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2023-24\2023-24 DATA\"/>
    </mc:Choice>
  </mc:AlternateContent>
  <xr:revisionPtr revIDLastSave="0" documentId="13_ncr:1_{6118AC4D-9DB1-4280-BD79-1639B2816EDA}" xr6:coauthVersionLast="36" xr6:coauthVersionMax="36" xr10:uidLastSave="{00000000-0000-0000-0000-000000000000}"/>
  <bookViews>
    <workbookView xWindow="0" yWindow="0" windowWidth="11025" windowHeight="9780" firstSheet="4" activeTab="8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10" l="1"/>
  <c r="B3" i="10"/>
  <c r="C3" i="10"/>
  <c r="D3" i="10"/>
  <c r="E3" i="10"/>
  <c r="A4" i="10"/>
  <c r="B4" i="10"/>
  <c r="C4" i="10"/>
  <c r="D4" i="10"/>
  <c r="E4" i="10"/>
  <c r="A5" i="10"/>
  <c r="B5" i="10"/>
  <c r="C5" i="10"/>
  <c r="D5" i="10"/>
  <c r="E5" i="10"/>
  <c r="A6" i="10"/>
  <c r="B6" i="10"/>
  <c r="C6" i="10"/>
  <c r="D6" i="10"/>
  <c r="E6" i="10"/>
  <c r="A7" i="10"/>
  <c r="B7" i="10"/>
  <c r="C7" i="10"/>
  <c r="D7" i="10"/>
  <c r="E7" i="10"/>
  <c r="A8" i="10"/>
  <c r="B8" i="10"/>
  <c r="C8" i="10"/>
  <c r="D8" i="10"/>
  <c r="E8" i="10"/>
  <c r="A9" i="10"/>
  <c r="B9" i="10"/>
  <c r="C9" i="10"/>
  <c r="D9" i="10"/>
  <c r="E9" i="10"/>
  <c r="A10" i="10"/>
  <c r="B10" i="10"/>
  <c r="C10" i="10"/>
  <c r="D10" i="10"/>
  <c r="E10" i="10"/>
  <c r="A11" i="10"/>
  <c r="B11" i="10"/>
  <c r="C11" i="10"/>
  <c r="D11" i="10"/>
  <c r="E11" i="10"/>
  <c r="A12" i="10"/>
  <c r="B12" i="10"/>
  <c r="C12" i="10"/>
  <c r="D12" i="10"/>
  <c r="E12" i="10"/>
  <c r="A13" i="10"/>
  <c r="B13" i="10"/>
  <c r="C13" i="10"/>
  <c r="D13" i="10"/>
  <c r="E13" i="10"/>
  <c r="A14" i="10"/>
  <c r="B14" i="10"/>
  <c r="C14" i="10"/>
  <c r="D14" i="10"/>
  <c r="E14" i="10"/>
  <c r="A15" i="10"/>
  <c r="B15" i="10"/>
  <c r="C15" i="10"/>
  <c r="D15" i="10"/>
  <c r="E15" i="10"/>
  <c r="A16" i="10"/>
  <c r="B16" i="10"/>
  <c r="C16" i="10"/>
  <c r="D16" i="10"/>
  <c r="E16" i="10"/>
  <c r="A17" i="10"/>
  <c r="B17" i="10"/>
  <c r="C17" i="10"/>
  <c r="D17" i="10"/>
  <c r="E17" i="10"/>
  <c r="A18" i="10"/>
  <c r="B18" i="10"/>
  <c r="C18" i="10"/>
  <c r="D18" i="10"/>
  <c r="E18" i="10"/>
  <c r="A19" i="10"/>
  <c r="B19" i="10"/>
  <c r="C19" i="10"/>
  <c r="D19" i="10"/>
  <c r="E19" i="10"/>
  <c r="A20" i="10"/>
  <c r="B20" i="10"/>
  <c r="C20" i="10"/>
  <c r="D20" i="10"/>
  <c r="E20" i="10"/>
  <c r="A21" i="10"/>
  <c r="B21" i="10"/>
  <c r="C21" i="10"/>
  <c r="D21" i="10"/>
  <c r="E21" i="10"/>
  <c r="A22" i="10"/>
  <c r="B22" i="10"/>
  <c r="C22" i="10"/>
  <c r="D22" i="10"/>
  <c r="E22" i="10"/>
  <c r="A23" i="10"/>
  <c r="B23" i="10"/>
  <c r="C23" i="10"/>
  <c r="D23" i="10"/>
  <c r="E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A497" i="10"/>
  <c r="B497" i="10"/>
  <c r="C497" i="10"/>
  <c r="D497" i="10"/>
  <c r="E497" i="10"/>
  <c r="A498" i="10"/>
  <c r="B498" i="10"/>
  <c r="C498" i="10"/>
  <c r="D498" i="10"/>
  <c r="E498" i="10"/>
  <c r="A499" i="10"/>
  <c r="B499" i="10"/>
  <c r="C499" i="10"/>
  <c r="D499" i="10"/>
  <c r="E499" i="10"/>
  <c r="A500" i="10"/>
  <c r="B500" i="10"/>
  <c r="C500" i="10"/>
  <c r="D500" i="10"/>
  <c r="E500" i="10"/>
  <c r="A501" i="10"/>
  <c r="B501" i="10"/>
  <c r="C501" i="10"/>
  <c r="D501" i="10"/>
  <c r="E501" i="10"/>
  <c r="A502" i="10"/>
  <c r="B502" i="10"/>
  <c r="C502" i="10"/>
  <c r="D502" i="10"/>
  <c r="E502" i="10"/>
  <c r="A503" i="10"/>
  <c r="B503" i="10"/>
  <c r="C503" i="10"/>
  <c r="D503" i="10"/>
  <c r="E503" i="10"/>
  <c r="A504" i="10"/>
  <c r="B504" i="10"/>
  <c r="C504" i="10"/>
  <c r="D504" i="10"/>
  <c r="E504" i="10"/>
  <c r="A505" i="10"/>
  <c r="B505" i="10"/>
  <c r="C505" i="10"/>
  <c r="D505" i="10"/>
  <c r="E505" i="10"/>
  <c r="A506" i="10"/>
  <c r="B506" i="10"/>
  <c r="C506" i="10"/>
  <c r="D506" i="10"/>
  <c r="E506" i="10"/>
  <c r="A507" i="10"/>
  <c r="B507" i="10"/>
  <c r="C507" i="10"/>
  <c r="D507" i="10"/>
  <c r="E507" i="10"/>
  <c r="A508" i="10"/>
  <c r="B508" i="10"/>
  <c r="C508" i="10"/>
  <c r="D508" i="10"/>
  <c r="E508" i="10"/>
  <c r="A509" i="10"/>
  <c r="B509" i="10"/>
  <c r="C509" i="10"/>
  <c r="D509" i="10"/>
  <c r="E509" i="10"/>
  <c r="A510" i="10"/>
  <c r="B510" i="10"/>
  <c r="C510" i="10"/>
  <c r="D510" i="10"/>
  <c r="E510" i="10"/>
  <c r="A511" i="10"/>
  <c r="B511" i="10"/>
  <c r="C511" i="10"/>
  <c r="D511" i="10"/>
  <c r="E511" i="10"/>
  <c r="A512" i="10"/>
  <c r="B512" i="10"/>
  <c r="C512" i="10"/>
  <c r="D512" i="10"/>
  <c r="E512" i="10"/>
  <c r="A513" i="10"/>
  <c r="B513" i="10"/>
  <c r="C513" i="10"/>
  <c r="D513" i="10"/>
  <c r="E513" i="10"/>
  <c r="A514" i="10"/>
  <c r="B514" i="10"/>
  <c r="C514" i="10"/>
  <c r="D514" i="10"/>
  <c r="E514" i="10"/>
  <c r="A515" i="10"/>
  <c r="B515" i="10"/>
  <c r="C515" i="10"/>
  <c r="D515" i="10"/>
  <c r="E515" i="10"/>
  <c r="A516" i="10"/>
  <c r="B516" i="10"/>
  <c r="C516" i="10"/>
  <c r="D516" i="10"/>
  <c r="E516" i="10"/>
  <c r="A517" i="10"/>
  <c r="B517" i="10"/>
  <c r="C517" i="10"/>
  <c r="D517" i="10"/>
  <c r="E517" i="10"/>
  <c r="A518" i="10"/>
  <c r="B518" i="10"/>
  <c r="C518" i="10"/>
  <c r="D518" i="10"/>
  <c r="E518" i="10"/>
  <c r="A519" i="10"/>
  <c r="B519" i="10"/>
  <c r="C519" i="10"/>
  <c r="D519" i="10"/>
  <c r="E519" i="10"/>
  <c r="A520" i="10"/>
  <c r="B520" i="10"/>
  <c r="C520" i="10"/>
  <c r="D520" i="10"/>
  <c r="E520" i="10"/>
  <c r="A521" i="10"/>
  <c r="B521" i="10"/>
  <c r="C521" i="10"/>
  <c r="D521" i="10"/>
  <c r="E521" i="10"/>
  <c r="A522" i="10"/>
  <c r="B522" i="10"/>
  <c r="C522" i="10"/>
  <c r="D522" i="10"/>
  <c r="E522" i="10"/>
  <c r="A523" i="10"/>
  <c r="B523" i="10"/>
  <c r="C523" i="10"/>
  <c r="D523" i="10"/>
  <c r="E523" i="10"/>
  <c r="A524" i="10"/>
  <c r="B524" i="10"/>
  <c r="C524" i="10"/>
  <c r="D524" i="10"/>
  <c r="E524" i="10"/>
  <c r="A525" i="10"/>
  <c r="B525" i="10"/>
  <c r="C525" i="10"/>
  <c r="D525" i="10"/>
  <c r="E525" i="10"/>
  <c r="A526" i="10"/>
  <c r="B526" i="10"/>
  <c r="C526" i="10"/>
  <c r="D526" i="10"/>
  <c r="E526" i="10"/>
  <c r="A527" i="10"/>
  <c r="B527" i="10"/>
  <c r="C527" i="10"/>
  <c r="D527" i="10"/>
  <c r="E527" i="10"/>
  <c r="A528" i="10"/>
  <c r="B528" i="10"/>
  <c r="C528" i="10"/>
  <c r="D528" i="10"/>
  <c r="E528" i="10"/>
  <c r="A529" i="10"/>
  <c r="B529" i="10"/>
  <c r="C529" i="10"/>
  <c r="D529" i="10"/>
  <c r="E529" i="10"/>
  <c r="A530" i="10"/>
  <c r="B530" i="10"/>
  <c r="C530" i="10"/>
  <c r="D530" i="10"/>
  <c r="E530" i="10"/>
  <c r="A531" i="10"/>
  <c r="B531" i="10"/>
  <c r="C531" i="10"/>
  <c r="D531" i="10"/>
  <c r="E531" i="10"/>
  <c r="A532" i="10"/>
  <c r="B532" i="10"/>
  <c r="C532" i="10"/>
  <c r="D532" i="10"/>
  <c r="E532" i="10"/>
  <c r="A533" i="10"/>
  <c r="B533" i="10"/>
  <c r="C533" i="10"/>
  <c r="D533" i="10"/>
  <c r="E533" i="10"/>
  <c r="A534" i="10"/>
  <c r="B534" i="10"/>
  <c r="C534" i="10"/>
  <c r="D534" i="10"/>
  <c r="E534" i="10"/>
  <c r="A535" i="10"/>
  <c r="B535" i="10"/>
  <c r="C535" i="10"/>
  <c r="D535" i="10"/>
  <c r="E535" i="10"/>
  <c r="A536" i="10"/>
  <c r="B536" i="10"/>
  <c r="C536" i="10"/>
  <c r="D536" i="10"/>
  <c r="E536" i="10"/>
  <c r="A537" i="10"/>
  <c r="B537" i="10"/>
  <c r="C537" i="10"/>
  <c r="D537" i="10"/>
  <c r="E537" i="10"/>
  <c r="A538" i="10"/>
  <c r="B538" i="10"/>
  <c r="C538" i="10"/>
  <c r="D538" i="10"/>
  <c r="E538" i="10"/>
  <c r="A539" i="10"/>
  <c r="B539" i="10"/>
  <c r="C539" i="10"/>
  <c r="D539" i="10"/>
  <c r="E539" i="10"/>
  <c r="A540" i="10"/>
  <c r="B540" i="10"/>
  <c r="C540" i="10"/>
  <c r="D540" i="10"/>
  <c r="E540" i="10"/>
  <c r="A541" i="10"/>
  <c r="B541" i="10"/>
  <c r="C541" i="10"/>
  <c r="D541" i="10"/>
  <c r="E541" i="10"/>
  <c r="A542" i="10"/>
  <c r="B542" i="10"/>
  <c r="C542" i="10"/>
  <c r="D542" i="10"/>
  <c r="E542" i="10"/>
  <c r="A543" i="10"/>
  <c r="B543" i="10"/>
  <c r="C543" i="10"/>
  <c r="D543" i="10"/>
  <c r="E543" i="10"/>
  <c r="A544" i="10"/>
  <c r="B544" i="10"/>
  <c r="C544" i="10"/>
  <c r="D544" i="10"/>
  <c r="E544" i="10"/>
  <c r="A545" i="10"/>
  <c r="B545" i="10"/>
  <c r="C545" i="10"/>
  <c r="D545" i="10"/>
  <c r="E545" i="10"/>
  <c r="A546" i="10"/>
  <c r="B546" i="10"/>
  <c r="C546" i="10"/>
  <c r="D546" i="10"/>
  <c r="E546" i="10"/>
  <c r="A547" i="10"/>
  <c r="B547" i="10"/>
  <c r="C547" i="10"/>
  <c r="D547" i="10"/>
  <c r="E547" i="10"/>
  <c r="A548" i="10"/>
  <c r="B548" i="10"/>
  <c r="C548" i="10"/>
  <c r="D548" i="10"/>
  <c r="E548" i="10"/>
  <c r="A549" i="10"/>
  <c r="B549" i="10"/>
  <c r="C549" i="10"/>
  <c r="D549" i="10"/>
  <c r="E549" i="10"/>
  <c r="A550" i="10"/>
  <c r="B550" i="10"/>
  <c r="C550" i="10"/>
  <c r="D550" i="10"/>
  <c r="E550" i="10"/>
  <c r="A551" i="10"/>
  <c r="B551" i="10"/>
  <c r="C551" i="10"/>
  <c r="D551" i="10"/>
  <c r="E551" i="10"/>
  <c r="A552" i="10"/>
  <c r="B552" i="10"/>
  <c r="C552" i="10"/>
  <c r="D552" i="10"/>
  <c r="E552" i="10"/>
  <c r="A553" i="10"/>
  <c r="B553" i="10"/>
  <c r="C553" i="10"/>
  <c r="D553" i="10"/>
  <c r="E553" i="10"/>
  <c r="A554" i="10"/>
  <c r="B554" i="10"/>
  <c r="C554" i="10"/>
  <c r="D554" i="10"/>
  <c r="E554" i="10"/>
  <c r="A555" i="10"/>
  <c r="B555" i="10"/>
  <c r="C555" i="10"/>
  <c r="D555" i="10"/>
  <c r="E555" i="10"/>
  <c r="A556" i="10"/>
  <c r="B556" i="10"/>
  <c r="C556" i="10"/>
  <c r="D556" i="10"/>
  <c r="E556" i="10"/>
  <c r="A557" i="10"/>
  <c r="B557" i="10"/>
  <c r="C557" i="10"/>
  <c r="D557" i="10"/>
  <c r="E557" i="10"/>
  <c r="A558" i="10"/>
  <c r="B558" i="10"/>
  <c r="C558" i="10"/>
  <c r="D558" i="10"/>
  <c r="E558" i="10"/>
  <c r="A559" i="10"/>
  <c r="B559" i="10"/>
  <c r="C559" i="10"/>
  <c r="D559" i="10"/>
  <c r="E559" i="10"/>
  <c r="A560" i="10"/>
  <c r="B560" i="10"/>
  <c r="C560" i="10"/>
  <c r="D560" i="10"/>
  <c r="E560" i="10"/>
  <c r="A561" i="10"/>
  <c r="B561" i="10"/>
  <c r="C561" i="10"/>
  <c r="D561" i="10"/>
  <c r="E561" i="10"/>
  <c r="A562" i="10"/>
  <c r="B562" i="10"/>
  <c r="C562" i="10"/>
  <c r="D562" i="10"/>
  <c r="E562" i="10"/>
  <c r="A563" i="10"/>
  <c r="B563" i="10"/>
  <c r="C563" i="10"/>
  <c r="D563" i="10"/>
  <c r="E563" i="10"/>
  <c r="A564" i="10"/>
  <c r="B564" i="10"/>
  <c r="C564" i="10"/>
  <c r="D564" i="10"/>
  <c r="E564" i="10"/>
  <c r="A565" i="10"/>
  <c r="B565" i="10"/>
  <c r="C565" i="10"/>
  <c r="D565" i="10"/>
  <c r="E565" i="10"/>
  <c r="A566" i="10"/>
  <c r="B566" i="10"/>
  <c r="C566" i="10"/>
  <c r="D566" i="10"/>
  <c r="E566" i="10"/>
  <c r="A567" i="10"/>
  <c r="B567" i="10"/>
  <c r="C567" i="10"/>
  <c r="D567" i="10"/>
  <c r="E567" i="10"/>
  <c r="A568" i="10"/>
  <c r="B568" i="10"/>
  <c r="C568" i="10"/>
  <c r="D568" i="10"/>
  <c r="E568" i="10"/>
  <c r="A569" i="10"/>
  <c r="B569" i="10"/>
  <c r="C569" i="10"/>
  <c r="D569" i="10"/>
  <c r="E569" i="10"/>
  <c r="A570" i="10"/>
  <c r="B570" i="10"/>
  <c r="C570" i="10"/>
  <c r="D570" i="10"/>
  <c r="E570" i="10"/>
  <c r="A571" i="10"/>
  <c r="B571" i="10"/>
  <c r="C571" i="10"/>
  <c r="D571" i="10"/>
  <c r="E571" i="10"/>
  <c r="A572" i="10"/>
  <c r="B572" i="10"/>
  <c r="C572" i="10"/>
  <c r="D572" i="10"/>
  <c r="E572" i="10"/>
  <c r="A573" i="10"/>
  <c r="B573" i="10"/>
  <c r="C573" i="10"/>
  <c r="D573" i="10"/>
  <c r="E573" i="10"/>
  <c r="A574" i="10"/>
  <c r="B574" i="10"/>
  <c r="C574" i="10"/>
  <c r="D574" i="10"/>
  <c r="E574" i="10"/>
  <c r="A575" i="10"/>
  <c r="B575" i="10"/>
  <c r="C575" i="10"/>
  <c r="D575" i="10"/>
  <c r="E575" i="10"/>
  <c r="A576" i="10"/>
  <c r="B576" i="10"/>
  <c r="C576" i="10"/>
  <c r="D576" i="10"/>
  <c r="E576" i="10"/>
  <c r="A577" i="10"/>
  <c r="B577" i="10"/>
  <c r="C577" i="10"/>
  <c r="D577" i="10"/>
  <c r="E577" i="10"/>
  <c r="A578" i="10"/>
  <c r="B578" i="10"/>
  <c r="C578" i="10"/>
  <c r="D578" i="10"/>
  <c r="E578" i="10"/>
  <c r="A579" i="10"/>
  <c r="B579" i="10"/>
  <c r="C579" i="10"/>
  <c r="D579" i="10"/>
  <c r="E579" i="10"/>
  <c r="A580" i="10"/>
  <c r="B580" i="10"/>
  <c r="C580" i="10"/>
  <c r="D580" i="10"/>
  <c r="E580" i="10"/>
  <c r="A581" i="10"/>
  <c r="B581" i="10"/>
  <c r="C581" i="10"/>
  <c r="D581" i="10"/>
  <c r="E581" i="10"/>
  <c r="A582" i="10"/>
  <c r="B582" i="10"/>
  <c r="C582" i="10"/>
  <c r="D582" i="10"/>
  <c r="E582" i="10"/>
  <c r="A583" i="10"/>
  <c r="B583" i="10"/>
  <c r="C583" i="10"/>
  <c r="D583" i="10"/>
  <c r="E583" i="10"/>
  <c r="A584" i="10"/>
  <c r="B584" i="10"/>
  <c r="C584" i="10"/>
  <c r="D584" i="10"/>
  <c r="E584" i="10"/>
  <c r="A585" i="10"/>
  <c r="B585" i="10"/>
  <c r="C585" i="10"/>
  <c r="D585" i="10"/>
  <c r="E585" i="10"/>
  <c r="A586" i="10"/>
  <c r="B586" i="10"/>
  <c r="C586" i="10"/>
  <c r="D586" i="10"/>
  <c r="E586" i="10"/>
  <c r="A587" i="10"/>
  <c r="B587" i="10"/>
  <c r="C587" i="10"/>
  <c r="D587" i="10"/>
  <c r="E587" i="10"/>
  <c r="A588" i="10"/>
  <c r="B588" i="10"/>
  <c r="C588" i="10"/>
  <c r="D588" i="10"/>
  <c r="E588" i="10"/>
  <c r="A589" i="10"/>
  <c r="B589" i="10"/>
  <c r="C589" i="10"/>
  <c r="D589" i="10"/>
  <c r="E589" i="10"/>
  <c r="A590" i="10"/>
  <c r="B590" i="10"/>
  <c r="C590" i="10"/>
  <c r="D590" i="10"/>
  <c r="E590" i="10"/>
  <c r="A591" i="10"/>
  <c r="B591" i="10"/>
  <c r="C591" i="10"/>
  <c r="D591" i="10"/>
  <c r="E591" i="10"/>
  <c r="A592" i="10"/>
  <c r="B592" i="10"/>
  <c r="C592" i="10"/>
  <c r="D592" i="10"/>
  <c r="E592" i="10"/>
  <c r="A593" i="10"/>
  <c r="B593" i="10"/>
  <c r="C593" i="10"/>
  <c r="D593" i="10"/>
  <c r="E593" i="10"/>
  <c r="A594" i="10"/>
  <c r="B594" i="10"/>
  <c r="C594" i="10"/>
  <c r="D594" i="10"/>
  <c r="E594" i="10"/>
  <c r="A595" i="10"/>
  <c r="B595" i="10"/>
  <c r="C595" i="10"/>
  <c r="D595" i="10"/>
  <c r="E595" i="10"/>
  <c r="A596" i="10"/>
  <c r="B596" i="10"/>
  <c r="C596" i="10"/>
  <c r="D596" i="10"/>
  <c r="E596" i="10"/>
  <c r="A597" i="10"/>
  <c r="B597" i="10"/>
  <c r="C597" i="10"/>
  <c r="D597" i="10"/>
  <c r="E597" i="10"/>
  <c r="A598" i="10"/>
  <c r="B598" i="10"/>
  <c r="C598" i="10"/>
  <c r="D598" i="10"/>
  <c r="E598" i="10"/>
  <c r="A599" i="10"/>
  <c r="B599" i="10"/>
  <c r="C599" i="10"/>
  <c r="D599" i="10"/>
  <c r="E599" i="10"/>
  <c r="A600" i="10"/>
  <c r="B600" i="10"/>
  <c r="C600" i="10"/>
  <c r="D600" i="10"/>
  <c r="E600" i="10"/>
  <c r="A601" i="10"/>
  <c r="B601" i="10"/>
  <c r="C601" i="10"/>
  <c r="D601" i="10"/>
  <c r="E601" i="10"/>
  <c r="A602" i="10"/>
  <c r="B602" i="10"/>
  <c r="C602" i="10"/>
  <c r="D602" i="10"/>
  <c r="E602" i="10"/>
  <c r="A603" i="10"/>
  <c r="B603" i="10"/>
  <c r="C603" i="10"/>
  <c r="D603" i="10"/>
  <c r="E603" i="10"/>
  <c r="A604" i="10"/>
  <c r="B604" i="10"/>
  <c r="C604" i="10"/>
  <c r="D604" i="10"/>
  <c r="E604" i="10"/>
  <c r="A605" i="10"/>
  <c r="B605" i="10"/>
  <c r="C605" i="10"/>
  <c r="D605" i="10"/>
  <c r="E605" i="10"/>
  <c r="A606" i="10"/>
  <c r="B606" i="10"/>
  <c r="C606" i="10"/>
  <c r="D606" i="10"/>
  <c r="E606" i="10"/>
  <c r="A607" i="10"/>
  <c r="B607" i="10"/>
  <c r="C607" i="10"/>
  <c r="D607" i="10"/>
  <c r="E607" i="10"/>
  <c r="A608" i="10"/>
  <c r="B608" i="10"/>
  <c r="C608" i="10"/>
  <c r="D608" i="10"/>
  <c r="E608" i="10"/>
  <c r="A609" i="10"/>
  <c r="B609" i="10"/>
  <c r="C609" i="10"/>
  <c r="D609" i="10"/>
  <c r="E609" i="10"/>
  <c r="A610" i="10"/>
  <c r="B610" i="10"/>
  <c r="C610" i="10"/>
  <c r="D610" i="10"/>
  <c r="E610" i="10"/>
  <c r="A611" i="10"/>
  <c r="B611" i="10"/>
  <c r="C611" i="10"/>
  <c r="D611" i="10"/>
  <c r="E611" i="10"/>
  <c r="A612" i="10"/>
  <c r="B612" i="10"/>
  <c r="C612" i="10"/>
  <c r="D612" i="10"/>
  <c r="E612" i="10"/>
  <c r="A613" i="10"/>
  <c r="B613" i="10"/>
  <c r="C613" i="10"/>
  <c r="D613" i="10"/>
  <c r="E613" i="10"/>
  <c r="A614" i="10"/>
  <c r="B614" i="10"/>
  <c r="C614" i="10"/>
  <c r="D614" i="10"/>
  <c r="E614" i="10"/>
  <c r="A615" i="10"/>
  <c r="B615" i="10"/>
  <c r="C615" i="10"/>
  <c r="D615" i="10"/>
  <c r="E615" i="10"/>
  <c r="A616" i="10"/>
  <c r="B616" i="10"/>
  <c r="C616" i="10"/>
  <c r="D616" i="10"/>
  <c r="E616" i="10"/>
  <c r="A617" i="10"/>
  <c r="B617" i="10"/>
  <c r="C617" i="10"/>
  <c r="D617" i="10"/>
  <c r="E617" i="10"/>
  <c r="A618" i="10"/>
  <c r="B618" i="10"/>
  <c r="C618" i="10"/>
  <c r="D618" i="10"/>
  <c r="E618" i="10"/>
  <c r="A619" i="10"/>
  <c r="B619" i="10"/>
  <c r="C619" i="10"/>
  <c r="D619" i="10"/>
  <c r="E619" i="10"/>
  <c r="A620" i="10"/>
  <c r="B620" i="10"/>
  <c r="C620" i="10"/>
  <c r="D620" i="10"/>
  <c r="E620" i="10"/>
  <c r="A621" i="10"/>
  <c r="B621" i="10"/>
  <c r="C621" i="10"/>
  <c r="D621" i="10"/>
  <c r="E621" i="10"/>
  <c r="A622" i="10"/>
  <c r="B622" i="10"/>
  <c r="C622" i="10"/>
  <c r="D622" i="10"/>
  <c r="E622" i="10"/>
  <c r="A623" i="10"/>
  <c r="B623" i="10"/>
  <c r="C623" i="10"/>
  <c r="D623" i="10"/>
  <c r="E623" i="10"/>
  <c r="A624" i="10"/>
  <c r="B624" i="10"/>
  <c r="C624" i="10"/>
  <c r="D624" i="10"/>
  <c r="E624" i="10"/>
  <c r="A625" i="10"/>
  <c r="B625" i="10"/>
  <c r="C625" i="10"/>
  <c r="D625" i="10"/>
  <c r="E625" i="10"/>
  <c r="A626" i="10"/>
  <c r="B626" i="10"/>
  <c r="C626" i="10"/>
  <c r="D626" i="10"/>
  <c r="E626" i="10"/>
  <c r="A627" i="10"/>
  <c r="B627" i="10"/>
  <c r="C627" i="10"/>
  <c r="D627" i="10"/>
  <c r="E627" i="10"/>
  <c r="A628" i="10"/>
  <c r="B628" i="10"/>
  <c r="C628" i="10"/>
  <c r="D628" i="10"/>
  <c r="E628" i="10"/>
  <c r="A629" i="10"/>
  <c r="B629" i="10"/>
  <c r="C629" i="10"/>
  <c r="D629" i="10"/>
  <c r="E629" i="10"/>
  <c r="A630" i="10"/>
  <c r="B630" i="10"/>
  <c r="C630" i="10"/>
  <c r="D630" i="10"/>
  <c r="E630" i="10"/>
  <c r="A631" i="10"/>
  <c r="B631" i="10"/>
  <c r="C631" i="10"/>
  <c r="D631" i="10"/>
  <c r="E631" i="10"/>
  <c r="A632" i="10"/>
  <c r="B632" i="10"/>
  <c r="C632" i="10"/>
  <c r="D632" i="10"/>
  <c r="E632" i="10"/>
  <c r="A633" i="10"/>
  <c r="B633" i="10"/>
  <c r="C633" i="10"/>
  <c r="D633" i="10"/>
  <c r="E633" i="10"/>
  <c r="A634" i="10"/>
  <c r="B634" i="10"/>
  <c r="C634" i="10"/>
  <c r="D634" i="10"/>
  <c r="E634" i="10"/>
  <c r="A635" i="10"/>
  <c r="B635" i="10"/>
  <c r="C635" i="10"/>
  <c r="D635" i="10"/>
  <c r="E635" i="10"/>
  <c r="A636" i="10"/>
  <c r="B636" i="10"/>
  <c r="C636" i="10"/>
  <c r="D636" i="10"/>
  <c r="E636" i="10"/>
  <c r="A637" i="10"/>
  <c r="B637" i="10"/>
  <c r="C637" i="10"/>
  <c r="D637" i="10"/>
  <c r="E637" i="10"/>
  <c r="A638" i="10"/>
  <c r="B638" i="10"/>
  <c r="C638" i="10"/>
  <c r="D638" i="10"/>
  <c r="E638" i="10"/>
  <c r="A639" i="10"/>
  <c r="B639" i="10"/>
  <c r="C639" i="10"/>
  <c r="D639" i="10"/>
  <c r="E639" i="10"/>
  <c r="A640" i="10"/>
  <c r="B640" i="10"/>
  <c r="C640" i="10"/>
  <c r="D640" i="10"/>
  <c r="E640" i="10"/>
  <c r="A641" i="10"/>
  <c r="B641" i="10"/>
  <c r="C641" i="10"/>
  <c r="D641" i="10"/>
  <c r="E641" i="10"/>
  <c r="A642" i="10"/>
  <c r="B642" i="10"/>
  <c r="C642" i="10"/>
  <c r="D642" i="10"/>
  <c r="E642" i="10"/>
  <c r="A643" i="10"/>
  <c r="B643" i="10"/>
  <c r="C643" i="10"/>
  <c r="D643" i="10"/>
  <c r="E643" i="10"/>
  <c r="A644" i="10"/>
  <c r="B644" i="10"/>
  <c r="C644" i="10"/>
  <c r="D644" i="10"/>
  <c r="E644" i="10"/>
  <c r="A645" i="10"/>
  <c r="B645" i="10"/>
  <c r="C645" i="10"/>
  <c r="D645" i="10"/>
  <c r="E645" i="10"/>
  <c r="A646" i="10"/>
  <c r="B646" i="10"/>
  <c r="C646" i="10"/>
  <c r="D646" i="10"/>
  <c r="E646" i="10"/>
  <c r="A647" i="10"/>
  <c r="B647" i="10"/>
  <c r="C647" i="10"/>
  <c r="D647" i="10"/>
  <c r="E647" i="10"/>
  <c r="A648" i="10"/>
  <c r="B648" i="10"/>
  <c r="C648" i="10"/>
  <c r="D648" i="10"/>
  <c r="E648" i="10"/>
  <c r="A649" i="10"/>
  <c r="B649" i="10"/>
  <c r="C649" i="10"/>
  <c r="D649" i="10"/>
  <c r="E649" i="10"/>
  <c r="A650" i="10"/>
  <c r="B650" i="10"/>
  <c r="C650" i="10"/>
  <c r="D650" i="10"/>
  <c r="E650" i="10"/>
  <c r="A651" i="10"/>
  <c r="B651" i="10"/>
  <c r="C651" i="10"/>
  <c r="D651" i="10"/>
  <c r="E651" i="10"/>
  <c r="A652" i="10"/>
  <c r="B652" i="10"/>
  <c r="C652" i="10"/>
  <c r="D652" i="10"/>
  <c r="E652" i="10"/>
  <c r="A653" i="10"/>
  <c r="B653" i="10"/>
  <c r="C653" i="10"/>
  <c r="D653" i="10"/>
  <c r="E653" i="10"/>
  <c r="A654" i="10"/>
  <c r="B654" i="10"/>
  <c r="C654" i="10"/>
  <c r="D654" i="10"/>
  <c r="E654" i="10"/>
  <c r="A655" i="10"/>
  <c r="B655" i="10"/>
  <c r="C655" i="10"/>
  <c r="D655" i="10"/>
  <c r="E655" i="10"/>
  <c r="A656" i="10"/>
  <c r="B656" i="10"/>
  <c r="C656" i="10"/>
  <c r="D656" i="10"/>
  <c r="E656" i="10"/>
  <c r="A657" i="10"/>
  <c r="B657" i="10"/>
  <c r="C657" i="10"/>
  <c r="D657" i="10"/>
  <c r="E657" i="10"/>
  <c r="A658" i="10"/>
  <c r="B658" i="10"/>
  <c r="C658" i="10"/>
  <c r="D658" i="10"/>
  <c r="E658" i="10"/>
  <c r="A659" i="10"/>
  <c r="B659" i="10"/>
  <c r="C659" i="10"/>
  <c r="D659" i="10"/>
  <c r="E659" i="10"/>
  <c r="A660" i="10"/>
  <c r="B660" i="10"/>
  <c r="C660" i="10"/>
  <c r="D660" i="10"/>
  <c r="E660" i="10"/>
  <c r="A661" i="10"/>
  <c r="B661" i="10"/>
  <c r="C661" i="10"/>
  <c r="D661" i="10"/>
  <c r="E661" i="10"/>
  <c r="A662" i="10"/>
  <c r="B662" i="10"/>
  <c r="C662" i="10"/>
  <c r="D662" i="10"/>
  <c r="E662" i="10"/>
  <c r="A663" i="10"/>
  <c r="B663" i="10"/>
  <c r="C663" i="10"/>
  <c r="D663" i="10"/>
  <c r="E663" i="10"/>
  <c r="A664" i="10"/>
  <c r="B664" i="10"/>
  <c r="C664" i="10"/>
  <c r="D664" i="10"/>
  <c r="E664" i="10"/>
  <c r="A665" i="10"/>
  <c r="B665" i="10"/>
  <c r="C665" i="10"/>
  <c r="D665" i="10"/>
  <c r="E665" i="10"/>
  <c r="A666" i="10"/>
  <c r="B666" i="10"/>
  <c r="C666" i="10"/>
  <c r="D666" i="10"/>
  <c r="E666" i="10"/>
  <c r="A667" i="10"/>
  <c r="B667" i="10"/>
  <c r="C667" i="10"/>
  <c r="D667" i="10"/>
  <c r="E667" i="10"/>
  <c r="A668" i="10"/>
  <c r="B668" i="10"/>
  <c r="C668" i="10"/>
  <c r="D668" i="10"/>
  <c r="E668" i="10"/>
  <c r="A669" i="10"/>
  <c r="B669" i="10"/>
  <c r="C669" i="10"/>
  <c r="D669" i="10"/>
  <c r="E669" i="10"/>
  <c r="A670" i="10"/>
  <c r="B670" i="10"/>
  <c r="C670" i="10"/>
  <c r="D670" i="10"/>
  <c r="E670" i="10"/>
  <c r="A671" i="10"/>
  <c r="B671" i="10"/>
  <c r="C671" i="10"/>
  <c r="D671" i="10"/>
  <c r="E671" i="10"/>
  <c r="A672" i="10"/>
  <c r="B672" i="10"/>
  <c r="C672" i="10"/>
  <c r="D672" i="10"/>
  <c r="E672" i="10"/>
  <c r="A673" i="10"/>
  <c r="B673" i="10"/>
  <c r="C673" i="10"/>
  <c r="D673" i="10"/>
  <c r="E673" i="10"/>
  <c r="A674" i="10"/>
  <c r="B674" i="10"/>
  <c r="C674" i="10"/>
  <c r="D674" i="10"/>
  <c r="E674" i="10"/>
  <c r="A675" i="10"/>
  <c r="B675" i="10"/>
  <c r="C675" i="10"/>
  <c r="D675" i="10"/>
  <c r="E675" i="10"/>
  <c r="A676" i="10"/>
  <c r="B676" i="10"/>
  <c r="C676" i="10"/>
  <c r="D676" i="10"/>
  <c r="E676" i="10"/>
  <c r="A677" i="10"/>
  <c r="B677" i="10"/>
  <c r="C677" i="10"/>
  <c r="D677" i="10"/>
  <c r="E677" i="10"/>
  <c r="A678" i="10"/>
  <c r="B678" i="10"/>
  <c r="C678" i="10"/>
  <c r="D678" i="10"/>
  <c r="E678" i="10"/>
  <c r="A679" i="10"/>
  <c r="B679" i="10"/>
  <c r="C679" i="10"/>
  <c r="D679" i="10"/>
  <c r="E679" i="10"/>
  <c r="A680" i="10"/>
  <c r="B680" i="10"/>
  <c r="C680" i="10"/>
  <c r="D680" i="10"/>
  <c r="E680" i="10"/>
  <c r="A681" i="10"/>
  <c r="B681" i="10"/>
  <c r="C681" i="10"/>
  <c r="D681" i="10"/>
  <c r="E681" i="10"/>
  <c r="A682" i="10"/>
  <c r="B682" i="10"/>
  <c r="C682" i="10"/>
  <c r="D682" i="10"/>
  <c r="E682" i="10"/>
  <c r="A683" i="10"/>
  <c r="B683" i="10"/>
  <c r="C683" i="10"/>
  <c r="D683" i="10"/>
  <c r="E683" i="10"/>
  <c r="A684" i="10"/>
  <c r="B684" i="10"/>
  <c r="C684" i="10"/>
  <c r="D684" i="10"/>
  <c r="E684" i="10"/>
  <c r="A685" i="10"/>
  <c r="B685" i="10"/>
  <c r="C685" i="10"/>
  <c r="D685" i="10"/>
  <c r="E685" i="10"/>
  <c r="A686" i="10"/>
  <c r="B686" i="10"/>
  <c r="C686" i="10"/>
  <c r="D686" i="10"/>
  <c r="E686" i="10"/>
  <c r="A687" i="10"/>
  <c r="B687" i="10"/>
  <c r="C687" i="10"/>
  <c r="D687" i="10"/>
  <c r="E687" i="10"/>
  <c r="A688" i="10"/>
  <c r="B688" i="10"/>
  <c r="C688" i="10"/>
  <c r="D688" i="10"/>
  <c r="E688" i="10"/>
  <c r="A689" i="10"/>
  <c r="B689" i="10"/>
  <c r="C689" i="10"/>
  <c r="D689" i="10"/>
  <c r="E689" i="10"/>
  <c r="A690" i="10"/>
  <c r="B690" i="10"/>
  <c r="C690" i="10"/>
  <c r="D690" i="10"/>
  <c r="E690" i="10"/>
  <c r="A691" i="10"/>
  <c r="B691" i="10"/>
  <c r="C691" i="10"/>
  <c r="D691" i="10"/>
  <c r="E691" i="10"/>
  <c r="A692" i="10"/>
  <c r="B692" i="10"/>
  <c r="C692" i="10"/>
  <c r="D692" i="10"/>
  <c r="E692" i="10"/>
  <c r="A693" i="10"/>
  <c r="B693" i="10"/>
  <c r="C693" i="10"/>
  <c r="D693" i="10"/>
  <c r="E693" i="10"/>
  <c r="A694" i="10"/>
  <c r="B694" i="10"/>
  <c r="C694" i="10"/>
  <c r="D694" i="10"/>
  <c r="E694" i="10"/>
  <c r="A695" i="10"/>
  <c r="B695" i="10"/>
  <c r="C695" i="10"/>
  <c r="D695" i="10"/>
  <c r="E695" i="10"/>
  <c r="A696" i="10"/>
  <c r="B696" i="10"/>
  <c r="C696" i="10"/>
  <c r="D696" i="10"/>
  <c r="E696" i="10"/>
  <c r="A697" i="10"/>
  <c r="B697" i="10"/>
  <c r="C697" i="10"/>
  <c r="D697" i="10"/>
  <c r="E697" i="10"/>
  <c r="A698" i="10"/>
  <c r="B698" i="10"/>
  <c r="C698" i="10"/>
  <c r="D698" i="10"/>
  <c r="E698" i="10"/>
  <c r="A699" i="10"/>
  <c r="B699" i="10"/>
  <c r="C699" i="10"/>
  <c r="D699" i="10"/>
  <c r="E699" i="10"/>
  <c r="A700" i="10"/>
  <c r="B700" i="10"/>
  <c r="C700" i="10"/>
  <c r="D700" i="10"/>
  <c r="E700" i="10"/>
  <c r="A701" i="10"/>
  <c r="B701" i="10"/>
  <c r="C701" i="10"/>
  <c r="D701" i="10"/>
  <c r="E701" i="10"/>
  <c r="A702" i="10"/>
  <c r="B702" i="10"/>
  <c r="C702" i="10"/>
  <c r="D702" i="10"/>
  <c r="E702" i="10"/>
  <c r="A703" i="10"/>
  <c r="B703" i="10"/>
  <c r="C703" i="10"/>
  <c r="D703" i="10"/>
  <c r="E703" i="10"/>
  <c r="A704" i="10"/>
  <c r="B704" i="10"/>
  <c r="C704" i="10"/>
  <c r="D704" i="10"/>
  <c r="E704" i="10"/>
  <c r="A705" i="10"/>
  <c r="B705" i="10"/>
  <c r="C705" i="10"/>
  <c r="D705" i="10"/>
  <c r="E705" i="10"/>
  <c r="A706" i="10"/>
  <c r="B706" i="10"/>
  <c r="C706" i="10"/>
  <c r="D706" i="10"/>
  <c r="E706" i="10"/>
  <c r="A707" i="10"/>
  <c r="B707" i="10"/>
  <c r="C707" i="10"/>
  <c r="D707" i="10"/>
  <c r="E707" i="10"/>
  <c r="A708" i="10"/>
  <c r="B708" i="10"/>
  <c r="C708" i="10"/>
  <c r="D708" i="10"/>
  <c r="E708" i="10"/>
  <c r="A709" i="10"/>
  <c r="B709" i="10"/>
  <c r="C709" i="10"/>
  <c r="D709" i="10"/>
  <c r="E709" i="10"/>
  <c r="A710" i="10"/>
  <c r="B710" i="10"/>
  <c r="C710" i="10"/>
  <c r="D710" i="10"/>
  <c r="E710" i="10"/>
  <c r="A711" i="10"/>
  <c r="B711" i="10"/>
  <c r="C711" i="10"/>
  <c r="D711" i="10"/>
  <c r="E711" i="10"/>
  <c r="A712" i="10"/>
  <c r="B712" i="10"/>
  <c r="C712" i="10"/>
  <c r="D712" i="10"/>
  <c r="E712" i="10"/>
  <c r="A713" i="10"/>
  <c r="B713" i="10"/>
  <c r="C713" i="10"/>
  <c r="D713" i="10"/>
  <c r="E713" i="10"/>
  <c r="A714" i="10"/>
  <c r="B714" i="10"/>
  <c r="C714" i="10"/>
  <c r="D714" i="10"/>
  <c r="E714" i="10"/>
  <c r="A715" i="10"/>
  <c r="B715" i="10"/>
  <c r="C715" i="10"/>
  <c r="D715" i="10"/>
  <c r="E715" i="10"/>
  <c r="A716" i="10"/>
  <c r="B716" i="10"/>
  <c r="C716" i="10"/>
  <c r="D716" i="10"/>
  <c r="E716" i="10"/>
  <c r="A717" i="10"/>
  <c r="B717" i="10"/>
  <c r="C717" i="10"/>
  <c r="D717" i="10"/>
  <c r="E717" i="10"/>
  <c r="A718" i="10"/>
  <c r="B718" i="10"/>
  <c r="C718" i="10"/>
  <c r="D718" i="10"/>
  <c r="E718" i="10"/>
  <c r="A719" i="10"/>
  <c r="B719" i="10"/>
  <c r="C719" i="10"/>
  <c r="D719" i="10"/>
  <c r="E719" i="10"/>
  <c r="A720" i="10"/>
  <c r="B720" i="10"/>
  <c r="C720" i="10"/>
  <c r="D720" i="10"/>
  <c r="E720" i="10"/>
  <c r="A721" i="10"/>
  <c r="B721" i="10"/>
  <c r="C721" i="10"/>
  <c r="D721" i="10"/>
  <c r="E721" i="10"/>
  <c r="A722" i="10"/>
  <c r="B722" i="10"/>
  <c r="C722" i="10"/>
  <c r="D722" i="10"/>
  <c r="E722" i="10"/>
  <c r="A723" i="10"/>
  <c r="B723" i="10"/>
  <c r="C723" i="10"/>
  <c r="D723" i="10"/>
  <c r="E723" i="10"/>
  <c r="A724" i="10"/>
  <c r="B724" i="10"/>
  <c r="C724" i="10"/>
  <c r="D724" i="10"/>
  <c r="E724" i="10"/>
  <c r="A725" i="10"/>
  <c r="B725" i="10"/>
  <c r="C725" i="10"/>
  <c r="D725" i="10"/>
  <c r="E725" i="10"/>
  <c r="A726" i="10"/>
  <c r="B726" i="10"/>
  <c r="C726" i="10"/>
  <c r="D726" i="10"/>
  <c r="E726" i="10"/>
  <c r="A727" i="10"/>
  <c r="B727" i="10"/>
  <c r="C727" i="10"/>
  <c r="D727" i="10"/>
  <c r="E727" i="10"/>
  <c r="A728" i="10"/>
  <c r="B728" i="10"/>
  <c r="C728" i="10"/>
  <c r="D728" i="10"/>
  <c r="E728" i="10"/>
  <c r="A729" i="10"/>
  <c r="B729" i="10"/>
  <c r="C729" i="10"/>
  <c r="D729" i="10"/>
  <c r="E729" i="10"/>
  <c r="A730" i="10"/>
  <c r="B730" i="10"/>
  <c r="C730" i="10"/>
  <c r="D730" i="10"/>
  <c r="E730" i="10"/>
  <c r="A731" i="10"/>
  <c r="B731" i="10"/>
  <c r="C731" i="10"/>
  <c r="D731" i="10"/>
  <c r="E731" i="10"/>
  <c r="A732" i="10"/>
  <c r="B732" i="10"/>
  <c r="C732" i="10"/>
  <c r="D732" i="10"/>
  <c r="E732" i="10"/>
  <c r="A733" i="10"/>
  <c r="B733" i="10"/>
  <c r="C733" i="10"/>
  <c r="D733" i="10"/>
  <c r="E733" i="10"/>
  <c r="A734" i="10"/>
  <c r="B734" i="10"/>
  <c r="C734" i="10"/>
  <c r="D734" i="10"/>
  <c r="E734" i="10"/>
  <c r="A735" i="10"/>
  <c r="B735" i="10"/>
  <c r="C735" i="10"/>
  <c r="D735" i="10"/>
  <c r="E735" i="10"/>
  <c r="A736" i="10"/>
  <c r="B736" i="10"/>
  <c r="C736" i="10"/>
  <c r="D736" i="10"/>
  <c r="E736" i="10"/>
  <c r="A737" i="10"/>
  <c r="B737" i="10"/>
  <c r="C737" i="10"/>
  <c r="D737" i="10"/>
  <c r="E737" i="10"/>
  <c r="A738" i="10"/>
  <c r="B738" i="10"/>
  <c r="C738" i="10"/>
  <c r="D738" i="10"/>
  <c r="E738" i="10"/>
  <c r="A739" i="10"/>
  <c r="B739" i="10"/>
  <c r="C739" i="10"/>
  <c r="D739" i="10"/>
  <c r="E739" i="10"/>
  <c r="A740" i="10"/>
  <c r="B740" i="10"/>
  <c r="C740" i="10"/>
  <c r="D740" i="10"/>
  <c r="E740" i="10"/>
  <c r="A741" i="10"/>
  <c r="B741" i="10"/>
  <c r="C741" i="10"/>
  <c r="D741" i="10"/>
  <c r="E741" i="10"/>
  <c r="A742" i="10"/>
  <c r="B742" i="10"/>
  <c r="C742" i="10"/>
  <c r="D742" i="10"/>
  <c r="E742" i="10"/>
  <c r="A743" i="10"/>
  <c r="B743" i="10"/>
  <c r="C743" i="10"/>
  <c r="D743" i="10"/>
  <c r="E743" i="10"/>
  <c r="A744" i="10"/>
  <c r="B744" i="10"/>
  <c r="C744" i="10"/>
  <c r="D744" i="10"/>
  <c r="E744" i="10"/>
  <c r="A745" i="10"/>
  <c r="B745" i="10"/>
  <c r="C745" i="10"/>
  <c r="D745" i="10"/>
  <c r="E745" i="10"/>
  <c r="A746" i="10"/>
  <c r="B746" i="10"/>
  <c r="C746" i="10"/>
  <c r="D746" i="10"/>
  <c r="E746" i="10"/>
  <c r="A747" i="10"/>
  <c r="B747" i="10"/>
  <c r="C747" i="10"/>
  <c r="D747" i="10"/>
  <c r="E747" i="10"/>
  <c r="A748" i="10"/>
  <c r="B748" i="10"/>
  <c r="C748" i="10"/>
  <c r="D748" i="10"/>
  <c r="E748" i="10"/>
  <c r="A749" i="10"/>
  <c r="B749" i="10"/>
  <c r="C749" i="10"/>
  <c r="D749" i="10"/>
  <c r="E749" i="10"/>
  <c r="A750" i="10"/>
  <c r="B750" i="10"/>
  <c r="C750" i="10"/>
  <c r="D750" i="10"/>
  <c r="E750" i="10"/>
  <c r="A751" i="10"/>
  <c r="B751" i="10"/>
  <c r="C751" i="10"/>
  <c r="D751" i="10"/>
  <c r="E751" i="10"/>
  <c r="A752" i="10"/>
  <c r="B752" i="10"/>
  <c r="C752" i="10"/>
  <c r="D752" i="10"/>
  <c r="E752" i="10"/>
  <c r="A753" i="10"/>
  <c r="B753" i="10"/>
  <c r="C753" i="10"/>
  <c r="D753" i="10"/>
  <c r="E753" i="10"/>
  <c r="A754" i="10"/>
  <c r="B754" i="10"/>
  <c r="C754" i="10"/>
  <c r="D754" i="10"/>
  <c r="E754" i="10"/>
  <c r="A755" i="10"/>
  <c r="B755" i="10"/>
  <c r="C755" i="10"/>
  <c r="D755" i="10"/>
  <c r="E755" i="10"/>
  <c r="A756" i="10"/>
  <c r="B756" i="10"/>
  <c r="C756" i="10"/>
  <c r="D756" i="10"/>
  <c r="E756" i="10"/>
  <c r="A757" i="10"/>
  <c r="B757" i="10"/>
  <c r="C757" i="10"/>
  <c r="D757" i="10"/>
  <c r="E757" i="10"/>
  <c r="A758" i="10"/>
  <c r="B758" i="10"/>
  <c r="C758" i="10"/>
  <c r="D758" i="10"/>
  <c r="E758" i="10"/>
  <c r="A759" i="10"/>
  <c r="B759" i="10"/>
  <c r="C759" i="10"/>
  <c r="D759" i="10"/>
  <c r="E759" i="10"/>
  <c r="A760" i="10"/>
  <c r="B760" i="10"/>
  <c r="C760" i="10"/>
  <c r="D760" i="10"/>
  <c r="E760" i="10"/>
  <c r="A761" i="10"/>
  <c r="B761" i="10"/>
  <c r="C761" i="10"/>
  <c r="D761" i="10"/>
  <c r="E761" i="10"/>
  <c r="A762" i="10"/>
  <c r="B762" i="10"/>
  <c r="C762" i="10"/>
  <c r="D762" i="10"/>
  <c r="E762" i="10"/>
  <c r="A763" i="10"/>
  <c r="B763" i="10"/>
  <c r="C763" i="10"/>
  <c r="D763" i="10"/>
  <c r="E763" i="10"/>
  <c r="A764" i="10"/>
  <c r="B764" i="10"/>
  <c r="C764" i="10"/>
  <c r="D764" i="10"/>
  <c r="E764" i="10"/>
  <c r="A765" i="10"/>
  <c r="B765" i="10"/>
  <c r="C765" i="10"/>
  <c r="D765" i="10"/>
  <c r="E765" i="10"/>
  <c r="A766" i="10"/>
  <c r="B766" i="10"/>
  <c r="C766" i="10"/>
  <c r="D766" i="10"/>
  <c r="E766" i="10"/>
  <c r="A767" i="10"/>
  <c r="B767" i="10"/>
  <c r="C767" i="10"/>
  <c r="D767" i="10"/>
  <c r="E767" i="10"/>
  <c r="A768" i="10"/>
  <c r="B768" i="10"/>
  <c r="C768" i="10"/>
  <c r="D768" i="10"/>
  <c r="E768" i="10"/>
  <c r="A769" i="10"/>
  <c r="B769" i="10"/>
  <c r="C769" i="10"/>
  <c r="D769" i="10"/>
  <c r="E769" i="10"/>
  <c r="A770" i="10"/>
  <c r="B770" i="10"/>
  <c r="C770" i="10"/>
  <c r="D770" i="10"/>
  <c r="E770" i="10"/>
  <c r="A771" i="10"/>
  <c r="B771" i="10"/>
  <c r="C771" i="10"/>
  <c r="D771" i="10"/>
  <c r="E771" i="10"/>
  <c r="A772" i="10"/>
  <c r="B772" i="10"/>
  <c r="C772" i="10"/>
  <c r="D772" i="10"/>
  <c r="E772" i="10"/>
  <c r="A773" i="10"/>
  <c r="B773" i="10"/>
  <c r="C773" i="10"/>
  <c r="D773" i="10"/>
  <c r="E773" i="10"/>
  <c r="A774" i="10"/>
  <c r="B774" i="10"/>
  <c r="C774" i="10"/>
  <c r="D774" i="10"/>
  <c r="E774" i="10"/>
  <c r="A775" i="10"/>
  <c r="B775" i="10"/>
  <c r="C775" i="10"/>
  <c r="D775" i="10"/>
  <c r="E775" i="10"/>
  <c r="A776" i="10"/>
  <c r="B776" i="10"/>
  <c r="C776" i="10"/>
  <c r="D776" i="10"/>
  <c r="E776" i="10"/>
  <c r="A777" i="10"/>
  <c r="B777" i="10"/>
  <c r="C777" i="10"/>
  <c r="D777" i="10"/>
  <c r="E777" i="10"/>
  <c r="A778" i="10"/>
  <c r="B778" i="10"/>
  <c r="C778" i="10"/>
  <c r="D778" i="10"/>
  <c r="E778" i="10"/>
  <c r="A779" i="10"/>
  <c r="B779" i="10"/>
  <c r="C779" i="10"/>
  <c r="D779" i="10"/>
  <c r="E779" i="10"/>
  <c r="A780" i="10"/>
  <c r="B780" i="10"/>
  <c r="C780" i="10"/>
  <c r="D780" i="10"/>
  <c r="E780" i="10"/>
  <c r="A781" i="10"/>
  <c r="B781" i="10"/>
  <c r="C781" i="10"/>
  <c r="D781" i="10"/>
  <c r="E781" i="10"/>
  <c r="A782" i="10"/>
  <c r="B782" i="10"/>
  <c r="C782" i="10"/>
  <c r="D782" i="10"/>
  <c r="E782" i="10"/>
  <c r="A783" i="10"/>
  <c r="B783" i="10"/>
  <c r="C783" i="10"/>
  <c r="D783" i="10"/>
  <c r="E783" i="10"/>
  <c r="A784" i="10"/>
  <c r="B784" i="10"/>
  <c r="C784" i="10"/>
  <c r="D784" i="10"/>
  <c r="E784" i="10"/>
  <c r="A785" i="10"/>
  <c r="B785" i="10"/>
  <c r="C785" i="10"/>
  <c r="D785" i="10"/>
  <c r="E785" i="10"/>
  <c r="A786" i="10"/>
  <c r="B786" i="10"/>
  <c r="C786" i="10"/>
  <c r="D786" i="10"/>
  <c r="E786" i="10"/>
  <c r="A787" i="10"/>
  <c r="B787" i="10"/>
  <c r="C787" i="10"/>
  <c r="D787" i="10"/>
  <c r="E787" i="10"/>
  <c r="A788" i="10"/>
  <c r="B788" i="10"/>
  <c r="C788" i="10"/>
  <c r="D788" i="10"/>
  <c r="E788" i="10"/>
  <c r="A789" i="10"/>
  <c r="B789" i="10"/>
  <c r="C789" i="10"/>
  <c r="D789" i="10"/>
  <c r="E789" i="10"/>
  <c r="A790" i="10"/>
  <c r="B790" i="10"/>
  <c r="C790" i="10"/>
  <c r="D790" i="10"/>
  <c r="E790" i="10"/>
  <c r="A791" i="10"/>
  <c r="B791" i="10"/>
  <c r="C791" i="10"/>
  <c r="D791" i="10"/>
  <c r="E791" i="10"/>
  <c r="A792" i="10"/>
  <c r="B792" i="10"/>
  <c r="C792" i="10"/>
  <c r="D792" i="10"/>
  <c r="E792" i="10"/>
  <c r="A793" i="10"/>
  <c r="B793" i="10"/>
  <c r="C793" i="10"/>
  <c r="D793" i="10"/>
  <c r="E793" i="10"/>
  <c r="A794" i="10"/>
  <c r="B794" i="10"/>
  <c r="C794" i="10"/>
  <c r="D794" i="10"/>
  <c r="E794" i="10"/>
  <c r="A795" i="10"/>
  <c r="B795" i="10"/>
  <c r="C795" i="10"/>
  <c r="D795" i="10"/>
  <c r="E795" i="10"/>
  <c r="A796" i="10"/>
  <c r="B796" i="10"/>
  <c r="C796" i="10"/>
  <c r="D796" i="10"/>
  <c r="E796" i="10"/>
  <c r="A797" i="10"/>
  <c r="B797" i="10"/>
  <c r="C797" i="10"/>
  <c r="D797" i="10"/>
  <c r="E797" i="10"/>
  <c r="A798" i="10"/>
  <c r="B798" i="10"/>
  <c r="C798" i="10"/>
  <c r="D798" i="10"/>
  <c r="E798" i="10"/>
  <c r="A799" i="10"/>
  <c r="B799" i="10"/>
  <c r="C799" i="10"/>
  <c r="D799" i="10"/>
  <c r="E799" i="10"/>
  <c r="A800" i="10"/>
  <c r="B800" i="10"/>
  <c r="C800" i="10"/>
  <c r="D800" i="10"/>
  <c r="E800" i="10"/>
  <c r="A801" i="10"/>
  <c r="B801" i="10"/>
  <c r="C801" i="10"/>
  <c r="D801" i="10"/>
  <c r="E801" i="10"/>
  <c r="A802" i="10"/>
  <c r="B802" i="10"/>
  <c r="C802" i="10"/>
  <c r="D802" i="10"/>
  <c r="E802" i="10"/>
  <c r="A803" i="10"/>
  <c r="B803" i="10"/>
  <c r="C803" i="10"/>
  <c r="D803" i="10"/>
  <c r="E803" i="10"/>
  <c r="A804" i="10"/>
  <c r="B804" i="10"/>
  <c r="C804" i="10"/>
  <c r="D804" i="10"/>
  <c r="E804" i="10"/>
  <c r="A805" i="10"/>
  <c r="B805" i="10"/>
  <c r="C805" i="10"/>
  <c r="D805" i="10"/>
  <c r="E805" i="10"/>
  <c r="A806" i="10"/>
  <c r="B806" i="10"/>
  <c r="C806" i="10"/>
  <c r="D806" i="10"/>
  <c r="E806" i="10"/>
  <c r="A807" i="10"/>
  <c r="B807" i="10"/>
  <c r="C807" i="10"/>
  <c r="D807" i="10"/>
  <c r="E807" i="10"/>
  <c r="A808" i="10"/>
  <c r="B808" i="10"/>
  <c r="C808" i="10"/>
  <c r="D808" i="10"/>
  <c r="E808" i="10"/>
  <c r="A809" i="10"/>
  <c r="B809" i="10"/>
  <c r="C809" i="10"/>
  <c r="D809" i="10"/>
  <c r="E809" i="10"/>
  <c r="A810" i="10"/>
  <c r="B810" i="10"/>
  <c r="C810" i="10"/>
  <c r="D810" i="10"/>
  <c r="E810" i="10"/>
  <c r="A811" i="10"/>
  <c r="B811" i="10"/>
  <c r="C811" i="10"/>
  <c r="D811" i="10"/>
  <c r="E811" i="10"/>
  <c r="A812" i="10"/>
  <c r="B812" i="10"/>
  <c r="C812" i="10"/>
  <c r="D812" i="10"/>
  <c r="E812" i="10"/>
  <c r="A813" i="10"/>
  <c r="B813" i="10"/>
  <c r="C813" i="10"/>
  <c r="D813" i="10"/>
  <c r="E813" i="10"/>
  <c r="A814" i="10"/>
  <c r="B814" i="10"/>
  <c r="C814" i="10"/>
  <c r="D814" i="10"/>
  <c r="E814" i="10"/>
  <c r="A815" i="10"/>
  <c r="B815" i="10"/>
  <c r="C815" i="10"/>
  <c r="D815" i="10"/>
  <c r="E815" i="10"/>
  <c r="A816" i="10"/>
  <c r="B816" i="10"/>
  <c r="C816" i="10"/>
  <c r="D816" i="10"/>
  <c r="E816" i="10"/>
  <c r="A817" i="10"/>
  <c r="B817" i="10"/>
  <c r="C817" i="10"/>
  <c r="D817" i="10"/>
  <c r="E817" i="10"/>
  <c r="A818" i="10"/>
  <c r="B818" i="10"/>
  <c r="C818" i="10"/>
  <c r="D818" i="10"/>
  <c r="E818" i="10"/>
  <c r="A819" i="10"/>
  <c r="B819" i="10"/>
  <c r="C819" i="10"/>
  <c r="D819" i="10"/>
  <c r="E819" i="10"/>
  <c r="A820" i="10"/>
  <c r="B820" i="10"/>
  <c r="C820" i="10"/>
  <c r="D820" i="10"/>
  <c r="E820" i="10"/>
  <c r="A821" i="10"/>
  <c r="B821" i="10"/>
  <c r="C821" i="10"/>
  <c r="D821" i="10"/>
  <c r="E821" i="10"/>
  <c r="A822" i="10"/>
  <c r="B822" i="10"/>
  <c r="C822" i="10"/>
  <c r="D822" i="10"/>
  <c r="E822" i="10"/>
  <c r="A823" i="10"/>
  <c r="B823" i="10"/>
  <c r="C823" i="10"/>
  <c r="D823" i="10"/>
  <c r="E823" i="10"/>
  <c r="A824" i="10"/>
  <c r="B824" i="10"/>
  <c r="C824" i="10"/>
  <c r="D824" i="10"/>
  <c r="E824" i="10"/>
  <c r="A825" i="10"/>
  <c r="B825" i="10"/>
  <c r="C825" i="10"/>
  <c r="D825" i="10"/>
  <c r="E825" i="10"/>
  <c r="A826" i="10"/>
  <c r="B826" i="10"/>
  <c r="C826" i="10"/>
  <c r="D826" i="10"/>
  <c r="E826" i="10"/>
  <c r="A827" i="10"/>
  <c r="B827" i="10"/>
  <c r="C827" i="10"/>
  <c r="D827" i="10"/>
  <c r="E827" i="10"/>
  <c r="A828" i="10"/>
  <c r="B828" i="10"/>
  <c r="C828" i="10"/>
  <c r="D828" i="10"/>
  <c r="E828" i="10"/>
  <c r="A829" i="10"/>
  <c r="B829" i="10"/>
  <c r="C829" i="10"/>
  <c r="D829" i="10"/>
  <c r="E829" i="10"/>
  <c r="A830" i="10"/>
  <c r="B830" i="10"/>
  <c r="C830" i="10"/>
  <c r="D830" i="10"/>
  <c r="E830" i="10"/>
  <c r="A831" i="10"/>
  <c r="B831" i="10"/>
  <c r="C831" i="10"/>
  <c r="D831" i="10"/>
  <c r="E831" i="10"/>
  <c r="A832" i="10"/>
  <c r="B832" i="10"/>
  <c r="C832" i="10"/>
  <c r="D832" i="10"/>
  <c r="E832" i="10"/>
  <c r="A833" i="10"/>
  <c r="B833" i="10"/>
  <c r="C833" i="10"/>
  <c r="D833" i="10"/>
  <c r="E833" i="10"/>
  <c r="A834" i="10"/>
  <c r="B834" i="10"/>
  <c r="C834" i="10"/>
  <c r="D834" i="10"/>
  <c r="E834" i="10"/>
  <c r="A835" i="10"/>
  <c r="B835" i="10"/>
  <c r="C835" i="10"/>
  <c r="D835" i="10"/>
  <c r="E835" i="10"/>
  <c r="A836" i="10"/>
  <c r="B836" i="10"/>
  <c r="C836" i="10"/>
  <c r="D836" i="10"/>
  <c r="E836" i="10"/>
  <c r="A837" i="10"/>
  <c r="B837" i="10"/>
  <c r="C837" i="10"/>
  <c r="D837" i="10"/>
  <c r="E837" i="10"/>
  <c r="A838" i="10"/>
  <c r="B838" i="10"/>
  <c r="C838" i="10"/>
  <c r="D838" i="10"/>
  <c r="E838" i="10"/>
  <c r="A839" i="10"/>
  <c r="B839" i="10"/>
  <c r="C839" i="10"/>
  <c r="D839" i="10"/>
  <c r="E839" i="10"/>
  <c r="A840" i="10"/>
  <c r="B840" i="10"/>
  <c r="C840" i="10"/>
  <c r="D840" i="10"/>
  <c r="E840" i="10"/>
  <c r="A841" i="10"/>
  <c r="B841" i="10"/>
  <c r="C841" i="10"/>
  <c r="D841" i="10"/>
  <c r="E841" i="10"/>
  <c r="A842" i="10"/>
  <c r="B842" i="10"/>
  <c r="C842" i="10"/>
  <c r="D842" i="10"/>
  <c r="E842" i="10"/>
  <c r="A843" i="10"/>
  <c r="B843" i="10"/>
  <c r="C843" i="10"/>
  <c r="D843" i="10"/>
  <c r="E843" i="10"/>
  <c r="A844" i="10"/>
  <c r="B844" i="10"/>
  <c r="C844" i="10"/>
  <c r="D844" i="10"/>
  <c r="E844" i="10"/>
  <c r="A845" i="10"/>
  <c r="B845" i="10"/>
  <c r="C845" i="10"/>
  <c r="D845" i="10"/>
  <c r="E845" i="10"/>
  <c r="A846" i="10"/>
  <c r="B846" i="10"/>
  <c r="C846" i="10"/>
  <c r="D846" i="10"/>
  <c r="E846" i="10"/>
  <c r="A847" i="10"/>
  <c r="B847" i="10"/>
  <c r="C847" i="10"/>
  <c r="D847" i="10"/>
  <c r="E847" i="10"/>
  <c r="A848" i="10"/>
  <c r="B848" i="10"/>
  <c r="C848" i="10"/>
  <c r="D848" i="10"/>
  <c r="E848" i="10"/>
  <c r="A849" i="10"/>
  <c r="B849" i="10"/>
  <c r="C849" i="10"/>
  <c r="D849" i="10"/>
  <c r="E849" i="10"/>
  <c r="A850" i="10"/>
  <c r="B850" i="10"/>
  <c r="C850" i="10"/>
  <c r="D850" i="10"/>
  <c r="E850" i="10"/>
  <c r="A851" i="10"/>
  <c r="B851" i="10"/>
  <c r="C851" i="10"/>
  <c r="D851" i="10"/>
  <c r="E851" i="10"/>
  <c r="A852" i="10"/>
  <c r="B852" i="10"/>
  <c r="C852" i="10"/>
  <c r="D852" i="10"/>
  <c r="E852" i="10"/>
  <c r="A853" i="10"/>
  <c r="B853" i="10"/>
  <c r="C853" i="10"/>
  <c r="D853" i="10"/>
  <c r="E853" i="10"/>
  <c r="A854" i="10"/>
  <c r="B854" i="10"/>
  <c r="C854" i="10"/>
  <c r="D854" i="10"/>
  <c r="E854" i="10"/>
  <c r="A855" i="10"/>
  <c r="B855" i="10"/>
  <c r="C855" i="10"/>
  <c r="D855" i="10"/>
  <c r="E855" i="10"/>
  <c r="A856" i="10"/>
  <c r="B856" i="10"/>
  <c r="C856" i="10"/>
  <c r="D856" i="10"/>
  <c r="E856" i="10"/>
  <c r="A857" i="10"/>
  <c r="B857" i="10"/>
  <c r="C857" i="10"/>
  <c r="D857" i="10"/>
  <c r="E857" i="10"/>
  <c r="A858" i="10"/>
  <c r="B858" i="10"/>
  <c r="C858" i="10"/>
  <c r="D858" i="10"/>
  <c r="E858" i="10"/>
  <c r="A859" i="10"/>
  <c r="B859" i="10"/>
  <c r="C859" i="10"/>
  <c r="D859" i="10"/>
  <c r="E859" i="10"/>
  <c r="A860" i="10"/>
  <c r="B860" i="10"/>
  <c r="C860" i="10"/>
  <c r="D860" i="10"/>
  <c r="E860" i="10"/>
  <c r="A861" i="10"/>
  <c r="B861" i="10"/>
  <c r="C861" i="10"/>
  <c r="D861" i="10"/>
  <c r="E861" i="10"/>
  <c r="A862" i="10"/>
  <c r="B862" i="10"/>
  <c r="C862" i="10"/>
  <c r="D862" i="10"/>
  <c r="E862" i="10"/>
  <c r="A863" i="10"/>
  <c r="B863" i="10"/>
  <c r="C863" i="10"/>
  <c r="D863" i="10"/>
  <c r="E863" i="10"/>
  <c r="A864" i="10"/>
  <c r="B864" i="10"/>
  <c r="C864" i="10"/>
  <c r="D864" i="10"/>
  <c r="E864" i="10"/>
  <c r="A865" i="10"/>
  <c r="B865" i="10"/>
  <c r="C865" i="10"/>
  <c r="D865" i="10"/>
  <c r="E865" i="10"/>
  <c r="A866" i="10"/>
  <c r="B866" i="10"/>
  <c r="C866" i="10"/>
  <c r="D866" i="10"/>
  <c r="E866" i="10"/>
  <c r="A867" i="10"/>
  <c r="B867" i="10"/>
  <c r="C867" i="10"/>
  <c r="D867" i="10"/>
  <c r="E867" i="10"/>
  <c r="A868" i="10"/>
  <c r="B868" i="10"/>
  <c r="C868" i="10"/>
  <c r="D868" i="10"/>
  <c r="E868" i="10"/>
  <c r="A869" i="10"/>
  <c r="B869" i="10"/>
  <c r="C869" i="10"/>
  <c r="D869" i="10"/>
  <c r="E869" i="10"/>
  <c r="A870" i="10"/>
  <c r="B870" i="10"/>
  <c r="C870" i="10"/>
  <c r="D870" i="10"/>
  <c r="E870" i="10"/>
  <c r="A871" i="10"/>
  <c r="B871" i="10"/>
  <c r="C871" i="10"/>
  <c r="D871" i="10"/>
  <c r="E871" i="10"/>
  <c r="A872" i="10"/>
  <c r="B872" i="10"/>
  <c r="C872" i="10"/>
  <c r="D872" i="10"/>
  <c r="E872" i="10"/>
  <c r="A873" i="10"/>
  <c r="B873" i="10"/>
  <c r="C873" i="10"/>
  <c r="D873" i="10"/>
  <c r="E873" i="10"/>
  <c r="A874" i="10"/>
  <c r="B874" i="10"/>
  <c r="C874" i="10"/>
  <c r="D874" i="10"/>
  <c r="E874" i="10"/>
  <c r="A875" i="10"/>
  <c r="B875" i="10"/>
  <c r="C875" i="10"/>
  <c r="D875" i="10"/>
  <c r="E875" i="10"/>
  <c r="A876" i="10"/>
  <c r="B876" i="10"/>
  <c r="C876" i="10"/>
  <c r="D876" i="10"/>
  <c r="E876" i="10"/>
  <c r="A877" i="10"/>
  <c r="B877" i="10"/>
  <c r="C877" i="10"/>
  <c r="D877" i="10"/>
  <c r="E877" i="10"/>
  <c r="A878" i="10"/>
  <c r="B878" i="10"/>
  <c r="C878" i="10"/>
  <c r="D878" i="10"/>
  <c r="E878" i="10"/>
  <c r="A879" i="10"/>
  <c r="B879" i="10"/>
  <c r="C879" i="10"/>
  <c r="D879" i="10"/>
  <c r="E879" i="10"/>
  <c r="A880" i="10"/>
  <c r="B880" i="10"/>
  <c r="C880" i="10"/>
  <c r="D880" i="10"/>
  <c r="E880" i="10"/>
  <c r="A881" i="10"/>
  <c r="B881" i="10"/>
  <c r="C881" i="10"/>
  <c r="D881" i="10"/>
  <c r="E881" i="10"/>
  <c r="A882" i="10"/>
  <c r="B882" i="10"/>
  <c r="C882" i="10"/>
  <c r="D882" i="10"/>
  <c r="E882" i="10"/>
  <c r="A883" i="10"/>
  <c r="B883" i="10"/>
  <c r="C883" i="10"/>
  <c r="D883" i="10"/>
  <c r="E883" i="10"/>
  <c r="A884" i="10"/>
  <c r="B884" i="10"/>
  <c r="C884" i="10"/>
  <c r="D884" i="10"/>
  <c r="E884" i="10"/>
  <c r="A885" i="10"/>
  <c r="B885" i="10"/>
  <c r="C885" i="10"/>
  <c r="D885" i="10"/>
  <c r="E885" i="10"/>
  <c r="A886" i="10"/>
  <c r="B886" i="10"/>
  <c r="C886" i="10"/>
  <c r="D886" i="10"/>
  <c r="E886" i="10"/>
  <c r="A887" i="10"/>
  <c r="B887" i="10"/>
  <c r="C887" i="10"/>
  <c r="D887" i="10"/>
  <c r="E887" i="10"/>
  <c r="A888" i="10"/>
  <c r="B888" i="10"/>
  <c r="C888" i="10"/>
  <c r="D888" i="10"/>
  <c r="E888" i="10"/>
  <c r="A889" i="10"/>
  <c r="B889" i="10"/>
  <c r="C889" i="10"/>
  <c r="D889" i="10"/>
  <c r="E889" i="10"/>
  <c r="A890" i="10"/>
  <c r="B890" i="10"/>
  <c r="C890" i="10"/>
  <c r="D890" i="10"/>
  <c r="E890" i="10"/>
  <c r="A891" i="10"/>
  <c r="B891" i="10"/>
  <c r="C891" i="10"/>
  <c r="D891" i="10"/>
  <c r="E891" i="10"/>
  <c r="A892" i="10"/>
  <c r="B892" i="10"/>
  <c r="C892" i="10"/>
  <c r="D892" i="10"/>
  <c r="E892" i="10"/>
  <c r="A893" i="10"/>
  <c r="B893" i="10"/>
  <c r="C893" i="10"/>
  <c r="D893" i="10"/>
  <c r="E893" i="10"/>
  <c r="A894" i="10"/>
  <c r="B894" i="10"/>
  <c r="C894" i="10"/>
  <c r="D894" i="10"/>
  <c r="E894" i="10"/>
  <c r="A895" i="10"/>
  <c r="B895" i="10"/>
  <c r="C895" i="10"/>
  <c r="D895" i="10"/>
  <c r="E895" i="10"/>
  <c r="A896" i="10"/>
  <c r="B896" i="10"/>
  <c r="C896" i="10"/>
  <c r="D896" i="10"/>
  <c r="E896" i="10"/>
  <c r="A897" i="10"/>
  <c r="B897" i="10"/>
  <c r="C897" i="10"/>
  <c r="D897" i="10"/>
  <c r="E897" i="10"/>
  <c r="A898" i="10"/>
  <c r="B898" i="10"/>
  <c r="C898" i="10"/>
  <c r="D898" i="10"/>
  <c r="E898" i="10"/>
  <c r="A899" i="10"/>
  <c r="B899" i="10"/>
  <c r="C899" i="10"/>
  <c r="D899" i="10"/>
  <c r="E899" i="10"/>
  <c r="A900" i="10"/>
  <c r="B900" i="10"/>
  <c r="C900" i="10"/>
  <c r="D900" i="10"/>
  <c r="E900" i="10"/>
  <c r="A901" i="10"/>
  <c r="B901" i="10"/>
  <c r="C901" i="10"/>
  <c r="D901" i="10"/>
  <c r="E901" i="10"/>
  <c r="A902" i="10"/>
  <c r="B902" i="10"/>
  <c r="C902" i="10"/>
  <c r="D902" i="10"/>
  <c r="E902" i="10"/>
  <c r="A903" i="10"/>
  <c r="B903" i="10"/>
  <c r="C903" i="10"/>
  <c r="D903" i="10"/>
  <c r="E903" i="10"/>
  <c r="A904" i="10"/>
  <c r="B904" i="10"/>
  <c r="C904" i="10"/>
  <c r="D904" i="10"/>
  <c r="E904" i="10"/>
  <c r="A905" i="10"/>
  <c r="B905" i="10"/>
  <c r="C905" i="10"/>
  <c r="D905" i="10"/>
  <c r="E905" i="10"/>
  <c r="A906" i="10"/>
  <c r="B906" i="10"/>
  <c r="C906" i="10"/>
  <c r="D906" i="10"/>
  <c r="E906" i="10"/>
  <c r="A907" i="10"/>
  <c r="B907" i="10"/>
  <c r="C907" i="10"/>
  <c r="D907" i="10"/>
  <c r="E907" i="10"/>
  <c r="A908" i="10"/>
  <c r="B908" i="10"/>
  <c r="C908" i="10"/>
  <c r="D908" i="10"/>
  <c r="E908" i="10"/>
  <c r="A909" i="10"/>
  <c r="B909" i="10"/>
  <c r="C909" i="10"/>
  <c r="D909" i="10"/>
  <c r="E909" i="10"/>
  <c r="A910" i="10"/>
  <c r="B910" i="10"/>
  <c r="C910" i="10"/>
  <c r="D910" i="10"/>
  <c r="E910" i="10"/>
  <c r="A911" i="10"/>
  <c r="B911" i="10"/>
  <c r="C911" i="10"/>
  <c r="D911" i="10"/>
  <c r="E911" i="10"/>
  <c r="A912" i="10"/>
  <c r="B912" i="10"/>
  <c r="C912" i="10"/>
  <c r="D912" i="10"/>
  <c r="E912" i="10"/>
  <c r="A913" i="10"/>
  <c r="B913" i="10"/>
  <c r="C913" i="10"/>
  <c r="D913" i="10"/>
  <c r="E913" i="10"/>
  <c r="A914" i="10"/>
  <c r="B914" i="10"/>
  <c r="C914" i="10"/>
  <c r="D914" i="10"/>
  <c r="E914" i="10"/>
  <c r="A915" i="10"/>
  <c r="B915" i="10"/>
  <c r="C915" i="10"/>
  <c r="D915" i="10"/>
  <c r="E915" i="10"/>
  <c r="A916" i="10"/>
  <c r="B916" i="10"/>
  <c r="C916" i="10"/>
  <c r="D916" i="10"/>
  <c r="E916" i="10"/>
  <c r="A917" i="10"/>
  <c r="B917" i="10"/>
  <c r="C917" i="10"/>
  <c r="D917" i="10"/>
  <c r="E917" i="10"/>
  <c r="A918" i="10"/>
  <c r="B918" i="10"/>
  <c r="C918" i="10"/>
  <c r="D918" i="10"/>
  <c r="E918" i="10"/>
  <c r="A919" i="10"/>
  <c r="B919" i="10"/>
  <c r="C919" i="10"/>
  <c r="D919" i="10"/>
  <c r="E919" i="10"/>
  <c r="A920" i="10"/>
  <c r="B920" i="10"/>
  <c r="C920" i="10"/>
  <c r="D920" i="10"/>
  <c r="E920" i="10"/>
  <c r="A921" i="10"/>
  <c r="B921" i="10"/>
  <c r="C921" i="10"/>
  <c r="D921" i="10"/>
  <c r="E921" i="10"/>
  <c r="A922" i="10"/>
  <c r="B922" i="10"/>
  <c r="C922" i="10"/>
  <c r="D922" i="10"/>
  <c r="E922" i="10"/>
  <c r="A923" i="10"/>
  <c r="B923" i="10"/>
  <c r="C923" i="10"/>
  <c r="D923" i="10"/>
  <c r="E923" i="10"/>
  <c r="A924" i="10"/>
  <c r="B924" i="10"/>
  <c r="C924" i="10"/>
  <c r="D924" i="10"/>
  <c r="E924" i="10"/>
  <c r="A925" i="10"/>
  <c r="B925" i="10"/>
  <c r="C925" i="10"/>
  <c r="D925" i="10"/>
  <c r="E925" i="10"/>
  <c r="A926" i="10"/>
  <c r="B926" i="10"/>
  <c r="C926" i="10"/>
  <c r="D926" i="10"/>
  <c r="E926" i="10"/>
  <c r="A927" i="10"/>
  <c r="B927" i="10"/>
  <c r="C927" i="10"/>
  <c r="D927" i="10"/>
  <c r="E927" i="10"/>
  <c r="A928" i="10"/>
  <c r="B928" i="10"/>
  <c r="C928" i="10"/>
  <c r="D928" i="10"/>
  <c r="E928" i="10"/>
  <c r="A929" i="10"/>
  <c r="B929" i="10"/>
  <c r="C929" i="10"/>
  <c r="D929" i="10"/>
  <c r="E929" i="10"/>
  <c r="A930" i="10"/>
  <c r="B930" i="10"/>
  <c r="C930" i="10"/>
  <c r="D930" i="10"/>
  <c r="E930" i="10"/>
  <c r="A931" i="10"/>
  <c r="B931" i="10"/>
  <c r="C931" i="10"/>
  <c r="D931" i="10"/>
  <c r="E931" i="10"/>
  <c r="A932" i="10"/>
  <c r="B932" i="10"/>
  <c r="C932" i="10"/>
  <c r="D932" i="10"/>
  <c r="E932" i="10"/>
  <c r="A933" i="10"/>
  <c r="B933" i="10"/>
  <c r="C933" i="10"/>
  <c r="D933" i="10"/>
  <c r="E933" i="10"/>
  <c r="A934" i="10"/>
  <c r="B934" i="10"/>
  <c r="C934" i="10"/>
  <c r="D934" i="10"/>
  <c r="E934" i="10"/>
  <c r="A935" i="10"/>
  <c r="B935" i="10"/>
  <c r="C935" i="10"/>
  <c r="D935" i="10"/>
  <c r="E935" i="10"/>
  <c r="A936" i="10"/>
  <c r="B936" i="10"/>
  <c r="C936" i="10"/>
  <c r="D936" i="10"/>
  <c r="E936" i="10"/>
  <c r="A937" i="10"/>
  <c r="B937" i="10"/>
  <c r="C937" i="10"/>
  <c r="D937" i="10"/>
  <c r="E937" i="10"/>
  <c r="A938" i="10"/>
  <c r="B938" i="10"/>
  <c r="C938" i="10"/>
  <c r="D938" i="10"/>
  <c r="E938" i="10"/>
  <c r="A939" i="10"/>
  <c r="B939" i="10"/>
  <c r="C939" i="10"/>
  <c r="D939" i="10"/>
  <c r="E939" i="10"/>
  <c r="A940" i="10"/>
  <c r="B940" i="10"/>
  <c r="C940" i="10"/>
  <c r="D940" i="10"/>
  <c r="E940" i="10"/>
  <c r="A941" i="10"/>
  <c r="B941" i="10"/>
  <c r="C941" i="10"/>
  <c r="D941" i="10"/>
  <c r="E941" i="10"/>
  <c r="A942" i="10"/>
  <c r="B942" i="10"/>
  <c r="C942" i="10"/>
  <c r="D942" i="10"/>
  <c r="E942" i="10"/>
  <c r="A943" i="10"/>
  <c r="B943" i="10"/>
  <c r="C943" i="10"/>
  <c r="D943" i="10"/>
  <c r="E943" i="10"/>
  <c r="A944" i="10"/>
  <c r="B944" i="10"/>
  <c r="C944" i="10"/>
  <c r="D944" i="10"/>
  <c r="E944" i="10"/>
  <c r="A945" i="10"/>
  <c r="B945" i="10"/>
  <c r="C945" i="10"/>
  <c r="D945" i="10"/>
  <c r="E945" i="10"/>
  <c r="A946" i="10"/>
  <c r="B946" i="10"/>
  <c r="C946" i="10"/>
  <c r="D946" i="10"/>
  <c r="E946" i="10"/>
  <c r="A947" i="10"/>
  <c r="B947" i="10"/>
  <c r="C947" i="10"/>
  <c r="D947" i="10"/>
  <c r="E947" i="10"/>
  <c r="A948" i="10"/>
  <c r="B948" i="10"/>
  <c r="C948" i="10"/>
  <c r="D948" i="10"/>
  <c r="E948" i="10"/>
  <c r="A949" i="10"/>
  <c r="B949" i="10"/>
  <c r="C949" i="10"/>
  <c r="D949" i="10"/>
  <c r="E949" i="10"/>
  <c r="A950" i="10"/>
  <c r="B950" i="10"/>
  <c r="C950" i="10"/>
  <c r="D950" i="10"/>
  <c r="E950" i="10"/>
  <c r="A951" i="10"/>
  <c r="B951" i="10"/>
  <c r="C951" i="10"/>
  <c r="D951" i="10"/>
  <c r="E951" i="10"/>
  <c r="A952" i="10"/>
  <c r="B952" i="10"/>
  <c r="C952" i="10"/>
  <c r="D952" i="10"/>
  <c r="E952" i="10"/>
  <c r="A953" i="10"/>
  <c r="B953" i="10"/>
  <c r="C953" i="10"/>
  <c r="D953" i="10"/>
  <c r="E953" i="10"/>
  <c r="A954" i="10"/>
  <c r="B954" i="10"/>
  <c r="C954" i="10"/>
  <c r="D954" i="10"/>
  <c r="E954" i="10"/>
  <c r="A955" i="10"/>
  <c r="B955" i="10"/>
  <c r="C955" i="10"/>
  <c r="D955" i="10"/>
  <c r="E955" i="10"/>
  <c r="A956" i="10"/>
  <c r="B956" i="10"/>
  <c r="C956" i="10"/>
  <c r="D956" i="10"/>
  <c r="E956" i="10"/>
  <c r="A957" i="10"/>
  <c r="B957" i="10"/>
  <c r="C957" i="10"/>
  <c r="D957" i="10"/>
  <c r="E957" i="10"/>
  <c r="A958" i="10"/>
  <c r="B958" i="10"/>
  <c r="C958" i="10"/>
  <c r="D958" i="10"/>
  <c r="E958" i="10"/>
  <c r="A959" i="10"/>
  <c r="B959" i="10"/>
  <c r="C959" i="10"/>
  <c r="D959" i="10"/>
  <c r="E959" i="10"/>
  <c r="A960" i="10"/>
  <c r="B960" i="10"/>
  <c r="C960" i="10"/>
  <c r="D960" i="10"/>
  <c r="E960" i="10"/>
  <c r="A961" i="10"/>
  <c r="B961" i="10"/>
  <c r="C961" i="10"/>
  <c r="D961" i="10"/>
  <c r="E961" i="10"/>
  <c r="A962" i="10"/>
  <c r="B962" i="10"/>
  <c r="C962" i="10"/>
  <c r="D962" i="10"/>
  <c r="E962" i="10"/>
  <c r="A963" i="10"/>
  <c r="B963" i="10"/>
  <c r="C963" i="10"/>
  <c r="D963" i="10"/>
  <c r="E963" i="10"/>
  <c r="A964" i="10"/>
  <c r="B964" i="10"/>
  <c r="C964" i="10"/>
  <c r="D964" i="10"/>
  <c r="E964" i="10"/>
  <c r="A965" i="10"/>
  <c r="B965" i="10"/>
  <c r="C965" i="10"/>
  <c r="D965" i="10"/>
  <c r="E965" i="10"/>
  <c r="A966" i="10"/>
  <c r="B966" i="10"/>
  <c r="C966" i="10"/>
  <c r="D966" i="10"/>
  <c r="E966" i="10"/>
  <c r="A967" i="10"/>
  <c r="B967" i="10"/>
  <c r="C967" i="10"/>
  <c r="D967" i="10"/>
  <c r="E967" i="10"/>
  <c r="A968" i="10"/>
  <c r="B968" i="10"/>
  <c r="C968" i="10"/>
  <c r="D968" i="10"/>
  <c r="E968" i="10"/>
  <c r="A969" i="10"/>
  <c r="B969" i="10"/>
  <c r="C969" i="10"/>
  <c r="D969" i="10"/>
  <c r="E969" i="10"/>
  <c r="A970" i="10"/>
  <c r="B970" i="10"/>
  <c r="C970" i="10"/>
  <c r="D970" i="10"/>
  <c r="E970" i="10"/>
  <c r="A971" i="10"/>
  <c r="B971" i="10"/>
  <c r="C971" i="10"/>
  <c r="D971" i="10"/>
  <c r="E971" i="10"/>
  <c r="A972" i="10"/>
  <c r="B972" i="10"/>
  <c r="C972" i="10"/>
  <c r="D972" i="10"/>
  <c r="E972" i="10"/>
  <c r="A973" i="10"/>
  <c r="B973" i="10"/>
  <c r="C973" i="10"/>
  <c r="D973" i="10"/>
  <c r="E973" i="10"/>
  <c r="A974" i="10"/>
  <c r="B974" i="10"/>
  <c r="C974" i="10"/>
  <c r="D974" i="10"/>
  <c r="E974" i="10"/>
  <c r="A975" i="10"/>
  <c r="B975" i="10"/>
  <c r="C975" i="10"/>
  <c r="D975" i="10"/>
  <c r="E975" i="10"/>
  <c r="A976" i="10"/>
  <c r="B976" i="10"/>
  <c r="C976" i="10"/>
  <c r="D976" i="10"/>
  <c r="E976" i="10"/>
  <c r="A977" i="10"/>
  <c r="B977" i="10"/>
  <c r="C977" i="10"/>
  <c r="D977" i="10"/>
  <c r="E977" i="10"/>
  <c r="A978" i="10"/>
  <c r="B978" i="10"/>
  <c r="C978" i="10"/>
  <c r="D978" i="10"/>
  <c r="E978" i="10"/>
  <c r="A979" i="10"/>
  <c r="B979" i="10"/>
  <c r="C979" i="10"/>
  <c r="D979" i="10"/>
  <c r="E979" i="10"/>
  <c r="A980" i="10"/>
  <c r="B980" i="10"/>
  <c r="C980" i="10"/>
  <c r="D980" i="10"/>
  <c r="E980" i="10"/>
  <c r="A981" i="10"/>
  <c r="B981" i="10"/>
  <c r="C981" i="10"/>
  <c r="D981" i="10"/>
  <c r="E981" i="10"/>
  <c r="A982" i="10"/>
  <c r="B982" i="10"/>
  <c r="C982" i="10"/>
  <c r="D982" i="10"/>
  <c r="E982" i="10"/>
  <c r="A983" i="10"/>
  <c r="B983" i="10"/>
  <c r="C983" i="10"/>
  <c r="D983" i="10"/>
  <c r="E983" i="10"/>
  <c r="A984" i="10"/>
  <c r="B984" i="10"/>
  <c r="C984" i="10"/>
  <c r="D984" i="10"/>
  <c r="E984" i="10"/>
  <c r="A985" i="10"/>
  <c r="B985" i="10"/>
  <c r="C985" i="10"/>
  <c r="D985" i="10"/>
  <c r="E985" i="10"/>
  <c r="A986" i="10"/>
  <c r="B986" i="10"/>
  <c r="C986" i="10"/>
  <c r="D986" i="10"/>
  <c r="E986" i="10"/>
  <c r="A987" i="10"/>
  <c r="B987" i="10"/>
  <c r="C987" i="10"/>
  <c r="D987" i="10"/>
  <c r="E987" i="10"/>
  <c r="A988" i="10"/>
  <c r="B988" i="10"/>
  <c r="C988" i="10"/>
  <c r="D988" i="10"/>
  <c r="E988" i="10"/>
  <c r="A989" i="10"/>
  <c r="B989" i="10"/>
  <c r="C989" i="10"/>
  <c r="D989" i="10"/>
  <c r="E989" i="10"/>
  <c r="A990" i="10"/>
  <c r="B990" i="10"/>
  <c r="C990" i="10"/>
  <c r="D990" i="10"/>
  <c r="E990" i="10"/>
  <c r="A991" i="10"/>
  <c r="B991" i="10"/>
  <c r="C991" i="10"/>
  <c r="D991" i="10"/>
  <c r="E991" i="10"/>
  <c r="A992" i="10"/>
  <c r="B992" i="10"/>
  <c r="C992" i="10"/>
  <c r="D992" i="10"/>
  <c r="E992" i="10"/>
  <c r="A993" i="10"/>
  <c r="B993" i="10"/>
  <c r="C993" i="10"/>
  <c r="D993" i="10"/>
  <c r="E993" i="10"/>
  <c r="A994" i="10"/>
  <c r="B994" i="10"/>
  <c r="C994" i="10"/>
  <c r="D994" i="10"/>
  <c r="E994" i="10"/>
  <c r="A995" i="10"/>
  <c r="B995" i="10"/>
  <c r="C995" i="10"/>
  <c r="D995" i="10"/>
  <c r="E995" i="10"/>
  <c r="A996" i="10"/>
  <c r="B996" i="10"/>
  <c r="C996" i="10"/>
  <c r="D996" i="10"/>
  <c r="E996" i="10"/>
  <c r="A997" i="10"/>
  <c r="B997" i="10"/>
  <c r="C997" i="10"/>
  <c r="D997" i="10"/>
  <c r="E997" i="10"/>
  <c r="A998" i="10"/>
  <c r="B998" i="10"/>
  <c r="C998" i="10"/>
  <c r="D998" i="10"/>
  <c r="E998" i="10"/>
  <c r="A999" i="10"/>
  <c r="B999" i="10"/>
  <c r="C999" i="10"/>
  <c r="D999" i="10"/>
  <c r="E999" i="10"/>
  <c r="A1000" i="10"/>
  <c r="B1000" i="10"/>
  <c r="C1000" i="10"/>
  <c r="D1000" i="10"/>
  <c r="E1000" i="10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E2" i="10" l="1"/>
  <c r="I19" i="12" l="1"/>
  <c r="G19" i="12"/>
  <c r="E19" i="12"/>
  <c r="D19" i="12"/>
  <c r="I17" i="12"/>
  <c r="G17" i="12"/>
  <c r="E17" i="12"/>
  <c r="D17" i="12"/>
  <c r="I16" i="12"/>
  <c r="G16" i="12"/>
  <c r="E16" i="12"/>
  <c r="D16" i="12"/>
  <c r="I15" i="12"/>
  <c r="G15" i="12"/>
  <c r="E15" i="12"/>
  <c r="D15" i="12"/>
  <c r="I14" i="12"/>
  <c r="G14" i="12"/>
  <c r="E14" i="12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B19" i="12"/>
  <c r="B18" i="12"/>
  <c r="A18" i="12"/>
  <c r="G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B3" i="12"/>
  <c r="A3" i="12"/>
  <c r="I3" i="12" s="1"/>
  <c r="B2" i="12"/>
  <c r="A2" i="12"/>
  <c r="D2" i="12" s="1"/>
  <c r="Q1" i="12"/>
  <c r="P1" i="12"/>
  <c r="H1" i="12"/>
  <c r="F1" i="12"/>
  <c r="C20" i="12" l="1"/>
  <c r="C21" i="12"/>
  <c r="E6" i="12"/>
  <c r="G6" i="12"/>
  <c r="I6" i="12"/>
  <c r="I8" i="12"/>
  <c r="D9" i="12"/>
  <c r="E9" i="12"/>
  <c r="G10" i="12"/>
  <c r="C8" i="12"/>
  <c r="I10" i="12"/>
  <c r="C7" i="12"/>
  <c r="D13" i="12"/>
  <c r="C6" i="12"/>
  <c r="E13" i="12"/>
  <c r="C5" i="12"/>
  <c r="I18" i="12"/>
  <c r="E2" i="12"/>
  <c r="G2" i="12"/>
  <c r="I2" i="12"/>
  <c r="D5" i="12"/>
  <c r="C2" i="12"/>
  <c r="E5" i="12"/>
  <c r="I20" i="12"/>
  <c r="E21" i="12"/>
  <c r="C4" i="12"/>
  <c r="G5" i="12"/>
  <c r="G9" i="12"/>
  <c r="G13" i="12"/>
  <c r="G21" i="12"/>
  <c r="C3" i="12"/>
  <c r="I9" i="12"/>
  <c r="I13" i="12"/>
  <c r="I21" i="12"/>
  <c r="C18" i="12"/>
  <c r="D10" i="12"/>
  <c r="D18" i="12"/>
  <c r="I4" i="12"/>
  <c r="E10" i="12"/>
  <c r="E18" i="12"/>
  <c r="E3" i="12"/>
  <c r="G3" i="12"/>
  <c r="D3" i="12"/>
  <c r="D11" i="12"/>
  <c r="E7" i="12"/>
  <c r="E11" i="12"/>
  <c r="C12" i="12"/>
  <c r="G7" i="12"/>
  <c r="G11" i="12"/>
  <c r="C11" i="12"/>
  <c r="I7" i="12"/>
  <c r="D4" i="12"/>
  <c r="D8" i="12"/>
  <c r="D12" i="12"/>
  <c r="D20" i="12"/>
  <c r="E4" i="12"/>
  <c r="E8" i="12"/>
  <c r="E12" i="12"/>
  <c r="E20" i="12"/>
  <c r="G12" i="12"/>
  <c r="A22" i="12"/>
  <c r="H14" i="7"/>
  <c r="J14" i="7"/>
  <c r="H15" i="7"/>
  <c r="J15" i="7"/>
  <c r="H16" i="7"/>
  <c r="J16" i="7"/>
  <c r="H17" i="7"/>
  <c r="J17" i="7"/>
  <c r="H19" i="7"/>
  <c r="J19" i="7"/>
  <c r="C14" i="7"/>
  <c r="F15" i="7"/>
  <c r="F16" i="7"/>
  <c r="F17" i="7"/>
  <c r="F19" i="7"/>
  <c r="E15" i="7"/>
  <c r="E16" i="7"/>
  <c r="E17" i="7"/>
  <c r="E19" i="7"/>
  <c r="C15" i="7"/>
  <c r="C16" i="7"/>
  <c r="C17" i="7"/>
  <c r="C19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H3" i="7"/>
  <c r="H4" i="7"/>
  <c r="H5" i="7"/>
  <c r="H6" i="7"/>
  <c r="F7" i="7"/>
  <c r="J8" i="7"/>
  <c r="C9" i="7"/>
  <c r="H10" i="7"/>
  <c r="H11" i="7"/>
  <c r="F12" i="7"/>
  <c r="H13" i="7"/>
  <c r="H18" i="7"/>
  <c r="C20" i="7"/>
  <c r="C21" i="7"/>
  <c r="F945" i="10" l="1"/>
  <c r="F529" i="10"/>
  <c r="F609" i="10"/>
  <c r="F737" i="10"/>
  <c r="F881" i="10"/>
  <c r="F689" i="10"/>
  <c r="F113" i="10"/>
  <c r="F705" i="10"/>
  <c r="F897" i="10"/>
  <c r="F913" i="10"/>
  <c r="F145" i="10"/>
  <c r="F785" i="10"/>
  <c r="F865" i="10"/>
  <c r="F193" i="10"/>
  <c r="F497" i="10"/>
  <c r="F593" i="10"/>
  <c r="F721" i="10"/>
  <c r="F849" i="10"/>
  <c r="F977" i="10"/>
  <c r="F321" i="10"/>
  <c r="F513" i="10"/>
  <c r="F625" i="10"/>
  <c r="F929" i="10"/>
  <c r="F225" i="10"/>
  <c r="F289" i="10"/>
  <c r="F465" i="10"/>
  <c r="F577" i="10"/>
  <c r="F673" i="10"/>
  <c r="F833" i="10"/>
  <c r="F305" i="10"/>
  <c r="F545" i="10"/>
  <c r="F641" i="10"/>
  <c r="F817" i="10"/>
  <c r="F993" i="10"/>
  <c r="F17" i="10"/>
  <c r="F209" i="10"/>
  <c r="F353" i="10"/>
  <c r="F481" i="10"/>
  <c r="F561" i="10"/>
  <c r="F657" i="10"/>
  <c r="F801" i="10"/>
  <c r="F961" i="10"/>
  <c r="F878" i="10"/>
  <c r="F677" i="10"/>
  <c r="F786" i="10"/>
  <c r="F530" i="10"/>
  <c r="F274" i="10"/>
  <c r="F960" i="10"/>
  <c r="F704" i="10"/>
  <c r="F192" i="10"/>
  <c r="F847" i="10"/>
  <c r="F591" i="10"/>
  <c r="F335" i="10"/>
  <c r="F702" i="10"/>
  <c r="F877" i="10"/>
  <c r="F621" i="10"/>
  <c r="F365" i="10"/>
  <c r="F109" i="10"/>
  <c r="F700" i="10"/>
  <c r="F987" i="10"/>
  <c r="F731" i="10"/>
  <c r="F475" i="10"/>
  <c r="F219" i="10"/>
  <c r="F538" i="10"/>
  <c r="F26" i="10"/>
  <c r="F602" i="10"/>
  <c r="F489" i="10"/>
  <c r="F972" i="10"/>
  <c r="F650" i="10"/>
  <c r="F808" i="10"/>
  <c r="F552" i="10"/>
  <c r="F296" i="10"/>
  <c r="F599" i="10"/>
  <c r="F343" i="10"/>
  <c r="F87" i="10"/>
  <c r="F630" i="10"/>
  <c r="F710" i="10"/>
  <c r="F852" i="10"/>
  <c r="F596" i="10"/>
  <c r="F340" i="10"/>
  <c r="F84" i="10"/>
  <c r="F726" i="10"/>
  <c r="F899" i="10"/>
  <c r="F643" i="10"/>
  <c r="F780" i="10"/>
  <c r="F71" i="10"/>
  <c r="F917" i="10"/>
  <c r="F836" i="10"/>
  <c r="F883" i="10"/>
  <c r="F548" i="10"/>
  <c r="F853" i="10"/>
  <c r="F532" i="10"/>
  <c r="F789" i="10"/>
  <c r="F523" i="10"/>
  <c r="F742" i="10"/>
  <c r="F924" i="10"/>
  <c r="F613" i="10"/>
  <c r="F514" i="10"/>
  <c r="F258" i="10"/>
  <c r="F974" i="10"/>
  <c r="F944" i="10"/>
  <c r="F688" i="10"/>
  <c r="F176" i="10"/>
  <c r="F831" i="10"/>
  <c r="F575" i="10"/>
  <c r="F63" i="10"/>
  <c r="F686" i="10"/>
  <c r="F861" i="10"/>
  <c r="F605" i="10"/>
  <c r="F93" i="10"/>
  <c r="F300" i="10"/>
  <c r="F556" i="10"/>
  <c r="F971" i="10"/>
  <c r="F715" i="10"/>
  <c r="F459" i="10"/>
  <c r="F522" i="10"/>
  <c r="F266" i="10"/>
  <c r="F2" i="10"/>
  <c r="F473" i="10"/>
  <c r="F217" i="10"/>
  <c r="F618" i="10"/>
  <c r="F792" i="10"/>
  <c r="F583" i="10"/>
  <c r="F358" i="10"/>
  <c r="F341" i="10"/>
  <c r="F324" i="10"/>
  <c r="F627" i="10"/>
  <c r="F698" i="10"/>
  <c r="F132" i="10"/>
  <c r="F480" i="10"/>
  <c r="F533" i="10"/>
  <c r="F498" i="10"/>
  <c r="F242" i="10"/>
  <c r="F988" i="10"/>
  <c r="F928" i="10"/>
  <c r="F672" i="10"/>
  <c r="F815" i="10"/>
  <c r="F559" i="10"/>
  <c r="F303" i="10"/>
  <c r="F47" i="10"/>
  <c r="F670" i="10"/>
  <c r="F158" i="10"/>
  <c r="F845" i="10"/>
  <c r="F589" i="10"/>
  <c r="F77" i="10"/>
  <c r="F252" i="10"/>
  <c r="F540" i="10"/>
  <c r="F955" i="10"/>
  <c r="F699" i="10"/>
  <c r="F506" i="10"/>
  <c r="F894" i="10"/>
  <c r="F969" i="10"/>
  <c r="F713" i="10"/>
  <c r="F457" i="10"/>
  <c r="F201" i="10"/>
  <c r="F684" i="10"/>
  <c r="F586" i="10"/>
  <c r="F520" i="10"/>
  <c r="F264" i="10"/>
  <c r="F8" i="10"/>
  <c r="F567" i="10"/>
  <c r="F598" i="10"/>
  <c r="F86" i="10"/>
  <c r="F805" i="10"/>
  <c r="F69" i="10"/>
  <c r="F885" i="10"/>
  <c r="F820" i="10"/>
  <c r="F564" i="10"/>
  <c r="F308" i="10"/>
  <c r="F52" i="10"/>
  <c r="F933" i="10"/>
  <c r="F867" i="10"/>
  <c r="F611" i="10"/>
  <c r="F99" i="10"/>
  <c r="F985" i="10"/>
  <c r="F958" i="10"/>
  <c r="F295" i="10"/>
  <c r="F582" i="10"/>
  <c r="F709" i="10"/>
  <c r="F804" i="10"/>
  <c r="F36" i="10"/>
  <c r="F851" i="10"/>
  <c r="F966" i="10"/>
  <c r="F50" i="10"/>
  <c r="F652" i="10"/>
  <c r="F994" i="10"/>
  <c r="F738" i="10"/>
  <c r="F482" i="10"/>
  <c r="F812" i="10"/>
  <c r="F912" i="10"/>
  <c r="F656" i="10"/>
  <c r="F144" i="10"/>
  <c r="F799" i="10"/>
  <c r="F543" i="10"/>
  <c r="F654" i="10"/>
  <c r="F829" i="10"/>
  <c r="F573" i="10"/>
  <c r="F317" i="10"/>
  <c r="F220" i="10"/>
  <c r="F476" i="10"/>
  <c r="F939" i="10"/>
  <c r="F683" i="10"/>
  <c r="F171" i="10"/>
  <c r="F490" i="10"/>
  <c r="F234" i="10"/>
  <c r="F892" i="10"/>
  <c r="F953" i="10"/>
  <c r="F697" i="10"/>
  <c r="F508" i="10"/>
  <c r="F504" i="10"/>
  <c r="F551" i="10"/>
  <c r="F39" i="10"/>
  <c r="F821" i="10"/>
  <c r="F292" i="10"/>
  <c r="F595" i="10"/>
  <c r="F835" i="10"/>
  <c r="F600" i="10"/>
  <c r="F947" i="10"/>
  <c r="F736" i="10"/>
  <c r="F478" i="10"/>
  <c r="F951" i="10"/>
  <c r="F978" i="10"/>
  <c r="F722" i="10"/>
  <c r="F466" i="10"/>
  <c r="F210" i="10"/>
  <c r="F636" i="10"/>
  <c r="F896" i="10"/>
  <c r="F640" i="10"/>
  <c r="F128" i="10"/>
  <c r="F783" i="10"/>
  <c r="F527" i="10"/>
  <c r="F15" i="10"/>
  <c r="F638" i="10"/>
  <c r="F126" i="10"/>
  <c r="F813" i="10"/>
  <c r="F557" i="10"/>
  <c r="F923" i="10"/>
  <c r="F667" i="10"/>
  <c r="F474" i="10"/>
  <c r="F218" i="10"/>
  <c r="F716" i="10"/>
  <c r="F937" i="10"/>
  <c r="F681" i="10"/>
  <c r="F169" i="10"/>
  <c r="F986" i="10"/>
  <c r="F1000" i="10"/>
  <c r="F488" i="10"/>
  <c r="F940" i="10"/>
  <c r="F535" i="10"/>
  <c r="F279" i="10"/>
  <c r="F23" i="10"/>
  <c r="F566" i="10"/>
  <c r="F310" i="10"/>
  <c r="F629" i="10"/>
  <c r="F37" i="10"/>
  <c r="F788" i="10"/>
  <c r="F276" i="10"/>
  <c r="F579" i="10"/>
  <c r="F344" i="10"/>
  <c r="F562" i="10"/>
  <c r="F839" i="10"/>
  <c r="F962" i="10"/>
  <c r="F706" i="10"/>
  <c r="F194" i="10"/>
  <c r="F983" i="10"/>
  <c r="F880" i="10"/>
  <c r="F624" i="10"/>
  <c r="F112" i="10"/>
  <c r="F767" i="10"/>
  <c r="F511" i="10"/>
  <c r="F255" i="10"/>
  <c r="F990" i="10"/>
  <c r="F622" i="10"/>
  <c r="F366" i="10"/>
  <c r="F110" i="10"/>
  <c r="F797" i="10"/>
  <c r="F541" i="10"/>
  <c r="F29" i="10"/>
  <c r="F907" i="10"/>
  <c r="F651" i="10"/>
  <c r="F139" i="10"/>
  <c r="F458" i="10"/>
  <c r="F492" i="10"/>
  <c r="F921" i="10"/>
  <c r="F665" i="10"/>
  <c r="F153" i="10"/>
  <c r="F970" i="10"/>
  <c r="F984" i="10"/>
  <c r="F728" i="10"/>
  <c r="F472" i="10"/>
  <c r="F519" i="10"/>
  <c r="F263" i="10"/>
  <c r="F7" i="10"/>
  <c r="F550" i="10"/>
  <c r="F581" i="10"/>
  <c r="F21" i="10"/>
  <c r="F693" i="10"/>
  <c r="F516" i="10"/>
  <c r="F260" i="10"/>
  <c r="F725" i="10"/>
  <c r="F819" i="10"/>
  <c r="F563" i="10"/>
  <c r="F51" i="10"/>
  <c r="F291" i="10"/>
  <c r="F796" i="10"/>
  <c r="F499" i="10"/>
  <c r="F572" i="10"/>
  <c r="F739" i="10"/>
  <c r="F676" i="10"/>
  <c r="F887" i="10"/>
  <c r="F211" i="10"/>
  <c r="F11" i="10"/>
  <c r="F644" i="10"/>
  <c r="F224" i="10"/>
  <c r="F734" i="10"/>
  <c r="F743" i="10"/>
  <c r="F946" i="10"/>
  <c r="F690" i="10"/>
  <c r="F871" i="10"/>
  <c r="F864" i="10"/>
  <c r="F608" i="10"/>
  <c r="F352" i="10"/>
  <c r="F495" i="10"/>
  <c r="F239" i="10"/>
  <c r="F862" i="10"/>
  <c r="F606" i="10"/>
  <c r="F781" i="10"/>
  <c r="F525" i="10"/>
  <c r="F269" i="10"/>
  <c r="F13" i="10"/>
  <c r="F891" i="10"/>
  <c r="F635" i="10"/>
  <c r="F186" i="10"/>
  <c r="F954" i="10"/>
  <c r="F905" i="10"/>
  <c r="F649" i="10"/>
  <c r="F938" i="10"/>
  <c r="F968" i="10"/>
  <c r="F712" i="10"/>
  <c r="F935" i="10"/>
  <c r="F503" i="10"/>
  <c r="F959" i="10"/>
  <c r="F534" i="10"/>
  <c r="F22" i="10"/>
  <c r="F517" i="10"/>
  <c r="F5" i="10"/>
  <c r="F645" i="10"/>
  <c r="F500" i="10"/>
  <c r="F244" i="10"/>
  <c r="F943" i="10"/>
  <c r="F661" i="10"/>
  <c r="F803" i="10"/>
  <c r="F547" i="10"/>
  <c r="F35" i="10"/>
  <c r="F486" i="10"/>
  <c r="F964" i="10"/>
  <c r="F980" i="10"/>
  <c r="F692" i="10"/>
  <c r="F483" i="10"/>
  <c r="F932" i="10"/>
  <c r="F467" i="10"/>
  <c r="F779" i="10"/>
  <c r="F807" i="10"/>
  <c r="F879" i="10"/>
  <c r="F934" i="10"/>
  <c r="F930" i="10"/>
  <c r="F674" i="10"/>
  <c r="F848" i="10"/>
  <c r="F592" i="10"/>
  <c r="F80" i="10"/>
  <c r="F735" i="10"/>
  <c r="F479" i="10"/>
  <c r="F223" i="10"/>
  <c r="F846" i="10"/>
  <c r="F590" i="10"/>
  <c r="F509" i="10"/>
  <c r="F253" i="10"/>
  <c r="F926" i="10"/>
  <c r="F875" i="10"/>
  <c r="F619" i="10"/>
  <c r="F922" i="10"/>
  <c r="F889" i="10"/>
  <c r="F633" i="10"/>
  <c r="F121" i="10"/>
  <c r="F906" i="10"/>
  <c r="F952" i="10"/>
  <c r="F696" i="10"/>
  <c r="F184" i="10"/>
  <c r="F791" i="10"/>
  <c r="F487" i="10"/>
  <c r="F231" i="10"/>
  <c r="F957" i="10"/>
  <c r="F518" i="10"/>
  <c r="F262" i="10"/>
  <c r="F501" i="10"/>
  <c r="F245" i="10"/>
  <c r="F910" i="10"/>
  <c r="F549" i="10"/>
  <c r="F740" i="10"/>
  <c r="F484" i="10"/>
  <c r="F228" i="10"/>
  <c r="F925" i="10"/>
  <c r="F597" i="10"/>
  <c r="F787" i="10"/>
  <c r="F531" i="10"/>
  <c r="F857" i="10"/>
  <c r="F920" i="10"/>
  <c r="F664" i="10"/>
  <c r="F455" i="10"/>
  <c r="F469" i="10"/>
  <c r="F708" i="10"/>
  <c r="F620" i="10"/>
  <c r="F197" i="10"/>
  <c r="F927" i="10"/>
  <c r="F691" i="10"/>
  <c r="F992" i="10"/>
  <c r="F854" i="10"/>
  <c r="F914" i="10"/>
  <c r="F658" i="10"/>
  <c r="F146" i="10"/>
  <c r="F950" i="10"/>
  <c r="F832" i="10"/>
  <c r="F576" i="10"/>
  <c r="F320" i="10"/>
  <c r="F64" i="10"/>
  <c r="F719" i="10"/>
  <c r="F463" i="10"/>
  <c r="F207" i="10"/>
  <c r="F830" i="10"/>
  <c r="F574" i="10"/>
  <c r="F318" i="10"/>
  <c r="F493" i="10"/>
  <c r="F237" i="10"/>
  <c r="F908" i="10"/>
  <c r="F859" i="10"/>
  <c r="F603" i="10"/>
  <c r="F347" i="10"/>
  <c r="F91" i="10"/>
  <c r="F874" i="10"/>
  <c r="F873" i="10"/>
  <c r="F617" i="10"/>
  <c r="F890" i="10"/>
  <c r="F936" i="10"/>
  <c r="F680" i="10"/>
  <c r="F727" i="10"/>
  <c r="F471" i="10"/>
  <c r="F844" i="10"/>
  <c r="F502" i="10"/>
  <c r="F975" i="10"/>
  <c r="F485" i="10"/>
  <c r="F956" i="10"/>
  <c r="F996" i="10"/>
  <c r="F724" i="10"/>
  <c r="F468" i="10"/>
  <c r="F828" i="10"/>
  <c r="F565" i="10"/>
  <c r="F515" i="10"/>
  <c r="F858" i="10"/>
  <c r="F711" i="10"/>
  <c r="F668" i="10"/>
  <c r="F989" i="10"/>
  <c r="F213" i="10"/>
  <c r="F243" i="10"/>
  <c r="F860" i="10"/>
  <c r="F999" i="10"/>
  <c r="F723" i="10"/>
  <c r="F367" i="10"/>
  <c r="F898" i="10"/>
  <c r="F642" i="10"/>
  <c r="F870" i="10"/>
  <c r="F816" i="10"/>
  <c r="F560" i="10"/>
  <c r="F48" i="10"/>
  <c r="F703" i="10"/>
  <c r="F814" i="10"/>
  <c r="F558" i="10"/>
  <c r="F733" i="10"/>
  <c r="F477" i="10"/>
  <c r="F221" i="10"/>
  <c r="F732" i="10"/>
  <c r="F843" i="10"/>
  <c r="F587" i="10"/>
  <c r="F331" i="10"/>
  <c r="F842" i="10"/>
  <c r="F601" i="10"/>
  <c r="F793" i="10"/>
  <c r="F647" i="10"/>
  <c r="F900" i="10"/>
  <c r="F678" i="10"/>
  <c r="F882" i="10"/>
  <c r="F626" i="10"/>
  <c r="F114" i="10"/>
  <c r="F790" i="10"/>
  <c r="F800" i="10"/>
  <c r="F544" i="10"/>
  <c r="F288" i="10"/>
  <c r="F687" i="10"/>
  <c r="F798" i="10"/>
  <c r="F542" i="10"/>
  <c r="F717" i="10"/>
  <c r="F461" i="10"/>
  <c r="F604" i="10"/>
  <c r="F60" i="10"/>
  <c r="F827" i="10"/>
  <c r="F571" i="10"/>
  <c r="F315" i="10"/>
  <c r="F122" i="10"/>
  <c r="F810" i="10"/>
  <c r="F841" i="10"/>
  <c r="F585" i="10"/>
  <c r="F329" i="10"/>
  <c r="F73" i="10"/>
  <c r="F826" i="10"/>
  <c r="F904" i="10"/>
  <c r="F648" i="10"/>
  <c r="F136" i="10"/>
  <c r="F695" i="10"/>
  <c r="F967" i="10"/>
  <c r="F470" i="10"/>
  <c r="F948" i="10"/>
  <c r="F995" i="10"/>
  <c r="F730" i="10"/>
  <c r="F949" i="10"/>
  <c r="F866" i="10"/>
  <c r="F610" i="10"/>
  <c r="F98" i="10"/>
  <c r="F694" i="10"/>
  <c r="F784" i="10"/>
  <c r="F528" i="10"/>
  <c r="F272" i="10"/>
  <c r="F16" i="10"/>
  <c r="F671" i="10"/>
  <c r="F782" i="10"/>
  <c r="F526" i="10"/>
  <c r="F701" i="10"/>
  <c r="F524" i="10"/>
  <c r="F236" i="10"/>
  <c r="F811" i="10"/>
  <c r="F555" i="10"/>
  <c r="F43" i="10"/>
  <c r="F106" i="10"/>
  <c r="F778" i="10"/>
  <c r="F825" i="10"/>
  <c r="F569" i="10"/>
  <c r="F57" i="10"/>
  <c r="F794" i="10"/>
  <c r="F888" i="10"/>
  <c r="F632" i="10"/>
  <c r="F120" i="10"/>
  <c r="F679" i="10"/>
  <c r="F855" i="10"/>
  <c r="F198" i="10"/>
  <c r="F588" i="10"/>
  <c r="F903" i="10"/>
  <c r="F979" i="10"/>
  <c r="F537" i="10"/>
  <c r="F179" i="10"/>
  <c r="F623" i="10"/>
  <c r="F869" i="10"/>
  <c r="F850" i="10"/>
  <c r="F594" i="10"/>
  <c r="F338" i="10"/>
  <c r="F981" i="10"/>
  <c r="F512" i="10"/>
  <c r="F911" i="10"/>
  <c r="F655" i="10"/>
  <c r="F766" i="10"/>
  <c r="F510" i="10"/>
  <c r="F254" i="10"/>
  <c r="F991" i="10"/>
  <c r="F685" i="10"/>
  <c r="F460" i="10"/>
  <c r="F12" i="10"/>
  <c r="F795" i="10"/>
  <c r="F539" i="10"/>
  <c r="F283" i="10"/>
  <c r="F27" i="10"/>
  <c r="F809" i="10"/>
  <c r="F553" i="10"/>
  <c r="F872" i="10"/>
  <c r="F616" i="10"/>
  <c r="F663" i="10"/>
  <c r="F151" i="10"/>
  <c r="F838" i="10"/>
  <c r="F182" i="10"/>
  <c r="F919" i="10"/>
  <c r="F916" i="10"/>
  <c r="F660" i="10"/>
  <c r="F823" i="10"/>
  <c r="F963" i="10"/>
  <c r="F707" i="10"/>
  <c r="F195" i="10"/>
  <c r="F837" i="10"/>
  <c r="F834" i="10"/>
  <c r="F578" i="10"/>
  <c r="F901" i="10"/>
  <c r="F496" i="10"/>
  <c r="F240" i="10"/>
  <c r="F895" i="10"/>
  <c r="F639" i="10"/>
  <c r="F127" i="10"/>
  <c r="F494" i="10"/>
  <c r="F973" i="10"/>
  <c r="F669" i="10"/>
  <c r="F157" i="10"/>
  <c r="F856" i="10"/>
  <c r="F166" i="10"/>
  <c r="F998" i="10"/>
  <c r="F818" i="10"/>
  <c r="F741" i="10"/>
  <c r="F802" i="10"/>
  <c r="F546" i="10"/>
  <c r="F290" i="10"/>
  <c r="F34" i="10"/>
  <c r="F976" i="10"/>
  <c r="F720" i="10"/>
  <c r="F464" i="10"/>
  <c r="F208" i="10"/>
  <c r="F863" i="10"/>
  <c r="F607" i="10"/>
  <c r="F351" i="10"/>
  <c r="F718" i="10"/>
  <c r="F462" i="10"/>
  <c r="F893" i="10"/>
  <c r="F637" i="10"/>
  <c r="F125" i="10"/>
  <c r="F876" i="10"/>
  <c r="F747" i="10"/>
  <c r="F491" i="10"/>
  <c r="F554" i="10"/>
  <c r="F42" i="10"/>
  <c r="F634" i="10"/>
  <c r="F505" i="10"/>
  <c r="F249" i="10"/>
  <c r="F942" i="10"/>
  <c r="F682" i="10"/>
  <c r="F824" i="10"/>
  <c r="F568" i="10"/>
  <c r="F615" i="10"/>
  <c r="F359" i="10"/>
  <c r="F103" i="10"/>
  <c r="F646" i="10"/>
  <c r="F134" i="10"/>
  <c r="F902" i="10"/>
  <c r="F117" i="10"/>
  <c r="F806" i="10"/>
  <c r="F868" i="10"/>
  <c r="F612" i="10"/>
  <c r="F100" i="10"/>
  <c r="F822" i="10"/>
  <c r="F915" i="10"/>
  <c r="F659" i="10"/>
  <c r="F147" i="10"/>
  <c r="F729" i="10"/>
  <c r="F536" i="10"/>
  <c r="F327" i="10"/>
  <c r="F614" i="10"/>
  <c r="F965" i="10"/>
  <c r="F580" i="10"/>
  <c r="F997" i="10"/>
  <c r="F222" i="10"/>
  <c r="F521" i="10"/>
  <c r="F141" i="10"/>
  <c r="F840" i="10"/>
  <c r="F584" i="10"/>
  <c r="F631" i="10"/>
  <c r="F675" i="10"/>
  <c r="F265" i="10"/>
  <c r="F714" i="10"/>
  <c r="F941" i="10"/>
  <c r="F918" i="10"/>
  <c r="F507" i="10"/>
  <c r="F909" i="10"/>
  <c r="F628" i="10"/>
  <c r="F931" i="10"/>
  <c r="F251" i="10"/>
  <c r="F119" i="10"/>
  <c r="F163" i="10"/>
  <c r="F886" i="10"/>
  <c r="F570" i="10"/>
  <c r="F662" i="10"/>
  <c r="F666" i="10"/>
  <c r="F653" i="10"/>
  <c r="F982" i="10"/>
  <c r="F884" i="10"/>
  <c r="C6" i="7"/>
  <c r="F161" i="10" s="1"/>
  <c r="E7" i="7"/>
  <c r="E6" i="7"/>
  <c r="E5" i="7"/>
  <c r="E4" i="7"/>
  <c r="C5" i="7"/>
  <c r="F273" i="10" s="1"/>
  <c r="J9" i="7"/>
  <c r="F9" i="7"/>
  <c r="E9" i="7"/>
  <c r="E8" i="7"/>
  <c r="C11" i="7"/>
  <c r="F311" i="10" s="1"/>
  <c r="C7" i="7"/>
  <c r="F371" i="10" s="1"/>
  <c r="C4" i="7"/>
  <c r="F355" i="10" s="1"/>
  <c r="F11" i="7"/>
  <c r="C3" i="7"/>
  <c r="F751" i="10" s="1"/>
  <c r="F10" i="7"/>
  <c r="H9" i="7"/>
  <c r="H8" i="7"/>
  <c r="F8" i="7"/>
  <c r="J4" i="7"/>
  <c r="F4" i="7"/>
  <c r="G22" i="12"/>
  <c r="E22" i="12"/>
  <c r="F6" i="7"/>
  <c r="J7" i="7"/>
  <c r="C18" i="7"/>
  <c r="F443" i="10" s="1"/>
  <c r="E20" i="7"/>
  <c r="E3" i="7"/>
  <c r="F5" i="7"/>
  <c r="H7" i="7"/>
  <c r="E21" i="7"/>
  <c r="F21" i="7"/>
  <c r="J6" i="7"/>
  <c r="E18" i="7"/>
  <c r="F20" i="7"/>
  <c r="F3" i="7"/>
  <c r="J5" i="7"/>
  <c r="C13" i="7"/>
  <c r="F418" i="10" s="1"/>
  <c r="F18" i="7"/>
  <c r="J21" i="7"/>
  <c r="J13" i="7"/>
  <c r="C10" i="7"/>
  <c r="F162" i="10" s="1"/>
  <c r="E12" i="7"/>
  <c r="H20" i="7"/>
  <c r="J11" i="7"/>
  <c r="J3" i="7"/>
  <c r="C12" i="7"/>
  <c r="F25" i="10" s="1"/>
  <c r="H21" i="7"/>
  <c r="J12" i="7"/>
  <c r="E13" i="7"/>
  <c r="J20" i="7"/>
  <c r="H12" i="7"/>
  <c r="E11" i="7"/>
  <c r="F13" i="7"/>
  <c r="C8" i="7"/>
  <c r="F285" i="10" s="1"/>
  <c r="E10" i="7"/>
  <c r="J10" i="7"/>
  <c r="J18" i="7"/>
  <c r="F14" i="7"/>
  <c r="E14" i="7"/>
  <c r="F389" i="10" l="1"/>
  <c r="F397" i="10"/>
  <c r="F454" i="10"/>
  <c r="F346" i="10"/>
  <c r="F404" i="10"/>
  <c r="F189" i="10"/>
  <c r="F768" i="10"/>
  <c r="F191" i="10"/>
  <c r="F9" i="10"/>
  <c r="F383" i="10"/>
  <c r="F204" i="10"/>
  <c r="F415" i="10"/>
  <c r="F373" i="10"/>
  <c r="F438" i="10"/>
  <c r="F771" i="10"/>
  <c r="F173" i="10"/>
  <c r="F138" i="10"/>
  <c r="F104" i="10"/>
  <c r="F360" i="10"/>
  <c r="F362" i="10"/>
  <c r="F267" i="10"/>
  <c r="F56" i="10"/>
  <c r="F354" i="10"/>
  <c r="F399" i="10"/>
  <c r="F772" i="10"/>
  <c r="F155" i="10"/>
  <c r="F287" i="10"/>
  <c r="F416" i="10"/>
  <c r="F449" i="10"/>
  <c r="F406" i="10"/>
  <c r="F133" i="10"/>
  <c r="F312" i="10"/>
  <c r="F445" i="10"/>
  <c r="F268" i="10"/>
  <c r="F394" i="10"/>
  <c r="F447" i="10"/>
  <c r="F316" i="10"/>
  <c r="F765" i="10"/>
  <c r="F200" i="10"/>
  <c r="F380" i="10"/>
  <c r="F436" i="10"/>
  <c r="F411" i="10"/>
  <c r="F68" i="10"/>
  <c r="F101" i="10"/>
  <c r="F190" i="10"/>
  <c r="F369" i="10"/>
  <c r="F433" i="10"/>
  <c r="F337" i="10"/>
  <c r="F314" i="10"/>
  <c r="F364" i="10"/>
  <c r="F238" i="10"/>
  <c r="F420" i="10"/>
  <c r="F392" i="10"/>
  <c r="F75" i="10"/>
  <c r="F424" i="10"/>
  <c r="F230" i="10"/>
  <c r="F377" i="10"/>
  <c r="F78" i="10"/>
  <c r="F124" i="10"/>
  <c r="F409" i="10"/>
  <c r="F384" i="10"/>
  <c r="F757" i="10"/>
  <c r="F280" i="10"/>
  <c r="F349" i="10"/>
  <c r="F357" i="10"/>
  <c r="F745" i="10"/>
  <c r="F446" i="10"/>
  <c r="F328" i="10"/>
  <c r="F356" i="10"/>
  <c r="F451" i="10"/>
  <c r="F407" i="10"/>
  <c r="F256" i="10"/>
  <c r="F313" i="10"/>
  <c r="F14" i="10"/>
  <c r="F212" i="10"/>
  <c r="F334" i="10"/>
  <c r="F178" i="10"/>
  <c r="F277" i="10"/>
  <c r="F309" i="10"/>
  <c r="F427" i="10"/>
  <c r="F770" i="10"/>
  <c r="F758" i="10"/>
  <c r="F381" i="10"/>
  <c r="F750" i="10"/>
  <c r="F181" i="10"/>
  <c r="F270" i="10"/>
  <c r="F306" i="10"/>
  <c r="F205" i="10"/>
  <c r="F370" i="10"/>
  <c r="F304" i="10"/>
  <c r="F402" i="10"/>
  <c r="F152" i="10"/>
  <c r="F434" i="10"/>
  <c r="F196" i="10"/>
  <c r="F149" i="10"/>
  <c r="F444" i="10"/>
  <c r="F326" i="10"/>
  <c r="F400" i="10"/>
  <c r="F776" i="10"/>
  <c r="F118" i="10"/>
  <c r="F79" i="10"/>
  <c r="F33" i="10"/>
  <c r="F437" i="10"/>
  <c r="F388" i="10"/>
  <c r="F755" i="10"/>
  <c r="F6" i="10"/>
  <c r="F756" i="10"/>
  <c r="F38" i="10"/>
  <c r="F188" i="10"/>
  <c r="F174" i="10"/>
  <c r="F374" i="10"/>
  <c r="F282" i="10"/>
  <c r="F97" i="10"/>
  <c r="F284" i="10"/>
  <c r="F452" i="10"/>
  <c r="F105" i="10"/>
  <c r="F749" i="10"/>
  <c r="F170" i="10"/>
  <c r="F137" i="10"/>
  <c r="F199" i="10"/>
  <c r="F294" i="10"/>
  <c r="F202" i="10"/>
  <c r="F330" i="10"/>
  <c r="F45" i="10"/>
  <c r="F754" i="10"/>
  <c r="F430" i="10"/>
  <c r="F769" i="10"/>
  <c r="F419" i="10"/>
  <c r="F102" i="10"/>
  <c r="F206" i="10"/>
  <c r="F148" i="10"/>
  <c r="F82" i="10"/>
  <c r="F159" i="10"/>
  <c r="F428" i="10"/>
  <c r="F76" i="10"/>
  <c r="F62" i="10"/>
  <c r="F426" i="10"/>
  <c r="F164" i="10"/>
  <c r="F393" i="10"/>
  <c r="F94" i="10"/>
  <c r="F301" i="10"/>
  <c r="F53" i="10"/>
  <c r="F131" i="10"/>
  <c r="F81" i="10"/>
  <c r="F286" i="10"/>
  <c r="F773" i="10"/>
  <c r="F130" i="10"/>
  <c r="F229" i="10"/>
  <c r="F19" i="10"/>
  <c r="F261" i="10"/>
  <c r="F350" i="10"/>
  <c r="F61" i="10"/>
  <c r="F226" i="10"/>
  <c r="F764" i="10"/>
  <c r="F10" i="10"/>
  <c r="F67" i="10"/>
  <c r="F387" i="10"/>
  <c r="F401" i="10"/>
  <c r="F762" i="10"/>
  <c r="F429" i="10"/>
  <c r="F386" i="10"/>
  <c r="F275" i="10"/>
  <c r="F363" i="10"/>
  <c r="F395" i="10"/>
  <c r="F760" i="10"/>
  <c r="F70" i="10"/>
  <c r="F325" i="10"/>
  <c r="F414" i="10"/>
  <c r="F319" i="10"/>
  <c r="F448" i="10"/>
  <c r="F385" i="10"/>
  <c r="F761" i="10"/>
  <c r="F375" i="10"/>
  <c r="F116" i="10"/>
  <c r="F24" i="10"/>
  <c r="F95" i="10"/>
  <c r="F167" i="10"/>
  <c r="F299" i="10"/>
  <c r="F453" i="10"/>
  <c r="F391" i="10"/>
  <c r="F336" i="10"/>
  <c r="F368" i="10"/>
  <c r="F425" i="10"/>
  <c r="F40" i="10"/>
  <c r="F763" i="10"/>
  <c r="F390" i="10"/>
  <c r="F298" i="10"/>
  <c r="F752" i="10"/>
  <c r="F775" i="10"/>
  <c r="F297" i="10"/>
  <c r="F423" i="10"/>
  <c r="F214" i="10"/>
  <c r="F175" i="10"/>
  <c r="F408" i="10"/>
  <c r="F246" i="10"/>
  <c r="F154" i="10"/>
  <c r="F278" i="10"/>
  <c r="F88" i="10"/>
  <c r="F293" i="10"/>
  <c r="F382" i="10"/>
  <c r="F185" i="10"/>
  <c r="F135" i="10"/>
  <c r="F203" i="10"/>
  <c r="F150" i="10"/>
  <c r="F396" i="10"/>
  <c r="F74" i="10"/>
  <c r="F165" i="10"/>
  <c r="F111" i="10"/>
  <c r="F378" i="10"/>
  <c r="F431" i="10"/>
  <c r="F89" i="10"/>
  <c r="F46" i="10"/>
  <c r="F774" i="10"/>
  <c r="F410" i="10"/>
  <c r="F227" i="10"/>
  <c r="F348" i="10"/>
  <c r="F442" i="10"/>
  <c r="F216" i="10"/>
  <c r="F412" i="10"/>
  <c r="F441" i="10"/>
  <c r="F142" i="10"/>
  <c r="F342" i="10"/>
  <c r="F250" i="10"/>
  <c r="F18" i="10"/>
  <c r="F65" i="10"/>
  <c r="F417" i="10"/>
  <c r="F58" i="10"/>
  <c r="F72" i="10"/>
  <c r="F372" i="10"/>
  <c r="F235" i="10"/>
  <c r="F172" i="10"/>
  <c r="F66" i="10"/>
  <c r="F421" i="10"/>
  <c r="F59" i="10"/>
  <c r="F302" i="10"/>
  <c r="F3" i="10"/>
  <c r="F180" i="10"/>
  <c r="F440" i="10"/>
  <c r="F108" i="10"/>
  <c r="F759" i="10"/>
  <c r="F123" i="10"/>
  <c r="F4" i="10"/>
  <c r="F156" i="10"/>
  <c r="F54" i="10"/>
  <c r="F398" i="10"/>
  <c r="F432" i="10"/>
  <c r="F129" i="10"/>
  <c r="F403" i="10"/>
  <c r="F322" i="10"/>
  <c r="F746" i="10"/>
  <c r="F376" i="10"/>
  <c r="F44" i="10"/>
  <c r="F183" i="10"/>
  <c r="F32" i="10"/>
  <c r="F435" i="10"/>
  <c r="F259" i="10"/>
  <c r="F379" i="10"/>
  <c r="F96" i="10"/>
  <c r="F271" i="10"/>
  <c r="F55" i="10"/>
  <c r="F187" i="10"/>
  <c r="F115" i="10"/>
  <c r="F753" i="10"/>
  <c r="F777" i="10"/>
  <c r="F413" i="10"/>
  <c r="F90" i="10"/>
  <c r="F143" i="10"/>
  <c r="F405" i="10"/>
  <c r="F439" i="10"/>
  <c r="F422" i="10"/>
  <c r="F450" i="10"/>
  <c r="F31" i="10"/>
  <c r="F160" i="10"/>
  <c r="J15" i="12"/>
  <c r="K15" i="12" s="1"/>
  <c r="L15" i="12" s="1"/>
  <c r="J2" i="12"/>
  <c r="K2" i="12" s="1"/>
  <c r="L2" i="12" s="1"/>
  <c r="J16" i="12"/>
  <c r="K16" i="12" s="1"/>
  <c r="L16" i="12" s="1"/>
  <c r="J3" i="12"/>
  <c r="K3" i="12" s="1"/>
  <c r="L3" i="12" s="1"/>
  <c r="J4" i="12"/>
  <c r="K4" i="12" s="1"/>
  <c r="L4" i="12" s="1"/>
  <c r="J17" i="12"/>
  <c r="K17" i="12" s="1"/>
  <c r="L17" i="12" s="1"/>
  <c r="J5" i="12"/>
  <c r="K5" i="12" s="1"/>
  <c r="L5" i="12" s="1"/>
  <c r="J6" i="12"/>
  <c r="K6" i="12" s="1"/>
  <c r="L6" i="12" s="1"/>
  <c r="J7" i="12"/>
  <c r="K7" i="12" s="1"/>
  <c r="L7" i="12" s="1"/>
  <c r="J18" i="12"/>
  <c r="K18" i="12" s="1"/>
  <c r="L18" i="12" s="1"/>
  <c r="J9" i="12"/>
  <c r="K9" i="12" s="1"/>
  <c r="L9" i="12" s="1"/>
  <c r="J19" i="12"/>
  <c r="K19" i="12" s="1"/>
  <c r="L19" i="12" s="1"/>
  <c r="J8" i="12"/>
  <c r="K8" i="12" s="1"/>
  <c r="L8" i="12" s="1"/>
  <c r="J20" i="12"/>
  <c r="K20" i="12" s="1"/>
  <c r="L20" i="12" s="1"/>
  <c r="J21" i="12"/>
  <c r="K21" i="12" s="1"/>
  <c r="L21" i="12" s="1"/>
  <c r="J10" i="12"/>
  <c r="K10" i="12" s="1"/>
  <c r="L10" i="12" s="1"/>
  <c r="J11" i="12"/>
  <c r="K11" i="12" s="1"/>
  <c r="L11" i="12" s="1"/>
  <c r="J12" i="12"/>
  <c r="K12" i="12" s="1"/>
  <c r="L12" i="12" s="1"/>
  <c r="J14" i="12"/>
  <c r="K14" i="12" s="1"/>
  <c r="L14" i="12" s="1"/>
  <c r="J13" i="12"/>
  <c r="K13" i="12" s="1"/>
  <c r="L13" i="12" s="1"/>
  <c r="M16" i="12"/>
  <c r="N16" i="12" s="1"/>
  <c r="O16" i="12" s="1"/>
  <c r="M3" i="12"/>
  <c r="N3" i="12" s="1"/>
  <c r="O3" i="12" s="1"/>
  <c r="M4" i="12"/>
  <c r="N4" i="12" s="1"/>
  <c r="O4" i="12" s="1"/>
  <c r="M6" i="12"/>
  <c r="N6" i="12" s="1"/>
  <c r="O6" i="12" s="1"/>
  <c r="M7" i="12"/>
  <c r="N7" i="12" s="1"/>
  <c r="O7" i="12" s="1"/>
  <c r="M17" i="12"/>
  <c r="N17" i="12" s="1"/>
  <c r="O17" i="12" s="1"/>
  <c r="M5" i="12"/>
  <c r="N5" i="12" s="1"/>
  <c r="O5" i="12" s="1"/>
  <c r="M18" i="12"/>
  <c r="N18" i="12" s="1"/>
  <c r="O18" i="12" s="1"/>
  <c r="M19" i="12"/>
  <c r="N19" i="12" s="1"/>
  <c r="O19" i="12" s="1"/>
  <c r="M8" i="12"/>
  <c r="N8" i="12" s="1"/>
  <c r="O8" i="12" s="1"/>
  <c r="M9" i="12"/>
  <c r="N9" i="12" s="1"/>
  <c r="O9" i="12" s="1"/>
  <c r="M21" i="12"/>
  <c r="N21" i="12" s="1"/>
  <c r="O21" i="12" s="1"/>
  <c r="M10" i="12"/>
  <c r="N10" i="12" s="1"/>
  <c r="O10" i="12" s="1"/>
  <c r="M12" i="12"/>
  <c r="N12" i="12" s="1"/>
  <c r="O12" i="12" s="1"/>
  <c r="M20" i="12"/>
  <c r="N20" i="12" s="1"/>
  <c r="O20" i="12" s="1"/>
  <c r="M11" i="12"/>
  <c r="N11" i="12" s="1"/>
  <c r="O11" i="12" s="1"/>
  <c r="M2" i="12"/>
  <c r="N2" i="12" s="1"/>
  <c r="O2" i="12" s="1"/>
  <c r="M13" i="12"/>
  <c r="N13" i="12" s="1"/>
  <c r="O13" i="12" s="1"/>
  <c r="M14" i="12"/>
  <c r="N14" i="12" s="1"/>
  <c r="O14" i="12" s="1"/>
  <c r="M15" i="12"/>
  <c r="N15" i="12" s="1"/>
  <c r="O15" i="12" s="1"/>
  <c r="AL1" i="1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R1" i="7" l="1"/>
  <c r="Q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A2" i="10"/>
  <c r="C2" i="10"/>
  <c r="I2" i="10" s="1"/>
  <c r="D2" i="10"/>
  <c r="J2" i="10" s="1"/>
  <c r="I10" i="10"/>
  <c r="J45" i="10"/>
  <c r="J61" i="10"/>
  <c r="V68" i="10"/>
  <c r="V100" i="10"/>
  <c r="V116" i="10"/>
  <c r="V132" i="10"/>
  <c r="V164" i="10"/>
  <c r="J165" i="10"/>
  <c r="V196" i="10"/>
  <c r="V212" i="10"/>
  <c r="V228" i="10"/>
  <c r="J230" i="10"/>
  <c r="I250" i="10"/>
  <c r="V260" i="10"/>
  <c r="J265" i="10"/>
  <c r="J269" i="10"/>
  <c r="V276" i="10"/>
  <c r="J277" i="10"/>
  <c r="J278" i="10"/>
  <c r="I282" i="10"/>
  <c r="J287" i="10"/>
  <c r="V292" i="10"/>
  <c r="J297" i="10"/>
  <c r="J301" i="10"/>
  <c r="V308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V340" i="10"/>
  <c r="J341" i="10"/>
  <c r="I342" i="10"/>
  <c r="J350" i="10"/>
  <c r="J352" i="10"/>
  <c r="J353" i="10"/>
  <c r="V356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V388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V436" i="10"/>
  <c r="J438" i="10"/>
  <c r="J441" i="10"/>
  <c r="J442" i="10"/>
  <c r="I443" i="10"/>
  <c r="J449" i="10"/>
  <c r="J450" i="10"/>
  <c r="I451" i="10"/>
  <c r="J451" i="10"/>
  <c r="V452" i="10"/>
  <c r="J453" i="10"/>
  <c r="J458" i="10"/>
  <c r="I462" i="10"/>
  <c r="J462" i="10"/>
  <c r="I463" i="10"/>
  <c r="J465" i="10"/>
  <c r="V468" i="10"/>
  <c r="J469" i="10"/>
  <c r="I470" i="10"/>
  <c r="J471" i="10"/>
  <c r="I472" i="10"/>
  <c r="J473" i="10"/>
  <c r="I478" i="10"/>
  <c r="J478" i="10"/>
  <c r="I479" i="10"/>
  <c r="I480" i="10"/>
  <c r="V484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V516" i="10"/>
  <c r="J517" i="10"/>
  <c r="J518" i="10"/>
  <c r="J519" i="10"/>
  <c r="J525" i="10"/>
  <c r="J526" i="10"/>
  <c r="I527" i="10"/>
  <c r="J527" i="10"/>
  <c r="J529" i="10"/>
  <c r="I530" i="10"/>
  <c r="V532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V548" i="10"/>
  <c r="J548" i="10"/>
  <c r="J553" i="10"/>
  <c r="J554" i="10"/>
  <c r="I555" i="10"/>
  <c r="J555" i="10"/>
  <c r="J561" i="10"/>
  <c r="V564" i="10"/>
  <c r="J565" i="10"/>
  <c r="I566" i="10"/>
  <c r="J567" i="10"/>
  <c r="I568" i="10"/>
  <c r="J568" i="10"/>
  <c r="J573" i="10"/>
  <c r="I574" i="10"/>
  <c r="I576" i="10"/>
  <c r="I578" i="10"/>
  <c r="J578" i="10"/>
  <c r="V580" i="10"/>
  <c r="J581" i="10"/>
  <c r="J582" i="10"/>
  <c r="J585" i="10"/>
  <c r="I586" i="10"/>
  <c r="I587" i="10"/>
  <c r="I589" i="10"/>
  <c r="J589" i="10"/>
  <c r="J593" i="10"/>
  <c r="I594" i="10"/>
  <c r="J595" i="10"/>
  <c r="V596" i="10"/>
  <c r="I596" i="10"/>
  <c r="J597" i="10"/>
  <c r="I598" i="10"/>
  <c r="J598" i="10"/>
  <c r="J601" i="10"/>
  <c r="I602" i="10"/>
  <c r="J602" i="10"/>
  <c r="I606" i="10"/>
  <c r="J606" i="10"/>
  <c r="I607" i="10"/>
  <c r="I610" i="10"/>
  <c r="V612" i="10"/>
  <c r="I614" i="10"/>
  <c r="J614" i="10"/>
  <c r="I615" i="10"/>
  <c r="J615" i="10"/>
  <c r="I616" i="10"/>
  <c r="J617" i="10"/>
  <c r="I623" i="10"/>
  <c r="J623" i="10"/>
  <c r="J625" i="10"/>
  <c r="V628" i="10"/>
  <c r="J629" i="10"/>
  <c r="I630" i="10"/>
  <c r="J634" i="10"/>
  <c r="I636" i="10"/>
  <c r="J636" i="10"/>
  <c r="I642" i="10"/>
  <c r="J642" i="10"/>
  <c r="I643" i="10"/>
  <c r="V644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V660" i="10"/>
  <c r="J661" i="10"/>
  <c r="J662" i="10"/>
  <c r="I663" i="10"/>
  <c r="J665" i="10"/>
  <c r="J666" i="10"/>
  <c r="I667" i="10"/>
  <c r="J669" i="10"/>
  <c r="J673" i="10"/>
  <c r="J674" i="10"/>
  <c r="I675" i="10"/>
  <c r="V676" i="10"/>
  <c r="I676" i="10"/>
  <c r="J676" i="10"/>
  <c r="J677" i="10"/>
  <c r="J678" i="10"/>
  <c r="J681" i="10"/>
  <c r="J682" i="10"/>
  <c r="J685" i="10"/>
  <c r="J688" i="10"/>
  <c r="V692" i="10"/>
  <c r="I695" i="10"/>
  <c r="V708" i="10"/>
  <c r="V724" i="10"/>
  <c r="I727" i="10"/>
  <c r="V734" i="10"/>
  <c r="V740" i="10"/>
  <c r="I740" i="10"/>
  <c r="J740" i="10"/>
  <c r="J746" i="10"/>
  <c r="V750" i="10"/>
  <c r="V756" i="10"/>
  <c r="V767" i="10"/>
  <c r="V769" i="10"/>
  <c r="V772" i="10"/>
  <c r="V774" i="10"/>
  <c r="V777" i="10"/>
  <c r="J778" i="10"/>
  <c r="V782" i="10"/>
  <c r="V784" i="10"/>
  <c r="V786" i="10"/>
  <c r="V788" i="10"/>
  <c r="I791" i="10"/>
  <c r="V792" i="10"/>
  <c r="V794" i="10"/>
  <c r="V796" i="10"/>
  <c r="V798" i="10"/>
  <c r="V800" i="10"/>
  <c r="V804" i="10"/>
  <c r="V806" i="10"/>
  <c r="V808" i="10"/>
  <c r="V810" i="10"/>
  <c r="V812" i="10"/>
  <c r="V814" i="10"/>
  <c r="V816" i="10"/>
  <c r="V818" i="10"/>
  <c r="V820" i="10"/>
  <c r="V822" i="10"/>
  <c r="V824" i="10"/>
  <c r="V826" i="10"/>
  <c r="V828" i="10"/>
  <c r="V830" i="10"/>
  <c r="V832" i="10"/>
  <c r="V834" i="10"/>
  <c r="J834" i="10"/>
  <c r="V835" i="10"/>
  <c r="V836" i="10"/>
  <c r="V837" i="10"/>
  <c r="V838" i="10"/>
  <c r="V839" i="10"/>
  <c r="V840" i="10"/>
  <c r="J840" i="10"/>
  <c r="V842" i="10"/>
  <c r="V843" i="10"/>
  <c r="V844" i="10"/>
  <c r="V845" i="10"/>
  <c r="V846" i="10"/>
  <c r="J846" i="10"/>
  <c r="V847" i="10"/>
  <c r="V848" i="10"/>
  <c r="V849" i="10"/>
  <c r="V850" i="10"/>
  <c r="V851" i="10"/>
  <c r="V852" i="10"/>
  <c r="V853" i="10"/>
  <c r="V854" i="10"/>
  <c r="V855" i="10"/>
  <c r="V856" i="10"/>
  <c r="V857" i="10"/>
  <c r="V858" i="10"/>
  <c r="V859" i="10"/>
  <c r="V860" i="10"/>
  <c r="V861" i="10"/>
  <c r="V862" i="10"/>
  <c r="V863" i="10"/>
  <c r="V864" i="10"/>
  <c r="V865" i="10"/>
  <c r="V866" i="10"/>
  <c r="V867" i="10"/>
  <c r="V868" i="10"/>
  <c r="V869" i="10"/>
  <c r="V870" i="10"/>
  <c r="V871" i="10"/>
  <c r="V872" i="10"/>
  <c r="V873" i="10"/>
  <c r="V874" i="10"/>
  <c r="V875" i="10"/>
  <c r="I875" i="10"/>
  <c r="V876" i="10"/>
  <c r="V877" i="10"/>
  <c r="V878" i="10"/>
  <c r="V879" i="10"/>
  <c r="V880" i="10"/>
  <c r="V881" i="10"/>
  <c r="V882" i="10"/>
  <c r="V883" i="10"/>
  <c r="V884" i="10"/>
  <c r="V885" i="10"/>
  <c r="V886" i="10"/>
  <c r="J886" i="10"/>
  <c r="V887" i="10"/>
  <c r="V888" i="10"/>
  <c r="V889" i="10"/>
  <c r="V890" i="10"/>
  <c r="V891" i="10"/>
  <c r="I891" i="10"/>
  <c r="V892" i="10"/>
  <c r="V893" i="10"/>
  <c r="V894" i="10"/>
  <c r="V895" i="10"/>
  <c r="V896" i="10"/>
  <c r="V897" i="10"/>
  <c r="V898" i="10"/>
  <c r="V899" i="10"/>
  <c r="V900" i="10"/>
  <c r="V901" i="10"/>
  <c r="V902" i="10"/>
  <c r="V903" i="10"/>
  <c r="V904" i="10"/>
  <c r="V905" i="10"/>
  <c r="V906" i="10"/>
  <c r="V907" i="10"/>
  <c r="V908" i="10"/>
  <c r="V909" i="10"/>
  <c r="V910" i="10"/>
  <c r="V911" i="10"/>
  <c r="V912" i="10"/>
  <c r="V914" i="10"/>
  <c r="V915" i="10"/>
  <c r="V916" i="10"/>
  <c r="V917" i="10"/>
  <c r="V918" i="10"/>
  <c r="V919" i="10"/>
  <c r="V920" i="10"/>
  <c r="V921" i="10"/>
  <c r="V922" i="10"/>
  <c r="V923" i="10"/>
  <c r="I923" i="10"/>
  <c r="V924" i="10"/>
  <c r="V925" i="10"/>
  <c r="V926" i="10"/>
  <c r="V927" i="10"/>
  <c r="V928" i="10"/>
  <c r="V929" i="10"/>
  <c r="V930" i="10"/>
  <c r="V931" i="10"/>
  <c r="V932" i="10"/>
  <c r="V933" i="10"/>
  <c r="I933" i="10"/>
  <c r="V934" i="10"/>
  <c r="V935" i="10"/>
  <c r="V936" i="10"/>
  <c r="V937" i="10"/>
  <c r="V938" i="10"/>
  <c r="V939" i="10"/>
  <c r="V940" i="10"/>
  <c r="V941" i="10"/>
  <c r="V942" i="10"/>
  <c r="V943" i="10"/>
  <c r="V944" i="10"/>
  <c r="V945" i="10"/>
  <c r="V946" i="10"/>
  <c r="V947" i="10"/>
  <c r="V948" i="10"/>
  <c r="V949" i="10"/>
  <c r="V950" i="10"/>
  <c r="J950" i="10"/>
  <c r="V951" i="10"/>
  <c r="V952" i="10"/>
  <c r="V953" i="10"/>
  <c r="V954" i="10"/>
  <c r="V955" i="10"/>
  <c r="V956" i="10"/>
  <c r="V957" i="10"/>
  <c r="V958" i="10"/>
  <c r="V960" i="10"/>
  <c r="V961" i="10"/>
  <c r="V962" i="10"/>
  <c r="V963" i="10"/>
  <c r="I963" i="10"/>
  <c r="V964" i="10"/>
  <c r="V965" i="10"/>
  <c r="V966" i="10"/>
  <c r="V967" i="10"/>
  <c r="I967" i="10"/>
  <c r="J967" i="10"/>
  <c r="V968" i="10"/>
  <c r="V969" i="10"/>
  <c r="V970" i="10"/>
  <c r="V971" i="10"/>
  <c r="V972" i="10"/>
  <c r="V973" i="10"/>
  <c r="V974" i="10"/>
  <c r="V975" i="10"/>
  <c r="V976" i="10"/>
  <c r="V977" i="10"/>
  <c r="V978" i="10"/>
  <c r="V979" i="10"/>
  <c r="V980" i="10"/>
  <c r="V981" i="10"/>
  <c r="V982" i="10"/>
  <c r="V983" i="10"/>
  <c r="V984" i="10"/>
  <c r="V985" i="10"/>
  <c r="V986" i="10"/>
  <c r="V987" i="10"/>
  <c r="V988" i="10"/>
  <c r="V989" i="10"/>
  <c r="V990" i="10"/>
  <c r="V991" i="10"/>
  <c r="V992" i="10"/>
  <c r="V993" i="10"/>
  <c r="V994" i="10"/>
  <c r="V995" i="10"/>
  <c r="V996" i="10"/>
  <c r="V997" i="10"/>
  <c r="I997" i="10"/>
  <c r="V998" i="10"/>
  <c r="V999" i="10"/>
  <c r="V1000" i="10"/>
  <c r="C1" i="10"/>
  <c r="D1" i="10"/>
  <c r="A1" i="10"/>
  <c r="V790" i="10" l="1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H2" i="7"/>
  <c r="F2" i="7"/>
  <c r="E2" i="7" l="1"/>
  <c r="C2" i="7"/>
  <c r="F247" i="10" l="1"/>
  <c r="F215" i="10"/>
  <c r="F140" i="10"/>
  <c r="F345" i="10"/>
  <c r="F332" i="10"/>
  <c r="F177" i="10"/>
  <c r="F339" i="10"/>
  <c r="F748" i="10"/>
  <c r="F281" i="10"/>
  <c r="F41" i="10"/>
  <c r="F307" i="10"/>
  <c r="F107" i="10"/>
  <c r="F248" i="10"/>
  <c r="F361" i="10"/>
  <c r="F30" i="10"/>
  <c r="F744" i="10"/>
  <c r="F333" i="10"/>
  <c r="F232" i="10"/>
  <c r="F49" i="10"/>
  <c r="F241" i="10"/>
  <c r="F257" i="10"/>
  <c r="F85" i="10"/>
  <c r="F83" i="10"/>
  <c r="F456" i="10"/>
  <c r="F92" i="10"/>
  <c r="F28" i="10"/>
  <c r="F20" i="10"/>
  <c r="F168" i="10"/>
  <c r="F233" i="10"/>
  <c r="F323" i="10"/>
  <c r="A22" i="7"/>
  <c r="J2" i="7" l="1"/>
  <c r="F22" i="7" l="1"/>
  <c r="H22" i="7"/>
  <c r="H415" i="10" l="1"/>
  <c r="K415" i="10" s="1"/>
  <c r="M429" i="10"/>
  <c r="P429" i="10" s="1"/>
  <c r="R431" i="10"/>
  <c r="U431" i="10" s="1"/>
  <c r="R427" i="10"/>
  <c r="U427" i="10" s="1"/>
  <c r="M417" i="10"/>
  <c r="P417" i="10" s="1"/>
  <c r="M419" i="10"/>
  <c r="P419" i="10" s="1"/>
  <c r="R428" i="10"/>
  <c r="U428" i="10" s="1"/>
  <c r="R426" i="10"/>
  <c r="U426" i="10" s="1"/>
  <c r="R420" i="10"/>
  <c r="U420" i="10" s="1"/>
  <c r="H418" i="10"/>
  <c r="K418" i="10" s="1"/>
  <c r="H416" i="10"/>
  <c r="K416" i="10" s="1"/>
  <c r="R416" i="10"/>
  <c r="U416" i="10" s="1"/>
  <c r="M416" i="10"/>
  <c r="P416" i="10" s="1"/>
  <c r="H424" i="10"/>
  <c r="K424" i="10" s="1"/>
  <c r="R424" i="10"/>
  <c r="U424" i="10" s="1"/>
  <c r="M424" i="10"/>
  <c r="P424" i="10" s="1"/>
  <c r="M425" i="10"/>
  <c r="P425" i="10" s="1"/>
  <c r="R425" i="10"/>
  <c r="U425" i="10" s="1"/>
  <c r="H425" i="10"/>
  <c r="K425" i="10" s="1"/>
  <c r="M421" i="10"/>
  <c r="P421" i="10" s="1"/>
  <c r="H421" i="10"/>
  <c r="K421" i="10" s="1"/>
  <c r="R421" i="10"/>
  <c r="U421" i="10" s="1"/>
  <c r="R430" i="10"/>
  <c r="U430" i="10" s="1"/>
  <c r="H430" i="10"/>
  <c r="K430" i="10" s="1"/>
  <c r="M430" i="10"/>
  <c r="P430" i="10" s="1"/>
  <c r="M423" i="10"/>
  <c r="P423" i="10" s="1"/>
  <c r="H423" i="10"/>
  <c r="K423" i="10" s="1"/>
  <c r="R423" i="10"/>
  <c r="U423" i="10" s="1"/>
  <c r="H414" i="10"/>
  <c r="K414" i="10" s="1"/>
  <c r="R414" i="10"/>
  <c r="U414" i="10" s="1"/>
  <c r="M414" i="10"/>
  <c r="P414" i="10" s="1"/>
  <c r="M422" i="10"/>
  <c r="P422" i="10" s="1"/>
  <c r="H422" i="10"/>
  <c r="K422" i="10" s="1"/>
  <c r="R422" i="10"/>
  <c r="U422" i="10" s="1"/>
  <c r="M428" i="10" l="1"/>
  <c r="P428" i="10" s="1"/>
  <c r="H428" i="10"/>
  <c r="K428" i="10" s="1"/>
  <c r="R417" i="10"/>
  <c r="U417" i="10" s="1"/>
  <c r="H417" i="10"/>
  <c r="K417" i="10" s="1"/>
  <c r="H427" i="10"/>
  <c r="K427" i="10" s="1"/>
  <c r="M427" i="10"/>
  <c r="P427" i="10" s="1"/>
  <c r="H420" i="10"/>
  <c r="K420" i="10" s="1"/>
  <c r="M420" i="10"/>
  <c r="P420" i="10" s="1"/>
  <c r="H426" i="10"/>
  <c r="K426" i="10" s="1"/>
  <c r="R419" i="10"/>
  <c r="U419" i="10" s="1"/>
  <c r="H431" i="10"/>
  <c r="K431" i="10" s="1"/>
  <c r="H419" i="10"/>
  <c r="K419" i="10" s="1"/>
  <c r="M431" i="10"/>
  <c r="P431" i="10" s="1"/>
  <c r="R429" i="10"/>
  <c r="U429" i="10" s="1"/>
  <c r="M415" i="10"/>
  <c r="P415" i="10" s="1"/>
  <c r="R415" i="10"/>
  <c r="U415" i="10" s="1"/>
  <c r="M426" i="10"/>
  <c r="P426" i="10" s="1"/>
  <c r="H429" i="10"/>
  <c r="K429" i="10" s="1"/>
  <c r="M418" i="10"/>
  <c r="P418" i="10" s="1"/>
  <c r="R418" i="10"/>
  <c r="U418" i="10" s="1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K2" i="7" l="1"/>
  <c r="L2" i="7" s="1"/>
  <c r="M2" i="7" s="1"/>
  <c r="N8" i="7" l="1"/>
  <c r="O8" i="7" s="1"/>
  <c r="P8" i="7" s="1"/>
  <c r="N10" i="7"/>
  <c r="O10" i="7" s="1"/>
  <c r="P10" i="7" s="1"/>
  <c r="N3" i="7"/>
  <c r="O3" i="7" s="1"/>
  <c r="P3" i="7" s="1"/>
  <c r="N12" i="7"/>
  <c r="O12" i="7" s="1"/>
  <c r="P12" i="7" s="1"/>
  <c r="N5" i="7"/>
  <c r="O5" i="7" s="1"/>
  <c r="P5" i="7" s="1"/>
  <c r="N21" i="7"/>
  <c r="O21" i="7" s="1"/>
  <c r="P21" i="7" s="1"/>
  <c r="N14" i="7"/>
  <c r="O14" i="7" s="1"/>
  <c r="P14" i="7" s="1"/>
  <c r="N7" i="7"/>
  <c r="O7" i="7" s="1"/>
  <c r="P7" i="7" s="1"/>
  <c r="N16" i="7"/>
  <c r="O16" i="7" s="1"/>
  <c r="P16" i="7" s="1"/>
  <c r="N15" i="7"/>
  <c r="O15" i="7" s="1"/>
  <c r="P15" i="7" s="1"/>
  <c r="N17" i="7"/>
  <c r="O17" i="7" s="1"/>
  <c r="P17" i="7" s="1"/>
  <c r="N9" i="7"/>
  <c r="O9" i="7" s="1"/>
  <c r="P9" i="7" s="1"/>
  <c r="N13" i="7"/>
  <c r="O13" i="7" s="1"/>
  <c r="P13" i="7" s="1"/>
  <c r="N6" i="7"/>
  <c r="O6" i="7" s="1"/>
  <c r="P6" i="7" s="1"/>
  <c r="N19" i="7"/>
  <c r="O19" i="7" s="1"/>
  <c r="P19" i="7" s="1"/>
  <c r="N18" i="7"/>
  <c r="O18" i="7" s="1"/>
  <c r="P18" i="7" s="1"/>
  <c r="N11" i="7"/>
  <c r="O11" i="7" s="1"/>
  <c r="P11" i="7" s="1"/>
  <c r="N4" i="7"/>
  <c r="O4" i="7" s="1"/>
  <c r="P4" i="7" s="1"/>
  <c r="N20" i="7"/>
  <c r="O20" i="7" s="1"/>
  <c r="P20" i="7" s="1"/>
  <c r="K3" i="7"/>
  <c r="L3" i="7" s="1"/>
  <c r="M3" i="7" s="1"/>
  <c r="K5" i="7"/>
  <c r="L5" i="7" s="1"/>
  <c r="M5" i="7" s="1"/>
  <c r="K14" i="7"/>
  <c r="L14" i="7" s="1"/>
  <c r="M14" i="7" s="1"/>
  <c r="K7" i="7"/>
  <c r="L7" i="7" s="1"/>
  <c r="M7" i="7" s="1"/>
  <c r="K16" i="7"/>
  <c r="L16" i="7" s="1"/>
  <c r="M16" i="7" s="1"/>
  <c r="K11" i="7"/>
  <c r="L11" i="7" s="1"/>
  <c r="M11" i="7" s="1"/>
  <c r="K17" i="7"/>
  <c r="L17" i="7" s="1"/>
  <c r="M17" i="7" s="1"/>
  <c r="K9" i="7"/>
  <c r="L9" i="7" s="1"/>
  <c r="M9" i="7" s="1"/>
  <c r="K18" i="7"/>
  <c r="L18" i="7" s="1"/>
  <c r="M18" i="7" s="1"/>
  <c r="K21" i="7"/>
  <c r="L21" i="7" s="1"/>
  <c r="M21" i="7" s="1"/>
  <c r="K4" i="7"/>
  <c r="L4" i="7" s="1"/>
  <c r="M4" i="7" s="1"/>
  <c r="K20" i="7"/>
  <c r="L20" i="7" s="1"/>
  <c r="M20" i="7" s="1"/>
  <c r="K8" i="7"/>
  <c r="L8" i="7" s="1"/>
  <c r="M8" i="7" s="1"/>
  <c r="K19" i="7"/>
  <c r="L19" i="7" s="1"/>
  <c r="M19" i="7" s="1"/>
  <c r="K12" i="7"/>
  <c r="L12" i="7" s="1"/>
  <c r="M12" i="7" s="1"/>
  <c r="K13" i="7"/>
  <c r="L13" i="7" s="1"/>
  <c r="M13" i="7" s="1"/>
  <c r="K6" i="7"/>
  <c r="L6" i="7" s="1"/>
  <c r="M6" i="7" s="1"/>
  <c r="K15" i="7"/>
  <c r="L15" i="7" s="1"/>
  <c r="M15" i="7" s="1"/>
  <c r="K10" i="7"/>
  <c r="L10" i="7" s="1"/>
  <c r="M10" i="7" s="1"/>
  <c r="N2" i="7"/>
  <c r="O2" i="7" s="1"/>
  <c r="P2" i="7" s="1"/>
  <c r="B1" i="10" l="1"/>
  <c r="H489" i="10" l="1"/>
  <c r="K489" i="10" s="1"/>
  <c r="H477" i="10"/>
  <c r="K477" i="10" s="1"/>
  <c r="M443" i="10"/>
  <c r="R453" i="10"/>
  <c r="U453" i="10" s="1"/>
  <c r="R372" i="10"/>
  <c r="U372" i="10" s="1"/>
  <c r="M732" i="10"/>
  <c r="P732" i="10" s="1"/>
  <c r="R516" i="10"/>
  <c r="U516" i="10" s="1"/>
  <c r="H528" i="10"/>
  <c r="K528" i="10" s="1"/>
  <c r="R543" i="10"/>
  <c r="U543" i="10" s="1"/>
  <c r="H464" i="10"/>
  <c r="K464" i="10" s="1"/>
  <c r="M461" i="10"/>
  <c r="P461" i="10" s="1"/>
  <c r="R457" i="10"/>
  <c r="U457" i="10" s="1"/>
  <c r="M412" i="10"/>
  <c r="P412" i="10" s="1"/>
  <c r="R485" i="10"/>
  <c r="U485" i="10" s="1"/>
  <c r="H442" i="10"/>
  <c r="K442" i="10" s="1"/>
  <c r="R465" i="10"/>
  <c r="U465" i="10" s="1"/>
  <c r="M407" i="10"/>
  <c r="P407" i="10" s="1"/>
  <c r="H380" i="10"/>
  <c r="K380" i="10" s="1"/>
  <c r="R449" i="10"/>
  <c r="U449" i="10" s="1"/>
  <c r="R480" i="10"/>
  <c r="U480" i="10" s="1"/>
  <c r="R439" i="10"/>
  <c r="U439" i="10" s="1"/>
  <c r="M462" i="10"/>
  <c r="P462" i="10" s="1"/>
  <c r="R400" i="10"/>
  <c r="U400" i="10" s="1"/>
  <c r="H524" i="10"/>
  <c r="K524" i="10" s="1"/>
  <c r="M379" i="10"/>
  <c r="P379" i="10" s="1"/>
  <c r="M434" i="10"/>
  <c r="P434" i="10" s="1"/>
  <c r="R731" i="10"/>
  <c r="U731" i="10" s="1"/>
  <c r="M530" i="10"/>
  <c r="P530" i="10" s="1"/>
  <c r="H494" i="10"/>
  <c r="K494" i="10" s="1"/>
  <c r="M741" i="10"/>
  <c r="P741" i="10" s="1"/>
  <c r="H519" i="10"/>
  <c r="K519" i="10" s="1"/>
  <c r="R525" i="10"/>
  <c r="U525" i="10" s="1"/>
  <c r="H501" i="10"/>
  <c r="K501" i="10" s="1"/>
  <c r="H512" i="10"/>
  <c r="K512" i="10" s="1"/>
  <c r="R520" i="10"/>
  <c r="U520" i="10" s="1"/>
  <c r="M499" i="10"/>
  <c r="P499" i="10" s="1"/>
  <c r="R540" i="10"/>
  <c r="U540" i="10" s="1"/>
  <c r="R515" i="10"/>
  <c r="U515" i="10" s="1"/>
  <c r="R503" i="10"/>
  <c r="U503" i="10" s="1"/>
  <c r="H491" i="10"/>
  <c r="K491" i="10" s="1"/>
  <c r="H526" i="10"/>
  <c r="K526" i="10" s="1"/>
  <c r="R507" i="10"/>
  <c r="U507" i="10" s="1"/>
  <c r="R493" i="10"/>
  <c r="U493" i="10" s="1"/>
  <c r="R535" i="10"/>
  <c r="U535" i="10" s="1"/>
  <c r="R536" i="10"/>
  <c r="U536" i="10" s="1"/>
  <c r="H546" i="10"/>
  <c r="K546" i="10" s="1"/>
  <c r="M497" i="10"/>
  <c r="P497" i="10" s="1"/>
  <c r="R730" i="10"/>
  <c r="U730" i="10" s="1"/>
  <c r="H532" i="10"/>
  <c r="K532" i="10" s="1"/>
  <c r="M733" i="10"/>
  <c r="P733" i="10" s="1"/>
  <c r="H517" i="10"/>
  <c r="K517" i="10" s="1"/>
  <c r="M548" i="10"/>
  <c r="P548" i="10" s="1"/>
  <c r="H522" i="10"/>
  <c r="K522" i="10" s="1"/>
  <c r="H538" i="10"/>
  <c r="K538" i="10" s="1"/>
  <c r="M533" i="10"/>
  <c r="P533" i="10" s="1"/>
  <c r="M514" i="10"/>
  <c r="P514" i="10" s="1"/>
  <c r="R735" i="10"/>
  <c r="U735" i="10" s="1"/>
  <c r="R542" i="10"/>
  <c r="U542" i="10" s="1"/>
  <c r="R508" i="10"/>
  <c r="U508" i="10" s="1"/>
  <c r="M393" i="10"/>
  <c r="P393" i="10" s="1"/>
  <c r="R393" i="10"/>
  <c r="U393" i="10" s="1"/>
  <c r="H393" i="10"/>
  <c r="K393" i="10" s="1"/>
  <c r="M486" i="10"/>
  <c r="P486" i="10" s="1"/>
  <c r="H486" i="10"/>
  <c r="K486" i="10" s="1"/>
  <c r="R486" i="10"/>
  <c r="U486" i="10" s="1"/>
  <c r="R390" i="10"/>
  <c r="U390" i="10" s="1"/>
  <c r="M390" i="10"/>
  <c r="P390" i="10" s="1"/>
  <c r="H390" i="10"/>
  <c r="K390" i="10" s="1"/>
  <c r="R483" i="10"/>
  <c r="U483" i="10" s="1"/>
  <c r="M483" i="10"/>
  <c r="P483" i="10" s="1"/>
  <c r="H483" i="10"/>
  <c r="K483" i="10" s="1"/>
  <c r="R446" i="10"/>
  <c r="U446" i="10" s="1"/>
  <c r="M446" i="10"/>
  <c r="P446" i="10" s="1"/>
  <c r="H446" i="10"/>
  <c r="K446" i="10" s="1"/>
  <c r="H736" i="10"/>
  <c r="K736" i="10" s="1"/>
  <c r="R736" i="10"/>
  <c r="U736" i="10" s="1"/>
  <c r="M736" i="10"/>
  <c r="P736" i="10" s="1"/>
  <c r="R496" i="10"/>
  <c r="U496" i="10" s="1"/>
  <c r="H496" i="10"/>
  <c r="K496" i="10" s="1"/>
  <c r="M496" i="10"/>
  <c r="P496" i="10" s="1"/>
  <c r="H474" i="10"/>
  <c r="K474" i="10" s="1"/>
  <c r="R474" i="10"/>
  <c r="U474" i="10" s="1"/>
  <c r="M474" i="10"/>
  <c r="P474" i="10" s="1"/>
  <c r="H473" i="10"/>
  <c r="K473" i="10" s="1"/>
  <c r="R473" i="10"/>
  <c r="U473" i="10" s="1"/>
  <c r="M473" i="10"/>
  <c r="P473" i="10" s="1"/>
  <c r="R472" i="10"/>
  <c r="U472" i="10" s="1"/>
  <c r="H472" i="10"/>
  <c r="K472" i="10" s="1"/>
  <c r="M472" i="10"/>
  <c r="P472" i="10" s="1"/>
  <c r="H478" i="10"/>
  <c r="K478" i="10" s="1"/>
  <c r="M478" i="10"/>
  <c r="P478" i="10" s="1"/>
  <c r="R478" i="10"/>
  <c r="U478" i="10" s="1"/>
  <c r="M433" i="10"/>
  <c r="P433" i="10" s="1"/>
  <c r="R433" i="10"/>
  <c r="U433" i="10" s="1"/>
  <c r="H433" i="10"/>
  <c r="K433" i="10" s="1"/>
  <c r="M441" i="10"/>
  <c r="P441" i="10" s="1"/>
  <c r="R441" i="10"/>
  <c r="U441" i="10" s="1"/>
  <c r="H441" i="10"/>
  <c r="K441" i="10" s="1"/>
  <c r="R409" i="10"/>
  <c r="U409" i="10" s="1"/>
  <c r="H409" i="10"/>
  <c r="K409" i="10" s="1"/>
  <c r="M409" i="10"/>
  <c r="P409" i="10" s="1"/>
  <c r="R374" i="10"/>
  <c r="U374" i="10" s="1"/>
  <c r="M374" i="10"/>
  <c r="P374" i="10" s="1"/>
  <c r="H374" i="10"/>
  <c r="K374" i="10" s="1"/>
  <c r="R511" i="10"/>
  <c r="U511" i="10" s="1"/>
  <c r="H511" i="10"/>
  <c r="K511" i="10" s="1"/>
  <c r="M511" i="10"/>
  <c r="P511" i="10" s="1"/>
  <c r="R740" i="10"/>
  <c r="U740" i="10" s="1"/>
  <c r="M740" i="10"/>
  <c r="P740" i="10" s="1"/>
  <c r="H740" i="10"/>
  <c r="K740" i="10" s="1"/>
  <c r="M521" i="10"/>
  <c r="P521" i="10" s="1"/>
  <c r="R521" i="10"/>
  <c r="U521" i="10" s="1"/>
  <c r="H521" i="10"/>
  <c r="K521" i="10" s="1"/>
  <c r="H527" i="10"/>
  <c r="K527" i="10" s="1"/>
  <c r="M527" i="10"/>
  <c r="P527" i="10" s="1"/>
  <c r="R527" i="10"/>
  <c r="U527" i="10" s="1"/>
  <c r="M737" i="10"/>
  <c r="P737" i="10" s="1"/>
  <c r="R737" i="10"/>
  <c r="U737" i="10" s="1"/>
  <c r="H737" i="10"/>
  <c r="K737" i="10" s="1"/>
  <c r="H447" i="10"/>
  <c r="K447" i="10" s="1"/>
  <c r="M447" i="10"/>
  <c r="P447" i="10" s="1"/>
  <c r="R447" i="10"/>
  <c r="U447" i="10" s="1"/>
  <c r="M498" i="10"/>
  <c r="P498" i="10" s="1"/>
  <c r="H498" i="10"/>
  <c r="K498" i="10" s="1"/>
  <c r="R498" i="10"/>
  <c r="U498" i="10" s="1"/>
  <c r="M454" i="10"/>
  <c r="P454" i="10" s="1"/>
  <c r="R454" i="10"/>
  <c r="U454" i="10" s="1"/>
  <c r="H454" i="10"/>
  <c r="K454" i="10" s="1"/>
  <c r="R404" i="10"/>
  <c r="U404" i="10" s="1"/>
  <c r="M404" i="10"/>
  <c r="P404" i="10" s="1"/>
  <c r="H404" i="10"/>
  <c r="K404" i="10" s="1"/>
  <c r="H459" i="10"/>
  <c r="K459" i="10" s="1"/>
  <c r="R459" i="10"/>
  <c r="U459" i="10" s="1"/>
  <c r="M459" i="10"/>
  <c r="P459" i="10" s="1"/>
  <c r="M510" i="10"/>
  <c r="P510" i="10" s="1"/>
  <c r="H510" i="10"/>
  <c r="K510" i="10" s="1"/>
  <c r="R510" i="10"/>
  <c r="U510" i="10" s="1"/>
  <c r="H502" i="10"/>
  <c r="K502" i="10" s="1"/>
  <c r="M502" i="10"/>
  <c r="P502" i="10" s="1"/>
  <c r="R502" i="10"/>
  <c r="U502" i="10" s="1"/>
  <c r="M489" i="10"/>
  <c r="P489" i="10" s="1"/>
  <c r="R489" i="10"/>
  <c r="U489" i="10" s="1"/>
  <c r="H377" i="10"/>
  <c r="K377" i="10" s="1"/>
  <c r="R377" i="10"/>
  <c r="U377" i="10" s="1"/>
  <c r="M377" i="10"/>
  <c r="P377" i="10" s="1"/>
  <c r="M388" i="10"/>
  <c r="P388" i="10" s="1"/>
  <c r="R388" i="10"/>
  <c r="U388" i="10" s="1"/>
  <c r="H388" i="10"/>
  <c r="K388" i="10" s="1"/>
  <c r="H499" i="10"/>
  <c r="K499" i="10" s="1"/>
  <c r="R499" i="10"/>
  <c r="U499" i="10" s="1"/>
  <c r="H504" i="10"/>
  <c r="K504" i="10" s="1"/>
  <c r="M504" i="10"/>
  <c r="P504" i="10" s="1"/>
  <c r="R504" i="10"/>
  <c r="U504" i="10" s="1"/>
  <c r="M534" i="10"/>
  <c r="P534" i="10" s="1"/>
  <c r="R534" i="10"/>
  <c r="U534" i="10" s="1"/>
  <c r="H534" i="10"/>
  <c r="K534" i="10" s="1"/>
  <c r="H515" i="10"/>
  <c r="K515" i="10" s="1"/>
  <c r="M515" i="10"/>
  <c r="P515" i="10" s="1"/>
  <c r="R477" i="10"/>
  <c r="U477" i="10" s="1"/>
  <c r="M477" i="10"/>
  <c r="P477" i="10" s="1"/>
  <c r="M495" i="10"/>
  <c r="P495" i="10" s="1"/>
  <c r="R495" i="10"/>
  <c r="U495" i="10" s="1"/>
  <c r="H495" i="10"/>
  <c r="K495" i="10" s="1"/>
  <c r="M537" i="10"/>
  <c r="P537" i="10" s="1"/>
  <c r="H537" i="10"/>
  <c r="K537" i="10" s="1"/>
  <c r="R537" i="10"/>
  <c r="U537" i="10" s="1"/>
  <c r="M372" i="10"/>
  <c r="P372" i="10" s="1"/>
  <c r="H372" i="10"/>
  <c r="K372" i="10" s="1"/>
  <c r="M403" i="10"/>
  <c r="P403" i="10" s="1"/>
  <c r="R403" i="10"/>
  <c r="U403" i="10" s="1"/>
  <c r="H403" i="10"/>
  <c r="K403" i="10" s="1"/>
  <c r="H518" i="10"/>
  <c r="K518" i="10" s="1"/>
  <c r="R518" i="10"/>
  <c r="U518" i="10" s="1"/>
  <c r="M518" i="10"/>
  <c r="P518" i="10" s="1"/>
  <c r="M544" i="10"/>
  <c r="P544" i="10" s="1"/>
  <c r="H544" i="10"/>
  <c r="K544" i="10" s="1"/>
  <c r="R544" i="10"/>
  <c r="U544" i="10" s="1"/>
  <c r="M549" i="10"/>
  <c r="P549" i="10" s="1"/>
  <c r="R549" i="10"/>
  <c r="U549" i="10" s="1"/>
  <c r="H549" i="10"/>
  <c r="K549" i="10" s="1"/>
  <c r="M506" i="10"/>
  <c r="P506" i="10" s="1"/>
  <c r="H506" i="10"/>
  <c r="K506" i="10" s="1"/>
  <c r="R506" i="10"/>
  <c r="U506" i="10" s="1"/>
  <c r="E1" i="10"/>
  <c r="R410" i="10"/>
  <c r="U410" i="10" s="1"/>
  <c r="M410" i="10"/>
  <c r="P410" i="10" s="1"/>
  <c r="H410" i="10"/>
  <c r="K410" i="10" s="1"/>
  <c r="R387" i="10"/>
  <c r="U387" i="10" s="1"/>
  <c r="M387" i="10"/>
  <c r="P387" i="10" s="1"/>
  <c r="H387" i="10"/>
  <c r="K387" i="10" s="1"/>
  <c r="H402" i="10"/>
  <c r="K402" i="10" s="1"/>
  <c r="M402" i="10"/>
  <c r="P402" i="10" s="1"/>
  <c r="R402" i="10"/>
  <c r="U402" i="10" s="1"/>
  <c r="R456" i="10"/>
  <c r="U456" i="10" s="1"/>
  <c r="M456" i="10"/>
  <c r="P456" i="10" s="1"/>
  <c r="H456" i="10"/>
  <c r="K456" i="10" s="1"/>
  <c r="R488" i="10"/>
  <c r="U488" i="10" s="1"/>
  <c r="M488" i="10"/>
  <c r="P488" i="10" s="1"/>
  <c r="H488" i="10"/>
  <c r="K488" i="10" s="1"/>
  <c r="M435" i="10"/>
  <c r="P435" i="10" s="1"/>
  <c r="H435" i="10"/>
  <c r="K435" i="10" s="1"/>
  <c r="R435" i="10"/>
  <c r="U435" i="10" s="1"/>
  <c r="M466" i="10"/>
  <c r="P466" i="10" s="1"/>
  <c r="R466" i="10"/>
  <c r="U466" i="10" s="1"/>
  <c r="H466" i="10"/>
  <c r="K466" i="10" s="1"/>
  <c r="R406" i="10"/>
  <c r="U406" i="10" s="1"/>
  <c r="H406" i="10"/>
  <c r="K406" i="10" s="1"/>
  <c r="M406" i="10"/>
  <c r="P406" i="10" s="1"/>
  <c r="R479" i="10"/>
  <c r="U479" i="10" s="1"/>
  <c r="H479" i="10"/>
  <c r="K479" i="10" s="1"/>
  <c r="M479" i="10"/>
  <c r="P479" i="10" s="1"/>
  <c r="R452" i="10"/>
  <c r="U452" i="10" s="1"/>
  <c r="H452" i="10"/>
  <c r="K452" i="10" s="1"/>
  <c r="M452" i="10"/>
  <c r="P452" i="10" s="1"/>
  <c r="M371" i="10"/>
  <c r="P371" i="10" s="1"/>
  <c r="H371" i="10"/>
  <c r="K371" i="10" s="1"/>
  <c r="R371" i="10"/>
  <c r="U371" i="10" s="1"/>
  <c r="H386" i="10"/>
  <c r="K386" i="10" s="1"/>
  <c r="R386" i="10"/>
  <c r="U386" i="10" s="1"/>
  <c r="M386" i="10"/>
  <c r="P386" i="10" s="1"/>
  <c r="R461" i="10"/>
  <c r="U461" i="10" s="1"/>
  <c r="M397" i="10"/>
  <c r="P397" i="10" s="1"/>
  <c r="R397" i="10"/>
  <c r="U397" i="10" s="1"/>
  <c r="H397" i="10"/>
  <c r="K397" i="10" s="1"/>
  <c r="R444" i="10"/>
  <c r="H444" i="10"/>
  <c r="M444" i="10"/>
  <c r="R463" i="10"/>
  <c r="U463" i="10" s="1"/>
  <c r="H463" i="10"/>
  <c r="K463" i="10" s="1"/>
  <c r="M463" i="10"/>
  <c r="P463" i="10" s="1"/>
  <c r="M734" i="10"/>
  <c r="P734" i="10" s="1"/>
  <c r="R734" i="10"/>
  <c r="U734" i="10" s="1"/>
  <c r="H734" i="10"/>
  <c r="K734" i="10" s="1"/>
  <c r="M509" i="10"/>
  <c r="P509" i="10" s="1"/>
  <c r="H509" i="10"/>
  <c r="K509" i="10" s="1"/>
  <c r="R509" i="10"/>
  <c r="U509" i="10" s="1"/>
  <c r="H482" i="10"/>
  <c r="K482" i="10" s="1"/>
  <c r="M482" i="10"/>
  <c r="P482" i="10" s="1"/>
  <c r="R482" i="10"/>
  <c r="U482" i="10" s="1"/>
  <c r="H408" i="10"/>
  <c r="K408" i="10" s="1"/>
  <c r="R408" i="10"/>
  <c r="U408" i="10" s="1"/>
  <c r="M408" i="10"/>
  <c r="P408" i="10" s="1"/>
  <c r="H370" i="10"/>
  <c r="K370" i="10" s="1"/>
  <c r="M370" i="10"/>
  <c r="P370" i="10" s="1"/>
  <c r="R370" i="10"/>
  <c r="U370" i="10" s="1"/>
  <c r="R448" i="10"/>
  <c r="U448" i="10" s="1"/>
  <c r="M448" i="10"/>
  <c r="P448" i="10" s="1"/>
  <c r="H448" i="10"/>
  <c r="K448" i="10" s="1"/>
  <c r="H381" i="10"/>
  <c r="K381" i="10" s="1"/>
  <c r="R381" i="10"/>
  <c r="U381" i="10" s="1"/>
  <c r="M381" i="10"/>
  <c r="P381" i="10" s="1"/>
  <c r="H412" i="10"/>
  <c r="K412" i="10" s="1"/>
  <c r="H739" i="10"/>
  <c r="K739" i="10" s="1"/>
  <c r="M739" i="10"/>
  <c r="P739" i="10" s="1"/>
  <c r="R739" i="10"/>
  <c r="U739" i="10" s="1"/>
  <c r="M392" i="10"/>
  <c r="P392" i="10" s="1"/>
  <c r="R392" i="10"/>
  <c r="U392" i="10" s="1"/>
  <c r="H392" i="10"/>
  <c r="K392" i="10" s="1"/>
  <c r="H455" i="10"/>
  <c r="K455" i="10" s="1"/>
  <c r="R455" i="10"/>
  <c r="U455" i="10" s="1"/>
  <c r="M455" i="10"/>
  <c r="P455" i="10" s="1"/>
  <c r="M445" i="10"/>
  <c r="P445" i="10" s="1"/>
  <c r="H445" i="10"/>
  <c r="K445" i="10" s="1"/>
  <c r="R445" i="10"/>
  <c r="U445" i="10" s="1"/>
  <c r="M396" i="10"/>
  <c r="P396" i="10" s="1"/>
  <c r="H396" i="10"/>
  <c r="K396" i="10" s="1"/>
  <c r="R396" i="10"/>
  <c r="U396" i="10" s="1"/>
  <c r="H547" i="10"/>
  <c r="K547" i="10" s="1"/>
  <c r="R547" i="10"/>
  <c r="U547" i="10" s="1"/>
  <c r="M547" i="10"/>
  <c r="P547" i="10" s="1"/>
  <c r="H481" i="10"/>
  <c r="K481" i="10" s="1"/>
  <c r="R481" i="10"/>
  <c r="U481" i="10" s="1"/>
  <c r="M481" i="10"/>
  <c r="P481" i="10" s="1"/>
  <c r="H378" i="10"/>
  <c r="K378" i="10" s="1"/>
  <c r="R378" i="10"/>
  <c r="U378" i="10" s="1"/>
  <c r="M378" i="10"/>
  <c r="P378" i="10" s="1"/>
  <c r="M376" i="10"/>
  <c r="P376" i="10" s="1"/>
  <c r="R376" i="10"/>
  <c r="U376" i="10" s="1"/>
  <c r="H376" i="10"/>
  <c r="K376" i="10" s="1"/>
  <c r="R391" i="10"/>
  <c r="U391" i="10" s="1"/>
  <c r="M391" i="10"/>
  <c r="P391" i="10" s="1"/>
  <c r="H391" i="10"/>
  <c r="K391" i="10" s="1"/>
  <c r="H405" i="10"/>
  <c r="K405" i="10" s="1"/>
  <c r="R405" i="10"/>
  <c r="U405" i="10" s="1"/>
  <c r="M405" i="10"/>
  <c r="P405" i="10" s="1"/>
  <c r="H438" i="10"/>
  <c r="K438" i="10" s="1"/>
  <c r="M438" i="10"/>
  <c r="P438" i="10" s="1"/>
  <c r="R438" i="10"/>
  <c r="U438" i="10" s="1"/>
  <c r="M451" i="10"/>
  <c r="P451" i="10" s="1"/>
  <c r="H451" i="10"/>
  <c r="K451" i="10" s="1"/>
  <c r="R451" i="10"/>
  <c r="U451" i="10" s="1"/>
  <c r="H531" i="10"/>
  <c r="K531" i="10" s="1"/>
  <c r="R531" i="10"/>
  <c r="U531" i="10" s="1"/>
  <c r="M531" i="10"/>
  <c r="P531" i="10" s="1"/>
  <c r="H742" i="10"/>
  <c r="K742" i="10" s="1"/>
  <c r="M742" i="10"/>
  <c r="P742" i="10" s="1"/>
  <c r="R742" i="10"/>
  <c r="U742" i="10" s="1"/>
  <c r="H529" i="10"/>
  <c r="K529" i="10" s="1"/>
  <c r="R529" i="10"/>
  <c r="U529" i="10" s="1"/>
  <c r="M529" i="10"/>
  <c r="P529" i="10" s="1"/>
  <c r="M738" i="10"/>
  <c r="P738" i="10" s="1"/>
  <c r="R738" i="10"/>
  <c r="U738" i="10" s="1"/>
  <c r="H738" i="10"/>
  <c r="K738" i="10" s="1"/>
  <c r="M440" i="10"/>
  <c r="P440" i="10" s="1"/>
  <c r="H440" i="10"/>
  <c r="K440" i="10" s="1"/>
  <c r="R440" i="10"/>
  <c r="U440" i="10" s="1"/>
  <c r="M375" i="10"/>
  <c r="P375" i="10" s="1"/>
  <c r="H375" i="10"/>
  <c r="K375" i="10" s="1"/>
  <c r="R375" i="10"/>
  <c r="U375" i="10" s="1"/>
  <c r="H389" i="10"/>
  <c r="K389" i="10" s="1"/>
  <c r="M389" i="10"/>
  <c r="P389" i="10" s="1"/>
  <c r="R389" i="10"/>
  <c r="U389" i="10" s="1"/>
  <c r="M500" i="10"/>
  <c r="P500" i="10" s="1"/>
  <c r="H500" i="10"/>
  <c r="K500" i="10" s="1"/>
  <c r="R500" i="10"/>
  <c r="U500" i="10" s="1"/>
  <c r="M513" i="10"/>
  <c r="P513" i="10" s="1"/>
  <c r="H513" i="10"/>
  <c r="K513" i="10" s="1"/>
  <c r="R513" i="10"/>
  <c r="U513" i="10" s="1"/>
  <c r="M436" i="10"/>
  <c r="P436" i="10" s="1"/>
  <c r="H436" i="10"/>
  <c r="K436" i="10" s="1"/>
  <c r="R436" i="10"/>
  <c r="U436" i="10" s="1"/>
  <c r="H468" i="10"/>
  <c r="K468" i="10" s="1"/>
  <c r="R468" i="10"/>
  <c r="U468" i="10" s="1"/>
  <c r="M468" i="10"/>
  <c r="P468" i="10" s="1"/>
  <c r="M743" i="10"/>
  <c r="P743" i="10" s="1"/>
  <c r="R743" i="10"/>
  <c r="U743" i="10" s="1"/>
  <c r="H743" i="10"/>
  <c r="K743" i="10" s="1"/>
  <c r="H505" i="10"/>
  <c r="K505" i="10" s="1"/>
  <c r="M505" i="10"/>
  <c r="P505" i="10" s="1"/>
  <c r="R505" i="10"/>
  <c r="U505" i="10" s="1"/>
  <c r="M373" i="10"/>
  <c r="P373" i="10" s="1"/>
  <c r="H373" i="10"/>
  <c r="K373" i="10" s="1"/>
  <c r="R373" i="10"/>
  <c r="U373" i="10" s="1"/>
  <c r="H541" i="10"/>
  <c r="K541" i="10" s="1"/>
  <c r="M541" i="10"/>
  <c r="P541" i="10" s="1"/>
  <c r="R541" i="10"/>
  <c r="U541" i="10" s="1"/>
  <c r="H411" i="10"/>
  <c r="K411" i="10" s="1"/>
  <c r="R411" i="10"/>
  <c r="U411" i="10" s="1"/>
  <c r="M411" i="10"/>
  <c r="P411" i="10" s="1"/>
  <c r="R545" i="10"/>
  <c r="U545" i="10" s="1"/>
  <c r="M545" i="10"/>
  <c r="P545" i="10" s="1"/>
  <c r="H545" i="10"/>
  <c r="K545" i="10" s="1"/>
  <c r="H480" i="10"/>
  <c r="K480" i="10" s="1"/>
  <c r="R450" i="10"/>
  <c r="U450" i="10" s="1"/>
  <c r="M450" i="10"/>
  <c r="P450" i="10" s="1"/>
  <c r="H450" i="10"/>
  <c r="K450" i="10" s="1"/>
  <c r="R733" i="10"/>
  <c r="U733" i="10" s="1"/>
  <c r="R517" i="10"/>
  <c r="U517" i="10" s="1"/>
  <c r="M517" i="10"/>
  <c r="P517" i="10" s="1"/>
  <c r="M523" i="10"/>
  <c r="P523" i="10" s="1"/>
  <c r="H523" i="10"/>
  <c r="K523" i="10" s="1"/>
  <c r="R523" i="10"/>
  <c r="U523" i="10" s="1"/>
  <c r="H401" i="10"/>
  <c r="K401" i="10" s="1"/>
  <c r="M401" i="10"/>
  <c r="P401" i="10" s="1"/>
  <c r="R401" i="10"/>
  <c r="U401" i="10" s="1"/>
  <c r="H490" i="10"/>
  <c r="K490" i="10" s="1"/>
  <c r="R490" i="10"/>
  <c r="U490" i="10" s="1"/>
  <c r="M490" i="10"/>
  <c r="P490" i="10" s="1"/>
  <c r="H395" i="10"/>
  <c r="K395" i="10" s="1"/>
  <c r="M395" i="10"/>
  <c r="P395" i="10" s="1"/>
  <c r="R395" i="10"/>
  <c r="U395" i="10" s="1"/>
  <c r="H492" i="10"/>
  <c r="K492" i="10" s="1"/>
  <c r="R492" i="10"/>
  <c r="U492" i="10" s="1"/>
  <c r="M492" i="10"/>
  <c r="P492" i="10" s="1"/>
  <c r="R467" i="10"/>
  <c r="U467" i="10" s="1"/>
  <c r="M467" i="10"/>
  <c r="P467" i="10" s="1"/>
  <c r="H467" i="10"/>
  <c r="K467" i="10" s="1"/>
  <c r="M475" i="10"/>
  <c r="P475" i="10" s="1"/>
  <c r="H475" i="10"/>
  <c r="K475" i="10" s="1"/>
  <c r="R475" i="10"/>
  <c r="U475" i="10" s="1"/>
  <c r="M487" i="10"/>
  <c r="P487" i="10" s="1"/>
  <c r="R487" i="10"/>
  <c r="U487" i="10" s="1"/>
  <c r="H487" i="10"/>
  <c r="K487" i="10" s="1"/>
  <c r="M385" i="10"/>
  <c r="P385" i="10" s="1"/>
  <c r="H385" i="10"/>
  <c r="K385" i="10" s="1"/>
  <c r="R385" i="10"/>
  <c r="U385" i="10" s="1"/>
  <c r="M384" i="10"/>
  <c r="P384" i="10" s="1"/>
  <c r="R384" i="10"/>
  <c r="U384" i="10" s="1"/>
  <c r="H384" i="10"/>
  <c r="K384" i="10" s="1"/>
  <c r="H729" i="10"/>
  <c r="K729" i="10" s="1"/>
  <c r="R729" i="10"/>
  <c r="U729" i="10" s="1"/>
  <c r="M729" i="10"/>
  <c r="P729" i="10" s="1"/>
  <c r="H399" i="10"/>
  <c r="K399" i="10" s="1"/>
  <c r="M399" i="10"/>
  <c r="P399" i="10" s="1"/>
  <c r="R399" i="10"/>
  <c r="U399" i="10" s="1"/>
  <c r="R398" i="10"/>
  <c r="U398" i="10" s="1"/>
  <c r="M398" i="10"/>
  <c r="P398" i="10" s="1"/>
  <c r="H398" i="10"/>
  <c r="K398" i="10" s="1"/>
  <c r="R379" i="10"/>
  <c r="U379" i="10" s="1"/>
  <c r="R471" i="10"/>
  <c r="U471" i="10" s="1"/>
  <c r="M471" i="10"/>
  <c r="P471" i="10" s="1"/>
  <c r="H471" i="10"/>
  <c r="K471" i="10" s="1"/>
  <c r="H470" i="10"/>
  <c r="K470" i="10" s="1"/>
  <c r="M470" i="10"/>
  <c r="P470" i="10" s="1"/>
  <c r="R470" i="10"/>
  <c r="U470" i="10" s="1"/>
  <c r="H469" i="10"/>
  <c r="K469" i="10" s="1"/>
  <c r="M469" i="10"/>
  <c r="P469" i="10" s="1"/>
  <c r="R469" i="10"/>
  <c r="U469" i="10" s="1"/>
  <c r="R437" i="10"/>
  <c r="U437" i="10" s="1"/>
  <c r="M437" i="10"/>
  <c r="P437" i="10" s="1"/>
  <c r="H437" i="10"/>
  <c r="K437" i="10" s="1"/>
  <c r="M394" i="10"/>
  <c r="P394" i="10" s="1"/>
  <c r="R394" i="10"/>
  <c r="U394" i="10" s="1"/>
  <c r="H394" i="10"/>
  <c r="K394" i="10" s="1"/>
  <c r="M460" i="10"/>
  <c r="P460" i="10" s="1"/>
  <c r="H460" i="10"/>
  <c r="K460" i="10" s="1"/>
  <c r="R460" i="10"/>
  <c r="U460" i="10" s="1"/>
  <c r="H539" i="10"/>
  <c r="K539" i="10" s="1"/>
  <c r="M539" i="10"/>
  <c r="P539" i="10" s="1"/>
  <c r="R539" i="10"/>
  <c r="U539" i="10" s="1"/>
  <c r="H484" i="10"/>
  <c r="K484" i="10" s="1"/>
  <c r="R484" i="10"/>
  <c r="U484" i="10" s="1"/>
  <c r="M484" i="10"/>
  <c r="P484" i="10" s="1"/>
  <c r="R383" i="10"/>
  <c r="U383" i="10" s="1"/>
  <c r="H383" i="10"/>
  <c r="K383" i="10" s="1"/>
  <c r="M383" i="10"/>
  <c r="P383" i="10" s="1"/>
  <c r="R382" i="10"/>
  <c r="U382" i="10" s="1"/>
  <c r="H382" i="10"/>
  <c r="K382" i="10" s="1"/>
  <c r="M382" i="10"/>
  <c r="P382" i="10" s="1"/>
  <c r="M476" i="10"/>
  <c r="P476" i="10" s="1"/>
  <c r="R476" i="10"/>
  <c r="U476" i="10" s="1"/>
  <c r="H476" i="10"/>
  <c r="K476" i="10" s="1"/>
  <c r="R432" i="10"/>
  <c r="U432" i="10" s="1"/>
  <c r="H432" i="10"/>
  <c r="K432" i="10" s="1"/>
  <c r="M432" i="10"/>
  <c r="P432" i="10" s="1"/>
  <c r="H520" i="10" l="1"/>
  <c r="K520" i="10" s="1"/>
  <c r="M520" i="10"/>
  <c r="P520" i="10" s="1"/>
  <c r="M730" i="10"/>
  <c r="P730" i="10" s="1"/>
  <c r="H730" i="10"/>
  <c r="K730" i="10" s="1"/>
  <c r="M516" i="10"/>
  <c r="P516" i="10" s="1"/>
  <c r="H485" i="10"/>
  <c r="K485" i="10" s="1"/>
  <c r="M535" i="10"/>
  <c r="P535" i="10" s="1"/>
  <c r="R546" i="10"/>
  <c r="U546" i="10" s="1"/>
  <c r="R741" i="10"/>
  <c r="U741" i="10" s="1"/>
  <c r="R524" i="10"/>
  <c r="U524" i="10" s="1"/>
  <c r="M524" i="10"/>
  <c r="P524" i="10" s="1"/>
  <c r="H453" i="10"/>
  <c r="K453" i="10" s="1"/>
  <c r="M453" i="10"/>
  <c r="P453" i="10" s="1"/>
  <c r="M546" i="10"/>
  <c r="P546" i="10" s="1"/>
  <c r="R514" i="10"/>
  <c r="U514" i="10" s="1"/>
  <c r="R462" i="10"/>
  <c r="U462" i="10" s="1"/>
  <c r="H462" i="10"/>
  <c r="K462" i="10" s="1"/>
  <c r="H514" i="10"/>
  <c r="K514" i="10" s="1"/>
  <c r="R530" i="10"/>
  <c r="U530" i="10" s="1"/>
  <c r="H530" i="10"/>
  <c r="K530" i="10" s="1"/>
  <c r="H533" i="10"/>
  <c r="K533" i="10" s="1"/>
  <c r="M528" i="10"/>
  <c r="P528" i="10" s="1"/>
  <c r="R533" i="10"/>
  <c r="U533" i="10" s="1"/>
  <c r="R528" i="10"/>
  <c r="U528" i="10" s="1"/>
  <c r="H535" i="10"/>
  <c r="K535" i="10" s="1"/>
  <c r="H400" i="10"/>
  <c r="K400" i="10" s="1"/>
  <c r="M400" i="10"/>
  <c r="P400" i="10" s="1"/>
  <c r="H735" i="10"/>
  <c r="K735" i="10" s="1"/>
  <c r="M494" i="10"/>
  <c r="P494" i="10" s="1"/>
  <c r="R494" i="10"/>
  <c r="U494" i="10" s="1"/>
  <c r="M735" i="10"/>
  <c r="P735" i="10" s="1"/>
  <c r="H407" i="10"/>
  <c r="K407" i="10" s="1"/>
  <c r="R407" i="10"/>
  <c r="U407" i="10" s="1"/>
  <c r="R412" i="10"/>
  <c r="U412" i="10" s="1"/>
  <c r="M480" i="10"/>
  <c r="P480" i="10" s="1"/>
  <c r="R732" i="10"/>
  <c r="U732" i="10" s="1"/>
  <c r="M449" i="10"/>
  <c r="P449" i="10" s="1"/>
  <c r="H449" i="10"/>
  <c r="K449" i="10" s="1"/>
  <c r="H733" i="10"/>
  <c r="K733" i="10" s="1"/>
  <c r="M525" i="10"/>
  <c r="P525" i="10" s="1"/>
  <c r="H548" i="10"/>
  <c r="K548" i="10" s="1"/>
  <c r="R548" i="10"/>
  <c r="U548" i="10" s="1"/>
  <c r="M485" i="10"/>
  <c r="P485" i="10" s="1"/>
  <c r="R501" i="10"/>
  <c r="U501" i="10" s="1"/>
  <c r="M501" i="10"/>
  <c r="P501" i="10" s="1"/>
  <c r="M442" i="10"/>
  <c r="P442" i="10" s="1"/>
  <c r="R442" i="10"/>
  <c r="U442" i="10" s="1"/>
  <c r="H731" i="10"/>
  <c r="K731" i="10" s="1"/>
  <c r="M522" i="10"/>
  <c r="P522" i="10" s="1"/>
  <c r="H525" i="10"/>
  <c r="K525" i="10" s="1"/>
  <c r="M493" i="10"/>
  <c r="P493" i="10" s="1"/>
  <c r="M731" i="10"/>
  <c r="P731" i="10" s="1"/>
  <c r="H493" i="10"/>
  <c r="K493" i="10" s="1"/>
  <c r="R434" i="10"/>
  <c r="U434" i="10" s="1"/>
  <c r="M543" i="10"/>
  <c r="P543" i="10" s="1"/>
  <c r="H434" i="10"/>
  <c r="K434" i="10" s="1"/>
  <c r="M507" i="10"/>
  <c r="P507" i="10" s="1"/>
  <c r="H507" i="10"/>
  <c r="K507" i="10" s="1"/>
  <c r="R522" i="10"/>
  <c r="U522" i="10" s="1"/>
  <c r="H741" i="10"/>
  <c r="K741" i="10" s="1"/>
  <c r="M380" i="10"/>
  <c r="P380" i="10" s="1"/>
  <c r="H516" i="10"/>
  <c r="K516" i="10" s="1"/>
  <c r="H379" i="10"/>
  <c r="K379" i="10" s="1"/>
  <c r="R380" i="10"/>
  <c r="U380" i="10" s="1"/>
  <c r="R497" i="10"/>
  <c r="U497" i="10" s="1"/>
  <c r="M512" i="10"/>
  <c r="P512" i="10" s="1"/>
  <c r="H497" i="10"/>
  <c r="K497" i="10" s="1"/>
  <c r="H732" i="10"/>
  <c r="K732" i="10" s="1"/>
  <c r="R512" i="10"/>
  <c r="U512" i="10" s="1"/>
  <c r="H503" i="10"/>
  <c r="K503" i="10" s="1"/>
  <c r="M503" i="10"/>
  <c r="P503" i="10" s="1"/>
  <c r="M439" i="10"/>
  <c r="P439" i="10" s="1"/>
  <c r="H439" i="10"/>
  <c r="K439" i="10" s="1"/>
  <c r="M465" i="10"/>
  <c r="P465" i="10" s="1"/>
  <c r="R491" i="10"/>
  <c r="U491" i="10" s="1"/>
  <c r="H465" i="10"/>
  <c r="K465" i="10" s="1"/>
  <c r="M491" i="10"/>
  <c r="P491" i="10" s="1"/>
  <c r="H542" i="10"/>
  <c r="K542" i="10" s="1"/>
  <c r="M542" i="10"/>
  <c r="P542" i="10" s="1"/>
  <c r="H461" i="10"/>
  <c r="K461" i="10" s="1"/>
  <c r="H543" i="10"/>
  <c r="K543" i="10" s="1"/>
  <c r="M519" i="10"/>
  <c r="P519" i="10" s="1"/>
  <c r="R532" i="10"/>
  <c r="U532" i="10" s="1"/>
  <c r="R519" i="10"/>
  <c r="U519" i="10" s="1"/>
  <c r="R464" i="10"/>
  <c r="U464" i="10" s="1"/>
  <c r="M464" i="10"/>
  <c r="P464" i="10" s="1"/>
  <c r="M532" i="10"/>
  <c r="P532" i="10" s="1"/>
  <c r="R413" i="10"/>
  <c r="U413" i="10" s="1"/>
  <c r="M413" i="10"/>
  <c r="P413" i="10" s="1"/>
  <c r="H413" i="10"/>
  <c r="K413" i="10" s="1"/>
  <c r="M538" i="10"/>
  <c r="P538" i="10" s="1"/>
  <c r="H443" i="10"/>
  <c r="H508" i="10"/>
  <c r="K508" i="10" s="1"/>
  <c r="R538" i="10"/>
  <c r="U538" i="10" s="1"/>
  <c r="R443" i="10"/>
  <c r="M508" i="10"/>
  <c r="P508" i="10" s="1"/>
  <c r="H457" i="10"/>
  <c r="K457" i="10" s="1"/>
  <c r="M457" i="10"/>
  <c r="P457" i="10" s="1"/>
  <c r="M526" i="10"/>
  <c r="P526" i="10" s="1"/>
  <c r="R526" i="10"/>
  <c r="U526" i="10" s="1"/>
  <c r="H536" i="10"/>
  <c r="K536" i="10" s="1"/>
  <c r="M536" i="10"/>
  <c r="P536" i="10" s="1"/>
  <c r="H540" i="10"/>
  <c r="K540" i="10" s="1"/>
  <c r="M540" i="10"/>
  <c r="P540" i="10" s="1"/>
  <c r="M39" i="10" l="1"/>
  <c r="P39" i="10" s="1"/>
  <c r="R745" i="10"/>
  <c r="U745" i="10" s="1"/>
  <c r="H745" i="10"/>
  <c r="K745" i="10" s="1"/>
  <c r="M745" i="10"/>
  <c r="P745" i="10" s="1"/>
  <c r="H551" i="10"/>
  <c r="K551" i="10" s="1"/>
  <c r="M551" i="10"/>
  <c r="P551" i="10" s="1"/>
  <c r="R551" i="10"/>
  <c r="U551" i="10" s="1"/>
  <c r="H550" i="10"/>
  <c r="K550" i="10" s="1"/>
  <c r="M550" i="10"/>
  <c r="P550" i="10" s="1"/>
  <c r="R550" i="10"/>
  <c r="U550" i="10" s="1"/>
  <c r="M744" i="10"/>
  <c r="P744" i="10" s="1"/>
  <c r="H744" i="10"/>
  <c r="K744" i="10" s="1"/>
  <c r="R744" i="10"/>
  <c r="U744" i="10" s="1"/>
  <c r="R39" i="10" l="1"/>
  <c r="U39" i="10" s="1"/>
  <c r="H39" i="10"/>
  <c r="K39" i="10" s="1"/>
  <c r="G444" i="10" l="1"/>
  <c r="K444" i="10" s="1"/>
  <c r="Q443" i="10"/>
  <c r="U443" i="10" s="1"/>
  <c r="L444" i="10" l="1"/>
  <c r="P444" i="10" s="1"/>
  <c r="Q444" i="10"/>
  <c r="U444" i="10" s="1"/>
  <c r="G443" i="10"/>
  <c r="K443" i="10" s="1"/>
  <c r="V443" i="10"/>
  <c r="L443" i="10"/>
  <c r="P443" i="10" s="1"/>
  <c r="V444" i="10"/>
  <c r="H145" i="10" l="1"/>
  <c r="K145" i="10" s="1"/>
  <c r="R145" i="10" l="1"/>
  <c r="U145" i="10" s="1"/>
  <c r="M145" i="10"/>
  <c r="P145" i="10" s="1"/>
  <c r="H749" i="10" l="1"/>
  <c r="K749" i="10" s="1"/>
  <c r="R749" i="10" l="1"/>
  <c r="U749" i="10" s="1"/>
  <c r="M749" i="10"/>
  <c r="P749" i="10" s="1"/>
  <c r="R458" i="10" l="1"/>
  <c r="U458" i="10" s="1"/>
  <c r="M458" i="10"/>
  <c r="P458" i="10" s="1"/>
  <c r="H458" i="10"/>
  <c r="K458" i="10" s="1"/>
  <c r="M76" i="10"/>
  <c r="P76" i="10" s="1"/>
  <c r="H76" i="10"/>
  <c r="K76" i="10" s="1"/>
  <c r="R76" i="10"/>
  <c r="U76" i="10" s="1"/>
  <c r="R53" i="10" l="1"/>
  <c r="U53" i="10" s="1"/>
  <c r="H53" i="10"/>
  <c r="K53" i="10" s="1"/>
  <c r="M53" i="10"/>
  <c r="P53" i="10" s="1"/>
  <c r="H58" i="10"/>
  <c r="K58" i="10" s="1"/>
  <c r="R58" i="10"/>
  <c r="U58" i="10" s="1"/>
  <c r="M58" i="10"/>
  <c r="P58" i="10" s="1"/>
  <c r="R57" i="10"/>
  <c r="U57" i="10" s="1"/>
  <c r="M57" i="10"/>
  <c r="P57" i="10" s="1"/>
  <c r="H57" i="10"/>
  <c r="K57" i="10" s="1"/>
  <c r="H59" i="10"/>
  <c r="K59" i="10" s="1"/>
  <c r="M59" i="10"/>
  <c r="P59" i="10" s="1"/>
  <c r="R59" i="10"/>
  <c r="U59" i="10" s="1"/>
  <c r="H102" i="10"/>
  <c r="K102" i="10" s="1"/>
  <c r="M102" i="10"/>
  <c r="P102" i="10" s="1"/>
  <c r="R102" i="10"/>
  <c r="U102" i="10" s="1"/>
  <c r="M89" i="10"/>
  <c r="P89" i="10" s="1"/>
  <c r="R89" i="10"/>
  <c r="U89" i="10" s="1"/>
  <c r="H89" i="10"/>
  <c r="K89" i="10" s="1"/>
  <c r="H54" i="10"/>
  <c r="K54" i="10" s="1"/>
  <c r="R54" i="10"/>
  <c r="U54" i="10" s="1"/>
  <c r="M54" i="10"/>
  <c r="P54" i="10" s="1"/>
  <c r="M312" i="10"/>
  <c r="P312" i="10" s="1"/>
  <c r="R312" i="10"/>
  <c r="U312" i="10" s="1"/>
  <c r="H312" i="10"/>
  <c r="K312" i="10" s="1"/>
  <c r="R66" i="10"/>
  <c r="U66" i="10" s="1"/>
  <c r="M66" i="10"/>
  <c r="P66" i="10" s="1"/>
  <c r="H66" i="10"/>
  <c r="K66" i="10" s="1"/>
  <c r="R369" i="10"/>
  <c r="U369" i="10" s="1"/>
  <c r="H369" i="10"/>
  <c r="K369" i="10" s="1"/>
  <c r="M369" i="10"/>
  <c r="P369" i="10" s="1"/>
  <c r="M12" i="10"/>
  <c r="P12" i="10" s="1"/>
  <c r="R12" i="10"/>
  <c r="U12" i="10" s="1"/>
  <c r="H12" i="10"/>
  <c r="K12" i="10" s="1"/>
  <c r="R62" i="10"/>
  <c r="U62" i="10" s="1"/>
  <c r="H62" i="10"/>
  <c r="K62" i="10" s="1"/>
  <c r="M62" i="10"/>
  <c r="P62" i="10" s="1"/>
  <c r="M110" i="10"/>
  <c r="P110" i="10" s="1"/>
  <c r="H110" i="10"/>
  <c r="K110" i="10" s="1"/>
  <c r="R110" i="10"/>
  <c r="U110" i="10" s="1"/>
  <c r="H728" i="10"/>
  <c r="K728" i="10" s="1"/>
  <c r="M728" i="10"/>
  <c r="P728" i="10" s="1"/>
  <c r="R728" i="10"/>
  <c r="U728" i="10" s="1"/>
  <c r="H368" i="10"/>
  <c r="K368" i="10" s="1"/>
  <c r="R368" i="10"/>
  <c r="U368" i="10" s="1"/>
  <c r="M368" i="10"/>
  <c r="P368" i="10" s="1"/>
  <c r="R73" i="10"/>
  <c r="U73" i="10" s="1"/>
  <c r="H73" i="10"/>
  <c r="K73" i="10" s="1"/>
  <c r="M73" i="10"/>
  <c r="P73" i="10" s="1"/>
  <c r="M727" i="10"/>
  <c r="P727" i="10" s="1"/>
  <c r="H727" i="10"/>
  <c r="K727" i="10" s="1"/>
  <c r="R727" i="10"/>
  <c r="U727" i="10" s="1"/>
  <c r="R18" i="10"/>
  <c r="U18" i="10" s="1"/>
  <c r="M18" i="10"/>
  <c r="P18" i="10" s="1"/>
  <c r="H18" i="10"/>
  <c r="K18" i="10" s="1"/>
  <c r="R360" i="10"/>
  <c r="U360" i="10" s="1"/>
  <c r="M360" i="10"/>
  <c r="P360" i="10" s="1"/>
  <c r="H360" i="10"/>
  <c r="K360" i="10" s="1"/>
  <c r="R43" i="10"/>
  <c r="U43" i="10" s="1"/>
  <c r="H43" i="10"/>
  <c r="K43" i="10" s="1"/>
  <c r="M43" i="10"/>
  <c r="P43" i="10" s="1"/>
  <c r="R55" i="10"/>
  <c r="U55" i="10" s="1"/>
  <c r="H55" i="10"/>
  <c r="K55" i="10" s="1"/>
  <c r="M55" i="10"/>
  <c r="P55" i="10" s="1"/>
  <c r="B2" i="10" l="1"/>
  <c r="M100" i="10" l="1"/>
  <c r="P100" i="10" s="1"/>
  <c r="H100" i="10"/>
  <c r="K100" i="10" s="1"/>
  <c r="R100" i="10"/>
  <c r="U100" i="10" s="1"/>
  <c r="M95" i="10"/>
  <c r="P95" i="10" s="1"/>
  <c r="R95" i="10"/>
  <c r="U95" i="10" s="1"/>
  <c r="H95" i="10"/>
  <c r="K95" i="10" s="1"/>
  <c r="R207" i="10"/>
  <c r="U207" i="10" s="1"/>
  <c r="H207" i="10"/>
  <c r="K207" i="10" s="1"/>
  <c r="M207" i="10"/>
  <c r="P207" i="10" s="1"/>
  <c r="M613" i="10"/>
  <c r="P613" i="10" s="1"/>
  <c r="H613" i="10"/>
  <c r="K613" i="10" s="1"/>
  <c r="R613" i="10"/>
  <c r="U613" i="10" s="1"/>
  <c r="M769" i="10"/>
  <c r="P769" i="10" s="1"/>
  <c r="R769" i="10"/>
  <c r="U769" i="10" s="1"/>
  <c r="H769" i="10"/>
  <c r="K769" i="10" s="1"/>
  <c r="R280" i="10"/>
  <c r="U280" i="10" s="1"/>
  <c r="M280" i="10"/>
  <c r="P280" i="10" s="1"/>
  <c r="H280" i="10"/>
  <c r="K280" i="10" s="1"/>
  <c r="H586" i="10"/>
  <c r="K586" i="10" s="1"/>
  <c r="R586" i="10"/>
  <c r="U586" i="10" s="1"/>
  <c r="M586" i="10"/>
  <c r="P586" i="10" s="1"/>
  <c r="R45" i="10"/>
  <c r="U45" i="10" s="1"/>
  <c r="M45" i="10"/>
  <c r="P45" i="10" s="1"/>
  <c r="H45" i="10"/>
  <c r="K45" i="10" s="1"/>
  <c r="R322" i="10"/>
  <c r="U322" i="10" s="1"/>
  <c r="H322" i="10"/>
  <c r="K322" i="10" s="1"/>
  <c r="M322" i="10"/>
  <c r="P322" i="10" s="1"/>
  <c r="H356" i="10"/>
  <c r="K356" i="10" s="1"/>
  <c r="R356" i="10"/>
  <c r="U356" i="10" s="1"/>
  <c r="M356" i="10"/>
  <c r="P356" i="10" s="1"/>
  <c r="M196" i="10"/>
  <c r="P196" i="10" s="1"/>
  <c r="H196" i="10"/>
  <c r="K196" i="10" s="1"/>
  <c r="R196" i="10"/>
  <c r="U196" i="10" s="1"/>
  <c r="H80" i="10"/>
  <c r="K80" i="10" s="1"/>
  <c r="M80" i="10"/>
  <c r="P80" i="10" s="1"/>
  <c r="R80" i="10"/>
  <c r="U80" i="10" s="1"/>
  <c r="M124" i="10"/>
  <c r="P124" i="10" s="1"/>
  <c r="R124" i="10"/>
  <c r="U124" i="10" s="1"/>
  <c r="H124" i="10"/>
  <c r="K124" i="10" s="1"/>
  <c r="H144" i="10"/>
  <c r="K144" i="10" s="1"/>
  <c r="M144" i="10"/>
  <c r="P144" i="10" s="1"/>
  <c r="R144" i="10"/>
  <c r="U144" i="10" s="1"/>
  <c r="M232" i="10"/>
  <c r="P232" i="10" s="1"/>
  <c r="R232" i="10"/>
  <c r="U232" i="10" s="1"/>
  <c r="H232" i="10"/>
  <c r="K232" i="10" s="1"/>
  <c r="M84" i="10"/>
  <c r="P84" i="10" s="1"/>
  <c r="H84" i="10"/>
  <c r="K84" i="10" s="1"/>
  <c r="R84" i="10"/>
  <c r="U84" i="10" s="1"/>
  <c r="M677" i="10"/>
  <c r="P677" i="10" s="1"/>
  <c r="R677" i="10"/>
  <c r="U677" i="10" s="1"/>
  <c r="H677" i="10"/>
  <c r="K677" i="10" s="1"/>
  <c r="H249" i="10"/>
  <c r="K249" i="10" s="1"/>
  <c r="R249" i="10"/>
  <c r="U249" i="10" s="1"/>
  <c r="M249" i="10"/>
  <c r="P249" i="10" s="1"/>
  <c r="M350" i="10"/>
  <c r="P350" i="10" s="1"/>
  <c r="R350" i="10"/>
  <c r="U350" i="10" s="1"/>
  <c r="H350" i="10"/>
  <c r="K350" i="10" s="1"/>
  <c r="H796" i="10"/>
  <c r="K796" i="10" s="1"/>
  <c r="R796" i="10"/>
  <c r="U796" i="10" s="1"/>
  <c r="M796" i="10"/>
  <c r="P796" i="10" s="1"/>
  <c r="M273" i="10"/>
  <c r="P273" i="10" s="1"/>
  <c r="R273" i="10"/>
  <c r="U273" i="10" s="1"/>
  <c r="H273" i="10"/>
  <c r="K273" i="10" s="1"/>
  <c r="H700" i="10"/>
  <c r="K700" i="10" s="1"/>
  <c r="R700" i="10"/>
  <c r="U700" i="10" s="1"/>
  <c r="M700" i="10"/>
  <c r="P700" i="10" s="1"/>
  <c r="R136" i="10"/>
  <c r="U136" i="10" s="1"/>
  <c r="M136" i="10"/>
  <c r="P136" i="10" s="1"/>
  <c r="H136" i="10"/>
  <c r="K136" i="10" s="1"/>
  <c r="R148" i="10"/>
  <c r="U148" i="10" s="1"/>
  <c r="H148" i="10"/>
  <c r="K148" i="10" s="1"/>
  <c r="M148" i="10"/>
  <c r="P148" i="10" s="1"/>
  <c r="H107" i="10"/>
  <c r="K107" i="10" s="1"/>
  <c r="R107" i="10"/>
  <c r="U107" i="10" s="1"/>
  <c r="M107" i="10"/>
  <c r="P107" i="10" s="1"/>
  <c r="M718" i="10"/>
  <c r="P718" i="10" s="1"/>
  <c r="R718" i="10"/>
  <c r="U718" i="10" s="1"/>
  <c r="H718" i="10"/>
  <c r="K718" i="10" s="1"/>
  <c r="M633" i="10"/>
  <c r="P633" i="10" s="1"/>
  <c r="H633" i="10"/>
  <c r="K633" i="10" s="1"/>
  <c r="R633" i="10"/>
  <c r="U633" i="10" s="1"/>
  <c r="R242" i="10"/>
  <c r="U242" i="10" s="1"/>
  <c r="M242" i="10"/>
  <c r="P242" i="10" s="1"/>
  <c r="H242" i="10"/>
  <c r="K242" i="10" s="1"/>
  <c r="H227" i="10"/>
  <c r="K227" i="10" s="1"/>
  <c r="M227" i="10"/>
  <c r="P227" i="10" s="1"/>
  <c r="R227" i="10"/>
  <c r="U227" i="10" s="1"/>
  <c r="M274" i="10"/>
  <c r="P274" i="10" s="1"/>
  <c r="H274" i="10"/>
  <c r="K274" i="10" s="1"/>
  <c r="R274" i="10"/>
  <c r="U274" i="10" s="1"/>
  <c r="H326" i="10"/>
  <c r="K326" i="10" s="1"/>
  <c r="M326" i="10"/>
  <c r="P326" i="10" s="1"/>
  <c r="R326" i="10"/>
  <c r="U326" i="10" s="1"/>
  <c r="M687" i="10"/>
  <c r="P687" i="10" s="1"/>
  <c r="H687" i="10"/>
  <c r="K687" i="10" s="1"/>
  <c r="R687" i="10"/>
  <c r="U687" i="10" s="1"/>
  <c r="M286" i="10"/>
  <c r="P286" i="10" s="1"/>
  <c r="H286" i="10"/>
  <c r="K286" i="10" s="1"/>
  <c r="R286" i="10"/>
  <c r="U286" i="10" s="1"/>
  <c r="R201" i="10"/>
  <c r="U201" i="10" s="1"/>
  <c r="H201" i="10"/>
  <c r="K201" i="10" s="1"/>
  <c r="M201" i="10"/>
  <c r="P201" i="10" s="1"/>
  <c r="H324" i="10"/>
  <c r="K324" i="10" s="1"/>
  <c r="M324" i="10"/>
  <c r="P324" i="10" s="1"/>
  <c r="R324" i="10"/>
  <c r="U324" i="10" s="1"/>
  <c r="H714" i="10"/>
  <c r="K714" i="10" s="1"/>
  <c r="M714" i="10"/>
  <c r="P714" i="10" s="1"/>
  <c r="R714" i="10"/>
  <c r="U714" i="10" s="1"/>
  <c r="H204" i="10"/>
  <c r="K204" i="10" s="1"/>
  <c r="R204" i="10"/>
  <c r="U204" i="10" s="1"/>
  <c r="M204" i="10"/>
  <c r="P204" i="10" s="1"/>
  <c r="H104" i="10"/>
  <c r="K104" i="10" s="1"/>
  <c r="M104" i="10"/>
  <c r="P104" i="10" s="1"/>
  <c r="R104" i="10"/>
  <c r="U104" i="10" s="1"/>
  <c r="R339" i="10"/>
  <c r="U339" i="10" s="1"/>
  <c r="H339" i="10"/>
  <c r="K339" i="10" s="1"/>
  <c r="M339" i="10"/>
  <c r="P339" i="10" s="1"/>
  <c r="H14" i="10"/>
  <c r="K14" i="10" s="1"/>
  <c r="M14" i="10"/>
  <c r="P14" i="10" s="1"/>
  <c r="R14" i="10"/>
  <c r="U14" i="10" s="1"/>
  <c r="H661" i="10"/>
  <c r="K661" i="10" s="1"/>
  <c r="R661" i="10"/>
  <c r="U661" i="10" s="1"/>
  <c r="M661" i="10"/>
  <c r="P661" i="10" s="1"/>
  <c r="R621" i="10"/>
  <c r="U621" i="10" s="1"/>
  <c r="H621" i="10"/>
  <c r="K621" i="10" s="1"/>
  <c r="M621" i="10"/>
  <c r="P621" i="10" s="1"/>
  <c r="M563" i="10"/>
  <c r="P563" i="10" s="1"/>
  <c r="H563" i="10"/>
  <c r="K563" i="10" s="1"/>
  <c r="R563" i="10"/>
  <c r="U563" i="10" s="1"/>
  <c r="M342" i="10"/>
  <c r="P342" i="10" s="1"/>
  <c r="H342" i="10"/>
  <c r="K342" i="10" s="1"/>
  <c r="R342" i="10"/>
  <c r="U342" i="10" s="1"/>
  <c r="M78" i="10"/>
  <c r="P78" i="10" s="1"/>
  <c r="R78" i="10"/>
  <c r="U78" i="10" s="1"/>
  <c r="H78" i="10"/>
  <c r="K78" i="10" s="1"/>
  <c r="M630" i="10"/>
  <c r="P630" i="10" s="1"/>
  <c r="H630" i="10"/>
  <c r="K630" i="10" s="1"/>
  <c r="R630" i="10"/>
  <c r="U630" i="10" s="1"/>
  <c r="R637" i="10"/>
  <c r="U637" i="10" s="1"/>
  <c r="M637" i="10"/>
  <c r="P637" i="10" s="1"/>
  <c r="H637" i="10"/>
  <c r="K637" i="10" s="1"/>
  <c r="R690" i="10"/>
  <c r="U690" i="10" s="1"/>
  <c r="H690" i="10"/>
  <c r="K690" i="10" s="1"/>
  <c r="M690" i="10"/>
  <c r="P690" i="10" s="1"/>
  <c r="H336" i="10"/>
  <c r="K336" i="10" s="1"/>
  <c r="R336" i="10"/>
  <c r="U336" i="10" s="1"/>
  <c r="M336" i="10"/>
  <c r="P336" i="10" s="1"/>
  <c r="M349" i="10"/>
  <c r="P349" i="10" s="1"/>
  <c r="H349" i="10"/>
  <c r="K349" i="10" s="1"/>
  <c r="R349" i="10"/>
  <c r="U349" i="10" s="1"/>
  <c r="M693" i="10"/>
  <c r="P693" i="10" s="1"/>
  <c r="H693" i="10"/>
  <c r="K693" i="10" s="1"/>
  <c r="R693" i="10"/>
  <c r="U693" i="10" s="1"/>
  <c r="R747" i="10"/>
  <c r="U747" i="10" s="1"/>
  <c r="H747" i="10"/>
  <c r="K747" i="10" s="1"/>
  <c r="M747" i="10"/>
  <c r="P747" i="10" s="1"/>
  <c r="R19" i="10"/>
  <c r="U19" i="10" s="1"/>
  <c r="M19" i="10"/>
  <c r="P19" i="10" s="1"/>
  <c r="H19" i="10"/>
  <c r="K19" i="10" s="1"/>
  <c r="H554" i="10"/>
  <c r="K554" i="10" s="1"/>
  <c r="M554" i="10"/>
  <c r="P554" i="10" s="1"/>
  <c r="R554" i="10"/>
  <c r="U554" i="10" s="1"/>
  <c r="R132" i="10"/>
  <c r="U132" i="10" s="1"/>
  <c r="M132" i="10"/>
  <c r="P132" i="10" s="1"/>
  <c r="H132" i="10"/>
  <c r="K132" i="10" s="1"/>
  <c r="H784" i="10"/>
  <c r="K784" i="10" s="1"/>
  <c r="M784" i="10"/>
  <c r="P784" i="10" s="1"/>
  <c r="R784" i="10"/>
  <c r="U784" i="10" s="1"/>
  <c r="H643" i="10"/>
  <c r="K643" i="10" s="1"/>
  <c r="R643" i="10"/>
  <c r="U643" i="10" s="1"/>
  <c r="M643" i="10"/>
  <c r="P643" i="10" s="1"/>
  <c r="M365" i="10"/>
  <c r="P365" i="10" s="1"/>
  <c r="R365" i="10"/>
  <c r="U365" i="10" s="1"/>
  <c r="H365" i="10"/>
  <c r="K365" i="10" s="1"/>
  <c r="M177" i="10"/>
  <c r="P177" i="10" s="1"/>
  <c r="R177" i="10"/>
  <c r="U177" i="10" s="1"/>
  <c r="H177" i="10"/>
  <c r="K177" i="10" s="1"/>
  <c r="H47" i="10"/>
  <c r="K47" i="10" s="1"/>
  <c r="R47" i="10"/>
  <c r="U47" i="10" s="1"/>
  <c r="M47" i="10"/>
  <c r="P47" i="10" s="1"/>
  <c r="R764" i="10"/>
  <c r="U764" i="10" s="1"/>
  <c r="H764" i="10"/>
  <c r="K764" i="10" s="1"/>
  <c r="M764" i="10"/>
  <c r="P764" i="10" s="1"/>
  <c r="R150" i="10"/>
  <c r="U150" i="10" s="1"/>
  <c r="M150" i="10"/>
  <c r="P150" i="10" s="1"/>
  <c r="H150" i="10"/>
  <c r="K150" i="10" s="1"/>
  <c r="M780" i="10"/>
  <c r="P780" i="10" s="1"/>
  <c r="H780" i="10"/>
  <c r="K780" i="10" s="1"/>
  <c r="R780" i="10"/>
  <c r="U780" i="10" s="1"/>
  <c r="R795" i="10"/>
  <c r="U795" i="10" s="1"/>
  <c r="M795" i="10"/>
  <c r="P795" i="10" s="1"/>
  <c r="H795" i="10"/>
  <c r="K795" i="10" s="1"/>
  <c r="R578" i="10"/>
  <c r="U578" i="10" s="1"/>
  <c r="H578" i="10"/>
  <c r="K578" i="10" s="1"/>
  <c r="M578" i="10"/>
  <c r="P578" i="10" s="1"/>
  <c r="M260" i="10"/>
  <c r="P260" i="10" s="1"/>
  <c r="R260" i="10"/>
  <c r="U260" i="10" s="1"/>
  <c r="H260" i="10"/>
  <c r="K260" i="10" s="1"/>
  <c r="R167" i="10"/>
  <c r="U167" i="10" s="1"/>
  <c r="H167" i="10"/>
  <c r="K167" i="10" s="1"/>
  <c r="M167" i="10"/>
  <c r="P167" i="10" s="1"/>
  <c r="M793" i="10"/>
  <c r="P793" i="10" s="1"/>
  <c r="R793" i="10"/>
  <c r="U793" i="10" s="1"/>
  <c r="H793" i="10"/>
  <c r="K793" i="10" s="1"/>
  <c r="M86" i="10"/>
  <c r="P86" i="10" s="1"/>
  <c r="R86" i="10"/>
  <c r="U86" i="10" s="1"/>
  <c r="H86" i="10"/>
  <c r="K86" i="10" s="1"/>
  <c r="H754" i="10"/>
  <c r="K754" i="10" s="1"/>
  <c r="M754" i="10"/>
  <c r="P754" i="10" s="1"/>
  <c r="R754" i="10"/>
  <c r="U754" i="10" s="1"/>
  <c r="M67" i="10"/>
  <c r="P67" i="10" s="1"/>
  <c r="H67" i="10"/>
  <c r="K67" i="10" s="1"/>
  <c r="R67" i="10"/>
  <c r="U67" i="10" s="1"/>
  <c r="M181" i="10"/>
  <c r="P181" i="10" s="1"/>
  <c r="H181" i="10"/>
  <c r="K181" i="10" s="1"/>
  <c r="R181" i="10"/>
  <c r="U181" i="10" s="1"/>
  <c r="M126" i="10"/>
  <c r="P126" i="10" s="1"/>
  <c r="R126" i="10"/>
  <c r="U126" i="10" s="1"/>
  <c r="H126" i="10"/>
  <c r="K126" i="10" s="1"/>
  <c r="H787" i="10"/>
  <c r="K787" i="10" s="1"/>
  <c r="R787" i="10"/>
  <c r="U787" i="10" s="1"/>
  <c r="M787" i="10"/>
  <c r="P787" i="10" s="1"/>
  <c r="M138" i="10"/>
  <c r="P138" i="10" s="1"/>
  <c r="H138" i="10"/>
  <c r="K138" i="10" s="1"/>
  <c r="R138" i="10"/>
  <c r="U138" i="10" s="1"/>
  <c r="M601" i="10"/>
  <c r="P601" i="10" s="1"/>
  <c r="H601" i="10"/>
  <c r="K601" i="10" s="1"/>
  <c r="R601" i="10"/>
  <c r="U601" i="10" s="1"/>
  <c r="R723" i="10"/>
  <c r="U723" i="10" s="1"/>
  <c r="H723" i="10"/>
  <c r="K723" i="10" s="1"/>
  <c r="M723" i="10"/>
  <c r="P723" i="10" s="1"/>
  <c r="M292" i="10"/>
  <c r="P292" i="10" s="1"/>
  <c r="H292" i="10"/>
  <c r="K292" i="10" s="1"/>
  <c r="R292" i="10"/>
  <c r="U292" i="10" s="1"/>
  <c r="H313" i="10"/>
  <c r="K313" i="10" s="1"/>
  <c r="R313" i="10"/>
  <c r="U313" i="10" s="1"/>
  <c r="M313" i="10"/>
  <c r="P313" i="10" s="1"/>
  <c r="H804" i="10"/>
  <c r="K804" i="10" s="1"/>
  <c r="M804" i="10"/>
  <c r="P804" i="10" s="1"/>
  <c r="R804" i="10"/>
  <c r="U804" i="10" s="1"/>
  <c r="R688" i="10"/>
  <c r="U688" i="10" s="1"/>
  <c r="M688" i="10"/>
  <c r="P688" i="10" s="1"/>
  <c r="H688" i="10"/>
  <c r="K688" i="10" s="1"/>
  <c r="H83" i="10"/>
  <c r="K83" i="10" s="1"/>
  <c r="M83" i="10"/>
  <c r="P83" i="10" s="1"/>
  <c r="R83" i="10"/>
  <c r="U83" i="10" s="1"/>
  <c r="H786" i="10"/>
  <c r="K786" i="10" s="1"/>
  <c r="M786" i="10"/>
  <c r="P786" i="10" s="1"/>
  <c r="R786" i="10"/>
  <c r="U786" i="10" s="1"/>
  <c r="R88" i="10"/>
  <c r="U88" i="10" s="1"/>
  <c r="M88" i="10"/>
  <c r="P88" i="10" s="1"/>
  <c r="H88" i="10"/>
  <c r="K88" i="10" s="1"/>
  <c r="M618" i="10"/>
  <c r="P618" i="10" s="1"/>
  <c r="H618" i="10"/>
  <c r="K618" i="10" s="1"/>
  <c r="R618" i="10"/>
  <c r="U618" i="10" s="1"/>
  <c r="R675" i="10"/>
  <c r="U675" i="10" s="1"/>
  <c r="H675" i="10"/>
  <c r="K675" i="10" s="1"/>
  <c r="M675" i="10"/>
  <c r="P675" i="10" s="1"/>
  <c r="R290" i="10"/>
  <c r="U290" i="10" s="1"/>
  <c r="H290" i="10"/>
  <c r="K290" i="10" s="1"/>
  <c r="M290" i="10"/>
  <c r="P290" i="10" s="1"/>
  <c r="H226" i="10"/>
  <c r="K226" i="10" s="1"/>
  <c r="R226" i="10"/>
  <c r="U226" i="10" s="1"/>
  <c r="M226" i="10"/>
  <c r="P226" i="10" s="1"/>
  <c r="R10" i="10"/>
  <c r="U10" i="10" s="1"/>
  <c r="M10" i="10"/>
  <c r="P10" i="10" s="1"/>
  <c r="H10" i="10"/>
  <c r="K10" i="10" s="1"/>
  <c r="M799" i="10"/>
  <c r="P799" i="10" s="1"/>
  <c r="R799" i="10"/>
  <c r="U799" i="10" s="1"/>
  <c r="H799" i="10"/>
  <c r="K799" i="10" s="1"/>
  <c r="H708" i="10"/>
  <c r="K708" i="10" s="1"/>
  <c r="M708" i="10"/>
  <c r="P708" i="10" s="1"/>
  <c r="R708" i="10"/>
  <c r="U708" i="10" s="1"/>
  <c r="H323" i="10"/>
  <c r="K323" i="10" s="1"/>
  <c r="R323" i="10"/>
  <c r="U323" i="10" s="1"/>
  <c r="M323" i="10"/>
  <c r="P323" i="10" s="1"/>
  <c r="M120" i="10"/>
  <c r="P120" i="10" s="1"/>
  <c r="H120" i="10"/>
  <c r="K120" i="10" s="1"/>
  <c r="R120" i="10"/>
  <c r="U120" i="10" s="1"/>
  <c r="H315" i="10"/>
  <c r="K315" i="10" s="1"/>
  <c r="R315" i="10"/>
  <c r="U315" i="10" s="1"/>
  <c r="M315" i="10"/>
  <c r="P315" i="10" s="1"/>
  <c r="H650" i="10"/>
  <c r="K650" i="10" s="1"/>
  <c r="M650" i="10"/>
  <c r="P650" i="10" s="1"/>
  <c r="R650" i="10"/>
  <c r="U650" i="10" s="1"/>
  <c r="R363" i="10"/>
  <c r="U363" i="10" s="1"/>
  <c r="H363" i="10"/>
  <c r="K363" i="10" s="1"/>
  <c r="M363" i="10"/>
  <c r="P363" i="10" s="1"/>
  <c r="M327" i="10"/>
  <c r="P327" i="10" s="1"/>
  <c r="H327" i="10"/>
  <c r="K327" i="10" s="1"/>
  <c r="R327" i="10"/>
  <c r="U327" i="10" s="1"/>
  <c r="H345" i="10"/>
  <c r="K345" i="10" s="1"/>
  <c r="R345" i="10"/>
  <c r="U345" i="10" s="1"/>
  <c r="M345" i="10"/>
  <c r="P345" i="10" s="1"/>
  <c r="M597" i="10"/>
  <c r="P597" i="10" s="1"/>
  <c r="H597" i="10"/>
  <c r="K597" i="10" s="1"/>
  <c r="R597" i="10"/>
  <c r="U597" i="10" s="1"/>
  <c r="M590" i="10"/>
  <c r="P590" i="10" s="1"/>
  <c r="R590" i="10"/>
  <c r="U590" i="10" s="1"/>
  <c r="H590" i="10"/>
  <c r="K590" i="10" s="1"/>
  <c r="R149" i="10"/>
  <c r="U149" i="10" s="1"/>
  <c r="H149" i="10"/>
  <c r="K149" i="10" s="1"/>
  <c r="M149" i="10"/>
  <c r="P149" i="10" s="1"/>
  <c r="H351" i="10"/>
  <c r="K351" i="10" s="1"/>
  <c r="R351" i="10"/>
  <c r="U351" i="10" s="1"/>
  <c r="M351" i="10"/>
  <c r="P351" i="10" s="1"/>
  <c r="M105" i="10"/>
  <c r="P105" i="10" s="1"/>
  <c r="H105" i="10"/>
  <c r="K105" i="10" s="1"/>
  <c r="R105" i="10"/>
  <c r="U105" i="10" s="1"/>
  <c r="M620" i="10"/>
  <c r="P620" i="10" s="1"/>
  <c r="H620" i="10"/>
  <c r="K620" i="10" s="1"/>
  <c r="R620" i="10"/>
  <c r="U620" i="10" s="1"/>
  <c r="M13" i="10"/>
  <c r="P13" i="10" s="1"/>
  <c r="R13" i="10"/>
  <c r="U13" i="10" s="1"/>
  <c r="H13" i="10"/>
  <c r="K13" i="10" s="1"/>
  <c r="R231" i="10"/>
  <c r="U231" i="10" s="1"/>
  <c r="M231" i="10"/>
  <c r="P231" i="10" s="1"/>
  <c r="H231" i="10"/>
  <c r="K231" i="10" s="1"/>
  <c r="M580" i="10"/>
  <c r="P580" i="10" s="1"/>
  <c r="H580" i="10"/>
  <c r="K580" i="10" s="1"/>
  <c r="R580" i="10"/>
  <c r="U580" i="10" s="1"/>
  <c r="H647" i="10"/>
  <c r="K647" i="10" s="1"/>
  <c r="R647" i="10"/>
  <c r="U647" i="10" s="1"/>
  <c r="M647" i="10"/>
  <c r="P647" i="10" s="1"/>
  <c r="H570" i="10"/>
  <c r="K570" i="10" s="1"/>
  <c r="R570" i="10"/>
  <c r="U570" i="10" s="1"/>
  <c r="M570" i="10"/>
  <c r="P570" i="10" s="1"/>
  <c r="R3" i="10"/>
  <c r="U3" i="10" s="1"/>
  <c r="H3" i="10"/>
  <c r="K3" i="10" s="1"/>
  <c r="M3" i="10"/>
  <c r="P3" i="10" s="1"/>
  <c r="H267" i="10"/>
  <c r="K267" i="10" s="1"/>
  <c r="R267" i="10"/>
  <c r="U267" i="10" s="1"/>
  <c r="M267" i="10"/>
  <c r="P267" i="10" s="1"/>
  <c r="R789" i="10"/>
  <c r="U789" i="10" s="1"/>
  <c r="M789" i="10"/>
  <c r="P789" i="10" s="1"/>
  <c r="H789" i="10"/>
  <c r="K789" i="10" s="1"/>
  <c r="M159" i="10"/>
  <c r="P159" i="10" s="1"/>
  <c r="H159" i="10"/>
  <c r="K159" i="10" s="1"/>
  <c r="R159" i="10"/>
  <c r="U159" i="10" s="1"/>
  <c r="R251" i="10"/>
  <c r="U251" i="10" s="1"/>
  <c r="M251" i="10"/>
  <c r="P251" i="10" s="1"/>
  <c r="H251" i="10"/>
  <c r="K251" i="10" s="1"/>
  <c r="R189" i="10"/>
  <c r="U189" i="10" s="1"/>
  <c r="H189" i="10"/>
  <c r="K189" i="10" s="1"/>
  <c r="M189" i="10"/>
  <c r="P189" i="10" s="1"/>
  <c r="R655" i="10"/>
  <c r="U655" i="10" s="1"/>
  <c r="H655" i="10"/>
  <c r="K655" i="10" s="1"/>
  <c r="M655" i="10"/>
  <c r="P655" i="10" s="1"/>
  <c r="M778" i="10"/>
  <c r="P778" i="10" s="1"/>
  <c r="R778" i="10"/>
  <c r="U778" i="10" s="1"/>
  <c r="H778" i="10"/>
  <c r="K778" i="10" s="1"/>
  <c r="R364" i="10"/>
  <c r="U364" i="10" s="1"/>
  <c r="H364" i="10"/>
  <c r="K364" i="10" s="1"/>
  <c r="M364" i="10"/>
  <c r="P364" i="10" s="1"/>
  <c r="M572" i="10"/>
  <c r="P572" i="10" s="1"/>
  <c r="H572" i="10"/>
  <c r="K572" i="10" s="1"/>
  <c r="R572" i="10"/>
  <c r="U572" i="10" s="1"/>
  <c r="M176" i="10"/>
  <c r="P176" i="10" s="1"/>
  <c r="H176" i="10"/>
  <c r="K176" i="10" s="1"/>
  <c r="R176" i="10"/>
  <c r="U176" i="10" s="1"/>
  <c r="R636" i="10"/>
  <c r="U636" i="10" s="1"/>
  <c r="M636" i="10"/>
  <c r="P636" i="10" s="1"/>
  <c r="H636" i="10"/>
  <c r="K636" i="10" s="1"/>
  <c r="M209" i="10"/>
  <c r="P209" i="10" s="1"/>
  <c r="H209" i="10"/>
  <c r="K209" i="10" s="1"/>
  <c r="R209" i="10"/>
  <c r="U209" i="10" s="1"/>
  <c r="R219" i="10"/>
  <c r="U219" i="10" s="1"/>
  <c r="M219" i="10"/>
  <c r="P219" i="10" s="1"/>
  <c r="H219" i="10"/>
  <c r="K219" i="10" s="1"/>
  <c r="H611" i="10"/>
  <c r="K611" i="10" s="1"/>
  <c r="R611" i="10"/>
  <c r="U611" i="10" s="1"/>
  <c r="M611" i="10"/>
  <c r="P611" i="10" s="1"/>
  <c r="R663" i="10"/>
  <c r="U663" i="10" s="1"/>
  <c r="M663" i="10"/>
  <c r="P663" i="10" s="1"/>
  <c r="H663" i="10"/>
  <c r="K663" i="10" s="1"/>
  <c r="R659" i="10"/>
  <c r="U659" i="10" s="1"/>
  <c r="M659" i="10"/>
  <c r="P659" i="10" s="1"/>
  <c r="H659" i="10"/>
  <c r="K659" i="10" s="1"/>
  <c r="H772" i="10"/>
  <c r="K772" i="10" s="1"/>
  <c r="M772" i="10"/>
  <c r="P772" i="10" s="1"/>
  <c r="R772" i="10"/>
  <c r="U772" i="10" s="1"/>
  <c r="M46" i="10"/>
  <c r="P46" i="10" s="1"/>
  <c r="R46" i="10"/>
  <c r="U46" i="10" s="1"/>
  <c r="H46" i="10"/>
  <c r="K46" i="10" s="1"/>
  <c r="R190" i="10"/>
  <c r="U190" i="10" s="1"/>
  <c r="M190" i="10"/>
  <c r="P190" i="10" s="1"/>
  <c r="H190" i="10"/>
  <c r="K190" i="10" s="1"/>
  <c r="H109" i="10"/>
  <c r="K109" i="10" s="1"/>
  <c r="M109" i="10"/>
  <c r="P109" i="10" s="1"/>
  <c r="R109" i="10"/>
  <c r="U109" i="10" s="1"/>
  <c r="H294" i="10"/>
  <c r="K294" i="10" s="1"/>
  <c r="M294" i="10"/>
  <c r="P294" i="10" s="1"/>
  <c r="R294" i="10"/>
  <c r="U294" i="10" s="1"/>
  <c r="H228" i="10"/>
  <c r="K228" i="10" s="1"/>
  <c r="R228" i="10"/>
  <c r="U228" i="10" s="1"/>
  <c r="M228" i="10"/>
  <c r="P228" i="10" s="1"/>
  <c r="H255" i="10"/>
  <c r="K255" i="10" s="1"/>
  <c r="R255" i="10"/>
  <c r="U255" i="10" s="1"/>
  <c r="M255" i="10"/>
  <c r="P255" i="10" s="1"/>
  <c r="M629" i="10"/>
  <c r="P629" i="10" s="1"/>
  <c r="H629" i="10"/>
  <c r="K629" i="10" s="1"/>
  <c r="R629" i="10"/>
  <c r="U629" i="10" s="1"/>
  <c r="H705" i="10"/>
  <c r="K705" i="10" s="1"/>
  <c r="R705" i="10"/>
  <c r="U705" i="10" s="1"/>
  <c r="M705" i="10"/>
  <c r="P705" i="10" s="1"/>
  <c r="H151" i="10"/>
  <c r="K151" i="10" s="1"/>
  <c r="R151" i="10"/>
  <c r="U151" i="10" s="1"/>
  <c r="M151" i="10"/>
  <c r="P151" i="10" s="1"/>
  <c r="R556" i="10"/>
  <c r="U556" i="10" s="1"/>
  <c r="H556" i="10"/>
  <c r="K556" i="10" s="1"/>
  <c r="M556" i="10"/>
  <c r="P556" i="10" s="1"/>
  <c r="R111" i="10"/>
  <c r="U111" i="10" s="1"/>
  <c r="M111" i="10"/>
  <c r="P111" i="10" s="1"/>
  <c r="H111" i="10"/>
  <c r="K111" i="10" s="1"/>
  <c r="R134" i="10"/>
  <c r="U134" i="10" s="1"/>
  <c r="H134" i="10"/>
  <c r="K134" i="10" s="1"/>
  <c r="M134" i="10"/>
  <c r="P134" i="10" s="1"/>
  <c r="H721" i="10"/>
  <c r="K721" i="10" s="1"/>
  <c r="R721" i="10"/>
  <c r="U721" i="10" s="1"/>
  <c r="M721" i="10"/>
  <c r="P721" i="10" s="1"/>
  <c r="H803" i="10"/>
  <c r="K803" i="10" s="1"/>
  <c r="R803" i="10"/>
  <c r="U803" i="10" s="1"/>
  <c r="M803" i="10"/>
  <c r="P803" i="10" s="1"/>
  <c r="M253" i="10"/>
  <c r="P253" i="10" s="1"/>
  <c r="H253" i="10"/>
  <c r="K253" i="10" s="1"/>
  <c r="R253" i="10"/>
  <c r="U253" i="10" s="1"/>
  <c r="H49" i="10"/>
  <c r="K49" i="10" s="1"/>
  <c r="M49" i="10"/>
  <c r="P49" i="10" s="1"/>
  <c r="R49" i="10"/>
  <c r="U49" i="10" s="1"/>
  <c r="H614" i="10"/>
  <c r="K614" i="10" s="1"/>
  <c r="M614" i="10"/>
  <c r="P614" i="10" s="1"/>
  <c r="R614" i="10"/>
  <c r="U614" i="10" s="1"/>
  <c r="H129" i="10"/>
  <c r="K129" i="10" s="1"/>
  <c r="M129" i="10"/>
  <c r="P129" i="10" s="1"/>
  <c r="R129" i="10"/>
  <c r="U129" i="10" s="1"/>
  <c r="M354" i="10"/>
  <c r="P354" i="10" s="1"/>
  <c r="R354" i="10"/>
  <c r="U354" i="10" s="1"/>
  <c r="H354" i="10"/>
  <c r="K354" i="10" s="1"/>
  <c r="R36" i="10"/>
  <c r="U36" i="10" s="1"/>
  <c r="H36" i="10"/>
  <c r="K36" i="10" s="1"/>
  <c r="M36" i="10"/>
  <c r="P36" i="10" s="1"/>
  <c r="M341" i="10"/>
  <c r="P341" i="10" s="1"/>
  <c r="R341" i="10"/>
  <c r="U341" i="10" s="1"/>
  <c r="H341" i="10"/>
  <c r="K341" i="10" s="1"/>
  <c r="H615" i="10"/>
  <c r="K615" i="10" s="1"/>
  <c r="M615" i="10"/>
  <c r="P615" i="10" s="1"/>
  <c r="R615" i="10"/>
  <c r="U615" i="10" s="1"/>
  <c r="M606" i="10"/>
  <c r="P606" i="10" s="1"/>
  <c r="R606" i="10"/>
  <c r="U606" i="10" s="1"/>
  <c r="H606" i="10"/>
  <c r="K606" i="10" s="1"/>
  <c r="R282" i="10"/>
  <c r="U282" i="10" s="1"/>
  <c r="H282" i="10"/>
  <c r="K282" i="10" s="1"/>
  <c r="M282" i="10"/>
  <c r="P282" i="10" s="1"/>
  <c r="M26" i="10"/>
  <c r="P26" i="10" s="1"/>
  <c r="H26" i="10"/>
  <c r="K26" i="10" s="1"/>
  <c r="R26" i="10"/>
  <c r="U26" i="10" s="1"/>
  <c r="M254" i="10"/>
  <c r="P254" i="10" s="1"/>
  <c r="R254" i="10"/>
  <c r="U254" i="10" s="1"/>
  <c r="H254" i="10"/>
  <c r="K254" i="10" s="1"/>
  <c r="H646" i="10"/>
  <c r="K646" i="10" s="1"/>
  <c r="R646" i="10"/>
  <c r="U646" i="10" s="1"/>
  <c r="M646" i="10"/>
  <c r="P646" i="10" s="1"/>
  <c r="H143" i="10"/>
  <c r="K143" i="10" s="1"/>
  <c r="M143" i="10"/>
  <c r="P143" i="10" s="1"/>
  <c r="R143" i="10"/>
  <c r="U143" i="10" s="1"/>
  <c r="R581" i="10"/>
  <c r="U581" i="10" s="1"/>
  <c r="M581" i="10"/>
  <c r="P581" i="10" s="1"/>
  <c r="H581" i="10"/>
  <c r="K581" i="10" s="1"/>
  <c r="R587" i="10"/>
  <c r="U587" i="10" s="1"/>
  <c r="M587" i="10"/>
  <c r="P587" i="10" s="1"/>
  <c r="H587" i="10"/>
  <c r="K587" i="10" s="1"/>
  <c r="H131" i="10"/>
  <c r="K131" i="10" s="1"/>
  <c r="M131" i="10"/>
  <c r="P131" i="10" s="1"/>
  <c r="R131" i="10"/>
  <c r="U131" i="10" s="1"/>
  <c r="R761" i="10"/>
  <c r="U761" i="10" s="1"/>
  <c r="M761" i="10"/>
  <c r="P761" i="10" s="1"/>
  <c r="H761" i="10"/>
  <c r="K761" i="10" s="1"/>
  <c r="H756" i="10"/>
  <c r="K756" i="10" s="1"/>
  <c r="R756" i="10"/>
  <c r="U756" i="10" s="1"/>
  <c r="M756" i="10"/>
  <c r="P756" i="10" s="1"/>
  <c r="H168" i="10"/>
  <c r="K168" i="10" s="1"/>
  <c r="M168" i="10"/>
  <c r="P168" i="10" s="1"/>
  <c r="R168" i="10"/>
  <c r="U168" i="10" s="1"/>
  <c r="H790" i="10"/>
  <c r="K790" i="10" s="1"/>
  <c r="R790" i="10"/>
  <c r="U790" i="10" s="1"/>
  <c r="M790" i="10"/>
  <c r="P790" i="10" s="1"/>
  <c r="H577" i="10"/>
  <c r="K577" i="10" s="1"/>
  <c r="M577" i="10"/>
  <c r="P577" i="10" s="1"/>
  <c r="R577" i="10"/>
  <c r="U577" i="10" s="1"/>
  <c r="H684" i="10"/>
  <c r="K684" i="10" s="1"/>
  <c r="M684" i="10"/>
  <c r="P684" i="10" s="1"/>
  <c r="R684" i="10"/>
  <c r="U684" i="10" s="1"/>
  <c r="R246" i="10"/>
  <c r="U246" i="10" s="1"/>
  <c r="H246" i="10"/>
  <c r="K246" i="10" s="1"/>
  <c r="M246" i="10"/>
  <c r="P246" i="10" s="1"/>
  <c r="M245" i="10"/>
  <c r="P245" i="10" s="1"/>
  <c r="H245" i="10"/>
  <c r="K245" i="10" s="1"/>
  <c r="R245" i="10"/>
  <c r="U245" i="10" s="1"/>
  <c r="H164" i="10"/>
  <c r="K164" i="10" s="1"/>
  <c r="M164" i="10"/>
  <c r="P164" i="10" s="1"/>
  <c r="R164" i="10"/>
  <c r="U164" i="10" s="1"/>
  <c r="H288" i="10"/>
  <c r="K288" i="10" s="1"/>
  <c r="R288" i="10"/>
  <c r="U288" i="10" s="1"/>
  <c r="M288" i="10"/>
  <c r="P288" i="10" s="1"/>
  <c r="R701" i="10"/>
  <c r="U701" i="10" s="1"/>
  <c r="H701" i="10"/>
  <c r="K701" i="10" s="1"/>
  <c r="M701" i="10"/>
  <c r="P701" i="10" s="1"/>
  <c r="M15" i="10"/>
  <c r="P15" i="10" s="1"/>
  <c r="H15" i="10"/>
  <c r="K15" i="10" s="1"/>
  <c r="R15" i="10"/>
  <c r="U15" i="10" s="1"/>
  <c r="H335" i="10"/>
  <c r="K335" i="10" s="1"/>
  <c r="R335" i="10"/>
  <c r="U335" i="10" s="1"/>
  <c r="M335" i="10"/>
  <c r="P335" i="10" s="1"/>
  <c r="H746" i="10"/>
  <c r="K746" i="10" s="1"/>
  <c r="M746" i="10"/>
  <c r="P746" i="10" s="1"/>
  <c r="R746" i="10"/>
  <c r="U746" i="10" s="1"/>
  <c r="M229" i="10"/>
  <c r="P229" i="10" s="1"/>
  <c r="H229" i="10"/>
  <c r="K229" i="10" s="1"/>
  <c r="R229" i="10"/>
  <c r="U229" i="10" s="1"/>
  <c r="H716" i="10"/>
  <c r="K716" i="10" s="1"/>
  <c r="R716" i="10"/>
  <c r="U716" i="10" s="1"/>
  <c r="M716" i="10"/>
  <c r="P716" i="10" s="1"/>
  <c r="M60" i="10"/>
  <c r="P60" i="10" s="1"/>
  <c r="R60" i="10"/>
  <c r="U60" i="10" s="1"/>
  <c r="H60" i="10"/>
  <c r="K60" i="10" s="1"/>
  <c r="M224" i="10"/>
  <c r="P224" i="10" s="1"/>
  <c r="H224" i="10"/>
  <c r="K224" i="10" s="1"/>
  <c r="R224" i="10"/>
  <c r="U224" i="10" s="1"/>
  <c r="M295" i="10"/>
  <c r="P295" i="10" s="1"/>
  <c r="H295" i="10"/>
  <c r="K295" i="10" s="1"/>
  <c r="R295" i="10"/>
  <c r="U295" i="10" s="1"/>
  <c r="R797" i="10"/>
  <c r="U797" i="10" s="1"/>
  <c r="M797" i="10"/>
  <c r="P797" i="10" s="1"/>
  <c r="H797" i="10"/>
  <c r="K797" i="10" s="1"/>
  <c r="R272" i="10"/>
  <c r="U272" i="10" s="1"/>
  <c r="M272" i="10"/>
  <c r="P272" i="10" s="1"/>
  <c r="H272" i="10"/>
  <c r="K272" i="10" s="1"/>
  <c r="R612" i="10"/>
  <c r="U612" i="10" s="1"/>
  <c r="M612" i="10"/>
  <c r="P612" i="10" s="1"/>
  <c r="H612" i="10"/>
  <c r="K612" i="10" s="1"/>
  <c r="H750" i="10"/>
  <c r="K750" i="10" s="1"/>
  <c r="M750" i="10"/>
  <c r="P750" i="10" s="1"/>
  <c r="R750" i="10"/>
  <c r="U750" i="10" s="1"/>
  <c r="R29" i="10"/>
  <c r="U29" i="10" s="1"/>
  <c r="H29" i="10"/>
  <c r="K29" i="10" s="1"/>
  <c r="M29" i="10"/>
  <c r="P29" i="10" s="1"/>
  <c r="H617" i="10"/>
  <c r="K617" i="10" s="1"/>
  <c r="R617" i="10"/>
  <c r="U617" i="10" s="1"/>
  <c r="M617" i="10"/>
  <c r="P617" i="10" s="1"/>
  <c r="M609" i="10"/>
  <c r="P609" i="10" s="1"/>
  <c r="H609" i="10"/>
  <c r="K609" i="10" s="1"/>
  <c r="R609" i="10"/>
  <c r="U609" i="10" s="1"/>
  <c r="M213" i="10"/>
  <c r="P213" i="10" s="1"/>
  <c r="R213" i="10"/>
  <c r="U213" i="10" s="1"/>
  <c r="H213" i="10"/>
  <c r="K213" i="10" s="1"/>
  <c r="H116" i="10"/>
  <c r="K116" i="10" s="1"/>
  <c r="R116" i="10"/>
  <c r="U116" i="10" s="1"/>
  <c r="M116" i="10"/>
  <c r="P116" i="10" s="1"/>
  <c r="M779" i="10"/>
  <c r="P779" i="10" s="1"/>
  <c r="H779" i="10"/>
  <c r="K779" i="10" s="1"/>
  <c r="R779" i="10"/>
  <c r="U779" i="10" s="1"/>
  <c r="H619" i="10"/>
  <c r="K619" i="10" s="1"/>
  <c r="R619" i="10"/>
  <c r="U619" i="10" s="1"/>
  <c r="M619" i="10"/>
  <c r="P619" i="10" s="1"/>
  <c r="H595" i="10"/>
  <c r="K595" i="10" s="1"/>
  <c r="M595" i="10"/>
  <c r="P595" i="10" s="1"/>
  <c r="R595" i="10"/>
  <c r="U595" i="10" s="1"/>
  <c r="M240" i="10"/>
  <c r="P240" i="10" s="1"/>
  <c r="H240" i="10"/>
  <c r="K240" i="10" s="1"/>
  <c r="R240" i="10"/>
  <c r="U240" i="10" s="1"/>
  <c r="H311" i="10"/>
  <c r="K311" i="10" s="1"/>
  <c r="M311" i="10"/>
  <c r="P311" i="10" s="1"/>
  <c r="R311" i="10"/>
  <c r="U311" i="10" s="1"/>
  <c r="R5" i="10"/>
  <c r="U5" i="10" s="1"/>
  <c r="M5" i="10"/>
  <c r="P5" i="10" s="1"/>
  <c r="H5" i="10"/>
  <c r="K5" i="10" s="1"/>
  <c r="H574" i="10"/>
  <c r="K574" i="10" s="1"/>
  <c r="R574" i="10"/>
  <c r="U574" i="10" s="1"/>
  <c r="M574" i="10"/>
  <c r="P574" i="10" s="1"/>
  <c r="M212" i="10"/>
  <c r="P212" i="10" s="1"/>
  <c r="R212" i="10"/>
  <c r="U212" i="10" s="1"/>
  <c r="H212" i="10"/>
  <c r="K212" i="10" s="1"/>
  <c r="M4" i="10"/>
  <c r="P4" i="10" s="1"/>
  <c r="H4" i="10"/>
  <c r="K4" i="10" s="1"/>
  <c r="R4" i="10"/>
  <c r="U4" i="10" s="1"/>
  <c r="H147" i="10"/>
  <c r="K147" i="10" s="1"/>
  <c r="R147" i="10"/>
  <c r="U147" i="10" s="1"/>
  <c r="M147" i="10"/>
  <c r="P147" i="10" s="1"/>
  <c r="H72" i="10"/>
  <c r="K72" i="10" s="1"/>
  <c r="R72" i="10"/>
  <c r="U72" i="10" s="1"/>
  <c r="M72" i="10"/>
  <c r="P72" i="10" s="1"/>
  <c r="R651" i="10"/>
  <c r="U651" i="10" s="1"/>
  <c r="H651" i="10"/>
  <c r="K651" i="10" s="1"/>
  <c r="M651" i="10"/>
  <c r="P651" i="10" s="1"/>
  <c r="H61" i="10"/>
  <c r="K61" i="10" s="1"/>
  <c r="M61" i="10"/>
  <c r="P61" i="10" s="1"/>
  <c r="R61" i="10"/>
  <c r="U61" i="10" s="1"/>
  <c r="H65" i="10"/>
  <c r="K65" i="10" s="1"/>
  <c r="R65" i="10"/>
  <c r="U65" i="10" s="1"/>
  <c r="M65" i="10"/>
  <c r="P65" i="10" s="1"/>
  <c r="M266" i="10"/>
  <c r="P266" i="10" s="1"/>
  <c r="H266" i="10"/>
  <c r="K266" i="10" s="1"/>
  <c r="R266" i="10"/>
  <c r="U266" i="10" s="1"/>
  <c r="H775" i="10"/>
  <c r="K775" i="10" s="1"/>
  <c r="R775" i="10"/>
  <c r="U775" i="10" s="1"/>
  <c r="M775" i="10"/>
  <c r="P775" i="10" s="1"/>
  <c r="R673" i="10"/>
  <c r="U673" i="10" s="1"/>
  <c r="M673" i="10"/>
  <c r="P673" i="10" s="1"/>
  <c r="H673" i="10"/>
  <c r="K673" i="10" s="1"/>
  <c r="H108" i="10"/>
  <c r="K108" i="10" s="1"/>
  <c r="M108" i="10"/>
  <c r="P108" i="10" s="1"/>
  <c r="R108" i="10"/>
  <c r="U108" i="10" s="1"/>
  <c r="M214" i="10"/>
  <c r="P214" i="10" s="1"/>
  <c r="H214" i="10"/>
  <c r="K214" i="10" s="1"/>
  <c r="R214" i="10"/>
  <c r="U214" i="10" s="1"/>
  <c r="M103" i="10"/>
  <c r="P103" i="10" s="1"/>
  <c r="H103" i="10"/>
  <c r="K103" i="10" s="1"/>
  <c r="R103" i="10"/>
  <c r="U103" i="10" s="1"/>
  <c r="H573" i="10"/>
  <c r="K573" i="10" s="1"/>
  <c r="M573" i="10"/>
  <c r="P573" i="10" s="1"/>
  <c r="R573" i="10"/>
  <c r="U573" i="10" s="1"/>
  <c r="R680" i="10"/>
  <c r="U680" i="10" s="1"/>
  <c r="M680" i="10"/>
  <c r="P680" i="10" s="1"/>
  <c r="H680" i="10"/>
  <c r="K680" i="10" s="1"/>
  <c r="R706" i="10"/>
  <c r="U706" i="10" s="1"/>
  <c r="M706" i="10"/>
  <c r="P706" i="10" s="1"/>
  <c r="H706" i="10"/>
  <c r="K706" i="10" s="1"/>
  <c r="R123" i="10"/>
  <c r="U123" i="10" s="1"/>
  <c r="H123" i="10"/>
  <c r="K123" i="10" s="1"/>
  <c r="M123" i="10"/>
  <c r="P123" i="10" s="1"/>
  <c r="R169" i="10"/>
  <c r="U169" i="10" s="1"/>
  <c r="M169" i="10"/>
  <c r="P169" i="10" s="1"/>
  <c r="H169" i="10"/>
  <c r="K169" i="10" s="1"/>
  <c r="M308" i="10"/>
  <c r="P308" i="10" s="1"/>
  <c r="R308" i="10"/>
  <c r="U308" i="10" s="1"/>
  <c r="H308" i="10"/>
  <c r="K308" i="10" s="1"/>
  <c r="R715" i="10"/>
  <c r="U715" i="10" s="1"/>
  <c r="H715" i="10"/>
  <c r="K715" i="10" s="1"/>
  <c r="M715" i="10"/>
  <c r="P715" i="10" s="1"/>
  <c r="R122" i="10"/>
  <c r="U122" i="10" s="1"/>
  <c r="H122" i="10"/>
  <c r="K122" i="10" s="1"/>
  <c r="M122" i="10"/>
  <c r="P122" i="10" s="1"/>
  <c r="M162" i="10"/>
  <c r="P162" i="10" s="1"/>
  <c r="R162" i="10"/>
  <c r="U162" i="10" s="1"/>
  <c r="H162" i="10"/>
  <c r="K162" i="10" s="1"/>
  <c r="M198" i="10"/>
  <c r="P198" i="10" s="1"/>
  <c r="H198" i="10"/>
  <c r="K198" i="10" s="1"/>
  <c r="R198" i="10"/>
  <c r="U198" i="10" s="1"/>
  <c r="R591" i="10"/>
  <c r="U591" i="10" s="1"/>
  <c r="M591" i="10"/>
  <c r="P591" i="10" s="1"/>
  <c r="H591" i="10"/>
  <c r="K591" i="10" s="1"/>
  <c r="M599" i="10"/>
  <c r="P599" i="10" s="1"/>
  <c r="R599" i="10"/>
  <c r="U599" i="10" s="1"/>
  <c r="H599" i="10"/>
  <c r="K599" i="10" s="1"/>
  <c r="H719" i="10"/>
  <c r="K719" i="10" s="1"/>
  <c r="M719" i="10"/>
  <c r="P719" i="10" s="1"/>
  <c r="R719" i="10"/>
  <c r="U719" i="10" s="1"/>
  <c r="H173" i="10"/>
  <c r="K173" i="10" s="1"/>
  <c r="M173" i="10"/>
  <c r="P173" i="10" s="1"/>
  <c r="R173" i="10"/>
  <c r="U173" i="10" s="1"/>
  <c r="H163" i="10"/>
  <c r="K163" i="10" s="1"/>
  <c r="M163" i="10"/>
  <c r="P163" i="10" s="1"/>
  <c r="R163" i="10"/>
  <c r="U163" i="10" s="1"/>
  <c r="R44" i="10"/>
  <c r="U44" i="10" s="1"/>
  <c r="M44" i="10"/>
  <c r="P44" i="10" s="1"/>
  <c r="H44" i="10"/>
  <c r="K44" i="10" s="1"/>
  <c r="R130" i="10"/>
  <c r="U130" i="10" s="1"/>
  <c r="M130" i="10"/>
  <c r="P130" i="10" s="1"/>
  <c r="H130" i="10"/>
  <c r="K130" i="10" s="1"/>
  <c r="H21" i="10"/>
  <c r="K21" i="10" s="1"/>
  <c r="M21" i="10"/>
  <c r="P21" i="10" s="1"/>
  <c r="R21" i="10"/>
  <c r="U21" i="10" s="1"/>
  <c r="R579" i="10"/>
  <c r="U579" i="10" s="1"/>
  <c r="M579" i="10"/>
  <c r="P579" i="10" s="1"/>
  <c r="H579" i="10"/>
  <c r="K579" i="10" s="1"/>
  <c r="M552" i="10"/>
  <c r="P552" i="10" s="1"/>
  <c r="R552" i="10"/>
  <c r="U552" i="10" s="1"/>
  <c r="H552" i="10"/>
  <c r="K552" i="10" s="1"/>
  <c r="H146" i="10"/>
  <c r="K146" i="10" s="1"/>
  <c r="R146" i="10"/>
  <c r="U146" i="10" s="1"/>
  <c r="M146" i="10"/>
  <c r="P146" i="10" s="1"/>
  <c r="R631" i="10"/>
  <c r="U631" i="10" s="1"/>
  <c r="M631" i="10"/>
  <c r="P631" i="10" s="1"/>
  <c r="H631" i="10"/>
  <c r="K631" i="10" s="1"/>
  <c r="H278" i="10"/>
  <c r="K278" i="10" s="1"/>
  <c r="R278" i="10"/>
  <c r="U278" i="10" s="1"/>
  <c r="M278" i="10"/>
  <c r="P278" i="10" s="1"/>
  <c r="H22" i="10"/>
  <c r="K22" i="10" s="1"/>
  <c r="M22" i="10"/>
  <c r="P22" i="10" s="1"/>
  <c r="R22" i="10"/>
  <c r="U22" i="10" s="1"/>
  <c r="M234" i="10"/>
  <c r="P234" i="10" s="1"/>
  <c r="R234" i="10"/>
  <c r="U234" i="10" s="1"/>
  <c r="H234" i="10"/>
  <c r="K234" i="10" s="1"/>
  <c r="H561" i="10"/>
  <c r="K561" i="10" s="1"/>
  <c r="R561" i="10"/>
  <c r="U561" i="10" s="1"/>
  <c r="M561" i="10"/>
  <c r="P561" i="10" s="1"/>
  <c r="H668" i="10"/>
  <c r="K668" i="10" s="1"/>
  <c r="M668" i="10"/>
  <c r="P668" i="10" s="1"/>
  <c r="R668" i="10"/>
  <c r="U668" i="10" s="1"/>
  <c r="M307" i="10"/>
  <c r="P307" i="10" s="1"/>
  <c r="R307" i="10"/>
  <c r="U307" i="10" s="1"/>
  <c r="H307" i="10"/>
  <c r="K307" i="10" s="1"/>
  <c r="H566" i="10"/>
  <c r="K566" i="10" s="1"/>
  <c r="M566" i="10"/>
  <c r="P566" i="10" s="1"/>
  <c r="R566" i="10"/>
  <c r="U566" i="10" s="1"/>
  <c r="M200" i="10"/>
  <c r="P200" i="10" s="1"/>
  <c r="R200" i="10"/>
  <c r="U200" i="10" s="1"/>
  <c r="H200" i="10"/>
  <c r="K200" i="10" s="1"/>
  <c r="M135" i="10"/>
  <c r="P135" i="10" s="1"/>
  <c r="R135" i="10"/>
  <c r="U135" i="10" s="1"/>
  <c r="H135" i="10"/>
  <c r="K135" i="10" s="1"/>
  <c r="M685" i="10"/>
  <c r="P685" i="10" s="1"/>
  <c r="R685" i="10"/>
  <c r="U685" i="10" s="1"/>
  <c r="H685" i="10"/>
  <c r="K685" i="10" s="1"/>
  <c r="M557" i="10"/>
  <c r="P557" i="10" s="1"/>
  <c r="H557" i="10"/>
  <c r="K557" i="10" s="1"/>
  <c r="R557" i="10"/>
  <c r="U557" i="10" s="1"/>
  <c r="H582" i="10"/>
  <c r="K582" i="10" s="1"/>
  <c r="R582" i="10"/>
  <c r="U582" i="10" s="1"/>
  <c r="M582" i="10"/>
  <c r="P582" i="10" s="1"/>
  <c r="R320" i="10"/>
  <c r="U320" i="10" s="1"/>
  <c r="H320" i="10"/>
  <c r="K320" i="10" s="1"/>
  <c r="M320" i="10"/>
  <c r="P320" i="10" s="1"/>
  <c r="M694" i="10"/>
  <c r="P694" i="10" s="1"/>
  <c r="H694" i="10"/>
  <c r="K694" i="10" s="1"/>
  <c r="R694" i="10"/>
  <c r="U694" i="10" s="1"/>
  <c r="H670" i="10"/>
  <c r="K670" i="10" s="1"/>
  <c r="M670" i="10"/>
  <c r="P670" i="10" s="1"/>
  <c r="R670" i="10"/>
  <c r="U670" i="10" s="1"/>
  <c r="H133" i="10"/>
  <c r="K133" i="10" s="1"/>
  <c r="M133" i="10"/>
  <c r="P133" i="10" s="1"/>
  <c r="R133" i="10"/>
  <c r="U133" i="10" s="1"/>
  <c r="R244" i="10"/>
  <c r="U244" i="10" s="1"/>
  <c r="M244" i="10"/>
  <c r="P244" i="10" s="1"/>
  <c r="H244" i="10"/>
  <c r="K244" i="10" s="1"/>
  <c r="H259" i="10"/>
  <c r="K259" i="10" s="1"/>
  <c r="R259" i="10"/>
  <c r="U259" i="10" s="1"/>
  <c r="M259" i="10"/>
  <c r="P259" i="10" s="1"/>
  <c r="M594" i="10"/>
  <c r="P594" i="10" s="1"/>
  <c r="H594" i="10"/>
  <c r="K594" i="10" s="1"/>
  <c r="R594" i="10"/>
  <c r="U594" i="10" s="1"/>
  <c r="H717" i="10"/>
  <c r="K717" i="10" s="1"/>
  <c r="R717" i="10"/>
  <c r="U717" i="10" s="1"/>
  <c r="M717" i="10"/>
  <c r="P717" i="10" s="1"/>
  <c r="R697" i="10"/>
  <c r="U697" i="10" s="1"/>
  <c r="H697" i="10"/>
  <c r="K697" i="10" s="1"/>
  <c r="M697" i="10"/>
  <c r="P697" i="10" s="1"/>
  <c r="R186" i="10"/>
  <c r="U186" i="10" s="1"/>
  <c r="H186" i="10"/>
  <c r="K186" i="10" s="1"/>
  <c r="M186" i="10"/>
  <c r="P186" i="10" s="1"/>
  <c r="R765" i="10"/>
  <c r="U765" i="10" s="1"/>
  <c r="M765" i="10"/>
  <c r="P765" i="10" s="1"/>
  <c r="H765" i="10"/>
  <c r="K765" i="10" s="1"/>
  <c r="H35" i="10"/>
  <c r="K35" i="10" s="1"/>
  <c r="M35" i="10"/>
  <c r="P35" i="10" s="1"/>
  <c r="R35" i="10"/>
  <c r="U35" i="10" s="1"/>
  <c r="H87" i="10"/>
  <c r="K87" i="10" s="1"/>
  <c r="R87" i="10"/>
  <c r="U87" i="10" s="1"/>
  <c r="M87" i="10"/>
  <c r="P87" i="10" s="1"/>
  <c r="M16" i="10"/>
  <c r="P16" i="10" s="1"/>
  <c r="R16" i="10"/>
  <c r="U16" i="10" s="1"/>
  <c r="H16" i="10"/>
  <c r="K16" i="10" s="1"/>
  <c r="M24" i="10"/>
  <c r="P24" i="10" s="1"/>
  <c r="H24" i="10"/>
  <c r="K24" i="10" s="1"/>
  <c r="R24" i="10"/>
  <c r="U24" i="10" s="1"/>
  <c r="M353" i="10"/>
  <c r="P353" i="10" s="1"/>
  <c r="R353" i="10"/>
  <c r="U353" i="10" s="1"/>
  <c r="H353" i="10"/>
  <c r="K353" i="10" s="1"/>
  <c r="H602" i="10"/>
  <c r="K602" i="10" s="1"/>
  <c r="R602" i="10"/>
  <c r="U602" i="10" s="1"/>
  <c r="M602" i="10"/>
  <c r="P602" i="10" s="1"/>
  <c r="H610" i="10"/>
  <c r="K610" i="10" s="1"/>
  <c r="M610" i="10"/>
  <c r="P610" i="10" s="1"/>
  <c r="R610" i="10"/>
  <c r="U610" i="10" s="1"/>
  <c r="R337" i="10"/>
  <c r="U337" i="10" s="1"/>
  <c r="M337" i="10"/>
  <c r="P337" i="10" s="1"/>
  <c r="H337" i="10"/>
  <c r="K337" i="10" s="1"/>
  <c r="M766" i="10"/>
  <c r="P766" i="10" s="1"/>
  <c r="H766" i="10"/>
  <c r="K766" i="10" s="1"/>
  <c r="R766" i="10"/>
  <c r="U766" i="10" s="1"/>
  <c r="H262" i="10"/>
  <c r="K262" i="10" s="1"/>
  <c r="M262" i="10"/>
  <c r="P262" i="10" s="1"/>
  <c r="R262" i="10"/>
  <c r="U262" i="10" s="1"/>
  <c r="H90" i="10"/>
  <c r="K90" i="10" s="1"/>
  <c r="M90" i="10"/>
  <c r="P90" i="10" s="1"/>
  <c r="R90" i="10"/>
  <c r="U90" i="10" s="1"/>
  <c r="H596" i="10"/>
  <c r="K596" i="10" s="1"/>
  <c r="M596" i="10"/>
  <c r="P596" i="10" s="1"/>
  <c r="R596" i="10"/>
  <c r="U596" i="10" s="1"/>
  <c r="H94" i="10"/>
  <c r="K94" i="10" s="1"/>
  <c r="R94" i="10"/>
  <c r="U94" i="10" s="1"/>
  <c r="M94" i="10"/>
  <c r="P94" i="10" s="1"/>
  <c r="R153" i="10"/>
  <c r="U153" i="10" s="1"/>
  <c r="H153" i="10"/>
  <c r="K153" i="10" s="1"/>
  <c r="M153" i="10"/>
  <c r="P153" i="10" s="1"/>
  <c r="M751" i="10"/>
  <c r="P751" i="10" s="1"/>
  <c r="H751" i="10"/>
  <c r="K751" i="10" s="1"/>
  <c r="R751" i="10"/>
  <c r="U751" i="10" s="1"/>
  <c r="R623" i="10"/>
  <c r="U623" i="10" s="1"/>
  <c r="M623" i="10"/>
  <c r="P623" i="10" s="1"/>
  <c r="H623" i="10"/>
  <c r="K623" i="10" s="1"/>
  <c r="H682" i="10"/>
  <c r="K682" i="10" s="1"/>
  <c r="M682" i="10"/>
  <c r="P682" i="10" s="1"/>
  <c r="R682" i="10"/>
  <c r="U682" i="10" s="1"/>
  <c r="H197" i="10"/>
  <c r="K197" i="10" s="1"/>
  <c r="M197" i="10"/>
  <c r="P197" i="10" s="1"/>
  <c r="R197" i="10"/>
  <c r="U197" i="10" s="1"/>
  <c r="M192" i="10"/>
  <c r="P192" i="10" s="1"/>
  <c r="R192" i="10"/>
  <c r="U192" i="10" s="1"/>
  <c r="H192" i="10"/>
  <c r="K192" i="10" s="1"/>
  <c r="M165" i="10"/>
  <c r="P165" i="10" s="1"/>
  <c r="H165" i="10"/>
  <c r="K165" i="10" s="1"/>
  <c r="R165" i="10"/>
  <c r="U165" i="10" s="1"/>
  <c r="R762" i="10"/>
  <c r="U762" i="10" s="1"/>
  <c r="M762" i="10"/>
  <c r="P762" i="10" s="1"/>
  <c r="H762" i="10"/>
  <c r="K762" i="10" s="1"/>
  <c r="H302" i="10"/>
  <c r="K302" i="10" s="1"/>
  <c r="R302" i="10"/>
  <c r="U302" i="10" s="1"/>
  <c r="M302" i="10"/>
  <c r="P302" i="10" s="1"/>
  <c r="R85" i="10"/>
  <c r="U85" i="10" s="1"/>
  <c r="H85" i="10"/>
  <c r="K85" i="10" s="1"/>
  <c r="M85" i="10"/>
  <c r="P85" i="10" s="1"/>
  <c r="H218" i="10"/>
  <c r="K218" i="10" s="1"/>
  <c r="M218" i="10"/>
  <c r="P218" i="10" s="1"/>
  <c r="R218" i="10"/>
  <c r="U218" i="10" s="1"/>
  <c r="H648" i="10"/>
  <c r="K648" i="10" s="1"/>
  <c r="M648" i="10"/>
  <c r="P648" i="10" s="1"/>
  <c r="R648" i="10"/>
  <c r="U648" i="10" s="1"/>
  <c r="M674" i="10"/>
  <c r="P674" i="10" s="1"/>
  <c r="H674" i="10"/>
  <c r="K674" i="10" s="1"/>
  <c r="R674" i="10"/>
  <c r="U674" i="10" s="1"/>
  <c r="M691" i="10"/>
  <c r="P691" i="10" s="1"/>
  <c r="R691" i="10"/>
  <c r="U691" i="10" s="1"/>
  <c r="H691" i="10"/>
  <c r="K691" i="10" s="1"/>
  <c r="H665" i="10"/>
  <c r="K665" i="10" s="1"/>
  <c r="R665" i="10"/>
  <c r="U665" i="10" s="1"/>
  <c r="M665" i="10"/>
  <c r="P665" i="10" s="1"/>
  <c r="H216" i="10"/>
  <c r="K216" i="10" s="1"/>
  <c r="R216" i="10"/>
  <c r="U216" i="10" s="1"/>
  <c r="M216" i="10"/>
  <c r="P216" i="10" s="1"/>
  <c r="R8" i="10"/>
  <c r="U8" i="10" s="1"/>
  <c r="M8" i="10"/>
  <c r="P8" i="10" s="1"/>
  <c r="H8" i="10"/>
  <c r="K8" i="10" s="1"/>
  <c r="H112" i="10"/>
  <c r="K112" i="10" s="1"/>
  <c r="M112" i="10"/>
  <c r="P112" i="10" s="1"/>
  <c r="R112" i="10"/>
  <c r="U112" i="10" s="1"/>
  <c r="R713" i="10"/>
  <c r="U713" i="10" s="1"/>
  <c r="M713" i="10"/>
  <c r="P713" i="10" s="1"/>
  <c r="H713" i="10"/>
  <c r="K713" i="10" s="1"/>
  <c r="M660" i="10"/>
  <c r="P660" i="10" s="1"/>
  <c r="H660" i="10"/>
  <c r="K660" i="10" s="1"/>
  <c r="R660" i="10"/>
  <c r="U660" i="10" s="1"/>
  <c r="M106" i="10"/>
  <c r="P106" i="10" s="1"/>
  <c r="R106" i="10"/>
  <c r="U106" i="10" s="1"/>
  <c r="H106" i="10"/>
  <c r="K106" i="10" s="1"/>
  <c r="M589" i="10"/>
  <c r="P589" i="10" s="1"/>
  <c r="H589" i="10"/>
  <c r="K589" i="10" s="1"/>
  <c r="R589" i="10"/>
  <c r="U589" i="10" s="1"/>
  <c r="R645" i="10"/>
  <c r="U645" i="10" s="1"/>
  <c r="M645" i="10"/>
  <c r="P645" i="10" s="1"/>
  <c r="H645" i="10"/>
  <c r="K645" i="10" s="1"/>
  <c r="R604" i="10"/>
  <c r="U604" i="10" s="1"/>
  <c r="M604" i="10"/>
  <c r="P604" i="10" s="1"/>
  <c r="H604" i="10"/>
  <c r="K604" i="10" s="1"/>
  <c r="H722" i="10"/>
  <c r="K722" i="10" s="1"/>
  <c r="R722" i="10"/>
  <c r="U722" i="10" s="1"/>
  <c r="M722" i="10"/>
  <c r="P722" i="10" s="1"/>
  <c r="M161" i="10"/>
  <c r="P161" i="10" s="1"/>
  <c r="R161" i="10"/>
  <c r="U161" i="10" s="1"/>
  <c r="H161" i="10"/>
  <c r="K161" i="10" s="1"/>
  <c r="H32" i="10"/>
  <c r="K32" i="10" s="1"/>
  <c r="M32" i="10"/>
  <c r="P32" i="10" s="1"/>
  <c r="R32" i="10"/>
  <c r="U32" i="10" s="1"/>
  <c r="M236" i="10"/>
  <c r="P236" i="10" s="1"/>
  <c r="R236" i="10"/>
  <c r="U236" i="10" s="1"/>
  <c r="H236" i="10"/>
  <c r="K236" i="10" s="1"/>
  <c r="R203" i="10"/>
  <c r="U203" i="10" s="1"/>
  <c r="M203" i="10"/>
  <c r="P203" i="10" s="1"/>
  <c r="H203" i="10"/>
  <c r="K203" i="10" s="1"/>
  <c r="M93" i="10"/>
  <c r="P93" i="10" s="1"/>
  <c r="R93" i="10"/>
  <c r="U93" i="10" s="1"/>
  <c r="H93" i="10"/>
  <c r="K93" i="10" s="1"/>
  <c r="R114" i="10"/>
  <c r="U114" i="10" s="1"/>
  <c r="H114" i="10"/>
  <c r="K114" i="10" s="1"/>
  <c r="M114" i="10"/>
  <c r="P114" i="10" s="1"/>
  <c r="H184" i="10"/>
  <c r="K184" i="10" s="1"/>
  <c r="M184" i="10"/>
  <c r="P184" i="10" s="1"/>
  <c r="R184" i="10"/>
  <c r="U184" i="10" s="1"/>
  <c r="R576" i="10"/>
  <c r="U576" i="10" s="1"/>
  <c r="H576" i="10"/>
  <c r="K576" i="10" s="1"/>
  <c r="M576" i="10"/>
  <c r="P576" i="10" s="1"/>
  <c r="M752" i="10"/>
  <c r="P752" i="10" s="1"/>
  <c r="R752" i="10"/>
  <c r="U752" i="10" s="1"/>
  <c r="H752" i="10"/>
  <c r="K752" i="10" s="1"/>
  <c r="H771" i="10"/>
  <c r="K771" i="10" s="1"/>
  <c r="R771" i="10"/>
  <c r="U771" i="10" s="1"/>
  <c r="M771" i="10"/>
  <c r="P771" i="10" s="1"/>
  <c r="M68" i="10"/>
  <c r="P68" i="10" s="1"/>
  <c r="H68" i="10"/>
  <c r="K68" i="10" s="1"/>
  <c r="R68" i="10"/>
  <c r="U68" i="10" s="1"/>
  <c r="H34" i="10"/>
  <c r="K34" i="10" s="1"/>
  <c r="R34" i="10"/>
  <c r="U34" i="10" s="1"/>
  <c r="M34" i="10"/>
  <c r="P34" i="10" s="1"/>
  <c r="M592" i="10"/>
  <c r="P592" i="10" s="1"/>
  <c r="R592" i="10"/>
  <c r="U592" i="10" s="1"/>
  <c r="H592" i="10"/>
  <c r="K592" i="10" s="1"/>
  <c r="H652" i="10"/>
  <c r="K652" i="10" s="1"/>
  <c r="R652" i="10"/>
  <c r="U652" i="10" s="1"/>
  <c r="M652" i="10"/>
  <c r="P652" i="10" s="1"/>
  <c r="R671" i="10"/>
  <c r="U671" i="10" s="1"/>
  <c r="M671" i="10"/>
  <c r="P671" i="10" s="1"/>
  <c r="H671" i="10"/>
  <c r="K671" i="10" s="1"/>
  <c r="M211" i="10"/>
  <c r="P211" i="10" s="1"/>
  <c r="R211" i="10"/>
  <c r="U211" i="10" s="1"/>
  <c r="H211" i="10"/>
  <c r="K211" i="10" s="1"/>
  <c r="R792" i="10"/>
  <c r="U792" i="10" s="1"/>
  <c r="H792" i="10"/>
  <c r="K792" i="10" s="1"/>
  <c r="M792" i="10"/>
  <c r="P792" i="10" s="1"/>
  <c r="R187" i="10"/>
  <c r="U187" i="10" s="1"/>
  <c r="H187" i="10"/>
  <c r="K187" i="10" s="1"/>
  <c r="M187" i="10"/>
  <c r="P187" i="10" s="1"/>
  <c r="R669" i="10"/>
  <c r="U669" i="10" s="1"/>
  <c r="H669" i="10"/>
  <c r="K669" i="10" s="1"/>
  <c r="M669" i="10"/>
  <c r="P669" i="10" s="1"/>
  <c r="R305" i="10"/>
  <c r="U305" i="10" s="1"/>
  <c r="M305" i="10"/>
  <c r="P305" i="10" s="1"/>
  <c r="H305" i="10"/>
  <c r="K305" i="10" s="1"/>
  <c r="R38" i="10"/>
  <c r="U38" i="10" s="1"/>
  <c r="M38" i="10"/>
  <c r="P38" i="10" s="1"/>
  <c r="H38" i="10"/>
  <c r="K38" i="10" s="1"/>
  <c r="H174" i="10"/>
  <c r="K174" i="10" s="1"/>
  <c r="M174" i="10"/>
  <c r="P174" i="10" s="1"/>
  <c r="R174" i="10"/>
  <c r="U174" i="10" s="1"/>
  <c r="M562" i="10"/>
  <c r="P562" i="10" s="1"/>
  <c r="H562" i="10"/>
  <c r="K562" i="10" s="1"/>
  <c r="R562" i="10"/>
  <c r="U562" i="10" s="1"/>
  <c r="M654" i="10"/>
  <c r="P654" i="10" s="1"/>
  <c r="R654" i="10"/>
  <c r="U654" i="10" s="1"/>
  <c r="H654" i="10"/>
  <c r="K654" i="10" s="1"/>
  <c r="M137" i="10"/>
  <c r="P137" i="10" s="1"/>
  <c r="H137" i="10"/>
  <c r="K137" i="10" s="1"/>
  <c r="R137" i="10"/>
  <c r="U137" i="10" s="1"/>
  <c r="H166" i="10"/>
  <c r="K166" i="10" s="1"/>
  <c r="R166" i="10"/>
  <c r="U166" i="10" s="1"/>
  <c r="M166" i="10"/>
  <c r="P166" i="10" s="1"/>
  <c r="R179" i="10"/>
  <c r="U179" i="10" s="1"/>
  <c r="M179" i="10"/>
  <c r="P179" i="10" s="1"/>
  <c r="H179" i="10"/>
  <c r="K179" i="10" s="1"/>
  <c r="H679" i="10"/>
  <c r="K679" i="10" s="1"/>
  <c r="R679" i="10"/>
  <c r="U679" i="10" s="1"/>
  <c r="M679" i="10"/>
  <c r="P679" i="10" s="1"/>
  <c r="R640" i="10"/>
  <c r="U640" i="10" s="1"/>
  <c r="M640" i="10"/>
  <c r="P640" i="10" s="1"/>
  <c r="H640" i="10"/>
  <c r="K640" i="10" s="1"/>
  <c r="R287" i="10"/>
  <c r="U287" i="10" s="1"/>
  <c r="M287" i="10"/>
  <c r="P287" i="10" s="1"/>
  <c r="H287" i="10"/>
  <c r="K287" i="10" s="1"/>
  <c r="H359" i="10"/>
  <c r="K359" i="10" s="1"/>
  <c r="M359" i="10"/>
  <c r="P359" i="10" s="1"/>
  <c r="R359" i="10"/>
  <c r="U359" i="10" s="1"/>
  <c r="M271" i="10"/>
  <c r="P271" i="10" s="1"/>
  <c r="H271" i="10"/>
  <c r="K271" i="10" s="1"/>
  <c r="R271" i="10"/>
  <c r="U271" i="10" s="1"/>
  <c r="M332" i="10"/>
  <c r="P332" i="10" s="1"/>
  <c r="R332" i="10"/>
  <c r="U332" i="10" s="1"/>
  <c r="H332" i="10"/>
  <c r="K332" i="10" s="1"/>
  <c r="M686" i="10"/>
  <c r="P686" i="10" s="1"/>
  <c r="R686" i="10"/>
  <c r="U686" i="10" s="1"/>
  <c r="H686" i="10"/>
  <c r="K686" i="10" s="1"/>
  <c r="M284" i="10"/>
  <c r="P284" i="10" s="1"/>
  <c r="R284" i="10"/>
  <c r="U284" i="10" s="1"/>
  <c r="H284" i="10"/>
  <c r="K284" i="10" s="1"/>
  <c r="M140" i="10"/>
  <c r="P140" i="10" s="1"/>
  <c r="R140" i="10"/>
  <c r="U140" i="10" s="1"/>
  <c r="H140" i="10"/>
  <c r="K140" i="10" s="1"/>
  <c r="M23" i="10"/>
  <c r="P23" i="10" s="1"/>
  <c r="R23" i="10"/>
  <c r="U23" i="10" s="1"/>
  <c r="H23" i="10"/>
  <c r="K23" i="10" s="1"/>
  <c r="R748" i="10"/>
  <c r="U748" i="10" s="1"/>
  <c r="H748" i="10"/>
  <c r="K748" i="10" s="1"/>
  <c r="M748" i="10"/>
  <c r="P748" i="10" s="1"/>
  <c r="H183" i="10"/>
  <c r="K183" i="10" s="1"/>
  <c r="R183" i="10"/>
  <c r="U183" i="10" s="1"/>
  <c r="M183" i="10"/>
  <c r="P183" i="10" s="1"/>
  <c r="M297" i="10"/>
  <c r="P297" i="10" s="1"/>
  <c r="H297" i="10"/>
  <c r="K297" i="10" s="1"/>
  <c r="R297" i="10"/>
  <c r="U297" i="10" s="1"/>
  <c r="R6" i="10"/>
  <c r="U6" i="10" s="1"/>
  <c r="M6" i="10"/>
  <c r="P6" i="10" s="1"/>
  <c r="H6" i="10"/>
  <c r="K6" i="10" s="1"/>
  <c r="R261" i="10"/>
  <c r="U261" i="10" s="1"/>
  <c r="H261" i="10"/>
  <c r="K261" i="10" s="1"/>
  <c r="M261" i="10"/>
  <c r="P261" i="10" s="1"/>
  <c r="H603" i="10"/>
  <c r="K603" i="10" s="1"/>
  <c r="R603" i="10"/>
  <c r="U603" i="10" s="1"/>
  <c r="M603" i="10"/>
  <c r="P603" i="10" s="1"/>
  <c r="R63" i="10"/>
  <c r="U63" i="10" s="1"/>
  <c r="M63" i="10"/>
  <c r="P63" i="10" s="1"/>
  <c r="H63" i="10"/>
  <c r="K63" i="10" s="1"/>
  <c r="R757" i="10"/>
  <c r="U757" i="10" s="1"/>
  <c r="M757" i="10"/>
  <c r="P757" i="10" s="1"/>
  <c r="H757" i="10"/>
  <c r="K757" i="10" s="1"/>
  <c r="R264" i="10"/>
  <c r="U264" i="10" s="1"/>
  <c r="H264" i="10"/>
  <c r="K264" i="10" s="1"/>
  <c r="M264" i="10"/>
  <c r="P264" i="10" s="1"/>
  <c r="M760" i="10"/>
  <c r="P760" i="10" s="1"/>
  <c r="H760" i="10"/>
  <c r="K760" i="10" s="1"/>
  <c r="R760" i="10"/>
  <c r="U760" i="10" s="1"/>
  <c r="R300" i="10"/>
  <c r="U300" i="10" s="1"/>
  <c r="M300" i="10"/>
  <c r="P300" i="10" s="1"/>
  <c r="H300" i="10"/>
  <c r="K300" i="10" s="1"/>
  <c r="R241" i="10"/>
  <c r="U241" i="10" s="1"/>
  <c r="H241" i="10"/>
  <c r="K241" i="10" s="1"/>
  <c r="M241" i="10"/>
  <c r="P241" i="10" s="1"/>
  <c r="H281" i="10"/>
  <c r="K281" i="10" s="1"/>
  <c r="M281" i="10"/>
  <c r="P281" i="10" s="1"/>
  <c r="R281" i="10"/>
  <c r="U281" i="10" s="1"/>
  <c r="H321" i="10"/>
  <c r="K321" i="10" s="1"/>
  <c r="R321" i="10"/>
  <c r="U321" i="10" s="1"/>
  <c r="M321" i="10"/>
  <c r="P321" i="10" s="1"/>
  <c r="H616" i="10"/>
  <c r="K616" i="10" s="1"/>
  <c r="M616" i="10"/>
  <c r="P616" i="10" s="1"/>
  <c r="R616" i="10"/>
  <c r="U616" i="10" s="1"/>
  <c r="R235" i="10"/>
  <c r="U235" i="10" s="1"/>
  <c r="H235" i="10"/>
  <c r="K235" i="10" s="1"/>
  <c r="M235" i="10"/>
  <c r="P235" i="10" s="1"/>
  <c r="H33" i="10"/>
  <c r="K33" i="10" s="1"/>
  <c r="R33" i="10"/>
  <c r="U33" i="10" s="1"/>
  <c r="M33" i="10"/>
  <c r="P33" i="10" s="1"/>
  <c r="M113" i="10"/>
  <c r="P113" i="10" s="1"/>
  <c r="H113" i="10"/>
  <c r="K113" i="10" s="1"/>
  <c r="R113" i="10"/>
  <c r="U113" i="10" s="1"/>
  <c r="R31" i="10"/>
  <c r="U31" i="10" s="1"/>
  <c r="M31" i="10"/>
  <c r="P31" i="10" s="1"/>
  <c r="H31" i="10"/>
  <c r="K31" i="10" s="1"/>
  <c r="H347" i="10"/>
  <c r="K347" i="10" s="1"/>
  <c r="R347" i="10"/>
  <c r="U347" i="10" s="1"/>
  <c r="M347" i="10"/>
  <c r="P347" i="10" s="1"/>
  <c r="R763" i="10"/>
  <c r="U763" i="10" s="1"/>
  <c r="M763" i="10"/>
  <c r="P763" i="10" s="1"/>
  <c r="H763" i="10"/>
  <c r="K763" i="10" s="1"/>
  <c r="M172" i="10"/>
  <c r="P172" i="10" s="1"/>
  <c r="R172" i="10"/>
  <c r="U172" i="10" s="1"/>
  <c r="H172" i="10"/>
  <c r="K172" i="10" s="1"/>
  <c r="H17" i="10"/>
  <c r="K17" i="10" s="1"/>
  <c r="R17" i="10"/>
  <c r="U17" i="10" s="1"/>
  <c r="M17" i="10"/>
  <c r="P17" i="10" s="1"/>
  <c r="R269" i="10"/>
  <c r="U269" i="10" s="1"/>
  <c r="M269" i="10"/>
  <c r="P269" i="10" s="1"/>
  <c r="H269" i="10"/>
  <c r="K269" i="10" s="1"/>
  <c r="H681" i="10"/>
  <c r="K681" i="10" s="1"/>
  <c r="R681" i="10"/>
  <c r="U681" i="10" s="1"/>
  <c r="M681" i="10"/>
  <c r="P681" i="10" s="1"/>
  <c r="H158" i="10"/>
  <c r="K158" i="10" s="1"/>
  <c r="M158" i="10"/>
  <c r="P158" i="10" s="1"/>
  <c r="R158" i="10"/>
  <c r="U158" i="10" s="1"/>
  <c r="H626" i="10"/>
  <c r="K626" i="10" s="1"/>
  <c r="M626" i="10"/>
  <c r="P626" i="10" s="1"/>
  <c r="R626" i="10"/>
  <c r="U626" i="10" s="1"/>
  <c r="R194" i="10"/>
  <c r="U194" i="10" s="1"/>
  <c r="M194" i="10"/>
  <c r="P194" i="10" s="1"/>
  <c r="H194" i="10"/>
  <c r="K194" i="10" s="1"/>
  <c r="R206" i="10"/>
  <c r="U206" i="10" s="1"/>
  <c r="H206" i="10"/>
  <c r="K206" i="10" s="1"/>
  <c r="M206" i="10"/>
  <c r="P206" i="10" s="1"/>
  <c r="H306" i="10"/>
  <c r="K306" i="10" s="1"/>
  <c r="M306" i="10"/>
  <c r="P306" i="10" s="1"/>
  <c r="R306" i="10"/>
  <c r="U306" i="10" s="1"/>
  <c r="M559" i="10"/>
  <c r="P559" i="10" s="1"/>
  <c r="H559" i="10"/>
  <c r="K559" i="10" s="1"/>
  <c r="R559" i="10"/>
  <c r="U559" i="10" s="1"/>
  <c r="R74" i="10"/>
  <c r="U74" i="10" s="1"/>
  <c r="M74" i="10"/>
  <c r="P74" i="10" s="1"/>
  <c r="H74" i="10"/>
  <c r="K74" i="10" s="1"/>
  <c r="M2" i="10"/>
  <c r="P2" i="10" s="1"/>
  <c r="R2" i="10"/>
  <c r="U2" i="10" s="1"/>
  <c r="H2" i="10"/>
  <c r="K2" i="10" s="1"/>
  <c r="M310" i="10"/>
  <c r="P310" i="10" s="1"/>
  <c r="H310" i="10"/>
  <c r="K310" i="10" s="1"/>
  <c r="R310" i="10"/>
  <c r="U310" i="10" s="1"/>
  <c r="R69" i="10"/>
  <c r="U69" i="10" s="1"/>
  <c r="M69" i="10"/>
  <c r="P69" i="10" s="1"/>
  <c r="H69" i="10"/>
  <c r="K69" i="10" s="1"/>
  <c r="R598" i="10"/>
  <c r="U598" i="10" s="1"/>
  <c r="H598" i="10"/>
  <c r="K598" i="10" s="1"/>
  <c r="M598" i="10"/>
  <c r="P598" i="10" s="1"/>
  <c r="M605" i="10"/>
  <c r="P605" i="10" s="1"/>
  <c r="R605" i="10"/>
  <c r="U605" i="10" s="1"/>
  <c r="H605" i="10"/>
  <c r="K605" i="10" s="1"/>
  <c r="M776" i="10"/>
  <c r="P776" i="10" s="1"/>
  <c r="H776" i="10"/>
  <c r="K776" i="10" s="1"/>
  <c r="R776" i="10"/>
  <c r="U776" i="10" s="1"/>
  <c r="M97" i="10"/>
  <c r="P97" i="10" s="1"/>
  <c r="R97" i="10"/>
  <c r="U97" i="10" s="1"/>
  <c r="H97" i="10"/>
  <c r="K97" i="10" s="1"/>
  <c r="H289" i="10"/>
  <c r="K289" i="10" s="1"/>
  <c r="M289" i="10"/>
  <c r="P289" i="10" s="1"/>
  <c r="R289" i="10"/>
  <c r="U289" i="10" s="1"/>
  <c r="H560" i="10"/>
  <c r="K560" i="10" s="1"/>
  <c r="M560" i="10"/>
  <c r="P560" i="10" s="1"/>
  <c r="R560" i="10"/>
  <c r="U560" i="10" s="1"/>
  <c r="M712" i="10"/>
  <c r="P712" i="10" s="1"/>
  <c r="H712" i="10"/>
  <c r="K712" i="10" s="1"/>
  <c r="R712" i="10"/>
  <c r="U712" i="10" s="1"/>
  <c r="R628" i="10"/>
  <c r="U628" i="10" s="1"/>
  <c r="M628" i="10"/>
  <c r="P628" i="10" s="1"/>
  <c r="H628" i="10"/>
  <c r="K628" i="10" s="1"/>
  <c r="H343" i="10"/>
  <c r="K343" i="10" s="1"/>
  <c r="M343" i="10"/>
  <c r="P343" i="10" s="1"/>
  <c r="R343" i="10"/>
  <c r="U343" i="10" s="1"/>
  <c r="H555" i="10"/>
  <c r="K555" i="10" s="1"/>
  <c r="R555" i="10"/>
  <c r="U555" i="10" s="1"/>
  <c r="M555" i="10"/>
  <c r="P555" i="10" s="1"/>
  <c r="H127" i="10"/>
  <c r="K127" i="10" s="1"/>
  <c r="R127" i="10"/>
  <c r="U127" i="10" s="1"/>
  <c r="M127" i="10"/>
  <c r="P127" i="10" s="1"/>
  <c r="R257" i="10"/>
  <c r="U257" i="10" s="1"/>
  <c r="H257" i="10"/>
  <c r="K257" i="10" s="1"/>
  <c r="M257" i="10"/>
  <c r="P257" i="10" s="1"/>
  <c r="M358" i="10"/>
  <c r="P358" i="10" s="1"/>
  <c r="R358" i="10"/>
  <c r="U358" i="10" s="1"/>
  <c r="H358" i="10"/>
  <c r="K358" i="10" s="1"/>
  <c r="M564" i="10"/>
  <c r="P564" i="10" s="1"/>
  <c r="H564" i="10"/>
  <c r="K564" i="10" s="1"/>
  <c r="R564" i="10"/>
  <c r="U564" i="10" s="1"/>
  <c r="M79" i="10"/>
  <c r="P79" i="10" s="1"/>
  <c r="R79" i="10"/>
  <c r="U79" i="10" s="1"/>
  <c r="H79" i="10"/>
  <c r="K79" i="10" s="1"/>
  <c r="M56" i="10"/>
  <c r="P56" i="10" s="1"/>
  <c r="R56" i="10"/>
  <c r="U56" i="10" s="1"/>
  <c r="H56" i="10"/>
  <c r="K56" i="10" s="1"/>
  <c r="R653" i="10"/>
  <c r="U653" i="10" s="1"/>
  <c r="H653" i="10"/>
  <c r="K653" i="10" s="1"/>
  <c r="M653" i="10"/>
  <c r="P653" i="10" s="1"/>
  <c r="M247" i="10"/>
  <c r="P247" i="10" s="1"/>
  <c r="R247" i="10"/>
  <c r="U247" i="10" s="1"/>
  <c r="H247" i="10"/>
  <c r="K247" i="10" s="1"/>
  <c r="R568" i="10"/>
  <c r="U568" i="10" s="1"/>
  <c r="H568" i="10"/>
  <c r="K568" i="10" s="1"/>
  <c r="M568" i="10"/>
  <c r="P568" i="10" s="1"/>
  <c r="M185" i="10"/>
  <c r="P185" i="10" s="1"/>
  <c r="R185" i="10"/>
  <c r="U185" i="10" s="1"/>
  <c r="H185" i="10"/>
  <c r="K185" i="10" s="1"/>
  <c r="H333" i="10"/>
  <c r="K333" i="10" s="1"/>
  <c r="R333" i="10"/>
  <c r="U333" i="10" s="1"/>
  <c r="M333" i="10"/>
  <c r="P333" i="10" s="1"/>
  <c r="H638" i="10"/>
  <c r="K638" i="10" s="1"/>
  <c r="R638" i="10"/>
  <c r="U638" i="10" s="1"/>
  <c r="M638" i="10"/>
  <c r="P638" i="10" s="1"/>
  <c r="R156" i="10"/>
  <c r="U156" i="10" s="1"/>
  <c r="H156" i="10"/>
  <c r="K156" i="10" s="1"/>
  <c r="M156" i="10"/>
  <c r="P156" i="10" s="1"/>
  <c r="H584" i="10"/>
  <c r="K584" i="10" s="1"/>
  <c r="R584" i="10"/>
  <c r="U584" i="10" s="1"/>
  <c r="M584" i="10"/>
  <c r="P584" i="10" s="1"/>
  <c r="H755" i="10"/>
  <c r="K755" i="10" s="1"/>
  <c r="M755" i="10"/>
  <c r="P755" i="10" s="1"/>
  <c r="R755" i="10"/>
  <c r="U755" i="10" s="1"/>
  <c r="M188" i="10"/>
  <c r="P188" i="10" s="1"/>
  <c r="R188" i="10"/>
  <c r="U188" i="10" s="1"/>
  <c r="H188" i="10"/>
  <c r="K188" i="10" s="1"/>
  <c r="H624" i="10"/>
  <c r="K624" i="10" s="1"/>
  <c r="M624" i="10"/>
  <c r="P624" i="10" s="1"/>
  <c r="R624" i="10"/>
  <c r="U624" i="10" s="1"/>
  <c r="M798" i="10"/>
  <c r="P798" i="10" s="1"/>
  <c r="R798" i="10"/>
  <c r="U798" i="10" s="1"/>
  <c r="H798" i="10"/>
  <c r="K798" i="10" s="1"/>
  <c r="R352" i="10"/>
  <c r="U352" i="10" s="1"/>
  <c r="H352" i="10"/>
  <c r="K352" i="10" s="1"/>
  <c r="M352" i="10"/>
  <c r="P352" i="10" s="1"/>
  <c r="R348" i="10"/>
  <c r="U348" i="10" s="1"/>
  <c r="H348" i="10"/>
  <c r="K348" i="10" s="1"/>
  <c r="M348" i="10"/>
  <c r="P348" i="10" s="1"/>
  <c r="H175" i="10"/>
  <c r="K175" i="10" s="1"/>
  <c r="M175" i="10"/>
  <c r="P175" i="10" s="1"/>
  <c r="R175" i="10"/>
  <c r="U175" i="10" s="1"/>
  <c r="R355" i="10"/>
  <c r="U355" i="10" s="1"/>
  <c r="H355" i="10"/>
  <c r="K355" i="10" s="1"/>
  <c r="M355" i="10"/>
  <c r="P355" i="10" s="1"/>
  <c r="H689" i="10"/>
  <c r="K689" i="10" s="1"/>
  <c r="R689" i="10"/>
  <c r="U689" i="10" s="1"/>
  <c r="M689" i="10"/>
  <c r="P689" i="10" s="1"/>
  <c r="M239" i="10"/>
  <c r="P239" i="10" s="1"/>
  <c r="H239" i="10"/>
  <c r="K239" i="10" s="1"/>
  <c r="R239" i="10"/>
  <c r="U239" i="10" s="1"/>
  <c r="M37" i="10"/>
  <c r="P37" i="10" s="1"/>
  <c r="R37" i="10"/>
  <c r="U37" i="10" s="1"/>
  <c r="H37" i="10"/>
  <c r="K37" i="10" s="1"/>
  <c r="M710" i="10"/>
  <c r="P710" i="10" s="1"/>
  <c r="H710" i="10"/>
  <c r="K710" i="10" s="1"/>
  <c r="R710" i="10"/>
  <c r="U710" i="10" s="1"/>
  <c r="H656" i="10"/>
  <c r="K656" i="10" s="1"/>
  <c r="M656" i="10"/>
  <c r="P656" i="10" s="1"/>
  <c r="R656" i="10"/>
  <c r="U656" i="10" s="1"/>
  <c r="R270" i="10"/>
  <c r="U270" i="10" s="1"/>
  <c r="H270" i="10"/>
  <c r="K270" i="10" s="1"/>
  <c r="M270" i="10"/>
  <c r="P270" i="10" s="1"/>
  <c r="M340" i="10"/>
  <c r="P340" i="10" s="1"/>
  <c r="H340" i="10"/>
  <c r="K340" i="10" s="1"/>
  <c r="R340" i="10"/>
  <c r="U340" i="10" s="1"/>
  <c r="M155" i="10"/>
  <c r="P155" i="10" s="1"/>
  <c r="R155" i="10"/>
  <c r="U155" i="10" s="1"/>
  <c r="H155" i="10"/>
  <c r="K155" i="10" s="1"/>
  <c r="R726" i="10"/>
  <c r="U726" i="10" s="1"/>
  <c r="M726" i="10"/>
  <c r="P726" i="10" s="1"/>
  <c r="H726" i="10"/>
  <c r="K726" i="10" s="1"/>
  <c r="R702" i="10"/>
  <c r="U702" i="10" s="1"/>
  <c r="M702" i="10"/>
  <c r="P702" i="10" s="1"/>
  <c r="H702" i="10"/>
  <c r="K702" i="10" s="1"/>
  <c r="R221" i="10"/>
  <c r="U221" i="10" s="1"/>
  <c r="H221" i="10"/>
  <c r="K221" i="10" s="1"/>
  <c r="M221" i="10"/>
  <c r="P221" i="10" s="1"/>
  <c r="M277" i="10"/>
  <c r="P277" i="10" s="1"/>
  <c r="R277" i="10"/>
  <c r="U277" i="10" s="1"/>
  <c r="H277" i="10"/>
  <c r="K277" i="10" s="1"/>
  <c r="H758" i="10"/>
  <c r="K758" i="10" s="1"/>
  <c r="R758" i="10"/>
  <c r="U758" i="10" s="1"/>
  <c r="M758" i="10"/>
  <c r="P758" i="10" s="1"/>
  <c r="H558" i="10"/>
  <c r="K558" i="10" s="1"/>
  <c r="R558" i="10"/>
  <c r="U558" i="10" s="1"/>
  <c r="M558" i="10"/>
  <c r="P558" i="10" s="1"/>
  <c r="R774" i="10"/>
  <c r="U774" i="10" s="1"/>
  <c r="H774" i="10"/>
  <c r="K774" i="10" s="1"/>
  <c r="M774" i="10"/>
  <c r="P774" i="10" s="1"/>
  <c r="M77" i="10"/>
  <c r="P77" i="10" s="1"/>
  <c r="H77" i="10"/>
  <c r="K77" i="10" s="1"/>
  <c r="R77" i="10"/>
  <c r="U77" i="10" s="1"/>
  <c r="M285" i="10"/>
  <c r="P285" i="10" s="1"/>
  <c r="R285" i="10"/>
  <c r="U285" i="10" s="1"/>
  <c r="H285" i="10"/>
  <c r="K285" i="10" s="1"/>
  <c r="M773" i="10"/>
  <c r="P773" i="10" s="1"/>
  <c r="R773" i="10"/>
  <c r="U773" i="10" s="1"/>
  <c r="H773" i="10"/>
  <c r="K773" i="10" s="1"/>
  <c r="H607" i="10"/>
  <c r="K607" i="10" s="1"/>
  <c r="M607" i="10"/>
  <c r="P607" i="10" s="1"/>
  <c r="R607" i="10"/>
  <c r="U607" i="10" s="1"/>
  <c r="R276" i="10"/>
  <c r="U276" i="10" s="1"/>
  <c r="H276" i="10"/>
  <c r="K276" i="10" s="1"/>
  <c r="M276" i="10"/>
  <c r="P276" i="10" s="1"/>
  <c r="M367" i="10"/>
  <c r="P367" i="10" s="1"/>
  <c r="H367" i="10"/>
  <c r="K367" i="10" s="1"/>
  <c r="R367" i="10"/>
  <c r="U367" i="10" s="1"/>
  <c r="M96" i="10"/>
  <c r="P96" i="10" s="1"/>
  <c r="H96" i="10"/>
  <c r="K96" i="10" s="1"/>
  <c r="R96" i="10"/>
  <c r="U96" i="10" s="1"/>
  <c r="R649" i="10"/>
  <c r="U649" i="10" s="1"/>
  <c r="H649" i="10"/>
  <c r="K649" i="10" s="1"/>
  <c r="M649" i="10"/>
  <c r="P649" i="10" s="1"/>
  <c r="M720" i="10"/>
  <c r="P720" i="10" s="1"/>
  <c r="H720" i="10"/>
  <c r="K720" i="10" s="1"/>
  <c r="R720" i="10"/>
  <c r="U720" i="10" s="1"/>
  <c r="M309" i="10"/>
  <c r="P309" i="10" s="1"/>
  <c r="H309" i="10"/>
  <c r="K309" i="10" s="1"/>
  <c r="R309" i="10"/>
  <c r="U309" i="10" s="1"/>
  <c r="R316" i="10"/>
  <c r="U316" i="10" s="1"/>
  <c r="H316" i="10"/>
  <c r="K316" i="10" s="1"/>
  <c r="M316" i="10"/>
  <c r="P316" i="10" s="1"/>
  <c r="M30" i="10"/>
  <c r="P30" i="10" s="1"/>
  <c r="R30" i="10"/>
  <c r="U30" i="10" s="1"/>
  <c r="H30" i="10"/>
  <c r="K30" i="10" s="1"/>
  <c r="R268" i="10"/>
  <c r="U268" i="10" s="1"/>
  <c r="H268" i="10"/>
  <c r="K268" i="10" s="1"/>
  <c r="M268" i="10"/>
  <c r="P268" i="10" s="1"/>
  <c r="M639" i="10"/>
  <c r="P639" i="10" s="1"/>
  <c r="H639" i="10"/>
  <c r="K639" i="10" s="1"/>
  <c r="R639" i="10"/>
  <c r="U639" i="10" s="1"/>
  <c r="R171" i="10"/>
  <c r="U171" i="10" s="1"/>
  <c r="M171" i="10"/>
  <c r="P171" i="10" s="1"/>
  <c r="H171" i="10"/>
  <c r="K171" i="10" s="1"/>
  <c r="R314" i="10"/>
  <c r="U314" i="10" s="1"/>
  <c r="H314" i="10"/>
  <c r="K314" i="10" s="1"/>
  <c r="M314" i="10"/>
  <c r="P314" i="10" s="1"/>
  <c r="H11" i="10"/>
  <c r="K11" i="10" s="1"/>
  <c r="M11" i="10"/>
  <c r="P11" i="10" s="1"/>
  <c r="R11" i="10"/>
  <c r="U11" i="10" s="1"/>
  <c r="M666" i="10"/>
  <c r="P666" i="10" s="1"/>
  <c r="R666" i="10"/>
  <c r="U666" i="10" s="1"/>
  <c r="H666" i="10"/>
  <c r="K666" i="10" s="1"/>
  <c r="M644" i="10"/>
  <c r="P644" i="10" s="1"/>
  <c r="H644" i="10"/>
  <c r="K644" i="10" s="1"/>
  <c r="R644" i="10"/>
  <c r="U644" i="10" s="1"/>
  <c r="R658" i="10"/>
  <c r="U658" i="10" s="1"/>
  <c r="M658" i="10"/>
  <c r="P658" i="10" s="1"/>
  <c r="H658" i="10"/>
  <c r="K658" i="10" s="1"/>
  <c r="R317" i="10"/>
  <c r="U317" i="10" s="1"/>
  <c r="M317" i="10"/>
  <c r="P317" i="10" s="1"/>
  <c r="H317" i="10"/>
  <c r="K317" i="10" s="1"/>
  <c r="H293" i="10"/>
  <c r="K293" i="10" s="1"/>
  <c r="M293" i="10"/>
  <c r="P293" i="10" s="1"/>
  <c r="R293" i="10"/>
  <c r="U293" i="10" s="1"/>
  <c r="R243" i="10"/>
  <c r="U243" i="10" s="1"/>
  <c r="M243" i="10"/>
  <c r="P243" i="10" s="1"/>
  <c r="H243" i="10"/>
  <c r="K243" i="10" s="1"/>
  <c r="M248" i="10"/>
  <c r="P248" i="10" s="1"/>
  <c r="H248" i="10"/>
  <c r="K248" i="10" s="1"/>
  <c r="R248" i="10"/>
  <c r="U248" i="10" s="1"/>
  <c r="H28" i="10"/>
  <c r="K28" i="10" s="1"/>
  <c r="M28" i="10"/>
  <c r="P28" i="10" s="1"/>
  <c r="R28" i="10"/>
  <c r="U28" i="10" s="1"/>
  <c r="R698" i="10"/>
  <c r="U698" i="10" s="1"/>
  <c r="M698" i="10"/>
  <c r="P698" i="10" s="1"/>
  <c r="H698" i="10"/>
  <c r="K698" i="10" s="1"/>
  <c r="R664" i="10"/>
  <c r="U664" i="10" s="1"/>
  <c r="M664" i="10"/>
  <c r="P664" i="10" s="1"/>
  <c r="H664" i="10"/>
  <c r="K664" i="10" s="1"/>
  <c r="R319" i="10"/>
  <c r="U319" i="10" s="1"/>
  <c r="M319" i="10"/>
  <c r="P319" i="10" s="1"/>
  <c r="H319" i="10"/>
  <c r="K319" i="10" s="1"/>
  <c r="M575" i="10"/>
  <c r="P575" i="10" s="1"/>
  <c r="R575" i="10"/>
  <c r="U575" i="10" s="1"/>
  <c r="H575" i="10"/>
  <c r="K575" i="10" s="1"/>
  <c r="M170" i="10"/>
  <c r="P170" i="10" s="1"/>
  <c r="H170" i="10"/>
  <c r="K170" i="10" s="1"/>
  <c r="R170" i="10"/>
  <c r="U170" i="10" s="1"/>
  <c r="H252" i="10"/>
  <c r="K252" i="10" s="1"/>
  <c r="M252" i="10"/>
  <c r="P252" i="10" s="1"/>
  <c r="R252" i="10"/>
  <c r="U252" i="10" s="1"/>
  <c r="M99" i="10"/>
  <c r="P99" i="10" s="1"/>
  <c r="H99" i="10"/>
  <c r="K99" i="10" s="1"/>
  <c r="R99" i="10"/>
  <c r="U99" i="10" s="1"/>
  <c r="M258" i="10"/>
  <c r="P258" i="10" s="1"/>
  <c r="R258" i="10"/>
  <c r="U258" i="10" s="1"/>
  <c r="H258" i="10"/>
  <c r="K258" i="10" s="1"/>
  <c r="R125" i="10"/>
  <c r="U125" i="10" s="1"/>
  <c r="M125" i="10"/>
  <c r="P125" i="10" s="1"/>
  <c r="H125" i="10"/>
  <c r="K125" i="10" s="1"/>
  <c r="R81" i="10"/>
  <c r="U81" i="10" s="1"/>
  <c r="M81" i="10"/>
  <c r="P81" i="10" s="1"/>
  <c r="H81" i="10"/>
  <c r="K81" i="10" s="1"/>
  <c r="H676" i="10"/>
  <c r="K676" i="10" s="1"/>
  <c r="M676" i="10"/>
  <c r="P676" i="10" s="1"/>
  <c r="R676" i="10"/>
  <c r="U676" i="10" s="1"/>
  <c r="M291" i="10"/>
  <c r="P291" i="10" s="1"/>
  <c r="R291" i="10"/>
  <c r="U291" i="10" s="1"/>
  <c r="H291" i="10"/>
  <c r="K291" i="10" s="1"/>
  <c r="H7" i="10"/>
  <c r="K7" i="10" s="1"/>
  <c r="R7" i="10"/>
  <c r="U7" i="10" s="1"/>
  <c r="M7" i="10"/>
  <c r="P7" i="10" s="1"/>
  <c r="M334" i="10"/>
  <c r="P334" i="10" s="1"/>
  <c r="H334" i="10"/>
  <c r="K334" i="10" s="1"/>
  <c r="R334" i="10"/>
  <c r="U334" i="10" s="1"/>
  <c r="H92" i="10"/>
  <c r="K92" i="10" s="1"/>
  <c r="M92" i="10"/>
  <c r="P92" i="10" s="1"/>
  <c r="R92" i="10"/>
  <c r="U92" i="10" s="1"/>
  <c r="H724" i="10"/>
  <c r="K724" i="10" s="1"/>
  <c r="R724" i="10"/>
  <c r="U724" i="10" s="1"/>
  <c r="M724" i="10"/>
  <c r="P724" i="10" s="1"/>
  <c r="M230" i="10"/>
  <c r="P230" i="10" s="1"/>
  <c r="H230" i="10"/>
  <c r="K230" i="10" s="1"/>
  <c r="R230" i="10"/>
  <c r="U230" i="10" s="1"/>
  <c r="H571" i="10"/>
  <c r="K571" i="10" s="1"/>
  <c r="M571" i="10"/>
  <c r="P571" i="10" s="1"/>
  <c r="R571" i="10"/>
  <c r="U571" i="10" s="1"/>
  <c r="M338" i="10"/>
  <c r="P338" i="10" s="1"/>
  <c r="H338" i="10"/>
  <c r="K338" i="10" s="1"/>
  <c r="R338" i="10"/>
  <c r="U338" i="10" s="1"/>
  <c r="M622" i="10"/>
  <c r="P622" i="10" s="1"/>
  <c r="R622" i="10"/>
  <c r="U622" i="10" s="1"/>
  <c r="H622" i="10"/>
  <c r="K622" i="10" s="1"/>
  <c r="R344" i="10"/>
  <c r="U344" i="10" s="1"/>
  <c r="M344" i="10"/>
  <c r="P344" i="10" s="1"/>
  <c r="H344" i="10"/>
  <c r="K344" i="10" s="1"/>
  <c r="M263" i="10"/>
  <c r="P263" i="10" s="1"/>
  <c r="R263" i="10"/>
  <c r="U263" i="10" s="1"/>
  <c r="H263" i="10"/>
  <c r="K263" i="10" s="1"/>
  <c r="R783" i="10"/>
  <c r="U783" i="10" s="1"/>
  <c r="H783" i="10"/>
  <c r="K783" i="10" s="1"/>
  <c r="M783" i="10"/>
  <c r="P783" i="10" s="1"/>
  <c r="M709" i="10"/>
  <c r="P709" i="10" s="1"/>
  <c r="H709" i="10"/>
  <c r="K709" i="10" s="1"/>
  <c r="R709" i="10"/>
  <c r="U709" i="10" s="1"/>
  <c r="R768" i="10"/>
  <c r="U768" i="10" s="1"/>
  <c r="M768" i="10"/>
  <c r="P768" i="10" s="1"/>
  <c r="H768" i="10"/>
  <c r="K768" i="10" s="1"/>
  <c r="R781" i="10"/>
  <c r="U781" i="10" s="1"/>
  <c r="M781" i="10"/>
  <c r="P781" i="10" s="1"/>
  <c r="H781" i="10"/>
  <c r="K781" i="10" s="1"/>
  <c r="H51" i="10"/>
  <c r="K51" i="10" s="1"/>
  <c r="R51" i="10"/>
  <c r="U51" i="10" s="1"/>
  <c r="M51" i="10"/>
  <c r="P51" i="10" s="1"/>
  <c r="M346" i="10"/>
  <c r="P346" i="10" s="1"/>
  <c r="H346" i="10"/>
  <c r="K346" i="10" s="1"/>
  <c r="R346" i="10"/>
  <c r="U346" i="10" s="1"/>
  <c r="H725" i="10"/>
  <c r="K725" i="10" s="1"/>
  <c r="M725" i="10"/>
  <c r="P725" i="10" s="1"/>
  <c r="R725" i="10"/>
  <c r="U725" i="10" s="1"/>
  <c r="H692" i="10"/>
  <c r="K692" i="10" s="1"/>
  <c r="M692" i="10"/>
  <c r="P692" i="10" s="1"/>
  <c r="R692" i="10"/>
  <c r="U692" i="10" s="1"/>
  <c r="H139" i="10"/>
  <c r="K139" i="10" s="1"/>
  <c r="R139" i="10"/>
  <c r="U139" i="10" s="1"/>
  <c r="M139" i="10"/>
  <c r="P139" i="10" s="1"/>
  <c r="R585" i="10"/>
  <c r="U585" i="10" s="1"/>
  <c r="M585" i="10"/>
  <c r="P585" i="10" s="1"/>
  <c r="H585" i="10"/>
  <c r="K585" i="10" s="1"/>
  <c r="H118" i="10"/>
  <c r="K118" i="10" s="1"/>
  <c r="R118" i="10"/>
  <c r="U118" i="10" s="1"/>
  <c r="M118" i="10"/>
  <c r="P118" i="10" s="1"/>
  <c r="H777" i="10"/>
  <c r="K777" i="10" s="1"/>
  <c r="M777" i="10"/>
  <c r="P777" i="10" s="1"/>
  <c r="R777" i="10"/>
  <c r="U777" i="10" s="1"/>
  <c r="H362" i="10"/>
  <c r="K362" i="10" s="1"/>
  <c r="R362" i="10"/>
  <c r="U362" i="10" s="1"/>
  <c r="M362" i="10"/>
  <c r="P362" i="10" s="1"/>
  <c r="M707" i="10"/>
  <c r="P707" i="10" s="1"/>
  <c r="H707" i="10"/>
  <c r="K707" i="10" s="1"/>
  <c r="R707" i="10"/>
  <c r="U707" i="10" s="1"/>
  <c r="M788" i="10"/>
  <c r="P788" i="10" s="1"/>
  <c r="H788" i="10"/>
  <c r="K788" i="10" s="1"/>
  <c r="R788" i="10"/>
  <c r="U788" i="10" s="1"/>
  <c r="R152" i="10"/>
  <c r="U152" i="10" s="1"/>
  <c r="H152" i="10"/>
  <c r="K152" i="10" s="1"/>
  <c r="M152" i="10"/>
  <c r="P152" i="10" s="1"/>
  <c r="M27" i="10"/>
  <c r="P27" i="10" s="1"/>
  <c r="R27" i="10"/>
  <c r="U27" i="10" s="1"/>
  <c r="H27" i="10"/>
  <c r="K27" i="10" s="1"/>
  <c r="M802" i="10"/>
  <c r="P802" i="10" s="1"/>
  <c r="H802" i="10"/>
  <c r="K802" i="10" s="1"/>
  <c r="R802" i="10"/>
  <c r="U802" i="10" s="1"/>
  <c r="H205" i="10"/>
  <c r="K205" i="10" s="1"/>
  <c r="R205" i="10"/>
  <c r="U205" i="10" s="1"/>
  <c r="M205" i="10"/>
  <c r="P205" i="10" s="1"/>
  <c r="H193" i="10"/>
  <c r="K193" i="10" s="1"/>
  <c r="R193" i="10"/>
  <c r="U193" i="10" s="1"/>
  <c r="M193" i="10"/>
  <c r="P193" i="10" s="1"/>
  <c r="H238" i="10"/>
  <c r="K238" i="10" s="1"/>
  <c r="M238" i="10"/>
  <c r="P238" i="10" s="1"/>
  <c r="R238" i="10"/>
  <c r="U238" i="10" s="1"/>
  <c r="M142" i="10"/>
  <c r="P142" i="10" s="1"/>
  <c r="H142" i="10"/>
  <c r="K142" i="10" s="1"/>
  <c r="R142" i="10"/>
  <c r="U142" i="10" s="1"/>
  <c r="R770" i="10"/>
  <c r="U770" i="10" s="1"/>
  <c r="H770" i="10"/>
  <c r="K770" i="10" s="1"/>
  <c r="M770" i="10"/>
  <c r="P770" i="10" s="1"/>
  <c r="H250" i="10"/>
  <c r="K250" i="10" s="1"/>
  <c r="M250" i="10"/>
  <c r="P250" i="10" s="1"/>
  <c r="R250" i="10"/>
  <c r="U250" i="10" s="1"/>
  <c r="M233" i="10"/>
  <c r="P233" i="10" s="1"/>
  <c r="H233" i="10"/>
  <c r="K233" i="10" s="1"/>
  <c r="R233" i="10"/>
  <c r="U233" i="10" s="1"/>
  <c r="R195" i="10"/>
  <c r="U195" i="10" s="1"/>
  <c r="H195" i="10"/>
  <c r="K195" i="10" s="1"/>
  <c r="M195" i="10"/>
  <c r="P195" i="10" s="1"/>
  <c r="H567" i="10"/>
  <c r="K567" i="10" s="1"/>
  <c r="M567" i="10"/>
  <c r="P567" i="10" s="1"/>
  <c r="R567" i="10"/>
  <c r="U567" i="10" s="1"/>
  <c r="M20" i="10"/>
  <c r="P20" i="10" s="1"/>
  <c r="R20" i="10"/>
  <c r="U20" i="10" s="1"/>
  <c r="H20" i="10"/>
  <c r="K20" i="10" s="1"/>
  <c r="M753" i="10"/>
  <c r="P753" i="10" s="1"/>
  <c r="R753" i="10"/>
  <c r="U753" i="10" s="1"/>
  <c r="H753" i="10"/>
  <c r="K753" i="10" s="1"/>
  <c r="M9" i="10"/>
  <c r="P9" i="10" s="1"/>
  <c r="H9" i="10"/>
  <c r="K9" i="10" s="1"/>
  <c r="R9" i="10"/>
  <c r="U9" i="10" s="1"/>
  <c r="M75" i="10"/>
  <c r="P75" i="10" s="1"/>
  <c r="H75" i="10"/>
  <c r="K75" i="10" s="1"/>
  <c r="R75" i="10"/>
  <c r="U75" i="10" s="1"/>
  <c r="R704" i="10"/>
  <c r="U704" i="10" s="1"/>
  <c r="M704" i="10"/>
  <c r="P704" i="10" s="1"/>
  <c r="H704" i="10"/>
  <c r="K704" i="10" s="1"/>
  <c r="M182" i="10"/>
  <c r="P182" i="10" s="1"/>
  <c r="H182" i="10"/>
  <c r="K182" i="10" s="1"/>
  <c r="R182" i="10"/>
  <c r="U182" i="10" s="1"/>
  <c r="M41" i="10"/>
  <c r="P41" i="10" s="1"/>
  <c r="R41" i="10"/>
  <c r="U41" i="10" s="1"/>
  <c r="H41" i="10"/>
  <c r="K41" i="10" s="1"/>
  <c r="M325" i="10"/>
  <c r="P325" i="10" s="1"/>
  <c r="R325" i="10"/>
  <c r="U325" i="10" s="1"/>
  <c r="H325" i="10"/>
  <c r="K325" i="10" s="1"/>
  <c r="H634" i="10"/>
  <c r="K634" i="10" s="1"/>
  <c r="R634" i="10"/>
  <c r="U634" i="10" s="1"/>
  <c r="M634" i="10"/>
  <c r="P634" i="10" s="1"/>
  <c r="M641" i="10"/>
  <c r="P641" i="10" s="1"/>
  <c r="H641" i="10"/>
  <c r="K641" i="10" s="1"/>
  <c r="R641" i="10"/>
  <c r="U641" i="10" s="1"/>
  <c r="H52" i="10"/>
  <c r="K52" i="10" s="1"/>
  <c r="M52" i="10"/>
  <c r="P52" i="10" s="1"/>
  <c r="R52" i="10"/>
  <c r="U52" i="10" s="1"/>
  <c r="R91" i="10"/>
  <c r="U91" i="10" s="1"/>
  <c r="M91" i="10"/>
  <c r="P91" i="10" s="1"/>
  <c r="H91" i="10"/>
  <c r="K91" i="10" s="1"/>
  <c r="M279" i="10"/>
  <c r="P279" i="10" s="1"/>
  <c r="R279" i="10"/>
  <c r="U279" i="10" s="1"/>
  <c r="H279" i="10"/>
  <c r="K279" i="10" s="1"/>
  <c r="R141" i="10"/>
  <c r="U141" i="10" s="1"/>
  <c r="H141" i="10"/>
  <c r="K141" i="10" s="1"/>
  <c r="M141" i="10"/>
  <c r="P141" i="10" s="1"/>
  <c r="R119" i="10"/>
  <c r="U119" i="10" s="1"/>
  <c r="M119" i="10"/>
  <c r="P119" i="10" s="1"/>
  <c r="H119" i="10"/>
  <c r="K119" i="10" s="1"/>
  <c r="M301" i="10"/>
  <c r="P301" i="10" s="1"/>
  <c r="R301" i="10"/>
  <c r="U301" i="10" s="1"/>
  <c r="H301" i="10"/>
  <c r="K301" i="10" s="1"/>
  <c r="R82" i="10"/>
  <c r="U82" i="10" s="1"/>
  <c r="H82" i="10"/>
  <c r="K82" i="10" s="1"/>
  <c r="M82" i="10"/>
  <c r="P82" i="10" s="1"/>
  <c r="R48" i="10"/>
  <c r="U48" i="10" s="1"/>
  <c r="M48" i="10"/>
  <c r="P48" i="10" s="1"/>
  <c r="H48" i="10"/>
  <c r="K48" i="10" s="1"/>
  <c r="R667" i="10"/>
  <c r="U667" i="10" s="1"/>
  <c r="M667" i="10"/>
  <c r="P667" i="10" s="1"/>
  <c r="H667" i="10"/>
  <c r="K667" i="10" s="1"/>
  <c r="R217" i="10"/>
  <c r="U217" i="10" s="1"/>
  <c r="H217" i="10"/>
  <c r="K217" i="10" s="1"/>
  <c r="M217" i="10"/>
  <c r="P217" i="10" s="1"/>
  <c r="M98" i="10"/>
  <c r="P98" i="10" s="1"/>
  <c r="R98" i="10"/>
  <c r="U98" i="10" s="1"/>
  <c r="H98" i="10"/>
  <c r="K98" i="10" s="1"/>
  <c r="H331" i="10"/>
  <c r="K331" i="10" s="1"/>
  <c r="M331" i="10"/>
  <c r="P331" i="10" s="1"/>
  <c r="R331" i="10"/>
  <c r="U331" i="10" s="1"/>
  <c r="H225" i="10"/>
  <c r="K225" i="10" s="1"/>
  <c r="M225" i="10"/>
  <c r="P225" i="10" s="1"/>
  <c r="R225" i="10"/>
  <c r="U225" i="10" s="1"/>
  <c r="H40" i="10"/>
  <c r="K40" i="10" s="1"/>
  <c r="R40" i="10"/>
  <c r="U40" i="10" s="1"/>
  <c r="M40" i="10"/>
  <c r="P40" i="10" s="1"/>
  <c r="H191" i="10"/>
  <c r="K191" i="10" s="1"/>
  <c r="R191" i="10"/>
  <c r="U191" i="10" s="1"/>
  <c r="M191" i="10"/>
  <c r="P191" i="10" s="1"/>
  <c r="R50" i="10"/>
  <c r="U50" i="10" s="1"/>
  <c r="H50" i="10"/>
  <c r="K50" i="10" s="1"/>
  <c r="M50" i="10"/>
  <c r="P50" i="10" s="1"/>
  <c r="R699" i="10"/>
  <c r="U699" i="10" s="1"/>
  <c r="H699" i="10"/>
  <c r="K699" i="10" s="1"/>
  <c r="M699" i="10"/>
  <c r="P699" i="10" s="1"/>
  <c r="M237" i="10"/>
  <c r="P237" i="10" s="1"/>
  <c r="R237" i="10"/>
  <c r="U237" i="10" s="1"/>
  <c r="H237" i="10"/>
  <c r="K237" i="10" s="1"/>
  <c r="M42" i="10"/>
  <c r="P42" i="10" s="1"/>
  <c r="H42" i="10"/>
  <c r="K42" i="10" s="1"/>
  <c r="R42" i="10"/>
  <c r="U42" i="10" s="1"/>
  <c r="R283" i="10"/>
  <c r="U283" i="10" s="1"/>
  <c r="M283" i="10"/>
  <c r="P283" i="10" s="1"/>
  <c r="H283" i="10"/>
  <c r="K283" i="10" s="1"/>
  <c r="H696" i="10"/>
  <c r="K696" i="10" s="1"/>
  <c r="M696" i="10"/>
  <c r="P696" i="10" s="1"/>
  <c r="R696" i="10"/>
  <c r="U696" i="10" s="1"/>
  <c r="M703" i="10"/>
  <c r="P703" i="10" s="1"/>
  <c r="H703" i="10"/>
  <c r="K703" i="10" s="1"/>
  <c r="R703" i="10"/>
  <c r="U703" i="10" s="1"/>
  <c r="R318" i="10"/>
  <c r="U318" i="10" s="1"/>
  <c r="M318" i="10"/>
  <c r="P318" i="10" s="1"/>
  <c r="H318" i="10"/>
  <c r="K318" i="10" s="1"/>
  <c r="R157" i="10"/>
  <c r="U157" i="10" s="1"/>
  <c r="M157" i="10"/>
  <c r="P157" i="10" s="1"/>
  <c r="H157" i="10"/>
  <c r="K157" i="10" s="1"/>
  <c r="H220" i="10"/>
  <c r="K220" i="10" s="1"/>
  <c r="M220" i="10"/>
  <c r="P220" i="10" s="1"/>
  <c r="R220" i="10"/>
  <c r="U220" i="10" s="1"/>
  <c r="M329" i="10"/>
  <c r="P329" i="10" s="1"/>
  <c r="R329" i="10"/>
  <c r="U329" i="10" s="1"/>
  <c r="H329" i="10"/>
  <c r="K329" i="10" s="1"/>
  <c r="H71" i="10"/>
  <c r="K71" i="10" s="1"/>
  <c r="R71" i="10"/>
  <c r="U71" i="10" s="1"/>
  <c r="M71" i="10"/>
  <c r="P71" i="10" s="1"/>
  <c r="M117" i="10"/>
  <c r="P117" i="10" s="1"/>
  <c r="R117" i="10"/>
  <c r="U117" i="10" s="1"/>
  <c r="H117" i="10"/>
  <c r="K117" i="10" s="1"/>
  <c r="H265" i="10"/>
  <c r="K265" i="10" s="1"/>
  <c r="M265" i="10"/>
  <c r="P265" i="10" s="1"/>
  <c r="R265" i="10"/>
  <c r="U265" i="10" s="1"/>
  <c r="R588" i="10"/>
  <c r="U588" i="10" s="1"/>
  <c r="M588" i="10"/>
  <c r="P588" i="10" s="1"/>
  <c r="H588" i="10"/>
  <c r="K588" i="10" s="1"/>
  <c r="R180" i="10"/>
  <c r="U180" i="10" s="1"/>
  <c r="M180" i="10"/>
  <c r="P180" i="10" s="1"/>
  <c r="H180" i="10"/>
  <c r="K180" i="10" s="1"/>
  <c r="M330" i="10"/>
  <c r="P330" i="10" s="1"/>
  <c r="H330" i="10"/>
  <c r="K330" i="10" s="1"/>
  <c r="R330" i="10"/>
  <c r="U330" i="10" s="1"/>
  <c r="R160" i="10"/>
  <c r="U160" i="10" s="1"/>
  <c r="H160" i="10"/>
  <c r="K160" i="10" s="1"/>
  <c r="M160" i="10"/>
  <c r="P160" i="10" s="1"/>
  <c r="M565" i="10"/>
  <c r="P565" i="10" s="1"/>
  <c r="H565" i="10"/>
  <c r="K565" i="10" s="1"/>
  <c r="R565" i="10"/>
  <c r="U565" i="10" s="1"/>
  <c r="R202" i="10"/>
  <c r="U202" i="10" s="1"/>
  <c r="M202" i="10"/>
  <c r="P202" i="10" s="1"/>
  <c r="H202" i="10"/>
  <c r="K202" i="10" s="1"/>
  <c r="M154" i="10"/>
  <c r="P154" i="10" s="1"/>
  <c r="R154" i="10"/>
  <c r="U154" i="10" s="1"/>
  <c r="H154" i="10"/>
  <c r="K154" i="10" s="1"/>
  <c r="R583" i="10"/>
  <c r="U583" i="10" s="1"/>
  <c r="H583" i="10"/>
  <c r="K583" i="10" s="1"/>
  <c r="M583" i="10"/>
  <c r="P583" i="10" s="1"/>
  <c r="R215" i="10"/>
  <c r="U215" i="10" s="1"/>
  <c r="M215" i="10"/>
  <c r="P215" i="10" s="1"/>
  <c r="H215" i="10"/>
  <c r="K215" i="10" s="1"/>
  <c r="H553" i="10"/>
  <c r="K553" i="10" s="1"/>
  <c r="R553" i="10"/>
  <c r="U553" i="10" s="1"/>
  <c r="M553" i="10"/>
  <c r="P553" i="10" s="1"/>
  <c r="R256" i="10"/>
  <c r="U256" i="10" s="1"/>
  <c r="M256" i="10"/>
  <c r="P256" i="10" s="1"/>
  <c r="H256" i="10"/>
  <c r="K256" i="10" s="1"/>
  <c r="H662" i="10"/>
  <c r="K662" i="10" s="1"/>
  <c r="R662" i="10"/>
  <c r="U662" i="10" s="1"/>
  <c r="M662" i="10"/>
  <c r="P662" i="10" s="1"/>
  <c r="M608" i="10"/>
  <c r="P608" i="10" s="1"/>
  <c r="R608" i="10"/>
  <c r="U608" i="10" s="1"/>
  <c r="H608" i="10"/>
  <c r="K608" i="10" s="1"/>
  <c r="H223" i="10"/>
  <c r="K223" i="10" s="1"/>
  <c r="M223" i="10"/>
  <c r="P223" i="10" s="1"/>
  <c r="R223" i="10"/>
  <c r="U223" i="10" s="1"/>
  <c r="M569" i="10"/>
  <c r="P569" i="10" s="1"/>
  <c r="H569" i="10"/>
  <c r="K569" i="10" s="1"/>
  <c r="R569" i="10"/>
  <c r="U569" i="10" s="1"/>
  <c r="H299" i="10"/>
  <c r="K299" i="10" s="1"/>
  <c r="M299" i="10"/>
  <c r="P299" i="10" s="1"/>
  <c r="R299" i="10"/>
  <c r="U299" i="10" s="1"/>
  <c r="M678" i="10"/>
  <c r="P678" i="10" s="1"/>
  <c r="R678" i="10"/>
  <c r="U678" i="10" s="1"/>
  <c r="H678" i="10"/>
  <c r="K678" i="10" s="1"/>
  <c r="M303" i="10"/>
  <c r="P303" i="10" s="1"/>
  <c r="R303" i="10"/>
  <c r="U303" i="10" s="1"/>
  <c r="H303" i="10"/>
  <c r="K303" i="10" s="1"/>
  <c r="M782" i="10"/>
  <c r="P782" i="10" s="1"/>
  <c r="R782" i="10"/>
  <c r="U782" i="10" s="1"/>
  <c r="H782" i="10"/>
  <c r="K782" i="10" s="1"/>
  <c r="M64" i="10"/>
  <c r="P64" i="10" s="1"/>
  <c r="H64" i="10"/>
  <c r="K64" i="10" s="1"/>
  <c r="R64" i="10"/>
  <c r="U64" i="10" s="1"/>
  <c r="R593" i="10"/>
  <c r="U593" i="10" s="1"/>
  <c r="H593" i="10"/>
  <c r="K593" i="10" s="1"/>
  <c r="M593" i="10"/>
  <c r="P593" i="10" s="1"/>
  <c r="R357" i="10"/>
  <c r="U357" i="10" s="1"/>
  <c r="H357" i="10"/>
  <c r="K357" i="10" s="1"/>
  <c r="M357" i="10"/>
  <c r="P357" i="10" s="1"/>
  <c r="M366" i="10"/>
  <c r="P366" i="10" s="1"/>
  <c r="R366" i="10"/>
  <c r="U366" i="10" s="1"/>
  <c r="H366" i="10"/>
  <c r="K366" i="10" s="1"/>
  <c r="H210" i="10"/>
  <c r="K210" i="10" s="1"/>
  <c r="M210" i="10"/>
  <c r="P210" i="10" s="1"/>
  <c r="R210" i="10"/>
  <c r="U210" i="10" s="1"/>
  <c r="M208" i="10"/>
  <c r="P208" i="10" s="1"/>
  <c r="H208" i="10"/>
  <c r="K208" i="10" s="1"/>
  <c r="R208" i="10"/>
  <c r="U208" i="10" s="1"/>
  <c r="R767" i="10"/>
  <c r="U767" i="10" s="1"/>
  <c r="M767" i="10"/>
  <c r="P767" i="10" s="1"/>
  <c r="H767" i="10"/>
  <c r="K767" i="10" s="1"/>
  <c r="R695" i="10"/>
  <c r="U695" i="10" s="1"/>
  <c r="H695" i="10"/>
  <c r="K695" i="10" s="1"/>
  <c r="M695" i="10"/>
  <c r="P695" i="10" s="1"/>
  <c r="H627" i="10"/>
  <c r="K627" i="10" s="1"/>
  <c r="R627" i="10"/>
  <c r="U627" i="10" s="1"/>
  <c r="M627" i="10"/>
  <c r="P627" i="10" s="1"/>
  <c r="R759" i="10"/>
  <c r="U759" i="10" s="1"/>
  <c r="H759" i="10"/>
  <c r="K759" i="10" s="1"/>
  <c r="M759" i="10"/>
  <c r="P759" i="10" s="1"/>
  <c r="H794" i="10"/>
  <c r="K794" i="10" s="1"/>
  <c r="R794" i="10"/>
  <c r="U794" i="10" s="1"/>
  <c r="M794" i="10"/>
  <c r="P794" i="10" s="1"/>
  <c r="M304" i="10"/>
  <c r="P304" i="10" s="1"/>
  <c r="H304" i="10"/>
  <c r="K304" i="10" s="1"/>
  <c r="R304" i="10"/>
  <c r="U304" i="10" s="1"/>
  <c r="M711" i="10"/>
  <c r="P711" i="10" s="1"/>
  <c r="H711" i="10"/>
  <c r="K711" i="10" s="1"/>
  <c r="R711" i="10"/>
  <c r="U711" i="10" s="1"/>
  <c r="H672" i="10"/>
  <c r="K672" i="10" s="1"/>
  <c r="M672" i="10"/>
  <c r="P672" i="10" s="1"/>
  <c r="R672" i="10"/>
  <c r="U672" i="10" s="1"/>
  <c r="M361" i="10"/>
  <c r="P361" i="10" s="1"/>
  <c r="H361" i="10"/>
  <c r="K361" i="10" s="1"/>
  <c r="R361" i="10"/>
  <c r="U361" i="10" s="1"/>
  <c r="M199" i="10"/>
  <c r="P199" i="10" s="1"/>
  <c r="R199" i="10"/>
  <c r="U199" i="10" s="1"/>
  <c r="H199" i="10"/>
  <c r="K199" i="10" s="1"/>
  <c r="M801" i="10"/>
  <c r="P801" i="10" s="1"/>
  <c r="H801" i="10"/>
  <c r="K801" i="10" s="1"/>
  <c r="R801" i="10"/>
  <c r="U801" i="10" s="1"/>
  <c r="R298" i="10"/>
  <c r="U298" i="10" s="1"/>
  <c r="M298" i="10"/>
  <c r="P298" i="10" s="1"/>
  <c r="H298" i="10"/>
  <c r="K298" i="10" s="1"/>
  <c r="M70" i="10"/>
  <c r="P70" i="10" s="1"/>
  <c r="H70" i="10"/>
  <c r="K70" i="10" s="1"/>
  <c r="R70" i="10"/>
  <c r="U70" i="10" s="1"/>
  <c r="R785" i="10"/>
  <c r="U785" i="10" s="1"/>
  <c r="H785" i="10"/>
  <c r="K785" i="10" s="1"/>
  <c r="M785" i="10"/>
  <c r="P785" i="10" s="1"/>
  <c r="R121" i="10"/>
  <c r="U121" i="10" s="1"/>
  <c r="H121" i="10"/>
  <c r="K121" i="10" s="1"/>
  <c r="M121" i="10"/>
  <c r="P121" i="10" s="1"/>
  <c r="M600" i="10"/>
  <c r="P600" i="10" s="1"/>
  <c r="H600" i="10"/>
  <c r="K600" i="10" s="1"/>
  <c r="R600" i="10"/>
  <c r="U600" i="10" s="1"/>
  <c r="M625" i="10"/>
  <c r="P625" i="10" s="1"/>
  <c r="R625" i="10"/>
  <c r="U625" i="10" s="1"/>
  <c r="H625" i="10"/>
  <c r="K625" i="10" s="1"/>
  <c r="R25" i="10"/>
  <c r="U25" i="10" s="1"/>
  <c r="H25" i="10"/>
  <c r="K25" i="10" s="1"/>
  <c r="M25" i="10"/>
  <c r="P25" i="10" s="1"/>
  <c r="H791" i="10"/>
  <c r="K791" i="10" s="1"/>
  <c r="M791" i="10"/>
  <c r="P791" i="10" s="1"/>
  <c r="R791" i="10"/>
  <c r="U791" i="10" s="1"/>
  <c r="R275" i="10"/>
  <c r="U275" i="10" s="1"/>
  <c r="M275" i="10"/>
  <c r="P275" i="10" s="1"/>
  <c r="H275" i="10"/>
  <c r="K275" i="10" s="1"/>
  <c r="H635" i="10"/>
  <c r="K635" i="10" s="1"/>
  <c r="R635" i="10"/>
  <c r="U635" i="10" s="1"/>
  <c r="M635" i="10"/>
  <c r="P635" i="10" s="1"/>
  <c r="H642" i="10"/>
  <c r="K642" i="10" s="1"/>
  <c r="R642" i="10"/>
  <c r="U642" i="10" s="1"/>
  <c r="M642" i="10"/>
  <c r="P642" i="10" s="1"/>
  <c r="M296" i="10"/>
  <c r="P296" i="10" s="1"/>
  <c r="H296" i="10"/>
  <c r="K296" i="10" s="1"/>
  <c r="R296" i="10"/>
  <c r="U296" i="10" s="1"/>
  <c r="R178" i="10"/>
  <c r="U178" i="10" s="1"/>
  <c r="H178" i="10"/>
  <c r="K178" i="10" s="1"/>
  <c r="M178" i="10"/>
  <c r="P178" i="10" s="1"/>
  <c r="H222" i="10"/>
  <c r="K222" i="10" s="1"/>
  <c r="M222" i="10"/>
  <c r="P222" i="10" s="1"/>
  <c r="R222" i="10"/>
  <c r="U222" i="10" s="1"/>
  <c r="R632" i="10"/>
  <c r="U632" i="10" s="1"/>
  <c r="M632" i="10"/>
  <c r="P632" i="10" s="1"/>
  <c r="H632" i="10"/>
  <c r="K632" i="10" s="1"/>
  <c r="M657" i="10"/>
  <c r="P657" i="10" s="1"/>
  <c r="R657" i="10"/>
  <c r="U657" i="10" s="1"/>
  <c r="H657" i="10"/>
  <c r="K657" i="10" s="1"/>
  <c r="M128" i="10"/>
  <c r="P128" i="10" s="1"/>
  <c r="H128" i="10"/>
  <c r="K128" i="10" s="1"/>
  <c r="R128" i="10"/>
  <c r="U128" i="10" s="1"/>
  <c r="H328" i="10"/>
  <c r="K328" i="10" s="1"/>
  <c r="R328" i="10"/>
  <c r="U328" i="10" s="1"/>
  <c r="M328" i="10"/>
  <c r="P328" i="10" s="1"/>
  <c r="H101" i="10"/>
  <c r="K101" i="10" s="1"/>
  <c r="R101" i="10"/>
  <c r="U101" i="10" s="1"/>
  <c r="M101" i="10"/>
  <c r="P101" i="10" s="1"/>
  <c r="H800" i="10"/>
  <c r="K800" i="10" s="1"/>
  <c r="R800" i="10"/>
  <c r="U800" i="10" s="1"/>
  <c r="M800" i="10"/>
  <c r="P800" i="10" s="1"/>
  <c r="M683" i="10"/>
  <c r="P683" i="10" s="1"/>
  <c r="H683" i="10"/>
  <c r="K683" i="10" s="1"/>
  <c r="R683" i="10"/>
  <c r="U683" i="10" s="1"/>
  <c r="M115" i="10"/>
  <c r="P115" i="10" s="1"/>
  <c r="R115" i="10"/>
  <c r="U115" i="10" s="1"/>
  <c r="H115" i="10"/>
  <c r="K115" i="10" s="1"/>
  <c r="G7" i="7" l="1"/>
  <c r="F7" i="12"/>
  <c r="H18" i="12"/>
  <c r="I18" i="7"/>
  <c r="I11" i="7"/>
  <c r="H11" i="12"/>
  <c r="F20" i="12"/>
  <c r="G20" i="7"/>
  <c r="G21" i="7"/>
  <c r="F21" i="12"/>
  <c r="H21" i="12"/>
  <c r="I21" i="7"/>
  <c r="F13" i="12"/>
  <c r="G13" i="7"/>
  <c r="I6" i="7"/>
  <c r="H6" i="12"/>
  <c r="G6" i="7"/>
  <c r="F6" i="12"/>
  <c r="I15" i="7"/>
  <c r="H15" i="12"/>
  <c r="H14" i="12"/>
  <c r="I14" i="7"/>
  <c r="G18" i="7"/>
  <c r="F18" i="12"/>
  <c r="I3" i="7"/>
  <c r="H3" i="12"/>
  <c r="H16" i="12"/>
  <c r="I16" i="7"/>
  <c r="F4" i="12"/>
  <c r="G4" i="7"/>
  <c r="G15" i="7"/>
  <c r="F15" i="12"/>
  <c r="F19" i="12"/>
  <c r="G19" i="7"/>
  <c r="F14" i="12"/>
  <c r="G14" i="7"/>
  <c r="G17" i="7"/>
  <c r="F17" i="12"/>
  <c r="G3" i="7"/>
  <c r="F3" i="12"/>
  <c r="I19" i="7"/>
  <c r="H19" i="12"/>
  <c r="G16" i="7"/>
  <c r="F16" i="12"/>
  <c r="I17" i="7"/>
  <c r="H17" i="12"/>
  <c r="H7" i="12"/>
  <c r="I7" i="7"/>
  <c r="H10" i="12"/>
  <c r="I10" i="7"/>
  <c r="H4" i="12"/>
  <c r="I4" i="7"/>
  <c r="G12" i="7"/>
  <c r="F12" i="12"/>
  <c r="G11" i="7"/>
  <c r="F11" i="12"/>
  <c r="I12" i="7"/>
  <c r="H12" i="12"/>
  <c r="I13" i="7"/>
  <c r="H13" i="12"/>
  <c r="I20" i="7"/>
  <c r="H20" i="12"/>
  <c r="G10" i="7"/>
  <c r="F10" i="12"/>
  <c r="H9" i="12" l="1"/>
  <c r="I9" i="7"/>
  <c r="I8" i="7"/>
  <c r="H8" i="12"/>
  <c r="H2" i="12"/>
  <c r="I2" i="7"/>
  <c r="G5" i="7"/>
  <c r="F5" i="12"/>
  <c r="G8" i="7"/>
  <c r="F8" i="12"/>
  <c r="I5" i="7"/>
  <c r="H5" i="12"/>
  <c r="F9" i="12"/>
  <c r="G9" i="7"/>
  <c r="G2" i="7"/>
  <c r="F2" i="12"/>
  <c r="F22" i="12" l="1"/>
  <c r="G22" i="7"/>
  <c r="I22" i="7"/>
  <c r="H22" i="12"/>
</calcChain>
</file>

<file path=xl/sharedStrings.xml><?xml version="1.0" encoding="utf-8"?>
<sst xmlns="http://schemas.openxmlformats.org/spreadsheetml/2006/main" count="8638" uniqueCount="3522">
  <si>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</si>
  <si>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</si>
  <si>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</si>
  <si>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</si>
  <si>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</si>
  <si>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</si>
  <si>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</si>
  <si>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</si>
  <si>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</si>
  <si>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</si>
  <si>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</si>
  <si>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</si>
  <si>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</si>
  <si>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</si>
  <si>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</si>
  <si>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</si>
  <si>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</si>
  <si>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</si>
  <si>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</si>
  <si>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</si>
  <si>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</si>
  <si>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</si>
  <si>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</si>
  <si>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</si>
  <si>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</si>
  <si>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</si>
  <si>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</si>
  <si>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</si>
  <si>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</si>
  <si>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</si>
  <si>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</si>
  <si>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</si>
  <si>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</si>
  <si>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</si>
  <si>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</si>
  <si>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</si>
  <si>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</si>
  <si>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</si>
  <si>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</si>
  <si>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</si>
  <si>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</si>
  <si>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</si>
  <si>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</si>
  <si>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</si>
  <si>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</si>
  <si>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</si>
  <si>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</si>
  <si>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</si>
  <si>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</si>
  <si>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</si>
  <si>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</si>
  <si>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</si>
  <si>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</si>
  <si>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</si>
  <si>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</si>
  <si>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</si>
  <si>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</si>
  <si>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</si>
  <si>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</si>
  <si>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</si>
  <si>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</si>
  <si>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</si>
  <si>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</si>
  <si>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</si>
  <si>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</si>
  <si>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</si>
  <si>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</si>
  <si>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</si>
  <si>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</si>
  <si>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</si>
  <si>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</si>
  <si>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</si>
  <si>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</si>
  <si>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</si>
  <si>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</si>
  <si>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</si>
  <si>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</si>
  <si>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</si>
  <si>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</si>
  <si>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</si>
  <si>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</si>
  <si>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</si>
  <si>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</si>
  <si>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</si>
  <si>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</si>
  <si>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</si>
  <si>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</si>
  <si>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</si>
  <si>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</si>
  <si>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</si>
  <si>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</si>
  <si>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</si>
  <si>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</si>
  <si>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</si>
  <si>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</si>
  <si>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</si>
  <si>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</si>
  <si>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</si>
  <si>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</si>
  <si>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</si>
  <si>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</si>
  <si>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</si>
  <si>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5bc43860</t>
  </si>
  <si>
    <t>FW</t>
  </si>
  <si>
    <t>f2bf1b0f</t>
  </si>
  <si>
    <t>MF</t>
  </si>
  <si>
    <t>2b09d998</t>
  </si>
  <si>
    <t>DF</t>
  </si>
  <si>
    <t>c81d773d</t>
  </si>
  <si>
    <t>Nayef Aguerd</t>
  </si>
  <si>
    <t>288e1e13</t>
  </si>
  <si>
    <t>Rayan Aït Nouri</t>
  </si>
  <si>
    <t>9b398aea</t>
  </si>
  <si>
    <t>Kristoffer Ajer</t>
  </si>
  <si>
    <t>a8c0acb7</t>
  </si>
  <si>
    <t>Manuel Akanji</t>
  </si>
  <si>
    <t>89ac64a6</t>
  </si>
  <si>
    <t>Nathan Aké</t>
  </si>
  <si>
    <t>eaeca114</t>
  </si>
  <si>
    <t>b827d5b3</t>
  </si>
  <si>
    <t>77e84962</t>
  </si>
  <si>
    <t>4abac767</t>
  </si>
  <si>
    <t>Trent Alexander-Arnold</t>
  </si>
  <si>
    <t>cd1acf9d</t>
  </si>
  <si>
    <t>GK</t>
  </si>
  <si>
    <t>7a2e46a8</t>
  </si>
  <si>
    <t>cea4ee8f</t>
  </si>
  <si>
    <t>Miguel Almirón</t>
  </si>
  <si>
    <t>862a1c15</t>
  </si>
  <si>
    <t>Julián Álvarez</t>
  </si>
  <si>
    <t>15ab5a2b</t>
  </si>
  <si>
    <t>1a4ef233</t>
  </si>
  <si>
    <t>Joachim Andersen</t>
  </si>
  <si>
    <t>e34fc66d</t>
  </si>
  <si>
    <t>Elliot Anderson</t>
  </si>
  <si>
    <t>de31038e</t>
  </si>
  <si>
    <t>Jaidon Anthony</t>
  </si>
  <si>
    <t>e4238fb1</t>
  </si>
  <si>
    <t>Michail Antonio</t>
  </si>
  <si>
    <t>ac05f970</t>
  </si>
  <si>
    <t>Antony</t>
  </si>
  <si>
    <t>Cameron Archer</t>
  </si>
  <si>
    <t>05e8ca6d</t>
  </si>
  <si>
    <t>Alphonse Areola</t>
  </si>
  <si>
    <t>2f965a72</t>
  </si>
  <si>
    <t>328f7d51</t>
  </si>
  <si>
    <t>68c720b5</t>
  </si>
  <si>
    <t>97333cf5</t>
  </si>
  <si>
    <t>28d596a0</t>
  </si>
  <si>
    <t>d5dd5f1f</t>
  </si>
  <si>
    <t>9fec8860</t>
  </si>
  <si>
    <t>Serge Aurier</t>
  </si>
  <si>
    <t>5c2b4f07</t>
  </si>
  <si>
    <t>Taiwo Awoniyi</t>
  </si>
  <si>
    <t>e5478b87</t>
  </si>
  <si>
    <t>Jordan Ayew</t>
  </si>
  <si>
    <t>da052c14</t>
  </si>
  <si>
    <t>420d7c7d</t>
  </si>
  <si>
    <t>53cad200</t>
  </si>
  <si>
    <t>06df8256</t>
  </si>
  <si>
    <t>Leon Bailey</t>
  </si>
  <si>
    <t>3a233281</t>
  </si>
  <si>
    <t>32e8417f</t>
  </si>
  <si>
    <t>93feac6e</t>
  </si>
  <si>
    <t>Shandon Baptiste</t>
  </si>
  <si>
    <t>2886c9b5</t>
  </si>
  <si>
    <t>Harvey Barnes</t>
  </si>
  <si>
    <t>3ea50f67</t>
  </si>
  <si>
    <t>c91441dc</t>
  </si>
  <si>
    <t>30db8574</t>
  </si>
  <si>
    <t>4115ce4e</t>
  </si>
  <si>
    <t>50dc94ce</t>
  </si>
  <si>
    <t>7b4de647</t>
  </si>
  <si>
    <t>a39d11bc</t>
  </si>
  <si>
    <t>Saïd Benrahma</t>
  </si>
  <si>
    <t>5a04fd92</t>
  </si>
  <si>
    <t>3b8674e6</t>
  </si>
  <si>
    <t>de40e38c</t>
  </si>
  <si>
    <t>Philip Billing</t>
  </si>
  <si>
    <t>d328a254</t>
  </si>
  <si>
    <t>Yves Bissouma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</si>
  <si>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</si>
  <si>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</si>
  <si>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</si>
  <si>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</si>
  <si>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</si>
  <si>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</si>
  <si>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</si>
  <si>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97220da2</t>
  </si>
  <si>
    <t>a2081c6b</t>
  </si>
  <si>
    <t>Bryan</t>
  </si>
  <si>
    <t>7b5ab7f2</t>
  </si>
  <si>
    <t>66b76d44</t>
  </si>
  <si>
    <t>Hugo Bueno</t>
  </si>
  <si>
    <t>bfc3b3a0</t>
  </si>
  <si>
    <t>Dan Burn</t>
  </si>
  <si>
    <t>b2d31e83</t>
  </si>
  <si>
    <t>16264a81</t>
  </si>
  <si>
    <t>Tom Cairney</t>
  </si>
  <si>
    <t>a8748947</t>
  </si>
  <si>
    <t>94f8d10c</t>
  </si>
  <si>
    <t>59e6e5bf</t>
  </si>
  <si>
    <t>6f711f67</t>
  </si>
  <si>
    <t>bd6351cd</t>
  </si>
  <si>
    <t>Thomas Cannon</t>
  </si>
  <si>
    <t>4506aec5</t>
  </si>
  <si>
    <t>1137759d</t>
  </si>
  <si>
    <t>Diego Carlos</t>
  </si>
  <si>
    <t>b4a014b1</t>
  </si>
  <si>
    <t>966e28d0</t>
  </si>
  <si>
    <t>Casemiro</t>
  </si>
  <si>
    <t>4d224fe8</t>
  </si>
  <si>
    <t>Matty Cash</t>
  </si>
  <si>
    <t>2389cdc2</t>
  </si>
  <si>
    <t>197640fd</t>
  </si>
  <si>
    <t>e28868f3</t>
  </si>
  <si>
    <t>Julio César Enciso</t>
  </si>
  <si>
    <t>9cfbad36</t>
  </si>
  <si>
    <t>422862ea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</si>
  <si>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</si>
  <si>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</si>
  <si>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</si>
  <si>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</si>
  <si>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</si>
  <si>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</si>
  <si>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</si>
  <si>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</si>
  <si>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</si>
  <si>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73341ace</t>
  </si>
  <si>
    <t>Nathaniel Clyne</t>
  </si>
  <si>
    <t>0442183b</t>
  </si>
  <si>
    <t>2928dca2</t>
  </si>
  <si>
    <t>963a9201</t>
  </si>
  <si>
    <t>0420d84f</t>
  </si>
  <si>
    <t>Nathan Collins</t>
  </si>
  <si>
    <t>a8c19eb8</t>
  </si>
  <si>
    <t>Levi Colwill</t>
  </si>
  <si>
    <t>2afc7272</t>
  </si>
  <si>
    <t>3e5e4e63</t>
  </si>
  <si>
    <t>dc64b8b3</t>
  </si>
  <si>
    <t>Maxwel Cornet</t>
  </si>
  <si>
    <t>beb391dd</t>
  </si>
  <si>
    <t>a190d597</t>
  </si>
  <si>
    <t>Vladimír Coufal</t>
  </si>
  <si>
    <t>fdf3cb77</t>
  </si>
  <si>
    <t>Philippe Coutinho</t>
  </si>
  <si>
    <t>0ef89a37</t>
  </si>
  <si>
    <t>Conor Coventry</t>
  </si>
  <si>
    <t>a5ca9127</t>
  </si>
  <si>
    <t>4f974391</t>
  </si>
  <si>
    <t>Marc Cucurella</t>
  </si>
  <si>
    <t>1daec722</t>
  </si>
  <si>
    <t>Matheus Cunha</t>
  </si>
  <si>
    <t>dc62b55d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</si>
  <si>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</si>
  <si>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</si>
  <si>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</si>
  <si>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</si>
  <si>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</si>
  <si>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</si>
  <si>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</si>
  <si>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</si>
  <si>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</si>
  <si>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</si>
  <si>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9228b07c</t>
  </si>
  <si>
    <t>Craig Dawson</t>
  </si>
  <si>
    <t>3e9e06cb</t>
  </si>
  <si>
    <t>Kevin De Bruyne</t>
  </si>
  <si>
    <t>e46012d4</t>
  </si>
  <si>
    <t>11f54bd5</t>
  </si>
  <si>
    <t>5a7301ae</t>
  </si>
  <si>
    <t>2c44a35d</t>
  </si>
  <si>
    <t>9d8cf204</t>
  </si>
  <si>
    <t>5c74c0f5</t>
  </si>
  <si>
    <t>11ff3d56</t>
  </si>
  <si>
    <t>31c69ef1</t>
  </si>
  <si>
    <t>Luis Díaz</t>
  </si>
  <si>
    <t>4a1a9578</t>
  </si>
  <si>
    <t>ac861941</t>
  </si>
  <si>
    <t>Lucas Digne</t>
  </si>
  <si>
    <t>1b84dbe1</t>
  </si>
  <si>
    <t>Issa Diop</t>
  </si>
  <si>
    <t>a712ca2b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</si>
  <si>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</si>
  <si>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</si>
  <si>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</si>
  <si>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</si>
  <si>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</si>
  <si>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</si>
  <si>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</si>
  <si>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</si>
  <si>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</si>
  <si>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</si>
  <si>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</si>
  <si>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69fdb896</t>
  </si>
  <si>
    <t>e0d1510a</t>
  </si>
  <si>
    <t>7314bba4</t>
  </si>
  <si>
    <t>Lewis Dunk</t>
  </si>
  <si>
    <t>282f75f3</t>
  </si>
  <si>
    <t>fa9fa773</t>
  </si>
  <si>
    <t>3bb7b8b4</t>
  </si>
  <si>
    <t>Odsonne Édouard</t>
  </si>
  <si>
    <t>0562b7f1</t>
  </si>
  <si>
    <t>007414dd</t>
  </si>
  <si>
    <t>Anthony Elanga</t>
  </si>
  <si>
    <t>2fba6108</t>
  </si>
  <si>
    <t>Harvey Elliott</t>
  </si>
  <si>
    <t>c8387671</t>
  </si>
  <si>
    <t>47a34c4f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</si>
  <si>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</si>
  <si>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</si>
  <si>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</si>
  <si>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</si>
  <si>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</si>
  <si>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</si>
  <si>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</si>
  <si>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f8fcd2a5</t>
  </si>
  <si>
    <t>Eberechi Eze</t>
  </si>
  <si>
    <t>ae4fc6a4</t>
  </si>
  <si>
    <t>9328b835</t>
  </si>
  <si>
    <t>Fabinho</t>
  </si>
  <si>
    <t>7f3b388c</t>
  </si>
  <si>
    <t>9c221d14</t>
  </si>
  <si>
    <t>8aafd64f</t>
  </si>
  <si>
    <t>Evan Ferguson</t>
  </si>
  <si>
    <t>4596da74</t>
  </si>
  <si>
    <t>Bruno Fernandes</t>
  </si>
  <si>
    <t>507c7bdf</t>
  </si>
  <si>
    <t>6ad43f9a</t>
  </si>
  <si>
    <t>4c370d81</t>
  </si>
  <si>
    <t>24f59bb2</t>
  </si>
  <si>
    <t>Phil Foden</t>
  </si>
  <si>
    <t>ed1e53f3</t>
  </si>
  <si>
    <t>132a82f1</t>
  </si>
  <si>
    <t>Pablo Fornals</t>
  </si>
  <si>
    <t>82927de4</t>
  </si>
  <si>
    <t>9f1938ab</t>
  </si>
  <si>
    <t>c3e39f12</t>
  </si>
  <si>
    <t>6722d4f0</t>
  </si>
  <si>
    <t>d56543a0</t>
  </si>
  <si>
    <t>Fred</t>
  </si>
  <si>
    <t>b853e0ad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</si>
  <si>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</si>
  <si>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</si>
  <si>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</si>
  <si>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</si>
  <si>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</si>
  <si>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</si>
  <si>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</si>
  <si>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</si>
  <si>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72c812f3</t>
  </si>
  <si>
    <t>Alejandro Garnacho</t>
  </si>
  <si>
    <t>7aa8adfe</t>
  </si>
  <si>
    <t>James Garner</t>
  </si>
  <si>
    <t>4e015693</t>
  </si>
  <si>
    <t>7ba6d84e</t>
  </si>
  <si>
    <t>01962d0d</t>
  </si>
  <si>
    <t>f7b1d4e0</t>
  </si>
  <si>
    <t>Morgan Gibbs-White</t>
  </si>
  <si>
    <t>32f60ed8</t>
  </si>
  <si>
    <t>Billy Gilmour</t>
  </si>
  <si>
    <t>df10e27c</t>
  </si>
  <si>
    <t>75fdd638</t>
  </si>
  <si>
    <t>Ben Godfrey</t>
  </si>
  <si>
    <t>9f7c837d</t>
  </si>
  <si>
    <t>Toti Gomes</t>
  </si>
  <si>
    <t>Joe Gomez</t>
  </si>
  <si>
    <t>7a11550b</t>
  </si>
  <si>
    <t>Sergio Gómez</t>
  </si>
  <si>
    <t>01e5f06e</t>
  </si>
  <si>
    <t>Anthony Gordon</t>
  </si>
  <si>
    <t>2bd83368</t>
  </si>
  <si>
    <t>4468ec10</t>
  </si>
  <si>
    <t>Jack Grealish</t>
  </si>
  <si>
    <t>b0b4fd3e</t>
  </si>
  <si>
    <t>f3354c07</t>
  </si>
  <si>
    <t>Pascal Groß</t>
  </si>
  <si>
    <t>8aec0537</t>
  </si>
  <si>
    <t>ab13a5aa</t>
  </si>
  <si>
    <t>e6bc67d7</t>
  </si>
  <si>
    <t>Marc Guéhi</t>
  </si>
  <si>
    <t>d0706b27</t>
  </si>
  <si>
    <t>Bruno Guimarães</t>
  </si>
  <si>
    <t>82518f62</t>
  </si>
  <si>
    <t>819b3158</t>
  </si>
  <si>
    <t>56d838f7</t>
  </si>
  <si>
    <t>Erling Haaland</t>
  </si>
  <si>
    <t>1f44ac21</t>
  </si>
  <si>
    <t>da011f18</t>
  </si>
  <si>
    <t>8c3078cd</t>
  </si>
  <si>
    <t>aa849a12</t>
  </si>
  <si>
    <t>Kai Havertz</t>
  </si>
  <si>
    <t>fed7cb61</t>
  </si>
  <si>
    <t>Jan Paul van Hecke</t>
  </si>
  <si>
    <t>4fd08daa</t>
  </si>
  <si>
    <t>Hwang Hee-chan</t>
  </si>
  <si>
    <t>169fd162</t>
  </si>
  <si>
    <t>e5a76dfe</t>
  </si>
  <si>
    <t>935e6b8f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</si>
  <si>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</si>
  <si>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</si>
  <si>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</si>
  <si>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</si>
  <si>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</si>
  <si>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</si>
  <si>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</si>
  <si>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</si>
  <si>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</si>
  <si>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d79a8c87</t>
  </si>
  <si>
    <t>d0042ab9</t>
  </si>
  <si>
    <t>a0666d3e</t>
  </si>
  <si>
    <t>bd9553e6</t>
  </si>
  <si>
    <t>Pierre Højbjerg</t>
  </si>
  <si>
    <t>8b04d6c1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</si>
  <si>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</si>
  <si>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</si>
  <si>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</si>
  <si>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</si>
  <si>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</si>
  <si>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</si>
  <si>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</si>
  <si>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c931d9f9</t>
  </si>
  <si>
    <t>Reece James</t>
  </si>
  <si>
    <t>1265a93a</t>
  </si>
  <si>
    <t>Vitaly Janelt</t>
  </si>
  <si>
    <t>8449d35e</t>
  </si>
  <si>
    <t>172e52d8</t>
  </si>
  <si>
    <t>Mathias Jensen</t>
  </si>
  <si>
    <t>0f134faf</t>
  </si>
  <si>
    <t>b66315ae</t>
  </si>
  <si>
    <t>Raúl Jiménez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</si>
  <si>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</si>
  <si>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</si>
  <si>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</si>
  <si>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</si>
  <si>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</si>
  <si>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</si>
  <si>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</si>
  <si>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</si>
  <si>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</si>
  <si>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</si>
  <si>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</si>
  <si>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</si>
  <si>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</si>
  <si>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fb614c44</t>
  </si>
  <si>
    <t>Mathias Jørgensen</t>
  </si>
  <si>
    <t>0db5d2c8</t>
  </si>
  <si>
    <t>Sasa Kalajdzic</t>
  </si>
  <si>
    <t>15f24fe7</t>
  </si>
  <si>
    <t>Boubacar Kamara</t>
  </si>
  <si>
    <t>cc77354e</t>
  </si>
  <si>
    <t>21a66f6a</t>
  </si>
  <si>
    <t>b9fbae28</t>
  </si>
  <si>
    <t>Michael Keane</t>
  </si>
  <si>
    <t>c5b7c315</t>
  </si>
  <si>
    <t>18b999f4</t>
  </si>
  <si>
    <t>Thilo Kehrer</t>
  </si>
  <si>
    <t>51dbeea9</t>
  </si>
  <si>
    <t>f25c8e3a</t>
  </si>
  <si>
    <t>f31def1e</t>
  </si>
  <si>
    <t>Max Kilman</t>
  </si>
  <si>
    <t>d0f72bf1</t>
  </si>
  <si>
    <t>282679b4</t>
  </si>
  <si>
    <t>ea6bc03a</t>
  </si>
  <si>
    <t>Ibrahima Konaté</t>
  </si>
  <si>
    <t>5ed9b537</t>
  </si>
  <si>
    <t>Ezri Konsa</t>
  </si>
  <si>
    <t>0313a347</t>
  </si>
  <si>
    <t>da974c7b</t>
  </si>
  <si>
    <t>Cheikhou Kouyaté</t>
  </si>
  <si>
    <t>8d3c902d</t>
  </si>
  <si>
    <t>Mateo Kovačić</t>
  </si>
  <si>
    <t>79c0821a</t>
  </si>
  <si>
    <t>77cf6852</t>
  </si>
  <si>
    <t>Dejan Kulusevski</t>
  </si>
  <si>
    <t>df3cda47</t>
  </si>
  <si>
    <t>41e7ef1c</t>
  </si>
  <si>
    <t>f4e433d4</t>
  </si>
  <si>
    <t>26f6dca8</t>
  </si>
  <si>
    <t>Aymeric Laporte</t>
  </si>
  <si>
    <t>119b9a8e</t>
  </si>
  <si>
    <t>cf7fb13a</t>
  </si>
  <si>
    <t>Jamaal Lascelles</t>
  </si>
  <si>
    <t>450ab6fc</t>
  </si>
  <si>
    <t>ecad9aa5</t>
  </si>
  <si>
    <t>0bdda685</t>
  </si>
  <si>
    <t>Mario Lemina</t>
  </si>
  <si>
    <t>2b471f99</t>
  </si>
  <si>
    <t>4f28a6ff</t>
  </si>
  <si>
    <t>2628fd2b</t>
  </si>
  <si>
    <t>Jefferson Lerma</t>
  </si>
  <si>
    <t>9b5ce51a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</si>
  <si>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</si>
  <si>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</si>
  <si>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</si>
  <si>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</si>
  <si>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</si>
  <si>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</si>
  <si>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</si>
  <si>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810e3c74</t>
  </si>
  <si>
    <t>bba30585</t>
  </si>
  <si>
    <t>8f62b6ee</t>
  </si>
  <si>
    <t>ed9f7cfe</t>
  </si>
  <si>
    <t>e97fd090</t>
  </si>
  <si>
    <t>Sean Longstaff</t>
  </si>
  <si>
    <t>a2b105e0</t>
  </si>
  <si>
    <t>b2856bc0</t>
  </si>
  <si>
    <t>Douglas Luiz</t>
  </si>
  <si>
    <t>6f7d826d</t>
  </si>
  <si>
    <t>b5bf1770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</si>
  <si>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</si>
  <si>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</si>
  <si>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</si>
  <si>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</si>
  <si>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</si>
  <si>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</si>
  <si>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</si>
  <si>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</si>
  <si>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</si>
  <si>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</si>
  <si>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</si>
  <si>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</si>
  <si>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</si>
  <si>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</si>
  <si>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</si>
  <si>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</si>
  <si>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</si>
  <si>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</si>
  <si>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</si>
  <si>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</si>
  <si>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</si>
  <si>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</si>
  <si>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</si>
  <si>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</si>
  <si>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</si>
  <si>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</si>
  <si>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</si>
  <si>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</si>
  <si>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</si>
  <si>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</si>
  <si>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</si>
  <si>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</si>
  <si>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</si>
  <si>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</si>
  <si>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</si>
  <si>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</si>
  <si>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</si>
  <si>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</si>
  <si>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</si>
  <si>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</si>
  <si>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</si>
  <si>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</si>
  <si>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</si>
  <si>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</si>
  <si>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</si>
  <si>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</si>
  <si>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</si>
  <si>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</si>
  <si>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</si>
  <si>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</si>
  <si>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</si>
  <si>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</si>
  <si>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</si>
  <si>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</si>
  <si>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</si>
  <si>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</si>
  <si>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</si>
  <si>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</si>
  <si>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</si>
  <si>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</si>
  <si>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</si>
  <si>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</si>
  <si>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</si>
  <si>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</si>
  <si>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</si>
  <si>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</si>
  <si>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</si>
  <si>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</si>
  <si>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</si>
  <si>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</si>
  <si>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</si>
  <si>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</si>
  <si>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</si>
  <si>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</si>
  <si>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</si>
  <si>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</si>
  <si>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</si>
  <si>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</si>
  <si>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</si>
  <si>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</si>
  <si>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</si>
  <si>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</si>
  <si>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</si>
  <si>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</si>
  <si>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</si>
  <si>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</si>
  <si>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</si>
  <si>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</si>
  <si>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</si>
  <si>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</si>
  <si>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</si>
  <si>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</si>
  <si>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</si>
  <si>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</si>
  <si>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</si>
  <si>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</si>
  <si>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</si>
  <si>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</si>
  <si>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</si>
  <si>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</si>
  <si>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</si>
  <si>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</si>
  <si>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</si>
  <si>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</si>
  <si>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</si>
  <si>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</si>
  <si>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</si>
  <si>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</si>
  <si>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</si>
  <si>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</si>
  <si>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</si>
  <si>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</si>
  <si>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</si>
  <si>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</si>
  <si>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</si>
  <si>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</si>
  <si>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</si>
  <si>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</si>
  <si>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</si>
  <si>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</si>
  <si>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</si>
  <si>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</si>
  <si>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</si>
  <si>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</si>
  <si>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</si>
  <si>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3a949a25</t>
  </si>
  <si>
    <t>e82900ef</t>
  </si>
  <si>
    <t>André Gomes</t>
  </si>
  <si>
    <t>John-Kymani Gordon</t>
  </si>
  <si>
    <t>James Hill</t>
  </si>
  <si>
    <t>10d221cd</t>
  </si>
  <si>
    <t>Karl Jakob Hein</t>
  </si>
  <si>
    <t>Sam Johnstone</t>
  </si>
  <si>
    <t>9e5708be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</si>
  <si>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</si>
  <si>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</si>
  <si>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</si>
  <si>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</si>
  <si>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</si>
  <si>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</si>
  <si>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</si>
  <si>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</si>
  <si>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</si>
  <si>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</si>
  <si>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</si>
  <si>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</si>
  <si>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</si>
  <si>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</si>
  <si>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</si>
  <si>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</si>
  <si>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</si>
  <si>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</si>
  <si>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</si>
  <si>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</si>
  <si>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</si>
  <si>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</si>
  <si>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</si>
  <si>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</si>
  <si>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</si>
  <si>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</si>
  <si>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</si>
  <si>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</si>
  <si>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</si>
  <si>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</si>
  <si>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</si>
  <si>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</si>
  <si>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</si>
  <si>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</si>
  <si>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</si>
  <si>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</si>
  <si>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</si>
  <si>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</si>
  <si>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</si>
  <si>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</si>
  <si>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</si>
  <si>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</si>
  <si>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</si>
  <si>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</si>
  <si>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</si>
  <si>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</si>
  <si>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</si>
  <si>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</si>
  <si>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</si>
  <si>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</si>
  <si>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</si>
  <si>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</si>
  <si>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</si>
  <si>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</si>
  <si>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</si>
  <si>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</si>
  <si>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</si>
  <si>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</si>
  <si>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</si>
  <si>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</si>
  <si>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</si>
  <si>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</si>
  <si>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</si>
  <si>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</si>
  <si>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</si>
  <si>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</si>
  <si>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</si>
  <si>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</si>
  <si>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</si>
  <si>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</si>
  <si>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</si>
  <si>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</si>
  <si>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</si>
  <si>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</si>
  <si>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</si>
  <si>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</si>
  <si>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</si>
  <si>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</si>
  <si>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</si>
  <si>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</si>
  <si>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</si>
  <si>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</si>
  <si>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</si>
  <si>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</si>
  <si>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</si>
  <si>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</si>
  <si>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</si>
  <si>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</si>
  <si>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</si>
  <si>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</si>
  <si>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</si>
  <si>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</si>
  <si>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</si>
  <si>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</si>
  <si>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</si>
  <si>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</si>
  <si>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</si>
  <si>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</si>
  <si>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</si>
  <si>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</si>
  <si>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</si>
  <si>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</si>
  <si>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</si>
  <si>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</si>
  <si>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</si>
  <si>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</si>
  <si>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</si>
  <si>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</si>
  <si>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</si>
  <si>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</si>
  <si>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</si>
  <si>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</si>
  <si>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</si>
  <si>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</si>
  <si>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</si>
  <si>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</si>
  <si>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</si>
  <si>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</si>
  <si>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</si>
  <si>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</si>
  <si>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</si>
  <si>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</si>
  <si>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</si>
  <si>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</si>
  <si>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</si>
  <si>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</si>
  <si>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</si>
  <si>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</si>
  <si>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</si>
  <si>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</si>
  <si>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</si>
  <si>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</si>
  <si>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</si>
  <si>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</si>
  <si>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</si>
  <si>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</si>
  <si>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</si>
  <si>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</si>
  <si>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</si>
  <si>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</si>
  <si>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</si>
  <si>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</si>
  <si>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</si>
  <si>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</si>
  <si>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</si>
  <si>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</si>
  <si>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</si>
  <si>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</si>
  <si>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</si>
  <si>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</si>
  <si>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</si>
  <si>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</si>
  <si>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</si>
  <si>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</si>
  <si>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</si>
  <si>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</si>
  <si>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</si>
  <si>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</si>
  <si>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</si>
  <si>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</si>
  <si>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</si>
  <si>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</si>
  <si>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</si>
  <si>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</si>
  <si>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</si>
  <si>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</si>
  <si>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</si>
  <si>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</si>
  <si>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</si>
  <si>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</si>
  <si>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</si>
  <si>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</si>
  <si>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</si>
  <si>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</si>
  <si>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</si>
  <si>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</si>
  <si>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</si>
  <si>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</si>
  <si>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</si>
  <si>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</si>
  <si>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</si>
  <si>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</si>
  <si>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</si>
  <si>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</si>
  <si>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</si>
  <si>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</si>
  <si>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</si>
  <si>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</si>
  <si>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</si>
  <si>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</si>
  <si>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</si>
  <si>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</si>
  <si>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</si>
  <si>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</si>
  <si>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</si>
  <si>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</si>
  <si>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</si>
  <si>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</si>
  <si>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</si>
  <si>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</si>
  <si>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</si>
  <si>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</si>
  <si>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</si>
  <si>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</si>
  <si>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</si>
  <si>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</si>
  <si>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</si>
  <si>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</si>
  <si>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</si>
  <si>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</si>
  <si>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</si>
  <si>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</si>
  <si>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</si>
  <si>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</si>
  <si>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</si>
  <si>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</si>
  <si>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</si>
  <si>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</si>
  <si>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</si>
  <si>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</si>
  <si>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</si>
  <si>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</si>
  <si>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</si>
  <si>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</si>
  <si>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</si>
  <si>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</si>
  <si>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</si>
  <si>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</si>
  <si>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</si>
  <si>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</si>
  <si>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</si>
  <si>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</si>
  <si>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</si>
  <si>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</si>
  <si>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</si>
  <si>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</si>
  <si>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</si>
  <si>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</si>
  <si>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</si>
  <si>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</si>
  <si>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</si>
  <si>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</si>
  <si>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</si>
  <si>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</si>
  <si>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</si>
  <si>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</si>
  <si>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</si>
  <si>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</si>
  <si>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</si>
  <si>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</si>
  <si>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</si>
  <si>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</si>
  <si>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</si>
  <si>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</si>
  <si>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</si>
  <si>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</si>
  <si>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</si>
  <si>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</si>
  <si>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</si>
  <si>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</si>
  <si>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</si>
  <si>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</si>
  <si>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</si>
  <si>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</si>
  <si>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</si>
  <si>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</si>
  <si>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</si>
  <si>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</si>
  <si>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</si>
  <si>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</si>
  <si>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</si>
  <si>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</si>
  <si>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</si>
  <si>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</si>
  <si>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</si>
  <si>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</si>
  <si>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</si>
  <si>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</si>
  <si>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</si>
  <si>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</si>
  <si>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</si>
  <si>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</si>
  <si>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</si>
  <si>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</si>
  <si>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</si>
  <si>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</si>
  <si>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</si>
  <si>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</si>
  <si>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</si>
  <si>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</si>
  <si>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</si>
  <si>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</si>
  <si>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</si>
  <si>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</si>
  <si>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</si>
  <si>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</si>
  <si>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</si>
  <si>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</si>
  <si>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</si>
  <si>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</si>
  <si>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</si>
  <si>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</si>
  <si>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</si>
  <si>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</si>
  <si>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</si>
  <si>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</si>
  <si>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</si>
  <si>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</si>
  <si>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</si>
  <si>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</si>
  <si>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</si>
  <si>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</si>
  <si>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</si>
  <si>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</si>
  <si>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</si>
  <si>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</si>
  <si>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</si>
  <si>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</si>
  <si>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</si>
  <si>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</si>
  <si>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</si>
  <si>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</si>
  <si>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</si>
  <si>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</si>
  <si>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</si>
  <si>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</si>
  <si>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</si>
  <si>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</si>
  <si>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</si>
  <si>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</si>
  <si>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</si>
  <si>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</si>
  <si>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</si>
  <si>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</si>
  <si>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</si>
  <si>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</si>
  <si>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</si>
  <si>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</si>
  <si>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</si>
  <si>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</si>
  <si>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</si>
  <si>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</si>
  <si>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</si>
  <si>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</si>
  <si>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</si>
  <si>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</si>
  <si>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</si>
  <si>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</si>
  <si>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</si>
  <si>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</si>
  <si>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</si>
  <si>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</si>
  <si>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</si>
  <si>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</si>
  <si>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</si>
  <si>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</si>
  <si>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</si>
  <si>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</si>
  <si>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</si>
  <si>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</si>
  <si>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</si>
  <si>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</si>
  <si>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</si>
  <si>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</si>
  <si>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</si>
  <si>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</si>
  <si>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</si>
  <si>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</si>
  <si>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</si>
  <si>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</si>
  <si>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</si>
  <si>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</si>
  <si>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</si>
  <si>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</si>
  <si>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</si>
  <si>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</si>
  <si>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</si>
  <si>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</si>
  <si>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</si>
  <si>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</si>
  <si>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</si>
  <si>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</si>
  <si>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</si>
  <si>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</si>
  <si>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</si>
  <si>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</si>
  <si>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</si>
  <si>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</si>
  <si>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</si>
  <si>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</si>
  <si>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</si>
  <si>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</si>
  <si>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</si>
  <si>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</si>
  <si>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</si>
  <si>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</si>
  <si>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</si>
  <si>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</si>
  <si>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</si>
  <si>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</si>
  <si>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</si>
  <si>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</si>
  <si>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</si>
  <si>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</si>
  <si>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</si>
  <si>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</si>
  <si>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</si>
  <si>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</si>
  <si>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</si>
  <si>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</si>
  <si>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</si>
  <si>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</si>
  <si>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</si>
  <si>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</si>
  <si>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</si>
  <si>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</si>
  <si>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</si>
  <si>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</si>
  <si>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</si>
  <si>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</si>
  <si>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</si>
  <si>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</si>
  <si>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</si>
  <si>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</si>
  <si>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</si>
  <si>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</si>
  <si>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</si>
  <si>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</si>
  <si>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</si>
  <si>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</si>
  <si>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</si>
  <si>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</si>
  <si>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</si>
  <si>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</si>
  <si>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</si>
  <si>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</si>
  <si>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</si>
  <si>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</si>
  <si>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</si>
  <si>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</si>
  <si>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</si>
  <si>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</si>
  <si>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</si>
  <si>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</si>
  <si>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</si>
  <si>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</si>
  <si>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</si>
  <si>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</si>
  <si>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</si>
  <si>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</si>
  <si>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</si>
  <si>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</si>
  <si>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</si>
  <si>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</si>
  <si>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</si>
  <si>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</si>
  <si>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</si>
  <si>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</si>
  <si>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</si>
  <si>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</si>
  <si>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</si>
  <si>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</si>
  <si>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</si>
  <si>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</si>
  <si>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</si>
  <si>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</si>
  <si>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</si>
  <si>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</si>
  <si>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</si>
  <si>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</si>
  <si>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</si>
  <si>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</si>
  <si>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</si>
  <si>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</si>
  <si>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</si>
  <si>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</si>
  <si>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</si>
  <si>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</si>
  <si>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</si>
  <si>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</si>
  <si>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</si>
  <si>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</si>
  <si>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</si>
  <si>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</si>
  <si>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</si>
  <si>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</si>
  <si>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</si>
  <si>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</si>
  <si>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</si>
  <si>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</si>
  <si>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</si>
  <si>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</si>
  <si>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</si>
  <si>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</si>
  <si>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</si>
  <si>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</si>
  <si>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</si>
  <si>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</si>
  <si>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</si>
  <si>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</si>
  <si>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</si>
  <si>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</si>
  <si>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</si>
  <si>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</si>
  <si>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</si>
  <si>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</si>
  <si>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</si>
  <si>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</si>
  <si>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</si>
  <si>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</si>
  <si>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</si>
  <si>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</si>
  <si>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</si>
  <si>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</si>
  <si>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</si>
  <si>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</si>
  <si>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</si>
  <si>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</si>
  <si>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</si>
  <si>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</si>
  <si>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</si>
  <si>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</si>
  <si>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</si>
  <si>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</si>
  <si>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</si>
  <si>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</si>
  <si>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</si>
  <si>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</si>
  <si>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</si>
  <si>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</si>
  <si>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</si>
  <si>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</si>
  <si>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</si>
  <si>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</si>
  <si>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</si>
  <si>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</si>
  <si>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</si>
  <si>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</si>
  <si>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</si>
  <si>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</si>
  <si>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</si>
  <si>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</si>
  <si>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</si>
  <si>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</si>
  <si>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</si>
  <si>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</si>
  <si>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</si>
  <si>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</si>
  <si>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</si>
  <si>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</si>
  <si>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</si>
  <si>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</si>
  <si>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</si>
  <si>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</si>
  <si>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</si>
  <si>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</si>
  <si>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</si>
  <si>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</si>
  <si>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</si>
  <si>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</si>
  <si>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</si>
  <si>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</si>
  <si>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</si>
  <si>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</si>
  <si>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</si>
  <si>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</si>
  <si>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</si>
  <si>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</si>
  <si>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</si>
  <si>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</si>
  <si>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</si>
  <si>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</si>
  <si>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</si>
  <si>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</si>
  <si>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</si>
  <si>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</si>
  <si>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</si>
  <si>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</si>
  <si>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</si>
  <si>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</si>
  <si>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</si>
  <si>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</si>
  <si>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</si>
  <si>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</si>
  <si>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</si>
  <si>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</si>
  <si>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</si>
  <si>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</si>
  <si>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</si>
  <si>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</si>
  <si>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</si>
  <si>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</si>
  <si>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</si>
  <si>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</si>
  <si>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</si>
  <si>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</si>
  <si>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</si>
  <si>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</si>
  <si>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</si>
  <si>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</si>
  <si>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</si>
  <si>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</si>
  <si>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</si>
  <si>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</si>
  <si>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</si>
  <si>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</si>
  <si>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</si>
  <si>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</si>
  <si>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</si>
  <si>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</si>
  <si>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</si>
  <si>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</si>
  <si>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</si>
  <si>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</si>
  <si>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</si>
  <si>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</si>
  <si>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</si>
  <si>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</si>
  <si>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</si>
  <si>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</si>
  <si>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</si>
  <si>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</si>
  <si>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</si>
  <si>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</si>
  <si>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</si>
  <si>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</si>
  <si>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</si>
  <si>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</si>
  <si>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</si>
  <si>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</si>
  <si>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</si>
  <si>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</si>
  <si>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</si>
  <si>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</si>
  <si>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</si>
  <si>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</si>
  <si>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</si>
  <si>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</si>
  <si>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</si>
  <si>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</si>
  <si>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</si>
  <si>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</si>
  <si>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</si>
  <si>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</si>
  <si>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</si>
  <si>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</si>
  <si>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</si>
  <si>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</si>
  <si>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</si>
  <si>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</si>
  <si>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</si>
  <si>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</si>
  <si>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</si>
  <si>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</si>
  <si>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</si>
  <si>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</si>
  <si>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</si>
  <si>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</si>
  <si>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</si>
  <si>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</si>
  <si>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</si>
  <si>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</si>
  <si>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</si>
  <si>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</si>
  <si>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</si>
  <si>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</si>
  <si>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</si>
  <si>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</si>
  <si>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</si>
  <si>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</si>
  <si>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</si>
  <si>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</si>
  <si>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</si>
  <si>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</si>
  <si>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</si>
  <si>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</si>
  <si>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</si>
  <si>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</si>
  <si>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</si>
  <si>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</si>
  <si>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</si>
  <si>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</si>
  <si>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</si>
  <si>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</si>
  <si>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</si>
  <si>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</si>
  <si>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</si>
  <si>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</si>
  <si>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</si>
  <si>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</si>
  <si>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</si>
  <si>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</si>
  <si>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</si>
  <si>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</si>
  <si>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</si>
  <si>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</si>
  <si>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</si>
  <si>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</si>
  <si>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</si>
  <si>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</si>
  <si>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</si>
  <si>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</si>
  <si>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</si>
  <si>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</si>
  <si>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</si>
  <si>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</si>
  <si>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</si>
  <si>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</si>
  <si>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</si>
  <si>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Yarmolyuk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</si>
  <si>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</si>
  <si>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</si>
  <si>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</si>
  <si>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</si>
  <si>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</si>
  <si>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</si>
  <si>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</si>
  <si>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</si>
  <si>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</si>
  <si>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</si>
  <si>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</si>
  <si>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</si>
  <si>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</si>
  <si>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</si>
  <si>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</si>
  <si>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</si>
  <si>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</si>
  <si>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</si>
  <si>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</si>
  <si>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</si>
  <si>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</si>
  <si>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</si>
  <si>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</si>
  <si>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</si>
  <si>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</si>
  <si>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</si>
  <si>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</si>
  <si>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</si>
  <si>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</si>
  <si>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</si>
  <si>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</si>
  <si>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</si>
  <si>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</si>
  <si>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</si>
  <si>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</si>
  <si>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</si>
  <si>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</si>
  <si>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</si>
  <si>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</si>
  <si>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</si>
  <si>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</si>
  <si>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</si>
  <si>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</si>
  <si>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</si>
  <si>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</si>
  <si>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</si>
  <si>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</si>
  <si>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</si>
  <si>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</si>
  <si>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</si>
  <si>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</si>
  <si>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</si>
  <si>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</si>
  <si>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</si>
  <si>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</si>
  <si>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</si>
  <si>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</si>
  <si>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</si>
  <si>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</si>
  <si>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</si>
  <si>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</si>
  <si>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</si>
  <si>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</si>
  <si>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</si>
  <si>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</si>
  <si>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</si>
  <si>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</si>
  <si>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</si>
  <si>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</si>
  <si>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</si>
  <si>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</si>
  <si>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</si>
  <si>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</si>
  <si>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</si>
  <si>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</si>
  <si>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</si>
  <si>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</si>
  <si>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</si>
  <si>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</si>
  <si>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</si>
  <si>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</si>
  <si>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</si>
  <si>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</si>
  <si>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</si>
  <si>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</si>
  <si>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</si>
  <si>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</si>
  <si>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</si>
  <si>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</si>
  <si>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</si>
  <si>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</si>
  <si>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</si>
  <si>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</si>
  <si>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</si>
  <si>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</si>
  <si>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</si>
  <si>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</si>
  <si>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</si>
  <si>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</si>
  <si>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</si>
  <si>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</si>
  <si>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</si>
  <si>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</si>
  <si>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</si>
  <si>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</si>
  <si>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</si>
  <si>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</si>
  <si>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</si>
  <si>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</si>
  <si>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</si>
  <si>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</si>
  <si>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</si>
  <si>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</si>
  <si>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</si>
  <si>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</si>
  <si>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</si>
  <si>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</si>
  <si>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</si>
  <si>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</si>
  <si>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</si>
  <si>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</si>
  <si>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</si>
  <si>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</si>
  <si>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</si>
  <si>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</si>
  <si>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</si>
  <si>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</si>
  <si>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</si>
  <si>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</si>
  <si>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</si>
  <si>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</si>
  <si>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</si>
  <si>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</si>
  <si>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</si>
  <si>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</si>
  <si>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</si>
  <si>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</si>
  <si>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</si>
  <si>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</si>
  <si>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</si>
  <si>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</si>
  <si>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</si>
  <si>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</si>
  <si>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</si>
  <si>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</si>
  <si>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</si>
  <si>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</si>
  <si>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</si>
  <si>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</si>
  <si>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</si>
  <si>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</si>
  <si>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</si>
  <si>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</si>
  <si>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</si>
  <si>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</si>
  <si>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</si>
  <si>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</si>
  <si>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</si>
  <si>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</si>
  <si>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</si>
  <si>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</si>
  <si>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</si>
  <si>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</si>
  <si>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</si>
  <si>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</si>
  <si>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</si>
  <si>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</si>
  <si>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</si>
  <si>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</si>
  <si>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</si>
  <si>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</si>
  <si>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</si>
  <si>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</si>
  <si>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</si>
  <si>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</si>
  <si>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</si>
  <si>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</si>
  <si>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</si>
  <si>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</si>
  <si>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</si>
  <si>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</si>
  <si>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</si>
  <si>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</si>
  <si>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</si>
  <si>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</si>
  <si>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</si>
  <si>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</si>
  <si>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</si>
  <si>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</si>
  <si>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</si>
  <si>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</si>
  <si>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</si>
  <si>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</si>
  <si>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</si>
  <si>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</si>
  <si>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</si>
  <si>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</si>
  <si>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</si>
  <si>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</si>
  <si>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</si>
  <si>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</si>
  <si>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</si>
  <si>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</si>
  <si>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</si>
  <si>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</si>
  <si>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</si>
  <si>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</si>
  <si>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</si>
  <si>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</si>
  <si>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</si>
  <si>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</si>
  <si>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</si>
  <si>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</si>
  <si>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</si>
  <si>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</si>
  <si>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</si>
  <si>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</si>
  <si>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</si>
  <si>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</si>
  <si>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</si>
  <si>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</si>
  <si>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</si>
  <si>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</si>
  <si>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</si>
  <si>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</si>
  <si>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</si>
  <si>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</si>
  <si>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</si>
  <si>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</si>
  <si>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</si>
  <si>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</si>
  <si>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</si>
  <si>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</si>
  <si>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</si>
  <si>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</si>
  <si>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</si>
  <si>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</si>
  <si>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</si>
  <si>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</si>
  <si>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</si>
  <si>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</si>
  <si>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</si>
  <si>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</si>
  <si>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</si>
  <si>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</si>
  <si>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</si>
  <si>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</si>
  <si>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</si>
  <si>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</si>
  <si>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</si>
  <si>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</si>
  <si>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</si>
  <si>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</si>
  <si>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</si>
  <si>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</si>
  <si>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</si>
  <si>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</si>
  <si>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</si>
  <si>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</si>
  <si>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</si>
  <si>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</si>
  <si>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</si>
  <si>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</si>
  <si>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</si>
  <si>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</si>
  <si>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</si>
  <si>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</si>
  <si>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</si>
  <si>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</si>
  <si>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</si>
  <si>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</si>
  <si>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</si>
  <si>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</si>
  <si>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</si>
  <si>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</si>
  <si>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</si>
  <si>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</si>
  <si>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</si>
  <si>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</si>
  <si>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</si>
  <si>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</si>
  <si>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</si>
  <si>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</si>
  <si>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</si>
  <si>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</si>
  <si>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</si>
  <si>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</si>
  <si>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</si>
  <si>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</si>
  <si>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</si>
  <si>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</si>
  <si>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</si>
  <si>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</si>
  <si>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</si>
  <si>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</si>
  <si>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</si>
  <si>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</si>
  <si>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</si>
  <si>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</si>
  <si>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</si>
  <si>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</si>
  <si>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</si>
  <si>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</si>
  <si>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</si>
  <si>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</si>
  <si>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</si>
  <si>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</si>
  <si>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</si>
  <si>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</si>
  <si>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</si>
  <si>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</si>
  <si>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</si>
  <si>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</si>
  <si>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</si>
  <si>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</si>
  <si>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</si>
  <si>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</si>
  <si>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</si>
  <si>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</si>
  <si>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</si>
  <si>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</si>
  <si>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</si>
  <si>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</si>
  <si>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</si>
  <si>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</si>
  <si>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</si>
  <si>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</si>
  <si>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</si>
  <si>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</si>
  <si>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</si>
  <si>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</si>
  <si>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</si>
  <si>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</si>
  <si>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</si>
  <si>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</si>
  <si>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</si>
  <si>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</si>
  <si>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</si>
  <si>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</si>
  <si>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</si>
  <si>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</si>
  <si>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</si>
  <si>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</si>
  <si>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</si>
  <si>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</si>
  <si>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</si>
  <si>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</si>
  <si>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</si>
  <si>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</si>
  <si>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</si>
  <si>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</si>
  <si>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</si>
  <si>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</si>
  <si>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</si>
  <si>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</si>
  <si>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</si>
  <si>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</si>
  <si>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</si>
  <si>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</si>
  <si>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</si>
  <si>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</si>
  <si>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</si>
  <si>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</si>
  <si>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</si>
  <si>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</si>
  <si>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</si>
  <si>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</si>
  <si>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</si>
  <si>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</si>
  <si>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</si>
  <si>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</si>
  <si>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</si>
  <si>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</si>
  <si>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</si>
  <si>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</si>
  <si>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</si>
  <si>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</si>
  <si>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</si>
  <si>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</si>
  <si>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</si>
  <si>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</si>
  <si>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</si>
  <si>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</si>
  <si>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</si>
  <si>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</si>
  <si>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</si>
  <si>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</si>
  <si>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</si>
  <si>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</si>
  <si>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</si>
  <si>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</si>
  <si>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</si>
  <si>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</si>
  <si>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</si>
  <si>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</si>
  <si>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</si>
  <si>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</si>
  <si>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</si>
  <si>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</si>
  <si>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</si>
  <si>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</si>
  <si>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</si>
  <si>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</si>
  <si>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</si>
  <si>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</si>
  <si>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</si>
  <si>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</si>
  <si>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</si>
  <si>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</si>
  <si>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</si>
  <si>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</si>
  <si>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</si>
  <si>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</si>
  <si>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</si>
  <si>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</si>
  <si>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</si>
  <si>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</si>
  <si>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</si>
  <si>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</si>
  <si>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</si>
  <si>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</si>
  <si>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</si>
  <si>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</si>
  <si>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</si>
  <si>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</si>
  <si>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</si>
  <si>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</si>
  <si>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</si>
  <si>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</si>
  <si>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</si>
  <si>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</si>
  <si>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</si>
  <si>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</si>
  <si>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</si>
  <si>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</si>
  <si>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</si>
  <si>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</si>
  <si>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</si>
  <si>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</si>
  <si>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</si>
  <si>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</si>
  <si>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</si>
  <si>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</si>
  <si>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</si>
  <si>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</si>
  <si>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</si>
  <si>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</si>
  <si>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</si>
  <si>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</si>
  <si>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</si>
  <si>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</si>
  <si>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</si>
  <si>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</si>
  <si>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</si>
  <si>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</si>
  <si>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</si>
  <si>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</si>
  <si>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</si>
  <si>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</si>
  <si>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</si>
  <si>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</si>
  <si>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</si>
  <si>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</si>
  <si>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</si>
  <si>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</si>
  <si>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</si>
  <si>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</si>
  <si>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</si>
  <si>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</si>
  <si>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</si>
  <si>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</si>
  <si>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</si>
  <si>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</si>
  <si>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</si>
  <si>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</si>
  <si>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</si>
  <si>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</si>
  <si>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</si>
  <si>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</si>
  <si>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</si>
  <si>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</si>
  <si>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</si>
  <si>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</si>
  <si>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</si>
  <si>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</si>
  <si>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</si>
  <si>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</si>
  <si>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</si>
  <si>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</si>
  <si>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</si>
  <si>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</si>
  <si>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</si>
  <si>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</si>
  <si>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</si>
  <si>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</si>
  <si>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</si>
  <si>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</si>
  <si>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</si>
  <si>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</si>
  <si>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</si>
  <si>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</si>
  <si>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</si>
  <si>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</si>
  <si>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</si>
  <si>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</si>
  <si>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</si>
  <si>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</si>
  <si>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</si>
  <si>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</si>
  <si>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</si>
  <si>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</si>
  <si>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</si>
  <si>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</si>
  <si>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</si>
  <si>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</si>
  <si>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</si>
  <si>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</si>
  <si>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</si>
  <si>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</si>
  <si>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</si>
  <si>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</si>
  <si>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</si>
  <si>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</si>
  <si>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</si>
  <si>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</si>
  <si>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</si>
  <si>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</si>
  <si>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</si>
  <si>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</si>
  <si>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</si>
  <si>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</si>
  <si>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</si>
  <si>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</si>
  <si>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</si>
  <si>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</si>
  <si>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</si>
  <si>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</si>
  <si>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</si>
  <si>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</si>
  <si>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</si>
  <si>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</si>
  <si>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</si>
  <si>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</si>
  <si>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</si>
  <si>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</si>
  <si>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</si>
  <si>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</si>
  <si>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</si>
  <si>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</si>
  <si>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</si>
  <si>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</si>
  <si>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</si>
  <si>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</si>
  <si>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</si>
  <si>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</si>
  <si>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</si>
  <si>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</si>
  <si>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</si>
  <si>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</si>
  <si>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</si>
  <si>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</si>
  <si>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</si>
  <si>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</si>
  <si>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</si>
  <si>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</si>
  <si>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</si>
  <si>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</si>
  <si>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</si>
  <si>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</si>
  <si>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</si>
  <si>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</si>
  <si>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</si>
  <si>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</si>
  <si>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</si>
  <si>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</si>
  <si>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</si>
  <si>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</si>
  <si>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</si>
  <si>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</si>
  <si>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</si>
  <si>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</si>
  <si>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</si>
  <si>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</si>
  <si>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</si>
  <si>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</si>
  <si>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</si>
  <si>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</si>
  <si>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</si>
  <si>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</si>
  <si>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</si>
  <si>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</si>
  <si>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</si>
  <si>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</si>
  <si>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</si>
  <si>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</si>
  <si>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</si>
  <si>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</si>
  <si>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</si>
  <si>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</si>
  <si>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</si>
  <si>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</si>
  <si>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</si>
  <si>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</si>
  <si>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</si>
  <si>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</si>
  <si>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</si>
  <si>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</si>
  <si>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</si>
  <si>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</si>
  <si>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</si>
  <si>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</si>
  <si>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</si>
  <si>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</si>
  <si>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</si>
  <si>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</si>
  <si>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</si>
  <si>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</si>
  <si>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</si>
  <si>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</si>
  <si>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</si>
  <si>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</si>
  <si>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</si>
  <si>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</si>
  <si>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</si>
  <si>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</si>
  <si>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</si>
  <si>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</si>
  <si>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</si>
  <si>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</si>
  <si>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</si>
  <si>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</si>
  <si>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</si>
  <si>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</si>
  <si>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</si>
  <si>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</si>
  <si>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</si>
  <si>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</si>
  <si>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</si>
  <si>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</si>
  <si>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</si>
  <si>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</si>
  <si>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</si>
  <si>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</si>
  <si>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</si>
  <si>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</si>
  <si>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</si>
  <si>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</si>
  <si>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</si>
  <si>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</si>
  <si>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</si>
  <si>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</si>
  <si>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</si>
  <si>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</si>
  <si>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</si>
  <si>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</si>
  <si>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</si>
  <si>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</si>
  <si>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</si>
  <si>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</si>
  <si>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</si>
  <si>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</si>
  <si>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</si>
  <si>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</si>
  <si>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</si>
  <si>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</si>
  <si>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</si>
  <si>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</si>
  <si>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</si>
  <si>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</si>
  <si>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</si>
  <si>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</si>
  <si>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</si>
  <si>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</si>
  <si>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</si>
  <si>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</si>
  <si>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</si>
  <si>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</si>
  <si>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</si>
  <si>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</si>
  <si>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</si>
  <si>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</si>
  <si>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</si>
  <si>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</si>
  <si>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</si>
  <si>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</si>
  <si>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</si>
  <si>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</si>
  <si>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</si>
  <si>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</si>
  <si>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</si>
  <si>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</si>
  <si>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</si>
  <si>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</si>
  <si>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</si>
  <si>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</si>
  <si>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</si>
  <si>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</si>
  <si>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</si>
  <si>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5dbefa9d</t>
  </si>
  <si>
    <t>505486d6</t>
  </si>
  <si>
    <t>c07b7c5c</t>
  </si>
  <si>
    <t>468a7a91</t>
  </si>
  <si>
    <t>414184f7</t>
  </si>
  <si>
    <t>Enzo Fernández</t>
  </si>
  <si>
    <t>5ff4ab71</t>
  </si>
  <si>
    <t>Hamed Junior Traorè</t>
  </si>
  <si>
    <t>570bb4b9</t>
  </si>
  <si>
    <t>Noni Madueke</t>
  </si>
  <si>
    <t>Antoine Semenyo</t>
  </si>
  <si>
    <t>Joseph Anang</t>
  </si>
  <si>
    <t>Daniel Bentley</t>
  </si>
  <si>
    <t>68db6358</t>
  </si>
  <si>
    <t>Arnaut Danjuma</t>
  </si>
  <si>
    <t>f08490a6</t>
  </si>
  <si>
    <t>51a3c4c8</t>
  </si>
  <si>
    <t>Ben Greenwood</t>
  </si>
  <si>
    <t>Jakub Kiwior</t>
  </si>
  <si>
    <t>dc3e663e</t>
  </si>
  <si>
    <t>Illia Zabarnyi</t>
  </si>
  <si>
    <t>8b57ad2c</t>
  </si>
  <si>
    <t>Saša Lukić</t>
  </si>
  <si>
    <t>c6e8cf1f</t>
  </si>
  <si>
    <t>f173303a</t>
  </si>
  <si>
    <t>George</t>
  </si>
  <si>
    <t>Time</t>
  </si>
  <si>
    <t>In</t>
  </si>
  <si>
    <t>Out</t>
  </si>
  <si>
    <t>Active</t>
  </si>
  <si>
    <t>Hamstring injury - 25% chance of playing</t>
  </si>
  <si>
    <t>dc4cae05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</si>
  <si>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</si>
  <si>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</si>
  <si>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</si>
  <si>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</si>
  <si>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</si>
  <si>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</si>
  <si>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</si>
  <si>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</si>
  <si>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</si>
  <si>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Suspended until 17 Jan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</si>
  <si>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</si>
  <si>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</si>
  <si>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</si>
  <si>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</si>
  <si>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</si>
  <si>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</si>
  <si>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</si>
  <si>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</si>
  <si>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</si>
  <si>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</si>
  <si>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</si>
  <si>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</si>
  <si>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</si>
  <si>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</si>
  <si>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</si>
  <si>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</si>
  <si>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</si>
  <si>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</si>
  <si>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</si>
  <si>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</si>
  <si>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</si>
  <si>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</si>
  <si>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</si>
  <si>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</si>
  <si>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</si>
  <si>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</si>
  <si>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</si>
  <si>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</si>
  <si>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</si>
  <si>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</si>
  <si>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</si>
  <si>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</si>
  <si>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</si>
  <si>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</si>
  <si>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</si>
  <si>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</si>
  <si>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</si>
  <si>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</si>
  <si>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</si>
  <si>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</si>
  <si>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</si>
  <si>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</si>
  <si>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</si>
  <si>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</si>
  <si>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</si>
  <si>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</si>
  <si>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</si>
  <si>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</si>
  <si>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</si>
  <si>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</si>
  <si>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</si>
  <si>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</si>
  <si>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</si>
  <si>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</si>
  <si>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</si>
  <si>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</si>
  <si>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</si>
  <si>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</si>
  <si>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</si>
  <si>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</si>
  <si>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</si>
  <si>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</si>
  <si>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</si>
  <si>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</si>
  <si>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</si>
  <si>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</si>
  <si>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</si>
  <si>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</si>
  <si>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</si>
  <si>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</si>
  <si>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</si>
  <si>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</si>
  <si>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</si>
  <si>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</si>
  <si>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</si>
  <si>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</si>
  <si>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</si>
  <si>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</si>
  <si>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</si>
  <si>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</si>
  <si>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</si>
  <si>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</si>
  <si>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</si>
  <si>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</si>
  <si>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</si>
  <si>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</si>
  <si>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</si>
  <si>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</si>
  <si>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Hamstring injury - Expected back 03 Sep</t>
  </si>
  <si>
    <t>2023-07-05T16:30:03.686424Z</t>
  </si>
  <si>
    <t>Alex Moreno</t>
  </si>
  <si>
    <t>Buendia</t>
  </si>
  <si>
    <t>Duran</t>
  </si>
  <si>
    <t>Martinez</t>
  </si>
  <si>
    <t>Philogene</t>
  </si>
  <si>
    <t>Foot injury - Expected back 16 Sep</t>
  </si>
  <si>
    <t>2023-07-25T12:00:03.978550Z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</si>
  <si>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</si>
  <si>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</si>
  <si>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</si>
  <si>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</si>
  <si>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</si>
  <si>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</si>
  <si>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</si>
  <si>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</si>
  <si>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</si>
  <si>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</si>
  <si>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</si>
  <si>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</si>
  <si>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</si>
  <si>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</si>
  <si>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</si>
  <si>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2023-07-26T15:30:04.054546Z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</si>
  <si>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</si>
  <si>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</si>
  <si>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</si>
  <si>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</si>
  <si>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</si>
  <si>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</si>
  <si>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</si>
  <si>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</si>
  <si>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</si>
  <si>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</si>
  <si>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</si>
  <si>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</si>
  <si>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</si>
  <si>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</si>
  <si>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</si>
  <si>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</si>
  <si>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</si>
  <si>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</si>
  <si>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</si>
  <si>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</si>
  <si>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</si>
  <si>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</si>
  <si>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</si>
  <si>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</si>
  <si>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</si>
  <si>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</si>
  <si>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</si>
  <si>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</si>
  <si>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</si>
  <si>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</si>
  <si>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</si>
  <si>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</si>
  <si>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</si>
  <si>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</si>
  <si>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</si>
  <si>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</si>
  <si>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</si>
  <si>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</si>
  <si>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</si>
  <si>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</si>
  <si>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</si>
  <si>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</si>
  <si>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</si>
  <si>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</si>
  <si>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</si>
  <si>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</si>
  <si>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</si>
  <si>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</si>
  <si>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</si>
  <si>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</si>
  <si>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</si>
  <si>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</si>
  <si>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</si>
  <si>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</si>
  <si>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</si>
  <si>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</si>
  <si>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</si>
  <si>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</si>
  <si>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</si>
  <si>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</si>
  <si>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</si>
  <si>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</si>
  <si>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</si>
  <si>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</si>
  <si>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</si>
  <si>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</si>
  <si>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</si>
  <si>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</si>
  <si>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</si>
  <si>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</si>
  <si>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</si>
  <si>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</si>
  <si>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</si>
  <si>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</si>
  <si>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</si>
  <si>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</si>
  <si>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</si>
  <si>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</si>
  <si>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</si>
  <si>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</si>
  <si>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</si>
  <si>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</si>
  <si>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</si>
  <si>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</si>
  <si>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</si>
  <si>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</si>
  <si>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</si>
  <si>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</si>
  <si>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</si>
  <si>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</si>
  <si>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</si>
  <si>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</si>
  <si>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</si>
  <si>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</si>
  <si>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</si>
  <si>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</si>
  <si>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</si>
  <si>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</si>
  <si>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</si>
  <si>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</si>
  <si>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</si>
  <si>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</si>
  <si>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</si>
  <si>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</si>
  <si>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</si>
  <si>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</si>
  <si>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</si>
  <si>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</si>
  <si>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</si>
  <si>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</si>
  <si>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</si>
  <si>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</si>
  <si>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</si>
  <si>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</si>
  <si>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</si>
  <si>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</si>
  <si>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</si>
  <si>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</si>
  <si>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</si>
  <si>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</si>
  <si>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</si>
  <si>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</si>
  <si>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</si>
  <si>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</si>
  <si>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</si>
  <si>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</si>
  <si>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</si>
  <si>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</si>
  <si>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</si>
  <si>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</si>
  <si>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</si>
  <si>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</si>
  <si>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</si>
  <si>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</si>
  <si>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</si>
  <si>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</si>
  <si>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</si>
  <si>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</si>
  <si>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</si>
  <si>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</si>
  <si>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</si>
  <si>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</si>
  <si>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</si>
  <si>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</si>
  <si>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</si>
  <si>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</si>
  <si>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</si>
  <si>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</si>
  <si>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</si>
  <si>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</si>
  <si>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</si>
  <si>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</si>
  <si>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</si>
  <si>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</si>
  <si>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</si>
  <si>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</si>
  <si>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</si>
  <si>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</si>
  <si>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</si>
  <si>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</si>
  <si>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</si>
  <si>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</si>
  <si>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</si>
  <si>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</si>
  <si>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</si>
  <si>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</si>
  <si>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</si>
  <si>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</si>
  <si>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</si>
  <si>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</si>
  <si>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</si>
  <si>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</si>
  <si>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</si>
  <si>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</si>
  <si>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</si>
  <si>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</si>
  <si>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</si>
  <si>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</si>
  <si>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</si>
  <si>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</si>
  <si>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</si>
  <si>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</si>
  <si>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</si>
  <si>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</si>
  <si>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</si>
  <si>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</si>
  <si>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</si>
  <si>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</si>
  <si>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</si>
  <si>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</si>
  <si>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</si>
  <si>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</si>
  <si>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</si>
  <si>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</si>
  <si>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</si>
  <si>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</si>
  <si>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</si>
  <si>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</si>
  <si>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</si>
  <si>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</si>
  <si>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</si>
  <si>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</si>
  <si>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</si>
  <si>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</si>
  <si>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</si>
  <si>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</si>
  <si>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</si>
  <si>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</si>
  <si>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</si>
  <si>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</si>
  <si>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</si>
  <si>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</si>
  <si>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</si>
  <si>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</si>
  <si>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</si>
  <si>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</si>
  <si>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</si>
  <si>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</si>
  <si>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</si>
  <si>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</si>
  <si>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</si>
  <si>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</si>
  <si>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</si>
  <si>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</si>
  <si>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</si>
  <si>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</si>
  <si>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</si>
  <si>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</si>
  <si>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</si>
  <si>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</si>
  <si>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</si>
  <si>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</si>
  <si>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</si>
  <si>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</si>
  <si>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</si>
  <si>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</si>
  <si>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</si>
  <si>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</si>
  <si>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</si>
  <si>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</si>
  <si>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</si>
  <si>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</si>
  <si>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</si>
  <si>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</si>
  <si>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</si>
  <si>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</si>
  <si>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</si>
  <si>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</si>
  <si>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</si>
  <si>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</si>
  <si>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</si>
  <si>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</si>
  <si>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</si>
  <si>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</si>
  <si>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Joined Shrewsbury Town on a season-long loan - Unknown return date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</si>
  <si>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</si>
  <si>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</si>
  <si>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</si>
  <si>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</si>
  <si>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</si>
  <si>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</si>
  <si>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</si>
  <si>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</si>
  <si>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</si>
  <si>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</si>
  <si>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</si>
  <si>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</si>
  <si>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</si>
  <si>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</si>
  <si>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</si>
  <si>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</si>
  <si>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</si>
  <si>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</si>
  <si>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</si>
  <si>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</si>
  <si>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</si>
  <si>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</si>
  <si>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</si>
  <si>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</si>
  <si>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</si>
  <si>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</si>
  <si>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</si>
  <si>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</si>
  <si>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</si>
  <si>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</si>
  <si>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</si>
  <si>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</si>
  <si>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</si>
  <si>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</si>
  <si>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</si>
  <si>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</si>
  <si>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</si>
  <si>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</si>
  <si>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</si>
  <si>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</si>
  <si>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</si>
  <si>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</si>
  <si>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</si>
  <si>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</si>
  <si>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</si>
  <si>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</si>
  <si>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</si>
  <si>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</si>
  <si>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</si>
  <si>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</si>
  <si>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</si>
  <si>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</si>
  <si>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</si>
  <si>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</si>
  <si>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</si>
  <si>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</si>
  <si>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</si>
  <si>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</si>
  <si>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</si>
  <si>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</si>
  <si>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</si>
  <si>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</si>
  <si>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</si>
  <si>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</si>
  <si>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</si>
  <si>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</si>
  <si>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</si>
  <si>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</si>
  <si>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</si>
  <si>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</si>
  <si>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</si>
  <si>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</si>
  <si>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</si>
  <si>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</si>
  <si>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</si>
  <si>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</si>
  <si>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</si>
  <si>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</si>
  <si>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</si>
  <si>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</si>
  <si>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</si>
  <si>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</si>
  <si>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</si>
  <si>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</si>
  <si>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</si>
  <si>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</si>
  <si>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</si>
  <si>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</si>
  <si>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</si>
  <si>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</si>
  <si>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</si>
  <si>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</si>
  <si>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</si>
  <si>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</si>
  <si>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</si>
  <si>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</si>
  <si>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</si>
  <si>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</si>
  <si>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</si>
  <si>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</si>
  <si>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</si>
  <si>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</si>
  <si>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</si>
  <si>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</si>
  <si>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</si>
  <si>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</si>
  <si>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</si>
  <si>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</si>
  <si>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</si>
  <si>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</si>
  <si>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</si>
  <si>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</si>
  <si>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</si>
  <si>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</si>
  <si>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</si>
  <si>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</si>
  <si>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</si>
  <si>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</si>
  <si>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</si>
  <si>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</si>
  <si>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</si>
  <si>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</si>
  <si>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</si>
  <si>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</si>
  <si>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</si>
  <si>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</si>
  <si>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</si>
  <si>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</si>
  <si>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</si>
  <si>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</si>
  <si>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</si>
  <si>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</si>
  <si>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</si>
  <si>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</si>
  <si>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</si>
  <si>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</si>
  <si>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Knee injury - Expected back 04 Nov</t>
  </si>
  <si>
    <t>2023-07-05T16:30:03.838788Z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</si>
  <si>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</si>
  <si>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</si>
  <si>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</si>
  <si>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</si>
  <si>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</si>
  <si>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</si>
  <si>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</si>
  <si>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</si>
  <si>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</si>
  <si>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</si>
  <si>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</si>
  <si>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</si>
  <si>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</si>
  <si>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</si>
  <si>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</si>
  <si>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</si>
  <si>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</si>
  <si>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</si>
  <si>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</si>
  <si>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</si>
  <si>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</si>
  <si>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</si>
  <si>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</si>
  <si>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</si>
  <si>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</si>
  <si>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</si>
  <si>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</si>
  <si>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Season long loan to Stoke Utd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</si>
  <si>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</si>
  <si>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</si>
  <si>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</si>
  <si>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</si>
  <si>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</si>
  <si>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</si>
  <si>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</si>
  <si>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</si>
  <si>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</si>
  <si>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</si>
  <si>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</si>
  <si>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</si>
  <si>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</si>
  <si>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</si>
  <si>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</si>
  <si>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</si>
  <si>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</si>
  <si>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</si>
  <si>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</si>
  <si>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</si>
  <si>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</si>
  <si>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</si>
  <si>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</si>
  <si>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</si>
  <si>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</si>
  <si>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</si>
  <si>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</si>
  <si>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</si>
  <si>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</si>
  <si>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</si>
  <si>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</si>
  <si>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</si>
  <si>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</si>
  <si>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</si>
  <si>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</si>
  <si>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</si>
  <si>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</si>
  <si>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</si>
  <si>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</si>
  <si>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</si>
  <si>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</si>
  <si>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</si>
  <si>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</si>
  <si>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</si>
  <si>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</si>
  <si>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</si>
  <si>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</si>
  <si>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</si>
  <si>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2023-08-07T15:30:05.135490Z</t>
  </si>
  <si>
    <t>Knee injury - 25% chance of playing</t>
  </si>
  <si>
    <t>2023-08-02T21:00:03.961365Z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</si>
  <si>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</si>
  <si>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</si>
  <si>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</si>
  <si>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</si>
  <si>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</si>
  <si>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</si>
  <si>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</si>
  <si>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</si>
  <si>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</si>
  <si>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2023-08-06T23:30:05.481868Z</t>
  </si>
  <si>
    <t>2023-08-06T23:30:05.495330Z</t>
  </si>
  <si>
    <t>Dead leg - 75% chance of playing</t>
  </si>
  <si>
    <t>2023-08-06T23:30:05.510200Z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</si>
  <si>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</si>
  <si>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</si>
  <si>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</si>
  <si>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</si>
  <si>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</si>
  <si>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</si>
  <si>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</si>
  <si>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</si>
  <si>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</si>
  <si>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</si>
  <si>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Unknown - Unknown return date</t>
  </si>
  <si>
    <t>2023-08-03T10:30:04.581002Z</t>
  </si>
  <si>
    <t>2023-08-03T10:30:04.596081Z</t>
  </si>
  <si>
    <t>2023-08-03T10:30:04.622782Z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</si>
  <si>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</si>
  <si>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</si>
  <si>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</si>
  <si>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</si>
  <si>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</si>
  <si>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</si>
  <si>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</si>
  <si>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2023-08-06T23:30:05.645648Z</t>
  </si>
  <si>
    <t>2023-08-06T23:30:05.660088Z</t>
  </si>
  <si>
    <t>Thigh injury - 75% chance of playing</t>
  </si>
  <si>
    <t>2023-08-06T23:30:05.674779Z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</si>
  <si>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</si>
  <si>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</si>
  <si>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</si>
  <si>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</si>
  <si>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</si>
  <si>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2023-08-06T23:30:05.699825Z</t>
  </si>
  <si>
    <t>Hip injury - Unknown return date</t>
  </si>
  <si>
    <t>2023-08-06T23:30:05.714102Z</t>
  </si>
  <si>
    <t>Ankle injury - Unknown return date</t>
  </si>
  <si>
    <t>2023-08-06T23:30:05.728528Z</t>
  </si>
  <si>
    <t>2023-08-06T23:30:05.744451Z</t>
  </si>
  <si>
    <t>2023-08-06T23:30:06.216908Z</t>
  </si>
  <si>
    <t>2023-08-06T23:30:05.762284Z</t>
  </si>
  <si>
    <t>2023-08-06T23:30:05.777889Z</t>
  </si>
  <si>
    <t>Calvin</t>
  </si>
  <si>
    <t>232892.jpg</t>
  </si>
  <si>
    <t>Bassey</t>
  </si>
  <si>
    <t>Permanent Transfer to Al-Ittihad</t>
  </si>
  <si>
    <t>2023-08-01T09:50:49.848998Z</t>
  </si>
  <si>
    <t>2023-08-04T11:00:04.302248Z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</si>
  <si>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</si>
  <si>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</si>
  <si>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</si>
  <si>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</si>
  <si>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</si>
  <si>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</si>
  <si>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</si>
  <si>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2023-08-06T23:30:05.855914Z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</si>
  <si>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</si>
  <si>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</si>
  <si>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</si>
  <si>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</si>
  <si>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</si>
  <si>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</si>
  <si>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</si>
  <si>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</si>
  <si>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</si>
  <si>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</si>
  <si>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2023-08-07T15:00:07.622233Z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</si>
  <si>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</si>
  <si>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</si>
  <si>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</si>
  <si>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</si>
  <si>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</si>
  <si>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</si>
  <si>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</si>
  <si>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Groin Injury - 75% chance of playing</t>
  </si>
  <si>
    <t>2023-08-07T17:00:06.146184Z</t>
  </si>
  <si>
    <t>Permanent move to Al Ahli</t>
  </si>
  <si>
    <t>2023-08-01T09:50:12.023756Z</t>
  </si>
  <si>
    <t>2023-08-06T23:30:05.975989Z</t>
  </si>
  <si>
    <t>2023-08-06T23:30:05.992699Z</t>
  </si>
  <si>
    <t>2023-08-06T23:30:06.012849Z</t>
  </si>
  <si>
    <t>Season long loan to Cardiff City</t>
  </si>
  <si>
    <t>2023-08-04T09:38:29.203317Z</t>
  </si>
  <si>
    <t>2023-08-06T23:30:06.031954Z</t>
  </si>
  <si>
    <t>Knee injury - Expected back 02 Sep</t>
  </si>
  <si>
    <t>2023-08-06T23:30:06.047716Z</t>
  </si>
  <si>
    <t>Loan to the end of the year with a permanent transfer in view</t>
  </si>
  <si>
    <t>2023-08-04T09:37:12.198683Z</t>
  </si>
  <si>
    <t>2023-08-06T23:30:06.061982Z</t>
  </si>
  <si>
    <t>Permanent transfer to Real Salt Lake</t>
  </si>
  <si>
    <t>2023-08-04T09:39:04.512634Z</t>
  </si>
  <si>
    <t>2023-08-04T11:00:04.348112Z</t>
  </si>
  <si>
    <t>Lack of match fitness - 25% chance of playing</t>
  </si>
  <si>
    <t>2023-08-06T23:30:06.086613Z</t>
  </si>
  <si>
    <t>2023-08-04T11:00:04.362630Z</t>
  </si>
  <si>
    <t>2023-08-04T11:00:04.379703Z</t>
  </si>
  <si>
    <t>2023-08-06T23:30:06.119901Z</t>
  </si>
  <si>
    <t>Foot injury - 50% chance of playing</t>
  </si>
  <si>
    <t>2023-08-06T23:30:06.135129Z</t>
  </si>
  <si>
    <t>Permanent transfer to Marseille</t>
  </si>
  <si>
    <t>2023-08-02T07:28:59.550053Z</t>
  </si>
  <si>
    <t>2023-08-06T23:30:06.150503Z</t>
  </si>
  <si>
    <t>Head injury - 75% chance of playing</t>
  </si>
  <si>
    <t>2023-08-06T23:30:06.165508Z</t>
  </si>
  <si>
    <t>Groin Injury - Unknown return date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</si>
  <si>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</si>
  <si>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</si>
  <si>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</si>
  <si>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</si>
  <si>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</si>
  <si>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</si>
  <si>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</si>
  <si>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</si>
  <si>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</si>
  <si>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</si>
  <si>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</si>
  <si>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</si>
  <si>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</si>
  <si>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Muscle injury - Expected back 03 Sep</t>
  </si>
  <si>
    <t>2023-08-10T15:00:04.972558Z</t>
  </si>
  <si>
    <t>2023-08-10T15:00:04.998490Z</t>
  </si>
  <si>
    <t>2023-08-12T21:30:06.077936Z</t>
  </si>
  <si>
    <t>2023-08-10T15:00:05.039703Z</t>
  </si>
  <si>
    <t>Omari</t>
  </si>
  <si>
    <t>549068.jpg</t>
  </si>
  <si>
    <t>Kellyman</t>
  </si>
  <si>
    <t>Hip injury - 50% chance of playing</t>
  </si>
  <si>
    <t>2023-08-12T21:30:06.147236Z</t>
  </si>
  <si>
    <t>Calf injury - Unknown return date</t>
  </si>
  <si>
    <t>Knock - Unknown return date</t>
  </si>
  <si>
    <t>Ankle injury - Expected back 17 Sep</t>
  </si>
  <si>
    <t>2023-08-12T21:30:06.219128Z</t>
  </si>
  <si>
    <t>474772.jpg</t>
  </si>
  <si>
    <t>Greenwood</t>
  </si>
  <si>
    <t>232980.jpg</t>
  </si>
  <si>
    <t>Aarons</t>
  </si>
  <si>
    <t>2023-08-11T16:00:09.116839Z</t>
  </si>
  <si>
    <t>503139.jpg</t>
  </si>
  <si>
    <t>2023-08-13T21:30:06.166245Z</t>
  </si>
  <si>
    <t>Calf injury - 75% chance of playing</t>
  </si>
  <si>
    <t>2023-08-13T21:30:06.204092Z</t>
  </si>
  <si>
    <t>Season long loan to Exeter</t>
  </si>
  <si>
    <t>2023-08-14T03:58:13.701084Z</t>
  </si>
  <si>
    <t>Michale</t>
  </si>
  <si>
    <t>501284.jpg</t>
  </si>
  <si>
    <t>Olakigbe</t>
  </si>
  <si>
    <t>Permanent transfer to Hertha BSC</t>
  </si>
  <si>
    <t>2023-08-09T08:35:32.699094Z</t>
  </si>
  <si>
    <t>2023-08-11T13:30:06.325937Z</t>
  </si>
  <si>
    <t>2023-08-11T13:30:06.362659Z</t>
  </si>
  <si>
    <t>532529.jpg</t>
  </si>
  <si>
    <t>Hinshelwood</t>
  </si>
  <si>
    <t>On loan to Hoffenheim</t>
  </si>
  <si>
    <t>2023-08-10T13:52:51.426276Z</t>
  </si>
  <si>
    <t>Suspended until 18 Sep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</si>
  <si>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</si>
  <si>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</si>
  <si>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</si>
  <si>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</si>
  <si>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</si>
  <si>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</si>
  <si>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</si>
  <si>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</si>
  <si>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</si>
  <si>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</si>
  <si>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</si>
  <si>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</si>
  <si>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</si>
  <si>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</si>
  <si>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</si>
  <si>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</si>
  <si>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</si>
  <si>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</si>
  <si>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</si>
  <si>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</si>
  <si>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</si>
  <si>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</si>
  <si>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</si>
  <si>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Lack of match fitness - 75% chance of playing</t>
  </si>
  <si>
    <t>2023-08-10T13:00:06.178399Z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</si>
  <si>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</si>
  <si>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</si>
  <si>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</si>
  <si>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</si>
  <si>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</si>
  <si>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</si>
  <si>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</si>
  <si>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</si>
  <si>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</si>
  <si>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</si>
  <si>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</si>
  <si>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</si>
  <si>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2023-08-10T15:00:05.473240Z</t>
  </si>
  <si>
    <t>Permanent transfer to Lille</t>
  </si>
  <si>
    <t>2023-08-11T10:50:27.703881Z</t>
  </si>
  <si>
    <t>Shoulder injury - Expected back 19 Aug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</si>
  <si>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</si>
  <si>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</si>
  <si>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</si>
  <si>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</si>
  <si>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</si>
  <si>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</si>
  <si>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</si>
  <si>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</si>
  <si>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</si>
  <si>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</si>
  <si>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</si>
  <si>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</si>
  <si>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</si>
  <si>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</si>
  <si>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</si>
  <si>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</si>
  <si>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</si>
  <si>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</si>
  <si>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Knock - Expected back 25 Aug</t>
  </si>
  <si>
    <t>Knee injury - Expected back 25 Aug</t>
  </si>
  <si>
    <t>Season long loan to Colchester United until the end of the season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</si>
  <si>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</si>
  <si>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</si>
  <si>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</si>
  <si>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</si>
  <si>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</si>
  <si>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</si>
  <si>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</si>
  <si>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</si>
  <si>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</si>
  <si>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</si>
  <si>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Hip injury - 75% chance of playing</t>
  </si>
  <si>
    <t>2023-08-12T08:00:06.635298Z</t>
  </si>
  <si>
    <t>Permanent transfer to Fenerbahce</t>
  </si>
  <si>
    <t>2023-08-14T03:59:16.804199Z</t>
  </si>
  <si>
    <t>2023-08-11T13:00:07.024643Z</t>
  </si>
  <si>
    <t>2023-08-11T13:00:07.069019Z</t>
  </si>
  <si>
    <t>Back injury - Unknown return date</t>
  </si>
  <si>
    <t>487828.jpg</t>
  </si>
  <si>
    <t>Forson</t>
  </si>
  <si>
    <t>Knee injury - Expected back 30 Sep</t>
  </si>
  <si>
    <t>On loan to FC Volendam</t>
  </si>
  <si>
    <t>2023-08-09T08:37:02.624952Z</t>
  </si>
  <si>
    <t>J.Murphy</t>
  </si>
  <si>
    <t>Hamstring injury - Expected back 17 Sep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</si>
  <si>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</si>
  <si>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</si>
  <si>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</si>
  <si>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</si>
  <si>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</si>
  <si>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</si>
  <si>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</si>
  <si>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</si>
  <si>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</si>
  <si>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</si>
  <si>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</si>
  <si>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</si>
  <si>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</si>
  <si>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</si>
  <si>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</si>
  <si>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</si>
  <si>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</si>
  <si>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</si>
  <si>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</si>
  <si>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</si>
  <si>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</si>
  <si>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</si>
  <si>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</si>
  <si>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</si>
  <si>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</si>
  <si>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</si>
  <si>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</si>
  <si>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</si>
  <si>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</si>
  <si>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</si>
  <si>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</si>
  <si>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</si>
  <si>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</si>
  <si>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</si>
  <si>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</si>
  <si>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</si>
  <si>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</si>
  <si>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</si>
  <si>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</si>
  <si>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2023-08-13T21:30:07.025180Z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</si>
  <si>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</si>
  <si>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</si>
  <si>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</si>
  <si>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</si>
  <si>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</si>
  <si>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</si>
  <si>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</si>
  <si>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</si>
  <si>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</si>
  <si>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</si>
  <si>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</si>
  <si>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</si>
  <si>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</si>
  <si>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</si>
  <si>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</si>
  <si>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</si>
  <si>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</si>
  <si>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Lack of match fitness - Expected back 20 Aug</t>
  </si>
  <si>
    <t>2023-08-11T13:30:07.342112Z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</si>
  <si>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</si>
  <si>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</si>
  <si>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</si>
  <si>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</si>
  <si>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</si>
  <si>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</si>
  <si>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</si>
  <si>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</si>
  <si>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</si>
  <si>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</si>
  <si>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</si>
  <si>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</si>
  <si>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23-223</t>
  </si>
  <si>
    <t>Bénie Adama Traore</t>
  </si>
  <si>
    <t>20-258</t>
  </si>
  <si>
    <t>Elijah Adebayo</t>
  </si>
  <si>
    <t>25-220</t>
  </si>
  <si>
    <t>Simon Adingra</t>
  </si>
  <si>
    <t>21-226</t>
  </si>
  <si>
    <t>27-138</t>
  </si>
  <si>
    <t>Anel Ahmedhodzic</t>
  </si>
  <si>
    <t>24-142</t>
  </si>
  <si>
    <t>Ola Aina</t>
  </si>
  <si>
    <t>26-311</t>
  </si>
  <si>
    <t>22-070</t>
  </si>
  <si>
    <t>25-120</t>
  </si>
  <si>
    <t>28-027</t>
  </si>
  <si>
    <t>28-178</t>
  </si>
  <si>
    <t>24-312</t>
  </si>
  <si>
    <t>30-317</t>
  </si>
  <si>
    <t>29-186</t>
  </si>
  <si>
    <t>23-196</t>
  </si>
  <si>
    <t>Zeki Amdouni</t>
  </si>
  <si>
    <t>22-254</t>
  </si>
  <si>
    <t>27-076</t>
  </si>
  <si>
    <t>20-282</t>
  </si>
  <si>
    <t>23-257</t>
  </si>
  <si>
    <t>33-140</t>
  </si>
  <si>
    <t>23-172</t>
  </si>
  <si>
    <t>30-169</t>
  </si>
  <si>
    <t>30-234</t>
  </si>
  <si>
    <t>26-003</t>
  </si>
  <si>
    <t>31-338</t>
  </si>
  <si>
    <t>26-006</t>
  </si>
  <si>
    <t>George Baldock</t>
  </si>
  <si>
    <t>30-159</t>
  </si>
  <si>
    <t>25-129</t>
  </si>
  <si>
    <t>25-249</t>
  </si>
  <si>
    <t>Chris Basham</t>
  </si>
  <si>
    <t>35-026</t>
  </si>
  <si>
    <t>Amari'i Bell</t>
  </si>
  <si>
    <t>29-102</t>
  </si>
  <si>
    <t>Anis Ben Slimane</t>
  </si>
  <si>
    <t>22-152</t>
  </si>
  <si>
    <t>28-005</t>
  </si>
  <si>
    <t>Sander Berge</t>
  </si>
  <si>
    <t>25-182</t>
  </si>
  <si>
    <t>Luke Berry</t>
  </si>
  <si>
    <t>31-034</t>
  </si>
  <si>
    <t>Jordan Beyer</t>
  </si>
  <si>
    <t>23-088</t>
  </si>
  <si>
    <t>27-065</t>
  </si>
  <si>
    <t>26-350</t>
  </si>
  <si>
    <t>32-193</t>
  </si>
  <si>
    <t>23-215</t>
  </si>
  <si>
    <t>26-238</t>
  </si>
  <si>
    <t>Andre Brooks</t>
  </si>
  <si>
    <t>19-360</t>
  </si>
  <si>
    <t>26-038</t>
  </si>
  <si>
    <t>Jacob Brown</t>
  </si>
  <si>
    <t>25-127</t>
  </si>
  <si>
    <t>Josh Brownhill</t>
  </si>
  <si>
    <t>27-239</t>
  </si>
  <si>
    <t>Jacob Bruun Larsen</t>
  </si>
  <si>
    <t>24-330</t>
  </si>
  <si>
    <t>20-331</t>
  </si>
  <si>
    <t>31-098</t>
  </si>
  <si>
    <t>32-207</t>
  </si>
  <si>
    <t>30-153</t>
  </si>
  <si>
    <t>31-173</t>
  </si>
  <si>
    <t>26-008</t>
  </si>
  <si>
    <t>19-204</t>
  </si>
  <si>
    <t>26-237</t>
  </si>
  <si>
    <t>Tahith Chong</t>
  </si>
  <si>
    <t>23-254</t>
  </si>
  <si>
    <t>28-174</t>
  </si>
  <si>
    <t>19-299</t>
  </si>
  <si>
    <t>22-107</t>
  </si>
  <si>
    <t>20-170</t>
  </si>
  <si>
    <t>26-322</t>
  </si>
  <si>
    <t>30-358</t>
  </si>
  <si>
    <t>31-064</t>
  </si>
  <si>
    <t>Josh Cullen</t>
  </si>
  <si>
    <t>27-130</t>
  </si>
  <si>
    <t>24-080</t>
  </si>
  <si>
    <t>Mahmoud Dahoud</t>
  </si>
  <si>
    <t>27-226</t>
  </si>
  <si>
    <t>Ameen Al-Dakhil</t>
  </si>
  <si>
    <t>21-162</t>
  </si>
  <si>
    <t>23-043</t>
  </si>
  <si>
    <t>22-108</t>
  </si>
  <si>
    <t>26-196</t>
  </si>
  <si>
    <t>33-101</t>
  </si>
  <si>
    <t>32-048</t>
  </si>
  <si>
    <t>Moussa Diaby</t>
  </si>
  <si>
    <t>24-039</t>
  </si>
  <si>
    <t>26-214</t>
  </si>
  <si>
    <t>30-026</t>
  </si>
  <si>
    <t>26-218</t>
  </si>
  <si>
    <t>Axel Disasi</t>
  </si>
  <si>
    <t>25-157</t>
  </si>
  <si>
    <t>17-277</t>
  </si>
  <si>
    <t>Lewis Dobbin</t>
  </si>
  <si>
    <t>20-224</t>
  </si>
  <si>
    <t>25-239</t>
  </si>
  <si>
    <t>30-226</t>
  </si>
  <si>
    <t>23-219</t>
  </si>
  <si>
    <t>Alfie Doughty</t>
  </si>
  <si>
    <t>23-237</t>
  </si>
  <si>
    <t>31-267</t>
  </si>
  <si>
    <t>29-363</t>
  </si>
  <si>
    <t>25-211</t>
  </si>
  <si>
    <t>John Egan</t>
  </si>
  <si>
    <t>30-299</t>
  </si>
  <si>
    <t>21-110</t>
  </si>
  <si>
    <t>20-133</t>
  </si>
  <si>
    <t>24-213</t>
  </si>
  <si>
    <t>31-182</t>
  </si>
  <si>
    <t>25-206</t>
  </si>
  <si>
    <t>25-047</t>
  </si>
  <si>
    <t>18-300</t>
  </si>
  <si>
    <t>28-341</t>
  </si>
  <si>
    <t>22-210</t>
  </si>
  <si>
    <t>Mark Flekken</t>
  </si>
  <si>
    <t>30-063</t>
  </si>
  <si>
    <t>23-079</t>
  </si>
  <si>
    <t>Wes Foderingham</t>
  </si>
  <si>
    <t>32-213</t>
  </si>
  <si>
    <t>27-174</t>
  </si>
  <si>
    <t>Lyle Foster</t>
  </si>
  <si>
    <t>za RSA</t>
  </si>
  <si>
    <t>22-346</t>
  </si>
  <si>
    <t>24-100</t>
  </si>
  <si>
    <t>23-190</t>
  </si>
  <si>
    <t>33-323</t>
  </si>
  <si>
    <t>19-045</t>
  </si>
  <si>
    <t>22-155</t>
  </si>
  <si>
    <t>23-200</t>
  </si>
  <si>
    <t>22-065</t>
  </si>
  <si>
    <t>22-184</t>
  </si>
  <si>
    <t>22-172</t>
  </si>
  <si>
    <t>32-061</t>
  </si>
  <si>
    <t>23-033</t>
  </si>
  <si>
    <t>25-272</t>
  </si>
  <si>
    <t>Malo Gusto</t>
  </si>
  <si>
    <t>20-088</t>
  </si>
  <si>
    <t>Joško Gvardiol</t>
  </si>
  <si>
    <t>21-204</t>
  </si>
  <si>
    <t>23-025</t>
  </si>
  <si>
    <t>Antwoine Hackford</t>
  </si>
  <si>
    <t>19-148</t>
  </si>
  <si>
    <t>24-065</t>
  </si>
  <si>
    <t>23-068</t>
  </si>
  <si>
    <t>27-201</t>
  </si>
  <si>
    <t>31-038</t>
  </si>
  <si>
    <t>21-066</t>
  </si>
  <si>
    <t>21-217</t>
  </si>
  <si>
    <t>31-023</t>
  </si>
  <si>
    <t>23-328</t>
  </si>
  <si>
    <t>27-104</t>
  </si>
  <si>
    <t>Nicolas Jackson</t>
  </si>
  <si>
    <t>22-056</t>
  </si>
  <si>
    <t>23-250</t>
  </si>
  <si>
    <t>25-097</t>
  </si>
  <si>
    <t>32-102</t>
  </si>
  <si>
    <t>21-323</t>
  </si>
  <si>
    <t>27-001</t>
  </si>
  <si>
    <t>Ryan John Giles</t>
  </si>
  <si>
    <t>23-201</t>
  </si>
  <si>
    <t>22-084</t>
  </si>
  <si>
    <t>30-143</t>
  </si>
  <si>
    <t>22-197</t>
  </si>
  <si>
    <t>26-254</t>
  </si>
  <si>
    <t>Mads Juel Andersen</t>
  </si>
  <si>
    <t>25-231</t>
  </si>
  <si>
    <t>33-114</t>
  </si>
  <si>
    <t>Issa Kaboré</t>
  </si>
  <si>
    <t>22-095</t>
  </si>
  <si>
    <t>26-039</t>
  </si>
  <si>
    <t>23-265</t>
  </si>
  <si>
    <t>Thomas Kaminski</t>
  </si>
  <si>
    <t>30-296</t>
  </si>
  <si>
    <t>30-216</t>
  </si>
  <si>
    <t>26-328</t>
  </si>
  <si>
    <t>Milos Kerkez</t>
  </si>
  <si>
    <t>19-281</t>
  </si>
  <si>
    <t>26-084</t>
  </si>
  <si>
    <t>Justin Kluivert</t>
  </si>
  <si>
    <t>24-102</t>
  </si>
  <si>
    <t>Luca Koleosho</t>
  </si>
  <si>
    <t>18-334</t>
  </si>
  <si>
    <t>24-082</t>
  </si>
  <si>
    <t>25-296</t>
  </si>
  <si>
    <t>33-237</t>
  </si>
  <si>
    <t>29-101</t>
  </si>
  <si>
    <t>23-112</t>
  </si>
  <si>
    <t>29-080</t>
  </si>
  <si>
    <t>Yasser Larouci</t>
  </si>
  <si>
    <t>22-226</t>
  </si>
  <si>
    <t>29-348</t>
  </si>
  <si>
    <t>31-164</t>
  </si>
  <si>
    <t>28-294</t>
  </si>
  <si>
    <t>18-267</t>
  </si>
  <si>
    <t>29-029</t>
  </si>
  <si>
    <t>Tom Lockyer</t>
  </si>
  <si>
    <t>28-255</t>
  </si>
  <si>
    <t>25-289</t>
  </si>
  <si>
    <t>Max Lowe</t>
  </si>
  <si>
    <t>26-096</t>
  </si>
  <si>
    <t>25-098</t>
  </si>
  <si>
    <t>27-002</t>
  </si>
  <si>
    <t>Ian Maatsen</t>
  </si>
  <si>
    <t>21-158</t>
  </si>
  <si>
    <t>24-234</t>
  </si>
  <si>
    <t>26-265</t>
  </si>
  <si>
    <t>25-150</t>
  </si>
  <si>
    <t>Benson Manuel</t>
  </si>
  <si>
    <t>26-140</t>
  </si>
  <si>
    <t>29-026</t>
  </si>
  <si>
    <t>22-058</t>
  </si>
  <si>
    <t>30-347</t>
  </si>
  <si>
    <t>25-209</t>
  </si>
  <si>
    <t>20-335</t>
  </si>
  <si>
    <t>24-008</t>
  </si>
  <si>
    <t>James Mcatee</t>
  </si>
  <si>
    <t>20-301</t>
  </si>
  <si>
    <t>28-301</t>
  </si>
  <si>
    <t>26-276</t>
  </si>
  <si>
    <t>26-250</t>
  </si>
  <si>
    <t>25-283</t>
  </si>
  <si>
    <t>37-223</t>
  </si>
  <si>
    <t>30-155</t>
  </si>
  <si>
    <t>23-348</t>
  </si>
  <si>
    <t>26-087</t>
  </si>
  <si>
    <t>28-333</t>
  </si>
  <si>
    <t>31-007</t>
  </si>
  <si>
    <t>Carlton Morris</t>
  </si>
  <si>
    <t>27-242</t>
  </si>
  <si>
    <t>24-217</t>
  </si>
  <si>
    <t>22-222</t>
  </si>
  <si>
    <t>28-172</t>
  </si>
  <si>
    <t>29-208</t>
  </si>
  <si>
    <t>34-027</t>
  </si>
  <si>
    <t>23-159</t>
  </si>
  <si>
    <t>24-077</t>
  </si>
  <si>
    <t>Oliver Norwood</t>
  </si>
  <si>
    <t>32-125</t>
  </si>
  <si>
    <t>24-353</t>
  </si>
  <si>
    <t>24-052</t>
  </si>
  <si>
    <t>29-158</t>
  </si>
  <si>
    <t>Dara O'Shea</t>
  </si>
  <si>
    <t>24-164</t>
  </si>
  <si>
    <t>Chiedozie Ogbene</t>
  </si>
  <si>
    <t>26-106</t>
  </si>
  <si>
    <t>21-364</t>
  </si>
  <si>
    <t>André Onana</t>
  </si>
  <si>
    <t>27-135</t>
  </si>
  <si>
    <t>Ben Osborn</t>
  </si>
  <si>
    <t>29-010</t>
  </si>
  <si>
    <t>William Osula</t>
  </si>
  <si>
    <t>20-011</t>
  </si>
  <si>
    <t>21-101</t>
  </si>
  <si>
    <t>29-012</t>
  </si>
  <si>
    <t>25-353</t>
  </si>
  <si>
    <t>21-303</t>
  </si>
  <si>
    <t>21-238</t>
  </si>
  <si>
    <t>34-194</t>
  </si>
  <si>
    <t>Jaden Philogene Bidace</t>
  </si>
  <si>
    <t>21-188</t>
  </si>
  <si>
    <t>29-161</t>
  </si>
  <si>
    <t>30-078</t>
  </si>
  <si>
    <t>31-118</t>
  </si>
  <si>
    <t>25-093</t>
  </si>
  <si>
    <t>25-288</t>
  </si>
  <si>
    <t>35-314</t>
  </si>
  <si>
    <t>29-162</t>
  </si>
  <si>
    <t>28-200</t>
  </si>
  <si>
    <t>30-194</t>
  </si>
  <si>
    <t>26-097</t>
  </si>
  <si>
    <t>Connor Roberts</t>
  </si>
  <si>
    <t>27-326</t>
  </si>
  <si>
    <t>29-157</t>
  </si>
  <si>
    <t>26-007</t>
  </si>
  <si>
    <t>Jack Robinson</t>
  </si>
  <si>
    <t>27-054</t>
  </si>
  <si>
    <t>25-110</t>
  </si>
  <si>
    <t>28-216</t>
  </si>
  <si>
    <t>Pelly Ruddock Mpanzu</t>
  </si>
  <si>
    <t>30-029</t>
  </si>
  <si>
    <t>30-210</t>
  </si>
  <si>
    <t>21-344</t>
  </si>
  <si>
    <t>31-061</t>
  </si>
  <si>
    <t>22-144</t>
  </si>
  <si>
    <t>27-064</t>
  </si>
  <si>
    <t>25-270</t>
  </si>
  <si>
    <t>23-143</t>
  </si>
  <si>
    <t>31-096</t>
  </si>
  <si>
    <t>21-261</t>
  </si>
  <si>
    <t>31-238</t>
  </si>
  <si>
    <t>30-235</t>
  </si>
  <si>
    <t>29-272</t>
  </si>
  <si>
    <t>23-220</t>
  </si>
  <si>
    <t>28-034</t>
  </si>
  <si>
    <t>29-005</t>
  </si>
  <si>
    <t>21-027</t>
  </si>
  <si>
    <t>38-327</t>
  </si>
  <si>
    <t>22-333</t>
  </si>
  <si>
    <t>25-335</t>
  </si>
  <si>
    <t>28-169</t>
  </si>
  <si>
    <t>Vinicius Souza</t>
  </si>
  <si>
    <t>24-059</t>
  </si>
  <si>
    <t>32-362</t>
  </si>
  <si>
    <t>28-250</t>
  </si>
  <si>
    <t>Dominik Szoboszlai</t>
  </si>
  <si>
    <t>22-294</t>
  </si>
  <si>
    <t>30-269</t>
  </si>
  <si>
    <t>27-310</t>
  </si>
  <si>
    <t>26-100</t>
  </si>
  <si>
    <t>Jurriën Timber</t>
  </si>
  <si>
    <t>22-059</t>
  </si>
  <si>
    <t>24-283</t>
  </si>
  <si>
    <t>34-139</t>
  </si>
  <si>
    <t>Sandro Tonali</t>
  </si>
  <si>
    <t>23-099</t>
  </si>
  <si>
    <t>Pau Torres</t>
  </si>
  <si>
    <t>26-211</t>
  </si>
  <si>
    <t>James Trafford</t>
  </si>
  <si>
    <t>20-309</t>
  </si>
  <si>
    <t>32-330</t>
  </si>
  <si>
    <t>28-254</t>
  </si>
  <si>
    <t>29-052</t>
  </si>
  <si>
    <t>Destiny Udogie</t>
  </si>
  <si>
    <t>20-260</t>
  </si>
  <si>
    <t>Lesley Ugochukwu</t>
  </si>
  <si>
    <t>19-142</t>
  </si>
  <si>
    <t>32-038</t>
  </si>
  <si>
    <t>30-112</t>
  </si>
  <si>
    <t>31-212</t>
  </si>
  <si>
    <t>Micky van de Ven</t>
  </si>
  <si>
    <t>22-118</t>
  </si>
  <si>
    <t>Guglielmo Vicario</t>
  </si>
  <si>
    <t>26-312</t>
  </si>
  <si>
    <t>24-023</t>
  </si>
  <si>
    <t>33-079</t>
  </si>
  <si>
    <t>25-262</t>
  </si>
  <si>
    <t>33-290</t>
  </si>
  <si>
    <t>27-228</t>
  </si>
  <si>
    <t>32-262</t>
  </si>
  <si>
    <t>25-311</t>
  </si>
  <si>
    <t>22-124</t>
  </si>
  <si>
    <t>35-006</t>
  </si>
  <si>
    <t>31-169</t>
  </si>
  <si>
    <t>26-146</t>
  </si>
  <si>
    <t>26-346</t>
  </si>
  <si>
    <t>31-251</t>
  </si>
  <si>
    <t>Cauley Woodrow</t>
  </si>
  <si>
    <t>28-256</t>
  </si>
  <si>
    <t>26-217</t>
  </si>
  <si>
    <t>25-267</t>
  </si>
  <si>
    <t>38-037</t>
  </si>
  <si>
    <t>20-348</t>
  </si>
  <si>
    <t>Anass Zaroury</t>
  </si>
  <si>
    <t>22-281</t>
  </si>
  <si>
    <t>28-292</t>
  </si>
  <si>
    <t>24-241</t>
  </si>
  <si>
    <t>21-139</t>
  </si>
  <si>
    <t>24-341</t>
  </si>
  <si>
    <t>22-025</t>
  </si>
  <si>
    <t>24-219</t>
  </si>
  <si>
    <t>Calvin Bassey</t>
  </si>
  <si>
    <t>23-227</t>
  </si>
  <si>
    <t>30-033</t>
  </si>
  <si>
    <t>Jóhann Berg Guðmundsson</t>
  </si>
  <si>
    <t>is ISL</t>
  </si>
  <si>
    <t>32-292</t>
  </si>
  <si>
    <t>Lucas Bergström</t>
  </si>
  <si>
    <t>20-344</t>
  </si>
  <si>
    <t>Jarrad Branthwaite</t>
  </si>
  <si>
    <t>21-049</t>
  </si>
  <si>
    <t>18-235</t>
  </si>
  <si>
    <t>Mason Burstow</t>
  </si>
  <si>
    <t>Allan Campbell</t>
  </si>
  <si>
    <t>25-042</t>
  </si>
  <si>
    <t>20-230</t>
  </si>
  <si>
    <t>28-207</t>
  </si>
  <si>
    <t>32-132</t>
  </si>
  <si>
    <t>Jack Cork</t>
  </si>
  <si>
    <t>34-051</t>
  </si>
  <si>
    <t>25-024</t>
  </si>
  <si>
    <t>24-150</t>
  </si>
  <si>
    <t>24-296</t>
  </si>
  <si>
    <t>Adam Davies</t>
  </si>
  <si>
    <t>31-029</t>
  </si>
  <si>
    <t>30-113</t>
  </si>
  <si>
    <t>19-187</t>
  </si>
  <si>
    <t>31-211</t>
  </si>
  <si>
    <t>34-212</t>
  </si>
  <si>
    <t>Hjalmar Ekdal</t>
  </si>
  <si>
    <t>24-298</t>
  </si>
  <si>
    <t>38-119</t>
  </si>
  <si>
    <t>Aidan Francis</t>
  </si>
  <si>
    <t>20-280</t>
  </si>
  <si>
    <t>31-122</t>
  </si>
  <si>
    <t>25-212</t>
  </si>
  <si>
    <t>30-016</t>
  </si>
  <si>
    <t>24-211</t>
  </si>
  <si>
    <t>22-345</t>
  </si>
  <si>
    <t>20-183</t>
  </si>
  <si>
    <t>27-339</t>
  </si>
  <si>
    <t>20-176</t>
  </si>
  <si>
    <t>26-156</t>
  </si>
  <si>
    <t>Ethan Horvath</t>
  </si>
  <si>
    <t>28-067</t>
  </si>
  <si>
    <t>28-010</t>
  </si>
  <si>
    <t>25-189</t>
  </si>
  <si>
    <t>21-124</t>
  </si>
  <si>
    <t>23-203</t>
  </si>
  <si>
    <t>23-180</t>
  </si>
  <si>
    <t>24-265</t>
  </si>
  <si>
    <t>Omari Kellyman</t>
  </si>
  <si>
    <t>Gavin Kilkenny</t>
  </si>
  <si>
    <t>23-195</t>
  </si>
  <si>
    <t>23-181</t>
  </si>
  <si>
    <t>29-277</t>
  </si>
  <si>
    <t>22-174</t>
  </si>
  <si>
    <t>20-276</t>
  </si>
  <si>
    <t>Giovani Lo Celso</t>
  </si>
  <si>
    <t>27-128</t>
  </si>
  <si>
    <t>30-163</t>
  </si>
  <si>
    <t>Louie Marsh</t>
  </si>
  <si>
    <t>19-303</t>
  </si>
  <si>
    <t>27-253</t>
  </si>
  <si>
    <t>26-048</t>
  </si>
  <si>
    <t>32-007</t>
  </si>
  <si>
    <t>Remi Matthews</t>
  </si>
  <si>
    <t>28-118</t>
  </si>
  <si>
    <t>John Mcatee</t>
  </si>
  <si>
    <t>James McConnell</t>
  </si>
  <si>
    <t>18-336</t>
  </si>
  <si>
    <t>18-294</t>
  </si>
  <si>
    <t>Arijanet Muric</t>
  </si>
  <si>
    <t>xk KVX</t>
  </si>
  <si>
    <t>24-281</t>
  </si>
  <si>
    <t>24-078</t>
  </si>
  <si>
    <t>23-248</t>
  </si>
  <si>
    <t>27-160</t>
  </si>
  <si>
    <t>24-305</t>
  </si>
  <si>
    <t>35-084</t>
  </si>
  <si>
    <t>33-219</t>
  </si>
  <si>
    <t>Tyler Onyango</t>
  </si>
  <si>
    <t>20-164</t>
  </si>
  <si>
    <t>30-282</t>
  </si>
  <si>
    <t>27-256</t>
  </si>
  <si>
    <t>23-336</t>
  </si>
  <si>
    <t>Ionuț Radu</t>
  </si>
  <si>
    <t>ro ROU</t>
  </si>
  <si>
    <t>26-079</t>
  </si>
  <si>
    <t>Jesuran Rak Sakyi</t>
  </si>
  <si>
    <t>20-314</t>
  </si>
  <si>
    <t>23-140</t>
  </si>
  <si>
    <t>26-340</t>
  </si>
  <si>
    <t>26-245</t>
  </si>
  <si>
    <t>Andrey Santos</t>
  </si>
  <si>
    <t>19-104</t>
  </si>
  <si>
    <t>Femi Seriki</t>
  </si>
  <si>
    <t>21-109</t>
  </si>
  <si>
    <t>James Shea</t>
  </si>
  <si>
    <t>32-060</t>
  </si>
  <si>
    <t>23-018</t>
  </si>
  <si>
    <t>24-022</t>
  </si>
  <si>
    <t>20-264</t>
  </si>
  <si>
    <t>28-149</t>
  </si>
  <si>
    <t>27-331</t>
  </si>
  <si>
    <t>21-360</t>
  </si>
  <si>
    <t>Auston Trusty</t>
  </si>
  <si>
    <t>25-003</t>
  </si>
  <si>
    <t>27-095</t>
  </si>
  <si>
    <t>Bart Verbruggen</t>
  </si>
  <si>
    <t>20-362</t>
  </si>
  <si>
    <t>23-077</t>
  </si>
  <si>
    <t>28-143</t>
  </si>
  <si>
    <t>João Virgínia</t>
  </si>
  <si>
    <t>23-309</t>
  </si>
  <si>
    <t>19-167</t>
  </si>
  <si>
    <t>GW2</t>
  </si>
  <si>
    <t>Last 5</t>
  </si>
  <si>
    <t> Newcastle Utd</t>
  </si>
  <si>
    <t>Alexander Isak - 2</t>
  </si>
  <si>
    <t> Brighton</t>
  </si>
  <si>
    <r>
      <t>Solly March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João Pedro</t>
    </r>
    <r>
      <rPr>
        <sz val="8.6"/>
        <color rgb="FF000000"/>
        <rFont val="Verdana"/>
        <family val="2"/>
      </rPr>
      <t>... - 1</t>
    </r>
  </si>
  <si>
    <t> Manchester City</t>
  </si>
  <si>
    <t>Erling Haaland - 2</t>
  </si>
  <si>
    <t> Arsenal</t>
  </si>
  <si>
    <r>
      <t>Eddie Nketiah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Bukayo Saka</t>
    </r>
    <r>
      <rPr>
        <sz val="8.6"/>
        <color rgb="FF000000"/>
        <rFont val="Verdana"/>
        <family val="2"/>
      </rPr>
      <t> - 1</t>
    </r>
  </si>
  <si>
    <t> Crystal Palace</t>
  </si>
  <si>
    <t>Odsonne Édouard - 1</t>
  </si>
  <si>
    <t> Fulham</t>
  </si>
  <si>
    <t>Bobby Reid - 1</t>
  </si>
  <si>
    <t> Manchester Utd</t>
  </si>
  <si>
    <t>Raphaël Varane - 1</t>
  </si>
  <si>
    <t> Tottenham</t>
  </si>
  <si>
    <r>
      <t>Cristian Romero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Emerson</t>
    </r>
    <r>
      <rPr>
        <sz val="8.6"/>
        <color rgb="FF000000"/>
        <rFont val="Verdana"/>
        <family val="2"/>
      </rPr>
      <t> - 1</t>
    </r>
  </si>
  <si>
    <t> Brentford</t>
  </si>
  <si>
    <r>
      <t>Yoane Wissa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Bryan Mbeumo</t>
    </r>
    <r>
      <rPr>
        <sz val="8.6"/>
        <color rgb="FF000000"/>
        <rFont val="Verdana"/>
        <family val="2"/>
      </rPr>
      <t> - 1</t>
    </r>
  </si>
  <si>
    <t> Liverpool</t>
  </si>
  <si>
    <t>Luis Díaz - 1</t>
  </si>
  <si>
    <t> West Ham</t>
  </si>
  <si>
    <t>Jarrod Bowen - 1</t>
  </si>
  <si>
    <t> Bournemouth</t>
  </si>
  <si>
    <t>Dominic Solanke - 1</t>
  </si>
  <si>
    <t> Chelsea</t>
  </si>
  <si>
    <t>Axel Disasi - 1</t>
  </si>
  <si>
    <t> Nott'ham Forest</t>
  </si>
  <si>
    <t>Taiwo Awoniyi - 1</t>
  </si>
  <si>
    <t> Everton</t>
  </si>
  <si>
    <t> Sheffield Utd</t>
  </si>
  <si>
    <t> Wolves</t>
  </si>
  <si>
    <t> Luton Town</t>
  </si>
  <si>
    <t>Carlton Morris - 1</t>
  </si>
  <si>
    <t> Burnley</t>
  </si>
  <si>
    <t> Aston Villa</t>
  </si>
  <si>
    <t>Moussa Diaby - 1</t>
  </si>
  <si>
    <t xml:space="preserve"> Arsenal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</si>
</sst>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sz val="9"/>
      <color theme="1"/>
      <name val="Google Sans Mono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FFF88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/>
      <right/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119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3" borderId="4" xfId="0" applyFont="1" applyFill="1" applyBorder="1" applyAlignment="1">
      <alignment wrapText="1"/>
    </xf>
    <xf numFmtId="0" fontId="10" fillId="7" borderId="8" xfId="0" applyFont="1" applyFill="1" applyBorder="1" applyAlignment="1">
      <alignment horizontal="center" vertical="center"/>
    </xf>
    <xf numFmtId="0" fontId="10" fillId="7" borderId="9" xfId="0" applyFont="1" applyFill="1" applyBorder="1" applyAlignment="1">
      <alignment horizontal="center" vertical="center"/>
    </xf>
    <xf numFmtId="0" fontId="10" fillId="7" borderId="12" xfId="0" applyFont="1" applyFill="1" applyBorder="1" applyAlignment="1">
      <alignment horizontal="center" vertical="center"/>
    </xf>
    <xf numFmtId="0" fontId="10" fillId="7" borderId="7" xfId="0" applyFont="1" applyFill="1" applyBorder="1" applyAlignment="1">
      <alignment horizontal="center" vertical="center"/>
    </xf>
    <xf numFmtId="0" fontId="10" fillId="7" borderId="20" xfId="0" applyFont="1" applyFill="1" applyBorder="1" applyAlignment="1">
      <alignment horizontal="left" vertical="center"/>
    </xf>
    <xf numFmtId="0" fontId="13" fillId="3" borderId="21" xfId="1" applyFill="1" applyBorder="1" applyAlignment="1">
      <alignment horizontal="left" vertical="center"/>
    </xf>
    <xf numFmtId="0" fontId="13" fillId="3" borderId="10" xfId="1" applyFill="1" applyBorder="1" applyAlignment="1">
      <alignment horizontal="left" vertical="center"/>
    </xf>
    <xf numFmtId="0" fontId="12" fillId="3" borderId="11" xfId="0" applyFont="1" applyFill="1" applyBorder="1" applyAlignment="1">
      <alignment horizontal="right" vertical="center"/>
    </xf>
    <xf numFmtId="0" fontId="12" fillId="3" borderId="10" xfId="0" applyFont="1" applyFill="1" applyBorder="1" applyAlignment="1">
      <alignment horizontal="right" vertical="center"/>
    </xf>
    <xf numFmtId="0" fontId="10" fillId="7" borderId="22" xfId="0" applyFont="1" applyFill="1" applyBorder="1" applyAlignment="1">
      <alignment horizontal="center" vertical="center"/>
    </xf>
    <xf numFmtId="0" fontId="10" fillId="7" borderId="23" xfId="0" applyFont="1" applyFill="1" applyBorder="1" applyAlignment="1">
      <alignment horizontal="center" vertical="center"/>
    </xf>
    <xf numFmtId="0" fontId="13" fillId="3" borderId="25" xfId="1" applyFill="1" applyBorder="1" applyAlignment="1">
      <alignment horizontal="left" vertical="center"/>
    </xf>
    <xf numFmtId="0" fontId="13" fillId="3" borderId="26" xfId="1" applyFill="1" applyBorder="1" applyAlignment="1">
      <alignment horizontal="left" vertical="center"/>
    </xf>
    <xf numFmtId="0" fontId="13" fillId="3" borderId="16" xfId="1" applyFill="1" applyBorder="1" applyAlignment="1">
      <alignment horizontal="left" vertical="center"/>
    </xf>
    <xf numFmtId="0" fontId="12" fillId="3" borderId="17" xfId="0" applyFont="1" applyFill="1" applyBorder="1" applyAlignment="1">
      <alignment horizontal="right" vertical="center"/>
    </xf>
    <xf numFmtId="0" fontId="12" fillId="3" borderId="16" xfId="0" applyFont="1" applyFill="1" applyBorder="1" applyAlignment="1">
      <alignment horizontal="right" vertical="center"/>
    </xf>
    <xf numFmtId="0" fontId="13" fillId="3" borderId="27" xfId="1" applyFill="1" applyBorder="1" applyAlignment="1">
      <alignment horizontal="left" vertical="center"/>
    </xf>
    <xf numFmtId="0" fontId="14" fillId="3" borderId="10" xfId="0" applyFont="1" applyFill="1" applyBorder="1" applyAlignment="1">
      <alignment horizontal="center" vertical="center"/>
    </xf>
    <xf numFmtId="0" fontId="14" fillId="3" borderId="11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4" fillId="3" borderId="24" xfId="0" applyFont="1" applyFill="1" applyBorder="1" applyAlignment="1">
      <alignment horizontal="right" vertical="center"/>
    </xf>
    <xf numFmtId="0" fontId="14" fillId="3" borderId="0" xfId="0" applyFont="1" applyFill="1" applyBorder="1" applyAlignment="1">
      <alignment horizontal="right" vertical="center"/>
    </xf>
    <xf numFmtId="0" fontId="14" fillId="3" borderId="16" xfId="0" applyFont="1" applyFill="1" applyBorder="1" applyAlignment="1">
      <alignment horizontal="center" vertical="center"/>
    </xf>
    <xf numFmtId="0" fontId="14" fillId="3" borderId="17" xfId="0" applyFont="1" applyFill="1" applyBorder="1" applyAlignment="1">
      <alignment horizontal="right" vertical="center"/>
    </xf>
    <xf numFmtId="0" fontId="14" fillId="3" borderId="16" xfId="0" applyFont="1" applyFill="1" applyBorder="1" applyAlignment="1">
      <alignment horizontal="right" vertical="center"/>
    </xf>
    <xf numFmtId="0" fontId="13" fillId="8" borderId="21" xfId="1" applyFill="1" applyBorder="1" applyAlignment="1">
      <alignment horizontal="left" vertical="center"/>
    </xf>
    <xf numFmtId="0" fontId="13" fillId="8" borderId="10" xfId="1" applyFill="1" applyBorder="1" applyAlignment="1">
      <alignment horizontal="left" vertical="center"/>
    </xf>
    <xf numFmtId="0" fontId="14" fillId="8" borderId="10" xfId="0" applyFont="1" applyFill="1" applyBorder="1" applyAlignment="1">
      <alignment horizontal="center" vertical="center"/>
    </xf>
    <xf numFmtId="0" fontId="14" fillId="8" borderId="11" xfId="0" applyFont="1" applyFill="1" applyBorder="1" applyAlignment="1">
      <alignment horizontal="right" vertical="center"/>
    </xf>
    <xf numFmtId="0" fontId="14" fillId="8" borderId="10" xfId="0" applyFont="1" applyFill="1" applyBorder="1" applyAlignment="1">
      <alignment horizontal="right" vertical="center"/>
    </xf>
    <xf numFmtId="0" fontId="12" fillId="8" borderId="10" xfId="0" applyFont="1" applyFill="1" applyBorder="1" applyAlignment="1">
      <alignment horizontal="right" vertical="center"/>
    </xf>
    <xf numFmtId="0" fontId="12" fillId="8" borderId="11" xfId="0" applyFont="1" applyFill="1" applyBorder="1" applyAlignment="1">
      <alignment horizontal="right" vertical="center"/>
    </xf>
    <xf numFmtId="0" fontId="15" fillId="8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6" fillId="3" borderId="10" xfId="0" applyFont="1" applyFill="1" applyBorder="1" applyAlignment="1">
      <alignment horizontal="right" vertical="center"/>
    </xf>
    <xf numFmtId="0" fontId="12" fillId="3" borderId="10" xfId="0" applyFont="1" applyFill="1" applyBorder="1" applyAlignment="1">
      <alignment horizontal="left" vertical="center"/>
    </xf>
    <xf numFmtId="0" fontId="12" fillId="3" borderId="10" xfId="0" applyFont="1" applyFill="1" applyBorder="1" applyAlignment="1">
      <alignment horizontal="center" vertical="center"/>
    </xf>
    <xf numFmtId="0" fontId="14" fillId="8" borderId="24" xfId="0" applyFont="1" applyFill="1" applyBorder="1" applyAlignment="1">
      <alignment horizontal="right" vertical="center"/>
    </xf>
    <xf numFmtId="0" fontId="13" fillId="8" borderId="25" xfId="1" applyFill="1" applyBorder="1" applyAlignment="1">
      <alignment horizontal="left" vertical="center"/>
    </xf>
    <xf numFmtId="0" fontId="16" fillId="3" borderId="16" xfId="0" applyFont="1" applyFill="1" applyBorder="1" applyAlignment="1">
      <alignment horizontal="right" vertical="center"/>
    </xf>
    <xf numFmtId="0" fontId="15" fillId="3" borderId="16" xfId="0" applyFont="1" applyFill="1" applyBorder="1" applyAlignment="1">
      <alignment horizontal="right" vertical="center"/>
    </xf>
    <xf numFmtId="0" fontId="13" fillId="3" borderId="10" xfId="1" applyFill="1" applyBorder="1" applyAlignment="1">
      <alignment horizontal="center" vertical="center"/>
    </xf>
    <xf numFmtId="3" fontId="14" fillId="3" borderId="10" xfId="0" applyNumberFormat="1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13" fillId="3" borderId="10" xfId="1" applyFill="1" applyBorder="1" applyAlignment="1">
      <alignment horizontal="right" vertical="center"/>
    </xf>
    <xf numFmtId="0" fontId="10" fillId="7" borderId="29" xfId="0" applyFont="1" applyFill="1" applyBorder="1" applyAlignment="1">
      <alignment horizontal="center" vertical="center"/>
    </xf>
    <xf numFmtId="0" fontId="17" fillId="9" borderId="14" xfId="0" applyFont="1" applyFill="1" applyBorder="1" applyAlignment="1">
      <alignment horizontal="right" vertical="center"/>
    </xf>
    <xf numFmtId="0" fontId="14" fillId="3" borderId="15" xfId="0" applyFont="1" applyFill="1" applyBorder="1" applyAlignment="1">
      <alignment horizontal="left" vertical="center"/>
    </xf>
    <xf numFmtId="0" fontId="17" fillId="10" borderId="14" xfId="0" applyFont="1" applyFill="1" applyBorder="1" applyAlignment="1">
      <alignment horizontal="right" vertical="center"/>
    </xf>
    <xf numFmtId="0" fontId="14" fillId="3" borderId="14" xfId="0" applyFont="1" applyFill="1" applyBorder="1" applyAlignment="1">
      <alignment horizontal="right" vertical="center"/>
    </xf>
    <xf numFmtId="0" fontId="17" fillId="11" borderId="14" xfId="0" applyFont="1" applyFill="1" applyBorder="1" applyAlignment="1">
      <alignment horizontal="right" vertical="center"/>
    </xf>
    <xf numFmtId="0" fontId="17" fillId="11" borderId="0" xfId="0" applyFont="1" applyFill="1" applyBorder="1" applyAlignment="1">
      <alignment horizontal="right" vertical="center"/>
    </xf>
    <xf numFmtId="0" fontId="13" fillId="3" borderId="16" xfId="1" applyFill="1" applyBorder="1" applyAlignment="1">
      <alignment horizontal="center" vertical="center"/>
    </xf>
    <xf numFmtId="0" fontId="13" fillId="3" borderId="16" xfId="1" applyFill="1" applyBorder="1" applyAlignment="1">
      <alignment horizontal="right" vertical="center"/>
    </xf>
    <xf numFmtId="0" fontId="14" fillId="3" borderId="18" xfId="0" applyFont="1" applyFill="1" applyBorder="1" applyAlignment="1">
      <alignment horizontal="left" vertical="center"/>
    </xf>
    <xf numFmtId="0" fontId="0" fillId="0" borderId="0" xfId="0" quotePrefix="1" applyBorder="1"/>
    <xf numFmtId="0" fontId="0" fillId="0" borderId="0" xfId="0" applyBorder="1"/>
    <xf numFmtId="0" fontId="0" fillId="0" borderId="0" xfId="0"/>
    <xf numFmtId="0" fontId="10" fillId="7" borderId="13" xfId="0" applyFont="1" applyFill="1" applyBorder="1" applyAlignment="1">
      <alignment horizontal="center" vertical="center"/>
    </xf>
    <xf numFmtId="0" fontId="10" fillId="7" borderId="12" xfId="0" applyFont="1" applyFill="1" applyBorder="1" applyAlignment="1">
      <alignment horizontal="center" vertical="center"/>
    </xf>
    <xf numFmtId="0" fontId="10" fillId="7" borderId="28" xfId="0" applyFont="1" applyFill="1" applyBorder="1" applyAlignment="1">
      <alignment horizontal="center" vertical="center"/>
    </xf>
    <xf numFmtId="0" fontId="10" fillId="7" borderId="12" xfId="0" applyFont="1" applyFill="1" applyBorder="1" applyAlignment="1">
      <alignment horizontal="right" vertical="center"/>
    </xf>
    <xf numFmtId="0" fontId="10" fillId="7" borderId="19" xfId="0" applyFont="1" applyFill="1" applyBorder="1" applyAlignment="1">
      <alignment horizontal="right" vertical="center"/>
    </xf>
    <xf numFmtId="0" fontId="10" fillId="7" borderId="19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PL/CURRENT/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FPL/CURRENT/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24">
          <cell r="B24">
            <v>0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Harvey Barnes</v>
          </cell>
          <cell r="B2" t="str">
            <v>Barnes</v>
          </cell>
          <cell r="M2" t="str">
            <v>NEW</v>
          </cell>
        </row>
        <row r="3">
          <cell r="A3" t="str">
            <v>Evan Ferguson</v>
          </cell>
          <cell r="B3" t="str">
            <v>Ferguson</v>
          </cell>
          <cell r="M3" t="str">
            <v>BHA</v>
          </cell>
        </row>
        <row r="4">
          <cell r="A4" t="str">
            <v>Bryan Mbeumo</v>
          </cell>
          <cell r="B4" t="str">
            <v>Mbeumo</v>
          </cell>
          <cell r="M4" t="str">
            <v>BRE</v>
          </cell>
        </row>
        <row r="5">
          <cell r="A5" t="str">
            <v>Anthony Elanga</v>
          </cell>
          <cell r="B5" t="str">
            <v>Elanga</v>
          </cell>
          <cell r="M5" t="str">
            <v>NFO</v>
          </cell>
        </row>
        <row r="6">
          <cell r="A6" t="str">
            <v>Solly March</v>
          </cell>
          <cell r="B6" t="str">
            <v>March</v>
          </cell>
          <cell r="M6" t="str">
            <v>BHA</v>
          </cell>
        </row>
        <row r="7">
          <cell r="A7" t="str">
            <v>Taiwo Awoniyi</v>
          </cell>
          <cell r="B7" t="str">
            <v>Awoniyi</v>
          </cell>
          <cell r="M7" t="str">
            <v>NFO</v>
          </cell>
        </row>
        <row r="8">
          <cell r="A8" t="str">
            <v>Callum Wilson</v>
          </cell>
          <cell r="B8" t="str">
            <v>Wilson</v>
          </cell>
          <cell r="C8" t="str">
            <v>C Wilson</v>
          </cell>
          <cell r="M8" t="str">
            <v>NEW</v>
          </cell>
        </row>
        <row r="9">
          <cell r="A9" t="str">
            <v>Yoane Wissa</v>
          </cell>
          <cell r="B9" t="str">
            <v>Wissa</v>
          </cell>
          <cell r="M9" t="str">
            <v>BRE</v>
          </cell>
        </row>
        <row r="10">
          <cell r="A10" t="str">
            <v>Pervis Estupiñán</v>
          </cell>
          <cell r="B10" t="str">
            <v>Estupiñan</v>
          </cell>
          <cell r="C10" t="str">
            <v>Estupinan</v>
          </cell>
          <cell r="D10" t="str">
            <v>Pervis Estupinan</v>
          </cell>
          <cell r="M10" t="str">
            <v>BHA</v>
          </cell>
        </row>
        <row r="11">
          <cell r="A11" t="str">
            <v>Pape Matar Sarr</v>
          </cell>
          <cell r="B11" t="str">
            <v>Sarr</v>
          </cell>
          <cell r="C11" t="str">
            <v>P Sarr</v>
          </cell>
          <cell r="M11" t="str">
            <v>TOT</v>
          </cell>
        </row>
        <row r="12">
          <cell r="A12" t="str">
            <v>Erling Haaland (2nd Half (post last Hattrick))</v>
          </cell>
          <cell r="M12" t="str">
            <v>MCI</v>
          </cell>
        </row>
        <row r="13">
          <cell r="A13" t="str">
            <v>Raphaël Varane</v>
          </cell>
          <cell r="B13" t="str">
            <v>R.Varane</v>
          </cell>
          <cell r="C13" t="str">
            <v>Raphael Varane</v>
          </cell>
          <cell r="M13" t="str">
            <v>MUN</v>
          </cell>
        </row>
        <row r="14">
          <cell r="A14" t="str">
            <v>Luis Díaz</v>
          </cell>
          <cell r="B14" t="str">
            <v>Luis Díaz</v>
          </cell>
          <cell r="C14" t="str">
            <v>Luis Diaz</v>
          </cell>
          <cell r="M14" t="str">
            <v>LIV</v>
          </cell>
        </row>
        <row r="15">
          <cell r="A15" t="str">
            <v>Nathan Aké</v>
          </cell>
          <cell r="B15" t="str">
            <v>Aké</v>
          </cell>
          <cell r="C15" t="str">
            <v>Ake</v>
          </cell>
          <cell r="D15" t="str">
            <v>Nathan Ake</v>
          </cell>
          <cell r="M15" t="str">
            <v>MCI</v>
          </cell>
        </row>
        <row r="16">
          <cell r="A16" t="str">
            <v>Erling Haaland</v>
          </cell>
          <cell r="B16" t="str">
            <v>Haaland</v>
          </cell>
          <cell r="M16" t="str">
            <v>MCI</v>
          </cell>
        </row>
        <row r="17">
          <cell r="A17" t="str">
            <v>Phil Foden</v>
          </cell>
          <cell r="B17" t="str">
            <v>Foden</v>
          </cell>
          <cell r="M17" t="str">
            <v>MCI</v>
          </cell>
        </row>
        <row r="18">
          <cell r="A18" t="str">
            <v>Mohamed Salah (2nd Half)</v>
          </cell>
          <cell r="B18" t="str">
            <v>Salah</v>
          </cell>
          <cell r="M18" t="str">
            <v>LIV</v>
          </cell>
        </row>
        <row r="19">
          <cell r="A19" t="str">
            <v>Leon Bailey</v>
          </cell>
          <cell r="B19" t="str">
            <v>Bailey</v>
          </cell>
          <cell r="M19" t="str">
            <v>AVL</v>
          </cell>
        </row>
        <row r="20">
          <cell r="A20" t="str">
            <v>Martin Ødegaard</v>
          </cell>
          <cell r="B20" t="str">
            <v>Ødegaard</v>
          </cell>
          <cell r="C20" t="str">
            <v>Odegaard</v>
          </cell>
          <cell r="D20" t="str">
            <v>Martin Odegaard</v>
          </cell>
          <cell r="M20" t="str">
            <v>ARS</v>
          </cell>
        </row>
        <row r="21">
          <cell r="A21" t="str">
            <v>Hwang Hee-chan</v>
          </cell>
          <cell r="B21" t="str">
            <v>Hee Chan</v>
          </cell>
          <cell r="M21" t="str">
            <v>WOL</v>
          </cell>
        </row>
        <row r="22">
          <cell r="A22" t="str">
            <v>Alexander Isak</v>
          </cell>
          <cell r="B22" t="str">
            <v>Isak</v>
          </cell>
          <cell r="M22" t="str">
            <v>NEW</v>
          </cell>
        </row>
        <row r="23">
          <cell r="A23" t="str">
            <v>Emerson Leite de Souza Junior</v>
          </cell>
          <cell r="B23" t="str">
            <v>E.Royal</v>
          </cell>
          <cell r="C23" t="str">
            <v>Emerson R</v>
          </cell>
          <cell r="D23" t="str">
            <v>Emerson</v>
          </cell>
          <cell r="M23" t="str">
            <v>TOT</v>
          </cell>
        </row>
        <row r="24">
          <cell r="A24" t="str">
            <v>Kristoffer Ajer</v>
          </cell>
          <cell r="B24" t="str">
            <v>Ajer</v>
          </cell>
          <cell r="M24" t="str">
            <v>BRE</v>
          </cell>
        </row>
        <row r="25">
          <cell r="A25" t="str">
            <v>Mohamed Salah</v>
          </cell>
          <cell r="B25" t="str">
            <v>Salah</v>
          </cell>
          <cell r="M25" t="str">
            <v>LIV</v>
          </cell>
        </row>
        <row r="26">
          <cell r="A26" t="str">
            <v>Richarlison de Andrade</v>
          </cell>
          <cell r="B26" t="str">
            <v>Richarlison</v>
          </cell>
          <cell r="M26" t="str">
            <v>TOT</v>
          </cell>
        </row>
        <row r="27">
          <cell r="A27" t="str">
            <v>Rúben Gato Alves Dias</v>
          </cell>
          <cell r="B27" t="str">
            <v>Rúben</v>
          </cell>
          <cell r="C27" t="str">
            <v>Ruben Dias</v>
          </cell>
          <cell r="D27" t="str">
            <v>Rúben Dias</v>
          </cell>
          <cell r="M27" t="str">
            <v>MCI</v>
          </cell>
        </row>
        <row r="28">
          <cell r="A28" t="str">
            <v>Bukayo Saka</v>
          </cell>
          <cell r="B28" t="str">
            <v>Saka</v>
          </cell>
          <cell r="M28" t="str">
            <v>ARS</v>
          </cell>
        </row>
        <row r="29">
          <cell r="A29" t="str">
            <v>Aaron Wan-Bissaka</v>
          </cell>
          <cell r="B29" t="str">
            <v>Wan-Bissaka</v>
          </cell>
          <cell r="M29" t="str">
            <v>MUN</v>
          </cell>
        </row>
        <row r="30">
          <cell r="A30" t="str">
            <v>Eddie Nketiah</v>
          </cell>
          <cell r="B30" t="str">
            <v>Nketiah</v>
          </cell>
          <cell r="M30" t="str">
            <v>ARS</v>
          </cell>
        </row>
        <row r="31">
          <cell r="A31" t="str">
            <v>Julio Enciso</v>
          </cell>
          <cell r="B31" t="str">
            <v>Enciso</v>
          </cell>
          <cell r="C31" t="str">
            <v>Julio César Enciso</v>
          </cell>
          <cell r="M31" t="str">
            <v>BHA</v>
          </cell>
        </row>
        <row r="32">
          <cell r="A32" t="str">
            <v>Diogo Teixeira da Silva</v>
          </cell>
          <cell r="B32" t="str">
            <v>Diogo J.</v>
          </cell>
          <cell r="C32" t="str">
            <v>Diogo Jota</v>
          </cell>
          <cell r="M32" t="str">
            <v>LIV</v>
          </cell>
        </row>
        <row r="33">
          <cell r="A33" t="str">
            <v>Dominic Solanke</v>
          </cell>
          <cell r="B33" t="str">
            <v>Solanke</v>
          </cell>
          <cell r="M33" t="str">
            <v>BOU</v>
          </cell>
        </row>
        <row r="34">
          <cell r="A34" t="str">
            <v>Ivan Perišić</v>
          </cell>
          <cell r="B34" t="str">
            <v>Perišić</v>
          </cell>
          <cell r="C34" t="str">
            <v>Ivan Perisic</v>
          </cell>
          <cell r="D34" t="str">
            <v>PERISIC</v>
          </cell>
          <cell r="M34" t="str">
            <v>TOT</v>
          </cell>
        </row>
        <row r="35">
          <cell r="A35" t="str">
            <v>Jarrod Bowen</v>
          </cell>
          <cell r="B35" t="str">
            <v>Bowen</v>
          </cell>
          <cell r="M35" t="str">
            <v>WHU</v>
          </cell>
        </row>
        <row r="36">
          <cell r="A36" t="str">
            <v>Cristian Romero</v>
          </cell>
          <cell r="B36" t="str">
            <v>Romero</v>
          </cell>
          <cell r="M36" t="str">
            <v>TOT</v>
          </cell>
        </row>
        <row r="37">
          <cell r="A37" t="str">
            <v>Joachim Andersen</v>
          </cell>
          <cell r="B37" t="str">
            <v>Andersen</v>
          </cell>
          <cell r="M37" t="str">
            <v>CRY</v>
          </cell>
        </row>
        <row r="38">
          <cell r="A38" t="str">
            <v>Ben Chilwell</v>
          </cell>
          <cell r="B38" t="str">
            <v>Chilwell</v>
          </cell>
          <cell r="M38" t="str">
            <v>CHE</v>
          </cell>
        </row>
        <row r="39">
          <cell r="A39" t="str">
            <v>James Maddison</v>
          </cell>
          <cell r="B39" t="str">
            <v>Maddison</v>
          </cell>
          <cell r="M39" t="str">
            <v>TOT</v>
          </cell>
        </row>
        <row r="40">
          <cell r="A40" t="str">
            <v>John McGinn</v>
          </cell>
          <cell r="B40" t="str">
            <v>McGinn</v>
          </cell>
          <cell r="M40" t="str">
            <v>AVL</v>
          </cell>
        </row>
        <row r="41">
          <cell r="A41" t="str">
            <v>William Saliba</v>
          </cell>
          <cell r="B41" t="str">
            <v>Saliba</v>
          </cell>
          <cell r="M41" t="str">
            <v>ARS</v>
          </cell>
        </row>
        <row r="42">
          <cell r="A42" t="str">
            <v>Odsonne Edouard</v>
          </cell>
          <cell r="B42" t="str">
            <v>Edouard</v>
          </cell>
          <cell r="C42" t="str">
            <v>Odsonne Édouard</v>
          </cell>
          <cell r="M42" t="str">
            <v>CRY</v>
          </cell>
        </row>
        <row r="43">
          <cell r="A43" t="str">
            <v>Rodrigo Hernandez</v>
          </cell>
          <cell r="B43" t="str">
            <v>Rodrigo</v>
          </cell>
          <cell r="M43" t="str">
            <v>MCI</v>
          </cell>
        </row>
        <row r="44">
          <cell r="A44" t="str">
            <v>Kaoru Mitoma</v>
          </cell>
          <cell r="B44" t="str">
            <v>Mitoma</v>
          </cell>
          <cell r="M44" t="str">
            <v>BHA</v>
          </cell>
        </row>
        <row r="45">
          <cell r="A45" t="str">
            <v>Philippe Coutinho Correia</v>
          </cell>
          <cell r="B45" t="str">
            <v>Coutinho</v>
          </cell>
          <cell r="C45" t="str">
            <v>Philippe Coutinho</v>
          </cell>
          <cell r="M45" t="str">
            <v>AVL</v>
          </cell>
        </row>
        <row r="46">
          <cell r="A46" t="str">
            <v>Bobby De Cordova-Reid</v>
          </cell>
          <cell r="B46" t="str">
            <v>De Cordova-Reid</v>
          </cell>
          <cell r="C46" t="str">
            <v>Reid</v>
          </cell>
          <cell r="D46" t="str">
            <v>Bobby Reid</v>
          </cell>
          <cell r="M46" t="str">
            <v>FUL</v>
          </cell>
        </row>
        <row r="47">
          <cell r="A47" t="str">
            <v>Julián Álvarez</v>
          </cell>
          <cell r="B47" t="str">
            <v>J.Alvarez</v>
          </cell>
          <cell r="C47" t="str">
            <v>Alvarez</v>
          </cell>
          <cell r="D47" t="str">
            <v>Julian Alvarez</v>
          </cell>
          <cell r="M47" t="str">
            <v>MCI</v>
          </cell>
        </row>
        <row r="48">
          <cell r="A48" t="str">
            <v>Kyle Walker</v>
          </cell>
          <cell r="B48" t="str">
            <v>Walker</v>
          </cell>
          <cell r="M48" t="str">
            <v>MCI</v>
          </cell>
        </row>
        <row r="49">
          <cell r="A49" t="str">
            <v>Gabriel dos Santos Magalhães</v>
          </cell>
          <cell r="B49" t="str">
            <v>Gabriel</v>
          </cell>
          <cell r="C49" t="str">
            <v>Gabriel Magalhaes</v>
          </cell>
          <cell r="D49" t="str">
            <v>Gabriel Dos Santos</v>
          </cell>
          <cell r="M49" t="str">
            <v>ARS</v>
          </cell>
        </row>
        <row r="50">
          <cell r="A50" t="str">
            <v>Rico Lewis</v>
          </cell>
          <cell r="B50" t="str">
            <v>R.Lewis</v>
          </cell>
          <cell r="C50" t="str">
            <v>R Lewis</v>
          </cell>
          <cell r="M50" t="str">
            <v>MCI</v>
          </cell>
        </row>
        <row r="51">
          <cell r="A51" t="str">
            <v>Alphonse Areola</v>
          </cell>
          <cell r="B51" t="str">
            <v>Areola</v>
          </cell>
          <cell r="M51" t="str">
            <v>WHU</v>
          </cell>
        </row>
        <row r="52">
          <cell r="A52" t="str">
            <v>Ederson Santana de Moraes</v>
          </cell>
          <cell r="B52" t="str">
            <v>Ederson M.</v>
          </cell>
          <cell r="C52" t="str">
            <v>Ederson</v>
          </cell>
          <cell r="M52" t="str">
            <v>MCI</v>
          </cell>
        </row>
        <row r="53">
          <cell r="A53" t="str">
            <v>Bernd Leno</v>
          </cell>
          <cell r="B53" t="str">
            <v>Leno</v>
          </cell>
          <cell r="M53" t="str">
            <v>FUL</v>
          </cell>
        </row>
        <row r="54">
          <cell r="A54" t="str">
            <v>Christopher Nkunku</v>
          </cell>
          <cell r="M54" t="str">
            <v>CHE</v>
          </cell>
        </row>
        <row r="55">
          <cell r="A55" t="str">
            <v>Yoane Wissa (More mins)</v>
          </cell>
          <cell r="M55" t="str">
            <v>BRE</v>
          </cell>
        </row>
        <row r="56">
          <cell r="A56" t="str">
            <v>Ollie Watkins (Post Emery)</v>
          </cell>
          <cell r="M56" t="str">
            <v>AVL</v>
          </cell>
        </row>
        <row r="57">
          <cell r="A57" t="str">
            <v>Tyrick Mitchell</v>
          </cell>
          <cell r="B57" t="str">
            <v>Mitchell</v>
          </cell>
          <cell r="M57" t="str">
            <v>CRY</v>
          </cell>
        </row>
        <row r="58">
          <cell r="A58" t="str">
            <v>Trent Alexander-Arnold (2nd Half)</v>
          </cell>
          <cell r="M58" t="str">
            <v>LIV</v>
          </cell>
        </row>
        <row r="59">
          <cell r="A59" t="str">
            <v>Nicolas Jackson</v>
          </cell>
          <cell r="M59" t="str">
            <v>CHE</v>
          </cell>
        </row>
        <row r="60">
          <cell r="A60" t="str">
            <v>Eberechi Eze (Post Hodge)</v>
          </cell>
          <cell r="M60" t="str">
            <v>CRY</v>
          </cell>
        </row>
        <row r="61">
          <cell r="A61" t="str">
            <v>Norberto Murara Neto</v>
          </cell>
          <cell r="B61" t="str">
            <v>Neto</v>
          </cell>
          <cell r="M61" t="str">
            <v>BOU</v>
          </cell>
        </row>
        <row r="62">
          <cell r="A62" t="str">
            <v>Ethan Pinnock</v>
          </cell>
          <cell r="B62" t="str">
            <v>Pinnock</v>
          </cell>
          <cell r="M62" t="str">
            <v>BRE</v>
          </cell>
        </row>
        <row r="63">
          <cell r="A63" t="str">
            <v>Pedro Porro</v>
          </cell>
          <cell r="B63" t="str">
            <v>Pedro Porro</v>
          </cell>
          <cell r="M63" t="str">
            <v>TOT</v>
          </cell>
        </row>
        <row r="64">
          <cell r="A64" t="str">
            <v>Elliot Anderson</v>
          </cell>
          <cell r="B64" t="str">
            <v>Anderson</v>
          </cell>
          <cell r="M64" t="str">
            <v>NEW</v>
          </cell>
        </row>
        <row r="65">
          <cell r="A65" t="str">
            <v>Mads Roerslev Rasmussen</v>
          </cell>
          <cell r="B65" t="str">
            <v>Roerslev</v>
          </cell>
          <cell r="C65" t="str">
            <v>Mads Roerslev</v>
          </cell>
          <cell r="M65" t="str">
            <v>BRE</v>
          </cell>
        </row>
        <row r="66">
          <cell r="A66" t="str">
            <v>Ollie Watkins</v>
          </cell>
          <cell r="B66" t="str">
            <v>Watkins</v>
          </cell>
          <cell r="M66" t="str">
            <v>AVL</v>
          </cell>
        </row>
        <row r="67">
          <cell r="A67" t="str">
            <v>Bryan Mbeumo (More Mins)</v>
          </cell>
          <cell r="B67" t="str">
            <v>Mbeumo</v>
          </cell>
          <cell r="M67" t="str">
            <v>BRE</v>
          </cell>
        </row>
        <row r="68">
          <cell r="A68" t="str">
            <v>Rico Henry</v>
          </cell>
          <cell r="B68" t="str">
            <v>Henry</v>
          </cell>
          <cell r="M68" t="str">
            <v>BRE</v>
          </cell>
        </row>
        <row r="69">
          <cell r="A69" t="str">
            <v>Michail Antonio</v>
          </cell>
          <cell r="B69" t="str">
            <v>Antonio</v>
          </cell>
          <cell r="M69" t="str">
            <v>WHU</v>
          </cell>
        </row>
        <row r="70">
          <cell r="A70" t="str">
            <v>Harvey Elliott</v>
          </cell>
          <cell r="B70" t="str">
            <v>Elliott</v>
          </cell>
          <cell r="M70" t="str">
            <v>LIV</v>
          </cell>
        </row>
        <row r="71">
          <cell r="A71" t="str">
            <v>Bruno Borges Fernandes</v>
          </cell>
          <cell r="B71" t="str">
            <v>B.Fernandes</v>
          </cell>
          <cell r="C71" t="str">
            <v>Bruno Fernandes</v>
          </cell>
          <cell r="M71" t="str">
            <v>MUN</v>
          </cell>
        </row>
        <row r="72">
          <cell r="A72" t="str">
            <v>Douglas Luiz Soares de Paulo</v>
          </cell>
          <cell r="B72" t="str">
            <v>Douglas Luiz</v>
          </cell>
          <cell r="M72" t="str">
            <v>AVL</v>
          </cell>
        </row>
        <row r="73">
          <cell r="A73" t="str">
            <v>Eberechi Eze</v>
          </cell>
          <cell r="B73" t="str">
            <v>Eze</v>
          </cell>
          <cell r="M73" t="str">
            <v>CRY</v>
          </cell>
        </row>
        <row r="74">
          <cell r="A74" t="str">
            <v>Moussa Diaby</v>
          </cell>
          <cell r="B74" t="str">
            <v>Diaby</v>
          </cell>
          <cell r="M74" t="str">
            <v>AVL</v>
          </cell>
        </row>
        <row r="75">
          <cell r="A75" t="str">
            <v>Darwin Núñez Ribeiro</v>
          </cell>
          <cell r="B75" t="str">
            <v>Darwin</v>
          </cell>
          <cell r="C75" t="str">
            <v>Darwin Núñez</v>
          </cell>
          <cell r="D75" t="str">
            <v>Darwin Nunez</v>
          </cell>
          <cell r="M75" t="str">
            <v>LIV</v>
          </cell>
        </row>
        <row r="76">
          <cell r="A76" t="str">
            <v>Neal Maupay</v>
          </cell>
          <cell r="B76" t="str">
            <v>Maupay</v>
          </cell>
          <cell r="M76" t="str">
            <v>EVE</v>
          </cell>
        </row>
        <row r="77">
          <cell r="A77" t="str">
            <v>Destiny Udogie</v>
          </cell>
          <cell r="B77" t="str">
            <v>Udogie</v>
          </cell>
          <cell r="M77" t="str">
            <v>TOT</v>
          </cell>
        </row>
        <row r="78">
          <cell r="A78" t="str">
            <v>Lucas Digne</v>
          </cell>
          <cell r="B78" t="str">
            <v>Digne</v>
          </cell>
          <cell r="M78" t="str">
            <v>AVL</v>
          </cell>
        </row>
        <row r="79">
          <cell r="A79" t="str">
            <v>Emiliano Martínez Romero</v>
          </cell>
          <cell r="B79" t="str">
            <v>Martinez</v>
          </cell>
          <cell r="C79" t="str">
            <v>Emiliano Martínez</v>
          </cell>
          <cell r="M79" t="str">
            <v>AVL</v>
          </cell>
        </row>
        <row r="80">
          <cell r="A80" t="str">
            <v>Sven Botman</v>
          </cell>
          <cell r="B80" t="str">
            <v>Botman</v>
          </cell>
          <cell r="M80" t="str">
            <v>NEW</v>
          </cell>
        </row>
        <row r="81">
          <cell r="A81" t="str">
            <v>Issa Diop</v>
          </cell>
          <cell r="B81" t="str">
            <v>Diop</v>
          </cell>
          <cell r="M81" t="str">
            <v>FUL</v>
          </cell>
        </row>
        <row r="82">
          <cell r="A82" t="str">
            <v>Nathan Collins</v>
          </cell>
          <cell r="B82" t="str">
            <v>Collins</v>
          </cell>
          <cell r="M82" t="str">
            <v>BRE</v>
          </cell>
        </row>
        <row r="83">
          <cell r="A83" t="str">
            <v>Aaron Ramsdale</v>
          </cell>
          <cell r="B83" t="str">
            <v>Ramsdale</v>
          </cell>
          <cell r="M83" t="str">
            <v>ARS</v>
          </cell>
        </row>
        <row r="84">
          <cell r="A84" t="str">
            <v>Jordan Ayew</v>
          </cell>
          <cell r="B84" t="str">
            <v>J.Ayew</v>
          </cell>
          <cell r="M84" t="str">
            <v>CRY</v>
          </cell>
        </row>
        <row r="85">
          <cell r="A85" t="str">
            <v>Benjamin White</v>
          </cell>
          <cell r="B85" t="str">
            <v>White</v>
          </cell>
          <cell r="C85" t="str">
            <v>B White</v>
          </cell>
          <cell r="D85" t="str">
            <v>Ben White</v>
          </cell>
          <cell r="M85" t="str">
            <v>ARS</v>
          </cell>
        </row>
        <row r="86">
          <cell r="A86" t="str">
            <v>Joel Ward</v>
          </cell>
          <cell r="B86" t="str">
            <v>Ward</v>
          </cell>
          <cell r="M86" t="str">
            <v>CRY</v>
          </cell>
        </row>
        <row r="87">
          <cell r="A87" t="str">
            <v>Marc Guéhi</v>
          </cell>
          <cell r="B87" t="str">
            <v>Guéhi</v>
          </cell>
          <cell r="C87" t="str">
            <v>Guehi</v>
          </cell>
          <cell r="D87" t="str">
            <v>Marc Guehi</v>
          </cell>
          <cell r="M87" t="str">
            <v>CRY</v>
          </cell>
        </row>
        <row r="88">
          <cell r="A88" t="str">
            <v>Abdoulaye Doucouré</v>
          </cell>
          <cell r="B88" t="str">
            <v>A.Doucoure</v>
          </cell>
          <cell r="M88" t="str">
            <v>EVE</v>
          </cell>
        </row>
        <row r="89">
          <cell r="A89" t="str">
            <v>Kieffer Moore</v>
          </cell>
          <cell r="B89" t="str">
            <v>Moore</v>
          </cell>
          <cell r="M89" t="str">
            <v>BOU</v>
          </cell>
        </row>
        <row r="90">
          <cell r="A90" t="str">
            <v>João Pedro Junqueira de Jesus</v>
          </cell>
          <cell r="B90" t="str">
            <v>João Pedro</v>
          </cell>
          <cell r="M90" t="str">
            <v>BHA</v>
          </cell>
        </row>
        <row r="91">
          <cell r="A91" t="str">
            <v>Sam Johnstone</v>
          </cell>
          <cell r="B91" t="str">
            <v>Johnstone</v>
          </cell>
          <cell r="M91" t="str">
            <v>CRY</v>
          </cell>
        </row>
        <row r="92">
          <cell r="A92" t="str">
            <v>Gabriel Martinelli Silva</v>
          </cell>
          <cell r="B92" t="str">
            <v>Martinelli</v>
          </cell>
          <cell r="C92" t="str">
            <v>Gabriel Martinelli</v>
          </cell>
          <cell r="M92" t="str">
            <v>ARS</v>
          </cell>
        </row>
        <row r="93">
          <cell r="A93" t="str">
            <v>Marcus Rashford</v>
          </cell>
          <cell r="B93" t="str">
            <v>Rashford</v>
          </cell>
          <cell r="M93" t="str">
            <v>MUN</v>
          </cell>
        </row>
        <row r="94">
          <cell r="A94" t="str">
            <v>Diego Carlos Santos Silva</v>
          </cell>
          <cell r="B94" t="str">
            <v>Diego Carlos</v>
          </cell>
          <cell r="C94" t="str">
            <v>Carlos</v>
          </cell>
          <cell r="M94" t="str">
            <v>AVL</v>
          </cell>
        </row>
        <row r="95">
          <cell r="A95" t="str">
            <v>Matty Cash</v>
          </cell>
          <cell r="B95" t="str">
            <v>Cash</v>
          </cell>
          <cell r="M95" t="str">
            <v>AVL</v>
          </cell>
        </row>
        <row r="96">
          <cell r="A96" t="str">
            <v>Mathias Jensen</v>
          </cell>
          <cell r="B96" t="str">
            <v>Jensen</v>
          </cell>
          <cell r="M96" t="str">
            <v>BRE</v>
          </cell>
        </row>
        <row r="97">
          <cell r="A97" t="str">
            <v>Aleksandar Mitrović</v>
          </cell>
          <cell r="B97" t="str">
            <v>Mitrović</v>
          </cell>
          <cell r="C97" t="str">
            <v>Mitrovic</v>
          </cell>
          <cell r="D97" t="str">
            <v>Aleksandar Mitrovic</v>
          </cell>
          <cell r="M97" t="str">
            <v>FUL</v>
          </cell>
        </row>
        <row r="98">
          <cell r="A98" t="str">
            <v>Willy Boly</v>
          </cell>
          <cell r="B98" t="str">
            <v>Boly</v>
          </cell>
          <cell r="M98" t="str">
            <v>NFO</v>
          </cell>
        </row>
        <row r="99">
          <cell r="A99" t="str">
            <v>Sean Longstaff</v>
          </cell>
          <cell r="B99" t="str">
            <v>Longstaff</v>
          </cell>
          <cell r="M99" t="str">
            <v>NEW</v>
          </cell>
        </row>
        <row r="100">
          <cell r="A100" t="str">
            <v>Angelo Ogbonna</v>
          </cell>
          <cell r="B100" t="str">
            <v>Ogbonna</v>
          </cell>
          <cell r="M100" t="str">
            <v>WHU</v>
          </cell>
        </row>
        <row r="101">
          <cell r="A101" t="str">
            <v>Joël Veltman</v>
          </cell>
          <cell r="B101" t="str">
            <v>Veltman</v>
          </cell>
          <cell r="C101" t="str">
            <v>Joel Veltman</v>
          </cell>
          <cell r="M101" t="str">
            <v>BHA</v>
          </cell>
        </row>
        <row r="102">
          <cell r="A102" t="str">
            <v>Mykhailo Mudryk</v>
          </cell>
          <cell r="B102" t="str">
            <v>Mudryk</v>
          </cell>
          <cell r="M102" t="str">
            <v>CHE</v>
          </cell>
        </row>
        <row r="103">
          <cell r="A103" t="str">
            <v>André Onana</v>
          </cell>
          <cell r="B103" t="str">
            <v>Onana</v>
          </cell>
          <cell r="M103" t="str">
            <v>MUN</v>
          </cell>
        </row>
        <row r="104">
          <cell r="A104" t="str">
            <v>Mikkel Damsgaard</v>
          </cell>
          <cell r="B104" t="str">
            <v>Damsgaard</v>
          </cell>
          <cell r="M104" t="str">
            <v>BRE</v>
          </cell>
        </row>
        <row r="105">
          <cell r="A105" t="str">
            <v>David Brooks</v>
          </cell>
          <cell r="B105" t="str">
            <v>Brooks</v>
          </cell>
          <cell r="M105" t="str">
            <v>BOU</v>
          </cell>
        </row>
        <row r="106">
          <cell r="A106" t="str">
            <v>Jadon Sancho</v>
          </cell>
          <cell r="B106" t="str">
            <v>Sancho</v>
          </cell>
          <cell r="M106" t="str">
            <v>MUN</v>
          </cell>
        </row>
        <row r="107">
          <cell r="A107" t="str">
            <v>Declan Rice</v>
          </cell>
          <cell r="B107" t="str">
            <v>Rice</v>
          </cell>
          <cell r="M107" t="str">
            <v>ARS</v>
          </cell>
        </row>
        <row r="108">
          <cell r="A108" t="str">
            <v>Amadou Onana</v>
          </cell>
          <cell r="B108" t="str">
            <v>Onana</v>
          </cell>
          <cell r="M108" t="str">
            <v>EVE</v>
          </cell>
        </row>
        <row r="109">
          <cell r="A109" t="str">
            <v>Luke Shaw</v>
          </cell>
          <cell r="B109" t="str">
            <v>Shaw</v>
          </cell>
          <cell r="M109" t="str">
            <v>MUN</v>
          </cell>
        </row>
        <row r="110">
          <cell r="A110" t="str">
            <v>Neco Williams</v>
          </cell>
          <cell r="B110" t="str">
            <v>Williams</v>
          </cell>
          <cell r="M110" t="str">
            <v>NFO</v>
          </cell>
        </row>
        <row r="111">
          <cell r="A111" t="str">
            <v>George Baldock</v>
          </cell>
          <cell r="B111" t="str">
            <v>Baldock</v>
          </cell>
          <cell r="M111" t="str">
            <v>SHU</v>
          </cell>
        </row>
        <row r="112">
          <cell r="A112" t="str">
            <v>Jack Grealish</v>
          </cell>
          <cell r="B112" t="str">
            <v>Grealish</v>
          </cell>
          <cell r="M112" t="str">
            <v>MCI</v>
          </cell>
        </row>
        <row r="113">
          <cell r="A113" t="str">
            <v>Nick Pope</v>
          </cell>
          <cell r="B113" t="str">
            <v>Pope</v>
          </cell>
          <cell r="M113" t="str">
            <v>NEW</v>
          </cell>
        </row>
        <row r="114">
          <cell r="A114" t="str">
            <v>Diogo Dalot Teixeira</v>
          </cell>
          <cell r="B114" t="str">
            <v>Dalot</v>
          </cell>
          <cell r="C114" t="str">
            <v>Diogo Dalot</v>
          </cell>
          <cell r="M114" t="str">
            <v>MUN</v>
          </cell>
        </row>
        <row r="115">
          <cell r="A115" t="str">
            <v>Andreas Hoelgebaum Pereira</v>
          </cell>
          <cell r="B115" t="str">
            <v>Andreas</v>
          </cell>
          <cell r="C115" t="str">
            <v>A Pereira</v>
          </cell>
          <cell r="D115" t="str">
            <v>Andreas Pereira</v>
          </cell>
          <cell r="M115" t="str">
            <v>FUL</v>
          </cell>
        </row>
        <row r="116">
          <cell r="A116" t="str">
            <v>Virgil van Dijk</v>
          </cell>
          <cell r="B116" t="str">
            <v>Virgil</v>
          </cell>
          <cell r="M116" t="str">
            <v>LIV</v>
          </cell>
        </row>
        <row r="117">
          <cell r="A117" t="str">
            <v>Carlos Henrique Casimiro</v>
          </cell>
          <cell r="B117" t="str">
            <v>Casemiro</v>
          </cell>
          <cell r="M117" t="str">
            <v>MUN</v>
          </cell>
        </row>
        <row r="118">
          <cell r="A118" t="str">
            <v>Reece James</v>
          </cell>
          <cell r="B118" t="str">
            <v>James</v>
          </cell>
          <cell r="C118" t="str">
            <v>R James</v>
          </cell>
          <cell r="M118" t="str">
            <v>CHE</v>
          </cell>
        </row>
        <row r="119">
          <cell r="A119" t="str">
            <v>Pablo Fornals Malla</v>
          </cell>
          <cell r="B119" t="str">
            <v>P.Fornals</v>
          </cell>
          <cell r="C119" t="str">
            <v>Pablo Fornals</v>
          </cell>
          <cell r="M119" t="str">
            <v>WHU</v>
          </cell>
        </row>
        <row r="120">
          <cell r="A120" t="str">
            <v>Joe Worrall</v>
          </cell>
          <cell r="B120" t="str">
            <v>Worrall</v>
          </cell>
          <cell r="M120" t="str">
            <v>NFO</v>
          </cell>
        </row>
        <row r="121">
          <cell r="A121" t="str">
            <v>Scott McKenna</v>
          </cell>
          <cell r="B121" t="str">
            <v>McKenna</v>
          </cell>
          <cell r="M121" t="str">
            <v>NFO</v>
          </cell>
        </row>
        <row r="122">
          <cell r="A122" t="str">
            <v>Son Heung-Min</v>
          </cell>
          <cell r="B122" t="str">
            <v>Son</v>
          </cell>
          <cell r="M122" t="str">
            <v>TOT</v>
          </cell>
        </row>
        <row r="123">
          <cell r="A123" t="str">
            <v>Pascal Groß</v>
          </cell>
          <cell r="B123" t="str">
            <v>Gross</v>
          </cell>
          <cell r="D123" t="str">
            <v>Pascal Gross</v>
          </cell>
          <cell r="M123" t="str">
            <v>BHA</v>
          </cell>
        </row>
        <row r="124">
          <cell r="A124" t="str">
            <v>Curtis Jones</v>
          </cell>
          <cell r="B124" t="str">
            <v>Jones</v>
          </cell>
          <cell r="C124" t="str">
            <v>C Jones</v>
          </cell>
          <cell r="M124" t="str">
            <v>LIV</v>
          </cell>
        </row>
        <row r="125">
          <cell r="A125" t="str">
            <v>Kieran Trippier</v>
          </cell>
          <cell r="B125" t="str">
            <v>Trippier</v>
          </cell>
          <cell r="M125" t="str">
            <v>NEW</v>
          </cell>
        </row>
        <row r="126">
          <cell r="A126" t="str">
            <v>Dan Burn</v>
          </cell>
          <cell r="B126" t="str">
            <v>Burn</v>
          </cell>
          <cell r="M126" t="str">
            <v>NEW</v>
          </cell>
        </row>
        <row r="127">
          <cell r="A127" t="str">
            <v>Christian Eriksen</v>
          </cell>
          <cell r="B127" t="str">
            <v>Eriksen</v>
          </cell>
          <cell r="M127" t="str">
            <v>MUN</v>
          </cell>
        </row>
        <row r="128">
          <cell r="A128" t="str">
            <v>Alejandro Garnacho</v>
          </cell>
          <cell r="B128" t="str">
            <v>Garnacho</v>
          </cell>
          <cell r="M128" t="str">
            <v>MUN</v>
          </cell>
        </row>
        <row r="129">
          <cell r="A129" t="str">
            <v>Andrew Robertson</v>
          </cell>
          <cell r="B129" t="str">
            <v>Robertson</v>
          </cell>
          <cell r="M129" t="str">
            <v>LIV</v>
          </cell>
        </row>
        <row r="130">
          <cell r="A130" t="str">
            <v>Levi Colwill</v>
          </cell>
          <cell r="B130" t="str">
            <v>Colwill</v>
          </cell>
          <cell r="M130" t="str">
            <v>CHE</v>
          </cell>
        </row>
        <row r="131">
          <cell r="A131" t="str">
            <v>Ezri Konsa Ngoyo</v>
          </cell>
          <cell r="B131" t="str">
            <v>Konsa</v>
          </cell>
          <cell r="C131" t="str">
            <v>Ezri Konsa</v>
          </cell>
          <cell r="M131" t="str">
            <v>AVL</v>
          </cell>
        </row>
        <row r="132">
          <cell r="A132" t="str">
            <v>Morgan Gibbs-White</v>
          </cell>
          <cell r="B132" t="str">
            <v>Gibbs-White</v>
          </cell>
          <cell r="M132" t="str">
            <v>NFO</v>
          </cell>
        </row>
        <row r="133">
          <cell r="A133" t="str">
            <v>Philip Billing</v>
          </cell>
          <cell r="B133" t="str">
            <v>Billing</v>
          </cell>
          <cell r="M133" t="str">
            <v>BOU</v>
          </cell>
        </row>
        <row r="134">
          <cell r="A134" t="str">
            <v>Bernardo Veiga de Carvalho e Silva</v>
          </cell>
          <cell r="B134" t="str">
            <v>Bernardo</v>
          </cell>
          <cell r="C134" t="str">
            <v>B Silva</v>
          </cell>
          <cell r="D134" t="str">
            <v>Bernardo Silva</v>
          </cell>
          <cell r="M134" t="str">
            <v>MCI</v>
          </cell>
        </row>
        <row r="135">
          <cell r="A135" t="str">
            <v>Alisson Ramses Becker</v>
          </cell>
          <cell r="B135" t="str">
            <v>A.Becker</v>
          </cell>
          <cell r="C135" t="str">
            <v>Alisson</v>
          </cell>
          <cell r="M135" t="str">
            <v>LIV</v>
          </cell>
        </row>
        <row r="136">
          <cell r="A136" t="str">
            <v>Nayef Aguerd</v>
          </cell>
          <cell r="B136" t="str">
            <v>N.Aguerd</v>
          </cell>
          <cell r="M136" t="str">
            <v>WHU</v>
          </cell>
        </row>
        <row r="137">
          <cell r="A137" t="str">
            <v>Harry Wilson</v>
          </cell>
          <cell r="B137" t="str">
            <v>Wilson</v>
          </cell>
          <cell r="C137" t="str">
            <v>H Wilson</v>
          </cell>
          <cell r="M137" t="str">
            <v>FUL</v>
          </cell>
        </row>
        <row r="138">
          <cell r="A138" t="str">
            <v>Aaron Hickey</v>
          </cell>
          <cell r="B138" t="str">
            <v>Hickey</v>
          </cell>
          <cell r="M138" t="str">
            <v>BRE</v>
          </cell>
        </row>
        <row r="139">
          <cell r="A139" t="str">
            <v>Antony Matheus dos Santos</v>
          </cell>
          <cell r="B139" t="str">
            <v>Antony</v>
          </cell>
          <cell r="M139" t="str">
            <v>MUN</v>
          </cell>
        </row>
        <row r="140">
          <cell r="A140" t="str">
            <v>Thomas Partey</v>
          </cell>
          <cell r="B140" t="str">
            <v>Thomas</v>
          </cell>
          <cell r="M140" t="str">
            <v>ARS</v>
          </cell>
        </row>
        <row r="141">
          <cell r="A141" t="str">
            <v>Jeffrey Schlupp</v>
          </cell>
          <cell r="B141" t="str">
            <v>Schlupp</v>
          </cell>
          <cell r="M141" t="str">
            <v>CRY</v>
          </cell>
        </row>
        <row r="142">
          <cell r="A142" t="str">
            <v>Jason Steele</v>
          </cell>
          <cell r="B142" t="str">
            <v>Steele</v>
          </cell>
          <cell r="M142" t="str">
            <v>BHA</v>
          </cell>
        </row>
        <row r="143">
          <cell r="A143" t="str">
            <v>Vitaly Janelt</v>
          </cell>
          <cell r="B143" t="str">
            <v>Janelt</v>
          </cell>
          <cell r="M143" t="str">
            <v>BRE</v>
          </cell>
        </row>
        <row r="144">
          <cell r="A144" t="str">
            <v>Brennan Johnson</v>
          </cell>
          <cell r="B144" t="str">
            <v>Johnson</v>
          </cell>
          <cell r="M144" t="str">
            <v>NFO</v>
          </cell>
        </row>
        <row r="145">
          <cell r="A145" t="str">
            <v>Miguel Almirón Rejala</v>
          </cell>
          <cell r="B145" t="str">
            <v>Almirón</v>
          </cell>
          <cell r="C145" t="str">
            <v>Miguel Almirón</v>
          </cell>
          <cell r="D145" t="str">
            <v>Miguel Almiron</v>
          </cell>
          <cell r="M145" t="str">
            <v>NEW</v>
          </cell>
        </row>
        <row r="146">
          <cell r="A146" t="str">
            <v>Jefferson Lerma Solís</v>
          </cell>
          <cell r="B146" t="str">
            <v>Lerma</v>
          </cell>
          <cell r="C146" t="str">
            <v>Jefferson Lerma</v>
          </cell>
          <cell r="M146" t="str">
            <v>CRY</v>
          </cell>
        </row>
        <row r="147">
          <cell r="A147" t="str">
            <v>Emerson Palmieri dos Santos</v>
          </cell>
          <cell r="B147" t="str">
            <v>Emerson</v>
          </cell>
          <cell r="C147" t="str">
            <v>Emerson P</v>
          </cell>
          <cell r="M147" t="str">
            <v>WHU</v>
          </cell>
        </row>
        <row r="148">
          <cell r="A148" t="str">
            <v>Ibrahima Konaté</v>
          </cell>
          <cell r="B148" t="str">
            <v>Konaté</v>
          </cell>
          <cell r="M148" t="str">
            <v>LIV</v>
          </cell>
        </row>
        <row r="149">
          <cell r="A149" t="str">
            <v>Lewis Dunk</v>
          </cell>
          <cell r="B149" t="str">
            <v>Dunk</v>
          </cell>
          <cell r="M149" t="str">
            <v>BHA</v>
          </cell>
        </row>
        <row r="150">
          <cell r="A150" t="str">
            <v>Antonee Robinson</v>
          </cell>
          <cell r="B150" t="str">
            <v>Robinson</v>
          </cell>
          <cell r="M150" t="str">
            <v>FUL</v>
          </cell>
        </row>
        <row r="151">
          <cell r="A151" t="str">
            <v>Dejan Kulusevski</v>
          </cell>
          <cell r="B151" t="str">
            <v>Kulusevski</v>
          </cell>
          <cell r="M151" t="str">
            <v>TOT</v>
          </cell>
        </row>
        <row r="152">
          <cell r="A152" t="str">
            <v>Moisés Caicedo Corozo</v>
          </cell>
          <cell r="B152" t="str">
            <v>Caicedo</v>
          </cell>
          <cell r="C152" t="str">
            <v>Moises Caicedo</v>
          </cell>
          <cell r="D152" t="str">
            <v>Moisés Caicedo</v>
          </cell>
          <cell r="M152" t="str">
            <v>CHE</v>
          </cell>
        </row>
        <row r="153">
          <cell r="A153" t="str">
            <v>Fabian Schär</v>
          </cell>
          <cell r="B153" t="str">
            <v>Schär</v>
          </cell>
          <cell r="C153" t="str">
            <v>Schar</v>
          </cell>
          <cell r="D153" t="str">
            <v>Fabian Schar</v>
          </cell>
          <cell r="M153" t="str">
            <v>NEW</v>
          </cell>
        </row>
        <row r="154">
          <cell r="A154" t="str">
            <v>Christian Nørgaard</v>
          </cell>
          <cell r="B154" t="str">
            <v>Nørgaard</v>
          </cell>
          <cell r="C154" t="str">
            <v>Norgaard</v>
          </cell>
          <cell r="M154" t="str">
            <v>BRE</v>
          </cell>
        </row>
        <row r="155">
          <cell r="A155" t="str">
            <v>Boubacar Kamara</v>
          </cell>
          <cell r="B155" t="str">
            <v>Kamara</v>
          </cell>
          <cell r="M155" t="str">
            <v>AVL</v>
          </cell>
        </row>
        <row r="156">
          <cell r="A156" t="str">
            <v>Robert Sánchez</v>
          </cell>
          <cell r="B156" t="str">
            <v>Sanchez</v>
          </cell>
          <cell r="C156" t="str">
            <v>R Sanchez</v>
          </cell>
          <cell r="M156" t="str">
            <v>CHE</v>
          </cell>
        </row>
        <row r="157">
          <cell r="A157" t="str">
            <v>Yves Bissouma</v>
          </cell>
          <cell r="B157" t="str">
            <v>Bissouma</v>
          </cell>
          <cell r="M157" t="str">
            <v>TOT</v>
          </cell>
        </row>
        <row r="158">
          <cell r="A158" t="str">
            <v>Ryan Yates</v>
          </cell>
          <cell r="B158" t="str">
            <v>Yates</v>
          </cell>
          <cell r="M158" t="str">
            <v>NFO</v>
          </cell>
        </row>
        <row r="159">
          <cell r="A159" t="str">
            <v>Youri Tielemans</v>
          </cell>
          <cell r="B159" t="str">
            <v>Tielemans</v>
          </cell>
          <cell r="M159" t="str">
            <v>AVL</v>
          </cell>
        </row>
        <row r="160">
          <cell r="A160" t="str">
            <v>Billy Gilmour</v>
          </cell>
          <cell r="B160" t="str">
            <v>Gilmour</v>
          </cell>
          <cell r="M160" t="str">
            <v>BHA</v>
          </cell>
        </row>
        <row r="161">
          <cell r="A161" t="str">
            <v>Jan Paul van Hecke</v>
          </cell>
          <cell r="B161" t="str">
            <v>Van Hecke</v>
          </cell>
          <cell r="M161" t="str">
            <v>BHA</v>
          </cell>
        </row>
        <row r="162">
          <cell r="A162" t="str">
            <v>Alex Iwobi</v>
          </cell>
          <cell r="B162" t="str">
            <v>Iwobi</v>
          </cell>
          <cell r="M162" t="str">
            <v>EVE</v>
          </cell>
        </row>
        <row r="163">
          <cell r="A163" t="str">
            <v>Anthony Gordon</v>
          </cell>
          <cell r="B163" t="str">
            <v>Gordon</v>
          </cell>
          <cell r="M163" t="str">
            <v>NEW</v>
          </cell>
        </row>
        <row r="164">
          <cell r="A164" t="str">
            <v>Danny Welbeck</v>
          </cell>
          <cell r="B164" t="str">
            <v>Welbeck</v>
          </cell>
          <cell r="M164" t="str">
            <v>BHA</v>
          </cell>
        </row>
        <row r="165">
          <cell r="A165" t="str">
            <v>Carney Chukwuemeka</v>
          </cell>
          <cell r="B165" t="str">
            <v>Chukwuemeka</v>
          </cell>
          <cell r="M165" t="str">
            <v>CHE</v>
          </cell>
        </row>
        <row r="166">
          <cell r="A166" t="str">
            <v>Mason Mount</v>
          </cell>
          <cell r="B166" t="str">
            <v>Mount</v>
          </cell>
          <cell r="M166" t="str">
            <v>MUN</v>
          </cell>
        </row>
        <row r="167">
          <cell r="A167" t="str">
            <v>Raheem Sterling</v>
          </cell>
          <cell r="B167" t="str">
            <v>Sterling</v>
          </cell>
          <cell r="M167" t="str">
            <v>CHE</v>
          </cell>
        </row>
        <row r="168">
          <cell r="A168" t="str">
            <v>Takehiro Tomiyasu</v>
          </cell>
          <cell r="B168" t="str">
            <v>Tomiyasu</v>
          </cell>
          <cell r="M168" t="str">
            <v>ARS</v>
          </cell>
        </row>
        <row r="169">
          <cell r="A169" t="str">
            <v>Kurt Zouma</v>
          </cell>
          <cell r="B169" t="str">
            <v>Zouma</v>
          </cell>
          <cell r="M169" t="str">
            <v>WHU</v>
          </cell>
        </row>
        <row r="170">
          <cell r="A170" t="str">
            <v>Trent Alexander-Arnold</v>
          </cell>
          <cell r="B170" t="str">
            <v>Alexander-Arnold</v>
          </cell>
          <cell r="C170" t="str">
            <v>Trent</v>
          </cell>
          <cell r="M170" t="str">
            <v>LIV</v>
          </cell>
        </row>
        <row r="171">
          <cell r="A171" t="str">
            <v>Saïd Benrahma</v>
          </cell>
          <cell r="B171" t="str">
            <v>Benrahma</v>
          </cell>
          <cell r="C171" t="str">
            <v>Said Benrahma</v>
          </cell>
          <cell r="M171" t="str">
            <v>WHU</v>
          </cell>
        </row>
        <row r="172">
          <cell r="A172" t="str">
            <v>Cody Gakpo</v>
          </cell>
          <cell r="B172" t="str">
            <v>Gakpo</v>
          </cell>
          <cell r="M172" t="str">
            <v>LIV</v>
          </cell>
        </row>
        <row r="173">
          <cell r="A173" t="str">
            <v>Thiago Emiliano da Silva</v>
          </cell>
          <cell r="B173" t="str">
            <v>T.Silva</v>
          </cell>
          <cell r="C173" t="str">
            <v>T Silva</v>
          </cell>
          <cell r="D173" t="str">
            <v>Thiago Silva</v>
          </cell>
          <cell r="M173" t="str">
            <v>CHE</v>
          </cell>
        </row>
        <row r="174">
          <cell r="A174" t="str">
            <v>Conor Gallagher</v>
          </cell>
          <cell r="B174" t="str">
            <v>Gallagher</v>
          </cell>
          <cell r="M174" t="str">
            <v>CHE</v>
          </cell>
        </row>
        <row r="175">
          <cell r="A175" t="str">
            <v>James Garner</v>
          </cell>
          <cell r="B175" t="str">
            <v>Garner</v>
          </cell>
          <cell r="M175" t="str">
            <v>EVE</v>
          </cell>
        </row>
        <row r="176">
          <cell r="A176" t="str">
            <v>Victor Lindelöf</v>
          </cell>
          <cell r="B176" t="str">
            <v>Lindelof</v>
          </cell>
          <cell r="M176" t="str">
            <v>MUN</v>
          </cell>
        </row>
        <row r="177">
          <cell r="A177" t="str">
            <v>Kai Havertz</v>
          </cell>
          <cell r="B177" t="str">
            <v>Havertz</v>
          </cell>
          <cell r="M177" t="str">
            <v>ARS</v>
          </cell>
        </row>
        <row r="178">
          <cell r="A178" t="str">
            <v>Joe Rothwell</v>
          </cell>
          <cell r="B178" t="str">
            <v>Rothwell</v>
          </cell>
          <cell r="M178" t="str">
            <v>BOU</v>
          </cell>
        </row>
        <row r="179">
          <cell r="A179" t="str">
            <v>Cheick Doucouré</v>
          </cell>
          <cell r="B179" t="str">
            <v>C.Doucouré</v>
          </cell>
          <cell r="C179" t="str">
            <v>C.Doucoure</v>
          </cell>
          <cell r="D179" t="str">
            <v>Abdoulaye Doucoure</v>
          </cell>
          <cell r="M179" t="str">
            <v>CRY</v>
          </cell>
        </row>
        <row r="180">
          <cell r="A180" t="str">
            <v>Kenny Tete</v>
          </cell>
          <cell r="B180" t="str">
            <v>Tete</v>
          </cell>
          <cell r="M180" t="str">
            <v>FUL</v>
          </cell>
        </row>
        <row r="181">
          <cell r="A181" t="str">
            <v>Ryan Christie</v>
          </cell>
          <cell r="B181" t="str">
            <v>Christie</v>
          </cell>
          <cell r="M181" t="str">
            <v>BOU</v>
          </cell>
        </row>
        <row r="182">
          <cell r="A182" t="str">
            <v>Kevin De Bruyne</v>
          </cell>
          <cell r="B182" t="str">
            <v>De Bruyne</v>
          </cell>
          <cell r="M182" t="str">
            <v>MCI</v>
          </cell>
        </row>
        <row r="183">
          <cell r="A183" t="str">
            <v>James Tarkowski</v>
          </cell>
          <cell r="B183" t="str">
            <v>Tarkowski</v>
          </cell>
          <cell r="M183" t="str">
            <v>EVE</v>
          </cell>
        </row>
        <row r="184">
          <cell r="A184" t="str">
            <v>José Malheiro de Sá</v>
          </cell>
          <cell r="B184" t="str">
            <v>José Sá</v>
          </cell>
          <cell r="C184" t="str">
            <v>Sa</v>
          </cell>
          <cell r="M184" t="str">
            <v>WOL</v>
          </cell>
        </row>
        <row r="185">
          <cell r="A185" t="str">
            <v>Harrison Reed</v>
          </cell>
          <cell r="B185" t="str">
            <v>Reed</v>
          </cell>
          <cell r="M185" t="str">
            <v>FUL</v>
          </cell>
        </row>
        <row r="186">
          <cell r="A186" t="str">
            <v>Matt Turner</v>
          </cell>
          <cell r="B186" t="str">
            <v>Turner</v>
          </cell>
          <cell r="M186" t="str">
            <v>NFO</v>
          </cell>
        </row>
        <row r="187">
          <cell r="A187" t="str">
            <v>Raúl Jiménez</v>
          </cell>
          <cell r="B187" t="str">
            <v>Raúl</v>
          </cell>
          <cell r="C187" t="str">
            <v>Jimenez</v>
          </cell>
          <cell r="D187" t="str">
            <v>Raul Jimenez</v>
          </cell>
          <cell r="M187" t="str">
            <v>FUL</v>
          </cell>
        </row>
        <row r="188">
          <cell r="A188" t="str">
            <v>Marcos Senesi</v>
          </cell>
          <cell r="B188" t="str">
            <v>Senesi</v>
          </cell>
          <cell r="M188" t="str">
            <v>BOU</v>
          </cell>
        </row>
        <row r="189">
          <cell r="A189" t="str">
            <v>Ashley Young</v>
          </cell>
          <cell r="B189" t="str">
            <v>Young</v>
          </cell>
          <cell r="M189" t="str">
            <v>EVE</v>
          </cell>
        </row>
        <row r="190">
          <cell r="A190" t="str">
            <v>Tim Ream</v>
          </cell>
          <cell r="B190" t="str">
            <v>Ream</v>
          </cell>
          <cell r="M190" t="str">
            <v>FUL</v>
          </cell>
        </row>
        <row r="191">
          <cell r="A191" t="str">
            <v>Nathan Patterson</v>
          </cell>
          <cell r="B191" t="str">
            <v>Patterson</v>
          </cell>
          <cell r="M191" t="str">
            <v>EVE</v>
          </cell>
        </row>
        <row r="192">
          <cell r="A192" t="str">
            <v>Orel Mangala</v>
          </cell>
          <cell r="B192" t="str">
            <v>Mangala</v>
          </cell>
          <cell r="M192" t="str">
            <v>NFO</v>
          </cell>
        </row>
        <row r="193">
          <cell r="A193" t="str">
            <v>Rayan Aït-Nouri</v>
          </cell>
          <cell r="B193" t="str">
            <v>Aït-Nouri</v>
          </cell>
          <cell r="C193" t="str">
            <v>Rayan Ait-Nouri</v>
          </cell>
          <cell r="D193" t="str">
            <v>Rayan Aït Nouri</v>
          </cell>
          <cell r="M193" t="str">
            <v>WOL</v>
          </cell>
        </row>
        <row r="194">
          <cell r="A194" t="str">
            <v>Joelinton Cássio Apolinário de Lira</v>
          </cell>
          <cell r="B194" t="str">
            <v>Joelinton</v>
          </cell>
          <cell r="M194" t="str">
            <v>NEW</v>
          </cell>
        </row>
        <row r="195">
          <cell r="A195" t="str">
            <v>Nélson Cabral Semedo</v>
          </cell>
          <cell r="B195" t="str">
            <v>N.Semedo</v>
          </cell>
          <cell r="C195" t="str">
            <v>Nélson Semedo</v>
          </cell>
          <cell r="M195" t="str">
            <v>WOL</v>
          </cell>
        </row>
        <row r="196">
          <cell r="A196" t="str">
            <v>James Milner</v>
          </cell>
          <cell r="B196" t="str">
            <v>Milner</v>
          </cell>
          <cell r="M196" t="str">
            <v>BHA</v>
          </cell>
        </row>
        <row r="197">
          <cell r="A197" t="str">
            <v>Bruno Guimarães Rodriguez Moura</v>
          </cell>
          <cell r="B197" t="str">
            <v>Bruno G.</v>
          </cell>
          <cell r="C197" t="str">
            <v>Guimaraes</v>
          </cell>
          <cell r="D197" t="str">
            <v>Bruno Guimarães</v>
          </cell>
          <cell r="M197" t="str">
            <v>NEW</v>
          </cell>
        </row>
        <row r="198">
          <cell r="A198" t="str">
            <v>Pedro Lomba Neto</v>
          </cell>
          <cell r="B198" t="str">
            <v>Neto</v>
          </cell>
          <cell r="C198" t="str">
            <v>P Neto</v>
          </cell>
          <cell r="M198" t="str">
            <v>WOL</v>
          </cell>
        </row>
        <row r="199">
          <cell r="A199" t="str">
            <v>Dominic Calvert-Lewin</v>
          </cell>
          <cell r="B199" t="str">
            <v>Calvert-Lewin</v>
          </cell>
          <cell r="M199" t="str">
            <v>EVE</v>
          </cell>
        </row>
        <row r="200">
          <cell r="A200" t="str">
            <v>Tom Cairney</v>
          </cell>
          <cell r="B200" t="str">
            <v>Cairney</v>
          </cell>
          <cell r="M200" t="str">
            <v>FUL</v>
          </cell>
        </row>
        <row r="201">
          <cell r="A201" t="str">
            <v>Craig Dawson</v>
          </cell>
          <cell r="B201" t="str">
            <v>Dawson</v>
          </cell>
          <cell r="M201" t="str">
            <v>WOL</v>
          </cell>
        </row>
        <row r="202">
          <cell r="A202" t="str">
            <v>Jordan Pickford</v>
          </cell>
          <cell r="B202" t="str">
            <v>Pickford</v>
          </cell>
          <cell r="M202" t="str">
            <v>EVE</v>
          </cell>
        </row>
        <row r="203">
          <cell r="A203" t="str">
            <v>Jaidon Anthony</v>
          </cell>
          <cell r="B203" t="str">
            <v>Anthony</v>
          </cell>
          <cell r="M203" t="str">
            <v>BOU</v>
          </cell>
        </row>
        <row r="204">
          <cell r="A204" t="str">
            <v>Adam Webster</v>
          </cell>
          <cell r="B204" t="str">
            <v>Webster</v>
          </cell>
          <cell r="M204" t="str">
            <v>BHA</v>
          </cell>
        </row>
        <row r="205">
          <cell r="A205" t="str">
            <v>Tyrone Mings</v>
          </cell>
          <cell r="B205" t="str">
            <v>Mings</v>
          </cell>
          <cell r="M205" t="str">
            <v>AVL</v>
          </cell>
        </row>
        <row r="206">
          <cell r="A206" t="str">
            <v>Michael Keane</v>
          </cell>
          <cell r="B206" t="str">
            <v>Keane</v>
          </cell>
          <cell r="M206" t="str">
            <v>EVE</v>
          </cell>
        </row>
        <row r="207">
          <cell r="A207" t="str">
            <v>Max Kilman</v>
          </cell>
          <cell r="B207" t="str">
            <v>Kilman</v>
          </cell>
          <cell r="M207" t="str">
            <v>WOL</v>
          </cell>
        </row>
        <row r="208">
          <cell r="A208" t="str">
            <v>Oliver Skipp</v>
          </cell>
          <cell r="B208" t="str">
            <v>Skipp</v>
          </cell>
          <cell r="M208" t="str">
            <v>TOT</v>
          </cell>
        </row>
        <row r="209">
          <cell r="A209" t="str">
            <v>Davinson Sánchez</v>
          </cell>
          <cell r="B209" t="str">
            <v>Sánchez</v>
          </cell>
          <cell r="C209" t="str">
            <v>D Sanchez</v>
          </cell>
          <cell r="D209" t="str">
            <v>Davinson Sanchez</v>
          </cell>
          <cell r="M209" t="str">
            <v>TOT</v>
          </cell>
        </row>
        <row r="210">
          <cell r="A210" t="str">
            <v>Matheus Luiz Nunes</v>
          </cell>
          <cell r="B210" t="str">
            <v>Matheus N.</v>
          </cell>
          <cell r="C210" t="str">
            <v>Nunes</v>
          </cell>
          <cell r="D210" t="str">
            <v>Matheus Nunes</v>
          </cell>
          <cell r="M210" t="str">
            <v>WOL</v>
          </cell>
        </row>
        <row r="211">
          <cell r="A211" t="str">
            <v>Lisandro Martínez</v>
          </cell>
          <cell r="B211" t="str">
            <v>Martinez</v>
          </cell>
          <cell r="C211" t="str">
            <v>L Martinez</v>
          </cell>
          <cell r="D211" t="str">
            <v>Lisandro Martinez</v>
          </cell>
          <cell r="M211" t="str">
            <v>MUN</v>
          </cell>
        </row>
        <row r="212">
          <cell r="A212" t="str">
            <v>Alexis Mac Allister</v>
          </cell>
          <cell r="B212" t="str">
            <v>Mac Allister</v>
          </cell>
          <cell r="M212" t="str">
            <v>LIV</v>
          </cell>
        </row>
        <row r="213">
          <cell r="A213" t="str">
            <v>Harry Kane</v>
          </cell>
          <cell r="B213" t="str">
            <v>Kane</v>
          </cell>
          <cell r="M213" t="str">
            <v>TOT</v>
          </cell>
        </row>
        <row r="214">
          <cell r="A214" t="str">
            <v>Ivan Toney</v>
          </cell>
          <cell r="B214" t="str">
            <v>Toney</v>
          </cell>
          <cell r="M214" t="str">
            <v>BRE</v>
          </cell>
        </row>
        <row r="215">
          <cell r="A215" t="str">
            <v>Gabriel Fernando de Jesus</v>
          </cell>
          <cell r="B215" t="str">
            <v>G.Jesus</v>
          </cell>
          <cell r="C215" t="str">
            <v>Gabriel Jesus</v>
          </cell>
          <cell r="M215" t="str">
            <v>ARS</v>
          </cell>
        </row>
        <row r="216">
          <cell r="A216" t="str">
            <v>Deniz Undav</v>
          </cell>
          <cell r="B216" t="str">
            <v>Undav</v>
          </cell>
          <cell r="M216" t="str">
            <v>BHA</v>
          </cell>
        </row>
        <row r="217">
          <cell r="A217" t="str">
            <v>Riyad Mahrez</v>
          </cell>
          <cell r="B217" t="str">
            <v>Mahrez</v>
          </cell>
          <cell r="M217" t="str">
            <v>MCI</v>
          </cell>
        </row>
        <row r="218">
          <cell r="A218" t="str">
            <v>Sergio Gómez</v>
          </cell>
          <cell r="B218" t="str">
            <v>Sergio Gómez</v>
          </cell>
          <cell r="C218" t="str">
            <v>S Gomez</v>
          </cell>
          <cell r="M218" t="str">
            <v>MCI</v>
          </cell>
        </row>
        <row r="219">
          <cell r="A219" t="str">
            <v>João Cancelo</v>
          </cell>
          <cell r="B219" t="str">
            <v>Cancelo</v>
          </cell>
          <cell r="C219" t="str">
            <v>Joao Cancelo</v>
          </cell>
          <cell r="M219" t="str">
            <v>MCI</v>
          </cell>
        </row>
        <row r="220">
          <cell r="A220" t="str">
            <v>John Stones</v>
          </cell>
          <cell r="B220" t="str">
            <v>Stones</v>
          </cell>
          <cell r="M220" t="str">
            <v>MCI</v>
          </cell>
        </row>
        <row r="221">
          <cell r="A221" t="str">
            <v>Anthony Martial</v>
          </cell>
          <cell r="B221" t="str">
            <v>Martial</v>
          </cell>
          <cell r="M221" t="str">
            <v>MUN</v>
          </cell>
        </row>
        <row r="222">
          <cell r="A222" t="str">
            <v>Manor Solomon</v>
          </cell>
          <cell r="B222" t="str">
            <v>Solomon</v>
          </cell>
          <cell r="M222" t="str">
            <v>TOT</v>
          </cell>
        </row>
        <row r="223">
          <cell r="A223" t="str">
            <v>Sam Surridge</v>
          </cell>
          <cell r="B223" t="str">
            <v>Surridge</v>
          </cell>
          <cell r="M223" t="str">
            <v>NFO</v>
          </cell>
        </row>
        <row r="224">
          <cell r="A224" t="str">
            <v>Joe Willock</v>
          </cell>
          <cell r="B224" t="str">
            <v>Willock</v>
          </cell>
          <cell r="M224" t="str">
            <v>NEW</v>
          </cell>
        </row>
        <row r="225">
          <cell r="A225" t="str">
            <v>Allan Saint-Maximin</v>
          </cell>
          <cell r="B225" t="str">
            <v>Saint-Maximin</v>
          </cell>
          <cell r="M225" t="str">
            <v>NEW</v>
          </cell>
        </row>
        <row r="226">
          <cell r="A226" t="str">
            <v>Marcus Tavernier</v>
          </cell>
          <cell r="B226" t="str">
            <v>Tavernier</v>
          </cell>
          <cell r="M226" t="str">
            <v>BOU</v>
          </cell>
        </row>
        <row r="227">
          <cell r="A227" t="str">
            <v>Emiliano Buendía Stati</v>
          </cell>
          <cell r="B227" t="str">
            <v>Buendia</v>
          </cell>
          <cell r="C227" t="str">
            <v>Emi Buendía</v>
          </cell>
          <cell r="D227" t="str">
            <v>Emiliano Buendia</v>
          </cell>
          <cell r="M227" t="str">
            <v>AVL</v>
          </cell>
        </row>
        <row r="228">
          <cell r="A228" t="str">
            <v>Michael Olise</v>
          </cell>
          <cell r="B228" t="str">
            <v>Olise</v>
          </cell>
          <cell r="M228" t="str">
            <v>CRY</v>
          </cell>
        </row>
        <row r="229">
          <cell r="A229" t="str">
            <v>Jacob Ramsey</v>
          </cell>
          <cell r="B229" t="str">
            <v>J.Ramsey</v>
          </cell>
          <cell r="M229" t="str">
            <v>AVL</v>
          </cell>
        </row>
        <row r="230">
          <cell r="A230" t="str">
            <v>Dwight McNeil</v>
          </cell>
          <cell r="B230" t="str">
            <v>McNeil</v>
          </cell>
          <cell r="M230" t="str">
            <v>EVE</v>
          </cell>
        </row>
        <row r="231">
          <cell r="A231" t="str">
            <v>Matt Doherty</v>
          </cell>
          <cell r="B231" t="str">
            <v>Doherty</v>
          </cell>
          <cell r="M231" t="str">
            <v>WOL</v>
          </cell>
        </row>
        <row r="232">
          <cell r="A232" t="str">
            <v>Granit Xhaka</v>
          </cell>
          <cell r="B232" t="str">
            <v>Xhaka</v>
          </cell>
          <cell r="M232" t="str">
            <v>ARS</v>
          </cell>
        </row>
        <row r="233">
          <cell r="A233" t="str">
            <v>Oleksandr Zinchenko</v>
          </cell>
          <cell r="B233" t="str">
            <v>Zinchenko</v>
          </cell>
          <cell r="M233" t="str">
            <v>ARS</v>
          </cell>
        </row>
        <row r="234">
          <cell r="A234" t="str">
            <v>Jacob Murphy</v>
          </cell>
          <cell r="B234" t="str">
            <v>J.Murphy</v>
          </cell>
          <cell r="M234" t="str">
            <v>NEW</v>
          </cell>
        </row>
        <row r="235">
          <cell r="A235" t="str">
            <v>Konstantinos Tsimikas</v>
          </cell>
          <cell r="B235" t="str">
            <v>Tsimikas</v>
          </cell>
          <cell r="C235" t="str">
            <v>Kostas Tsimikas</v>
          </cell>
          <cell r="M235" t="str">
            <v>LIV</v>
          </cell>
        </row>
        <row r="236">
          <cell r="A236" t="str">
            <v>Matt Targett</v>
          </cell>
          <cell r="B236" t="str">
            <v>Targett</v>
          </cell>
          <cell r="M236" t="str">
            <v>NEW</v>
          </cell>
        </row>
        <row r="237">
          <cell r="A237" t="str">
            <v>Aymeric Laporte</v>
          </cell>
          <cell r="B237" t="str">
            <v>Laporte</v>
          </cell>
          <cell r="M237" t="str">
            <v>MCI</v>
          </cell>
        </row>
        <row r="238">
          <cell r="A238" t="str">
            <v>Ben Mee</v>
          </cell>
          <cell r="B238" t="str">
            <v>Mee</v>
          </cell>
          <cell r="M238" t="str">
            <v>BRE</v>
          </cell>
        </row>
        <row r="239">
          <cell r="A239" t="str">
            <v>Dean Henderson</v>
          </cell>
          <cell r="B239" t="str">
            <v>Henderson</v>
          </cell>
          <cell r="C239" t="str">
            <v>D Henderson</v>
          </cell>
          <cell r="M239" t="str">
            <v>MUN</v>
          </cell>
        </row>
        <row r="240">
          <cell r="A240" t="str">
            <v>Danny Ings</v>
          </cell>
          <cell r="B240" t="str">
            <v>Ings</v>
          </cell>
          <cell r="M240" t="str">
            <v>WHU</v>
          </cell>
        </row>
        <row r="241">
          <cell r="A241" t="str">
            <v>David Raya Martin</v>
          </cell>
          <cell r="B241" t="str">
            <v>Raya</v>
          </cell>
          <cell r="C241" t="str">
            <v>David Raya</v>
          </cell>
          <cell r="M241" t="str">
            <v>ARS</v>
          </cell>
        </row>
        <row r="242">
          <cell r="A242" t="str">
            <v>Chris Richards</v>
          </cell>
          <cell r="B242" t="str">
            <v>C.Richards</v>
          </cell>
          <cell r="C242" t="str">
            <v>C Richards</v>
          </cell>
          <cell r="M242" t="str">
            <v>CRY</v>
          </cell>
        </row>
        <row r="243">
          <cell r="A243" t="str">
            <v>Chris Wood</v>
          </cell>
          <cell r="B243" t="str">
            <v>Wood</v>
          </cell>
          <cell r="M243" t="str">
            <v>NFO</v>
          </cell>
        </row>
        <row r="244">
          <cell r="A244" t="str">
            <v>Ryan Sessegnon</v>
          </cell>
          <cell r="B244" t="str">
            <v>Sessegnon</v>
          </cell>
          <cell r="M244" t="str">
            <v>TOT</v>
          </cell>
        </row>
        <row r="245">
          <cell r="A245" t="str">
            <v>Daniel Castelo Podence</v>
          </cell>
          <cell r="B245" t="str">
            <v>Podence</v>
          </cell>
          <cell r="C245" t="str">
            <v>Daniel Podence</v>
          </cell>
          <cell r="M245" t="str">
            <v>WOL</v>
          </cell>
        </row>
        <row r="246">
          <cell r="A246" t="str">
            <v>Kepa Arrizabalaga</v>
          </cell>
          <cell r="B246" t="str">
            <v>Arrizabalaga</v>
          </cell>
          <cell r="C246" t="str">
            <v>Kepa</v>
          </cell>
          <cell r="M246" t="str">
            <v>CHE</v>
          </cell>
        </row>
        <row r="247">
          <cell r="A247" t="str">
            <v>Kieran Tierney</v>
          </cell>
          <cell r="B247" t="str">
            <v>Tierney</v>
          </cell>
          <cell r="M247" t="str">
            <v>ARS</v>
          </cell>
        </row>
        <row r="248">
          <cell r="A248" t="str">
            <v>Leandro Trossard</v>
          </cell>
          <cell r="B248" t="str">
            <v>Trossard</v>
          </cell>
          <cell r="M248" t="str">
            <v>ARS</v>
          </cell>
        </row>
        <row r="249">
          <cell r="A249" t="str">
            <v>Cole Palmer</v>
          </cell>
          <cell r="B249" t="str">
            <v>Palmer</v>
          </cell>
          <cell r="M249" t="str">
            <v>MCI</v>
          </cell>
        </row>
        <row r="250">
          <cell r="A250" t="str">
            <v>Demarai Gray</v>
          </cell>
          <cell r="B250" t="str">
            <v>Gray</v>
          </cell>
          <cell r="C250" t="str">
            <v>D Gray</v>
          </cell>
          <cell r="M250" t="str">
            <v>EVE</v>
          </cell>
        </row>
        <row r="251">
          <cell r="A251" t="str">
            <v>Ben Davies</v>
          </cell>
          <cell r="B251" t="str">
            <v>Davies</v>
          </cell>
          <cell r="C251" t="str">
            <v>Ben T Davies</v>
          </cell>
          <cell r="M251" t="str">
            <v>TOT</v>
          </cell>
        </row>
        <row r="252">
          <cell r="A252" t="str">
            <v>Vicente Guaita</v>
          </cell>
          <cell r="B252" t="str">
            <v>Guaita</v>
          </cell>
          <cell r="M252" t="str">
            <v>CRY</v>
          </cell>
        </row>
        <row r="253">
          <cell r="A253" t="str">
            <v>Hugo Lloris</v>
          </cell>
          <cell r="B253" t="str">
            <v>Lloris</v>
          </cell>
          <cell r="M253" t="str">
            <v>TOT</v>
          </cell>
        </row>
        <row r="254">
          <cell r="A254" t="str">
            <v>Aaron Cresswell</v>
          </cell>
          <cell r="B254" t="str">
            <v>Cresswell</v>
          </cell>
          <cell r="M254" t="str">
            <v>WHU</v>
          </cell>
        </row>
        <row r="255">
          <cell r="A255" t="str">
            <v>Tyrell Malacia</v>
          </cell>
          <cell r="B255" t="str">
            <v>Malacia</v>
          </cell>
          <cell r="M255" t="str">
            <v>MUN</v>
          </cell>
        </row>
        <row r="256">
          <cell r="A256" t="str">
            <v>Hakim Ziyech</v>
          </cell>
          <cell r="B256" t="str">
            <v>Ziyech</v>
          </cell>
          <cell r="M256" t="str">
            <v>CHE</v>
          </cell>
        </row>
        <row r="257">
          <cell r="A257" t="str">
            <v>Rob Holding</v>
          </cell>
          <cell r="B257" t="str">
            <v>Holding</v>
          </cell>
          <cell r="M257" t="str">
            <v>ARS</v>
          </cell>
        </row>
        <row r="258">
          <cell r="A258" t="str">
            <v>Harry Maguire</v>
          </cell>
          <cell r="B258" t="str">
            <v>Maguire</v>
          </cell>
          <cell r="M258" t="str">
            <v>MUN</v>
          </cell>
        </row>
        <row r="259">
          <cell r="A259" t="str">
            <v>Mason Holgate</v>
          </cell>
          <cell r="B259" t="str">
            <v>Holgate</v>
          </cell>
          <cell r="M259" t="str">
            <v>EVE</v>
          </cell>
        </row>
        <row r="260">
          <cell r="A260" t="str">
            <v>James Tomkins</v>
          </cell>
          <cell r="B260" t="str">
            <v>Tomkins</v>
          </cell>
          <cell r="M260" t="str">
            <v>CRY</v>
          </cell>
        </row>
        <row r="261">
          <cell r="A261" t="str">
            <v>Armando Broja</v>
          </cell>
          <cell r="B261" t="str">
            <v>Broja</v>
          </cell>
          <cell r="M261" t="str">
            <v>CHE</v>
          </cell>
        </row>
        <row r="262">
          <cell r="A262" t="str">
            <v>Jean-Philippe Mateta</v>
          </cell>
          <cell r="B262" t="str">
            <v>Mateta</v>
          </cell>
          <cell r="M262" t="str">
            <v>CRY</v>
          </cell>
        </row>
        <row r="263">
          <cell r="A263" t="str">
            <v>Frederico Rodrigues de Paula Santos</v>
          </cell>
          <cell r="B263" t="str">
            <v>Fred</v>
          </cell>
          <cell r="M263" t="str">
            <v>MUN</v>
          </cell>
        </row>
        <row r="264">
          <cell r="A264" t="str">
            <v>Eric Dier</v>
          </cell>
          <cell r="B264" t="str">
            <v>Dier</v>
          </cell>
          <cell r="M264" t="str">
            <v>TOT</v>
          </cell>
        </row>
        <row r="265">
          <cell r="A265" t="str">
            <v>Maxwel Cornet</v>
          </cell>
          <cell r="B265" t="str">
            <v>Cornet</v>
          </cell>
          <cell r="M265" t="str">
            <v>WHU</v>
          </cell>
        </row>
        <row r="266">
          <cell r="A266" t="str">
            <v>Rodrigo Bentancur</v>
          </cell>
          <cell r="B266" t="str">
            <v>Bentancur</v>
          </cell>
          <cell r="M266" t="str">
            <v>TOT</v>
          </cell>
        </row>
        <row r="267">
          <cell r="A267" t="str">
            <v>Joel Matip</v>
          </cell>
          <cell r="B267" t="str">
            <v>Matip</v>
          </cell>
          <cell r="C267" t="str">
            <v>Joël Matip</v>
          </cell>
          <cell r="M267" t="str">
            <v>LIV</v>
          </cell>
        </row>
        <row r="268">
          <cell r="A268" t="str">
            <v>Robin Olsen</v>
          </cell>
          <cell r="B268" t="str">
            <v>Olsen</v>
          </cell>
          <cell r="M268" t="str">
            <v>AVL</v>
          </cell>
        </row>
        <row r="269">
          <cell r="A269" t="str">
            <v>Lukasz Fabianski</v>
          </cell>
          <cell r="B269" t="str">
            <v>Fabianski</v>
          </cell>
          <cell r="C269" t="str">
            <v>Łukasz Fabiański</v>
          </cell>
          <cell r="M269" t="str">
            <v>WHU</v>
          </cell>
        </row>
        <row r="270">
          <cell r="A270" t="str">
            <v>Bertrand Traoré</v>
          </cell>
          <cell r="B270" t="str">
            <v>Bertrand Traoré</v>
          </cell>
          <cell r="M270" t="str">
            <v>AVL</v>
          </cell>
        </row>
        <row r="271">
          <cell r="A271" t="str">
            <v>Adam Lallana</v>
          </cell>
          <cell r="B271" t="str">
            <v>Lallana</v>
          </cell>
          <cell r="M271" t="str">
            <v>BHA</v>
          </cell>
        </row>
        <row r="272">
          <cell r="A272" t="str">
            <v>Gianluca Scamacca</v>
          </cell>
          <cell r="B272" t="str">
            <v>Scamacca</v>
          </cell>
          <cell r="M272" t="str">
            <v>WHU</v>
          </cell>
        </row>
        <row r="273">
          <cell r="A273" t="str">
            <v>Josh Dasilva</v>
          </cell>
          <cell r="B273" t="str">
            <v>Dasilva</v>
          </cell>
          <cell r="C273" t="str">
            <v>Pelenda Joshua Da Silva</v>
          </cell>
          <cell r="M273" t="str">
            <v>BRE</v>
          </cell>
        </row>
        <row r="274">
          <cell r="A274" t="str">
            <v>Kalvin Phillips</v>
          </cell>
          <cell r="B274" t="str">
            <v>Phillips</v>
          </cell>
          <cell r="C274" t="str">
            <v>K Phillips</v>
          </cell>
          <cell r="M274" t="str">
            <v>MCI</v>
          </cell>
        </row>
        <row r="275">
          <cell r="A275" t="str">
            <v>Seamus Coleman</v>
          </cell>
          <cell r="B275" t="str">
            <v>Coleman</v>
          </cell>
          <cell r="C275" t="str">
            <v>Séamus Coleman</v>
          </cell>
          <cell r="M275" t="str">
            <v>EVE</v>
          </cell>
        </row>
        <row r="276">
          <cell r="A276" t="str">
            <v>Emmanuel Dennis</v>
          </cell>
          <cell r="B276" t="str">
            <v>Dennis</v>
          </cell>
          <cell r="C276" t="str">
            <v>E Dennis</v>
          </cell>
          <cell r="M276" t="str">
            <v>NFO</v>
          </cell>
        </row>
        <row r="277">
          <cell r="A277" t="str">
            <v>Keane Lewis-Potter</v>
          </cell>
          <cell r="B277" t="str">
            <v>Lewis-Potter</v>
          </cell>
          <cell r="M277" t="str">
            <v>BRE</v>
          </cell>
        </row>
        <row r="278">
          <cell r="A278" t="str">
            <v>Tariq Lamptey</v>
          </cell>
          <cell r="B278" t="str">
            <v>Lamptey</v>
          </cell>
          <cell r="M278" t="str">
            <v>BHA</v>
          </cell>
        </row>
        <row r="279">
          <cell r="A279" t="str">
            <v>Pierre-Emile Højbjerg</v>
          </cell>
          <cell r="B279" t="str">
            <v>Højbjerg</v>
          </cell>
          <cell r="C279" t="str">
            <v>Pierre Højbjerg</v>
          </cell>
          <cell r="D279" t="str">
            <v>Pierre-Emile Hojbjerg</v>
          </cell>
          <cell r="M279" t="str">
            <v>TOT</v>
          </cell>
        </row>
        <row r="280">
          <cell r="A280" t="str">
            <v>César Azpilicueta</v>
          </cell>
          <cell r="B280" t="str">
            <v>Azpilicueta</v>
          </cell>
          <cell r="C280" t="str">
            <v>Cesar Azpilicueta</v>
          </cell>
          <cell r="M280" t="str">
            <v>CHE</v>
          </cell>
        </row>
        <row r="281">
          <cell r="A281" t="str">
            <v>Mohamed Elneny</v>
          </cell>
          <cell r="B281" t="str">
            <v>M.Elneny</v>
          </cell>
          <cell r="M281" t="str">
            <v>ARS</v>
          </cell>
        </row>
        <row r="282">
          <cell r="A282" t="str">
            <v>Marc Cucurella Saseta</v>
          </cell>
          <cell r="B282" t="str">
            <v>Cucurella</v>
          </cell>
          <cell r="C282" t="str">
            <v>Marc Cucurella</v>
          </cell>
          <cell r="M282" t="str">
            <v>CHE</v>
          </cell>
        </row>
        <row r="283">
          <cell r="A283" t="str">
            <v>Ben Johnson</v>
          </cell>
          <cell r="B283" t="str">
            <v>Johnson</v>
          </cell>
          <cell r="M283" t="str">
            <v>WHU</v>
          </cell>
        </row>
        <row r="284">
          <cell r="A284" t="str">
            <v>Trevoh Chalobah</v>
          </cell>
          <cell r="B284" t="str">
            <v>Chalobah</v>
          </cell>
          <cell r="M284" t="str">
            <v>CHE</v>
          </cell>
        </row>
        <row r="285">
          <cell r="A285" t="str">
            <v>Christian Pulisic</v>
          </cell>
          <cell r="B285" t="str">
            <v>Pulisic</v>
          </cell>
          <cell r="M285" t="str">
            <v>CHE</v>
          </cell>
        </row>
        <row r="286">
          <cell r="A286" t="str">
            <v>Calum Chambers</v>
          </cell>
          <cell r="B286" t="str">
            <v>Chambers</v>
          </cell>
          <cell r="C286" t="str">
            <v>C Chambers</v>
          </cell>
          <cell r="M286" t="str">
            <v>AVL</v>
          </cell>
        </row>
        <row r="287">
          <cell r="A287" t="str">
            <v>Wesley Fofana</v>
          </cell>
          <cell r="B287" t="str">
            <v>W.Fofana</v>
          </cell>
          <cell r="M287" t="str">
            <v>CHE</v>
          </cell>
        </row>
        <row r="288">
          <cell r="A288" t="str">
            <v>Thilo Kehrer</v>
          </cell>
          <cell r="B288" t="str">
            <v>Kehrer</v>
          </cell>
          <cell r="M288" t="str">
            <v>WHU</v>
          </cell>
        </row>
        <row r="289">
          <cell r="A289" t="str">
            <v>Will Hughes</v>
          </cell>
          <cell r="B289" t="str">
            <v>Hughes</v>
          </cell>
          <cell r="C289" t="str">
            <v>W Hughes</v>
          </cell>
          <cell r="M289" t="str">
            <v>CRY</v>
          </cell>
        </row>
        <row r="290">
          <cell r="A290" t="str">
            <v>Harry Toffolo</v>
          </cell>
          <cell r="B290" t="str">
            <v>Toffolo</v>
          </cell>
          <cell r="M290" t="str">
            <v>NFO</v>
          </cell>
        </row>
        <row r="291">
          <cell r="A291" t="str">
            <v>Fraser Forster</v>
          </cell>
          <cell r="B291" t="str">
            <v>Forster</v>
          </cell>
          <cell r="M291" t="str">
            <v>TOT</v>
          </cell>
        </row>
        <row r="292">
          <cell r="A292" t="str">
            <v>Hugo Bueno López</v>
          </cell>
          <cell r="B292" t="str">
            <v>Bueno</v>
          </cell>
          <cell r="C292" t="str">
            <v>Hugo Bueno</v>
          </cell>
          <cell r="M292" t="str">
            <v>WOL</v>
          </cell>
        </row>
        <row r="293">
          <cell r="A293" t="str">
            <v>Ben Godfrey</v>
          </cell>
          <cell r="B293" t="str">
            <v>Godfrey</v>
          </cell>
          <cell r="M293" t="str">
            <v>EVE</v>
          </cell>
        </row>
        <row r="294">
          <cell r="A294" t="str">
            <v>Pierre-Emerick Aubameyang</v>
          </cell>
          <cell r="B294" t="str">
            <v>Aubameyang</v>
          </cell>
          <cell r="M294" t="str">
            <v>CHE</v>
          </cell>
        </row>
        <row r="295">
          <cell r="A295" t="str">
            <v>Jonathan Castro Otto</v>
          </cell>
          <cell r="B295" t="str">
            <v>J.Otto</v>
          </cell>
          <cell r="C295" t="str">
            <v>Jonny Castro</v>
          </cell>
          <cell r="M295" t="str">
            <v>WOL</v>
          </cell>
        </row>
        <row r="296">
          <cell r="A296" t="str">
            <v>Gonçalo Manuel Ganchinho Guedes</v>
          </cell>
          <cell r="B296" t="str">
            <v>Guedes</v>
          </cell>
          <cell r="C296" t="str">
            <v>Gonçalo Guedes</v>
          </cell>
          <cell r="M296" t="str">
            <v>WOL</v>
          </cell>
        </row>
        <row r="297">
          <cell r="A297" t="str">
            <v>Marek Rodák</v>
          </cell>
          <cell r="B297" t="str">
            <v>Rodák</v>
          </cell>
          <cell r="C297" t="str">
            <v>Rodak</v>
          </cell>
          <cell r="M297" t="str">
            <v>FUL</v>
          </cell>
        </row>
        <row r="298">
          <cell r="A298" t="str">
            <v>Vitalii Mykolenko</v>
          </cell>
          <cell r="B298" t="str">
            <v>Mykolenko</v>
          </cell>
          <cell r="C298" t="str">
            <v>Vitaliy Mykolenko</v>
          </cell>
          <cell r="M298" t="str">
            <v>EVE</v>
          </cell>
        </row>
        <row r="299">
          <cell r="A299" t="str">
            <v>Stefan Bajcetic</v>
          </cell>
          <cell r="B299" t="str">
            <v>Bajcetic</v>
          </cell>
          <cell r="M299" t="str">
            <v>LIV</v>
          </cell>
        </row>
        <row r="300">
          <cell r="A300" t="str">
            <v>Bryan Gil Salvatierra</v>
          </cell>
          <cell r="B300" t="str">
            <v>Bryan</v>
          </cell>
          <cell r="M300" t="str">
            <v>TOT</v>
          </cell>
        </row>
        <row r="301">
          <cell r="A301" t="str">
            <v>Lloyd Kelly</v>
          </cell>
          <cell r="B301" t="str">
            <v>Kelly</v>
          </cell>
          <cell r="M301" t="str">
            <v>BOU</v>
          </cell>
        </row>
        <row r="302">
          <cell r="A302" t="str">
            <v>Frank Onyeka</v>
          </cell>
          <cell r="B302" t="str">
            <v>Onyeka</v>
          </cell>
          <cell r="M302" t="str">
            <v>BRE</v>
          </cell>
        </row>
        <row r="303">
          <cell r="A303" t="str">
            <v>Nathaniel Clyne</v>
          </cell>
          <cell r="B303" t="str">
            <v>Clyne</v>
          </cell>
          <cell r="M303" t="str">
            <v>CRY</v>
          </cell>
        </row>
        <row r="304">
          <cell r="A304" t="str">
            <v>Jordan Henderson</v>
          </cell>
          <cell r="B304" t="str">
            <v>Henderson</v>
          </cell>
          <cell r="C304" t="str">
            <v>J Henderson</v>
          </cell>
          <cell r="M304" t="str">
            <v>LIV</v>
          </cell>
        </row>
        <row r="305">
          <cell r="A305" t="str">
            <v>Japhet Tanganga</v>
          </cell>
          <cell r="B305" t="str">
            <v>Tanganga</v>
          </cell>
          <cell r="M305" t="str">
            <v>TOT</v>
          </cell>
        </row>
        <row r="306">
          <cell r="A306" t="str">
            <v>Shandon Baptiste</v>
          </cell>
          <cell r="B306" t="str">
            <v>Baptiste</v>
          </cell>
          <cell r="M306" t="str">
            <v>BRE</v>
          </cell>
        </row>
        <row r="307">
          <cell r="A307" t="str">
            <v>Jorge Luiz Frello Filho</v>
          </cell>
          <cell r="B307" t="str">
            <v>Jorginho</v>
          </cell>
          <cell r="M307" t="str">
            <v>ARS</v>
          </cell>
        </row>
        <row r="308">
          <cell r="A308" t="str">
            <v>Wayne Hennessey</v>
          </cell>
          <cell r="B308" t="str">
            <v>Hennessey</v>
          </cell>
          <cell r="M308" t="str">
            <v>NFO</v>
          </cell>
        </row>
        <row r="309">
          <cell r="A309" t="str">
            <v>Mark Travers</v>
          </cell>
          <cell r="B309" t="str">
            <v>Travers</v>
          </cell>
          <cell r="M309" t="str">
            <v>BOU</v>
          </cell>
        </row>
        <row r="310">
          <cell r="A310" t="str">
            <v>Scott McTominay</v>
          </cell>
          <cell r="B310" t="str">
            <v>McTominay</v>
          </cell>
          <cell r="M310" t="str">
            <v>MUN</v>
          </cell>
        </row>
        <row r="311">
          <cell r="A311" t="str">
            <v>Kevin Mbabu</v>
          </cell>
          <cell r="B311" t="str">
            <v>Mbabu</v>
          </cell>
          <cell r="M311" t="str">
            <v>FUL</v>
          </cell>
        </row>
        <row r="312">
          <cell r="A312" t="str">
            <v>Wout Weghorst</v>
          </cell>
          <cell r="B312" t="str">
            <v>Weghorst</v>
          </cell>
          <cell r="M312" t="str">
            <v>BUR</v>
          </cell>
        </row>
        <row r="313">
          <cell r="A313" t="str">
            <v>Leander Dendoncker</v>
          </cell>
          <cell r="B313" t="str">
            <v>Dendoncker</v>
          </cell>
          <cell r="M313" t="str">
            <v>AVL</v>
          </cell>
        </row>
        <row r="314">
          <cell r="A314" t="str">
            <v>Tosin Adarabioyo</v>
          </cell>
          <cell r="B314" t="str">
            <v>Tosin</v>
          </cell>
          <cell r="C314" t="str">
            <v>Adarabioyo</v>
          </cell>
          <cell r="M314" t="str">
            <v>FUL</v>
          </cell>
        </row>
        <row r="315">
          <cell r="A315" t="str">
            <v>Donny van de Beek</v>
          </cell>
          <cell r="B315" t="str">
            <v>Van de Beek</v>
          </cell>
          <cell r="M315" t="str">
            <v>MUN</v>
          </cell>
        </row>
        <row r="316">
          <cell r="A316" t="str">
            <v>Adam Smith</v>
          </cell>
          <cell r="B316" t="str">
            <v>Smith</v>
          </cell>
          <cell r="C316" t="str">
            <v>A Smith</v>
          </cell>
          <cell r="M316" t="str">
            <v>BOU</v>
          </cell>
        </row>
        <row r="317">
          <cell r="A317" t="str">
            <v>Ryan Fraser</v>
          </cell>
          <cell r="B317" t="str">
            <v>Fraser</v>
          </cell>
          <cell r="M317" t="str">
            <v>NEW</v>
          </cell>
        </row>
        <row r="318">
          <cell r="A318" t="str">
            <v>Cheikhou Kouyaté</v>
          </cell>
          <cell r="B318" t="str">
            <v>Kouyaté</v>
          </cell>
          <cell r="C318" t="str">
            <v>Kouyate</v>
          </cell>
          <cell r="M318" t="str">
            <v>NFO</v>
          </cell>
        </row>
        <row r="319">
          <cell r="A319" t="str">
            <v>Lewis Cook</v>
          </cell>
          <cell r="B319" t="str">
            <v>L.Cook</v>
          </cell>
          <cell r="C319" t="str">
            <v>L Cook</v>
          </cell>
          <cell r="M319" t="str">
            <v>BOU</v>
          </cell>
        </row>
        <row r="320">
          <cell r="A320" t="str">
            <v>Flynn Downes</v>
          </cell>
          <cell r="B320" t="str">
            <v>Downes</v>
          </cell>
          <cell r="M320" t="str">
            <v>WHU</v>
          </cell>
        </row>
        <row r="321">
          <cell r="A321" t="str">
            <v>Lewis O'Brien</v>
          </cell>
          <cell r="B321" t="str">
            <v>O'Brien</v>
          </cell>
          <cell r="M321" t="str">
            <v>NFO</v>
          </cell>
        </row>
        <row r="322">
          <cell r="A322" t="str">
            <v>Ryan Fredericks</v>
          </cell>
          <cell r="B322" t="str">
            <v>Fredericks</v>
          </cell>
          <cell r="M322" t="str">
            <v>BOU</v>
          </cell>
        </row>
        <row r="323">
          <cell r="A323" t="str">
            <v>Albert Sambi Lokonga</v>
          </cell>
          <cell r="B323" t="str">
            <v>Sambi</v>
          </cell>
          <cell r="C323" t="str">
            <v>Lokonga</v>
          </cell>
          <cell r="M323" t="str">
            <v>ARS</v>
          </cell>
        </row>
        <row r="324">
          <cell r="A324" t="str">
            <v>Steve Cook</v>
          </cell>
          <cell r="B324" t="str">
            <v>Cook</v>
          </cell>
          <cell r="C324" t="str">
            <v>S Cook</v>
          </cell>
          <cell r="M324" t="str">
            <v>NFO</v>
          </cell>
        </row>
        <row r="325">
          <cell r="A325" t="str">
            <v>Thiago Alcántara do Nascimento</v>
          </cell>
          <cell r="B325" t="str">
            <v>Thiago</v>
          </cell>
          <cell r="C325" t="str">
            <v>Thiago Alcántara</v>
          </cell>
          <cell r="M325" t="str">
            <v>LIV</v>
          </cell>
        </row>
        <row r="326">
          <cell r="A326" t="str">
            <v>Fabio Henrique Tavares</v>
          </cell>
          <cell r="B326" t="str">
            <v>Fabinho</v>
          </cell>
          <cell r="M326" t="str">
            <v>LIV</v>
          </cell>
        </row>
        <row r="327">
          <cell r="A327" t="str">
            <v>Remo Freuler</v>
          </cell>
          <cell r="B327" t="str">
            <v>Freuler</v>
          </cell>
          <cell r="M327" t="str">
            <v>NFO</v>
          </cell>
        </row>
        <row r="328">
          <cell r="A328" t="str">
            <v>Ben Pearson</v>
          </cell>
          <cell r="B328" t="str">
            <v>Pearson</v>
          </cell>
          <cell r="M328" t="str">
            <v>BOU</v>
          </cell>
        </row>
        <row r="329">
          <cell r="A329" t="str">
            <v>Jamaal Lascelles</v>
          </cell>
          <cell r="B329" t="str">
            <v>Lascelles</v>
          </cell>
          <cell r="M329" t="str">
            <v>NEW</v>
          </cell>
        </row>
        <row r="330">
          <cell r="A330" t="str">
            <v>Alexandre Moreno Lopera</v>
          </cell>
          <cell r="B330" t="str">
            <v>Alex Moreno</v>
          </cell>
          <cell r="C330" t="str">
            <v>Álex Moreno</v>
          </cell>
          <cell r="M330" t="str">
            <v>AVL</v>
          </cell>
        </row>
        <row r="331">
          <cell r="A331" t="str">
            <v>Djed Spence</v>
          </cell>
          <cell r="B331" t="str">
            <v>Spence</v>
          </cell>
          <cell r="M331" t="str">
            <v>TOT</v>
          </cell>
        </row>
        <row r="332">
          <cell r="A332" t="str">
            <v>Reiss Nelson</v>
          </cell>
          <cell r="B332" t="str">
            <v>Nelson</v>
          </cell>
          <cell r="M332" t="str">
            <v>ARS</v>
          </cell>
        </row>
        <row r="333">
          <cell r="A333" t="str">
            <v>Emile Smith Rowe</v>
          </cell>
          <cell r="B333" t="str">
            <v>Smith Rowe</v>
          </cell>
          <cell r="M333" t="str">
            <v>ARS</v>
          </cell>
        </row>
        <row r="334">
          <cell r="A334" t="str">
            <v>Siriki Dembélé</v>
          </cell>
          <cell r="B334" t="str">
            <v>Siriki</v>
          </cell>
          <cell r="C334" t="str">
            <v>Dembele</v>
          </cell>
          <cell r="M334" t="str">
            <v>BOU</v>
          </cell>
        </row>
        <row r="335">
          <cell r="A335" t="str">
            <v>Matt Ritchie</v>
          </cell>
          <cell r="B335" t="str">
            <v>Ritchie</v>
          </cell>
          <cell r="M335" t="str">
            <v>NEW</v>
          </cell>
        </row>
        <row r="336">
          <cell r="A336" t="str">
            <v>Nathaniel Phillips</v>
          </cell>
          <cell r="B336" t="str">
            <v>Phillips</v>
          </cell>
          <cell r="C336" t="str">
            <v>N Phillips</v>
          </cell>
          <cell r="M336" t="str">
            <v>LIV</v>
          </cell>
        </row>
        <row r="337">
          <cell r="A337" t="str">
            <v>Mathias Jorgensen</v>
          </cell>
          <cell r="B337" t="str">
            <v>Zanka</v>
          </cell>
          <cell r="M337" t="str">
            <v>BRE</v>
          </cell>
        </row>
        <row r="338">
          <cell r="A338" t="str">
            <v>Toti António Gomes</v>
          </cell>
          <cell r="B338" t="str">
            <v>Toti</v>
          </cell>
          <cell r="M338" t="str">
            <v>WOL</v>
          </cell>
        </row>
        <row r="339">
          <cell r="A339" t="str">
            <v>Fábio Ferreira Vieira</v>
          </cell>
          <cell r="B339" t="str">
            <v>Fábio Vieira</v>
          </cell>
          <cell r="C339" t="str">
            <v>Vieira</v>
          </cell>
          <cell r="M339" t="str">
            <v>ARS</v>
          </cell>
        </row>
        <row r="340">
          <cell r="A340" t="str">
            <v>Moussa Niakhaté</v>
          </cell>
          <cell r="B340" t="str">
            <v>Niakhaté</v>
          </cell>
          <cell r="C340" t="str">
            <v>Niakhate</v>
          </cell>
          <cell r="M340" t="str">
            <v>NFO</v>
          </cell>
        </row>
        <row r="341">
          <cell r="A341" t="str">
            <v>Stefan Ortega Moreno</v>
          </cell>
          <cell r="B341" t="str">
            <v>Ortega Moreno</v>
          </cell>
          <cell r="M341" t="str">
            <v>MCI</v>
          </cell>
        </row>
        <row r="342">
          <cell r="A342" t="str">
            <v>Jeremy Sarmiento Morante</v>
          </cell>
          <cell r="B342" t="str">
            <v>Sarmiento</v>
          </cell>
          <cell r="M342" t="str">
            <v>BHA</v>
          </cell>
        </row>
        <row r="343">
          <cell r="A343" t="str">
            <v>Jonjo Shelvey</v>
          </cell>
          <cell r="B343" t="str">
            <v>J.Shelvey</v>
          </cell>
          <cell r="M343" t="str">
            <v>NFO</v>
          </cell>
        </row>
        <row r="344">
          <cell r="A344" t="str">
            <v>Martin Dubravka</v>
          </cell>
          <cell r="B344" t="str">
            <v>Dubravka</v>
          </cell>
          <cell r="M344" t="str">
            <v>NEW</v>
          </cell>
        </row>
        <row r="345">
          <cell r="A345" t="str">
            <v>Cédric Alves Soares</v>
          </cell>
          <cell r="B345" t="str">
            <v>Cédric</v>
          </cell>
          <cell r="C345" t="str">
            <v>Cedric</v>
          </cell>
          <cell r="M345" t="str">
            <v>ARS</v>
          </cell>
        </row>
        <row r="346">
          <cell r="A346" t="str">
            <v>Cameron Archer</v>
          </cell>
          <cell r="B346" t="str">
            <v>Archer</v>
          </cell>
          <cell r="M346" t="str">
            <v>AVL</v>
          </cell>
        </row>
        <row r="347">
          <cell r="A347" t="str">
            <v>Jairo Riedewald</v>
          </cell>
          <cell r="B347" t="str">
            <v>Riedewald</v>
          </cell>
          <cell r="M347" t="str">
            <v>CRY</v>
          </cell>
        </row>
        <row r="348">
          <cell r="A348" t="str">
            <v>Sergi Canós Tenés</v>
          </cell>
          <cell r="B348" t="str">
            <v>Canós</v>
          </cell>
          <cell r="C348" t="str">
            <v>Canos</v>
          </cell>
          <cell r="M348" t="str">
            <v>BRE</v>
          </cell>
        </row>
        <row r="349">
          <cell r="A349" t="str">
            <v>Halil Dervişoğlu</v>
          </cell>
          <cell r="B349" t="str">
            <v>Dervişoğlu</v>
          </cell>
          <cell r="C349" t="str">
            <v>Dervisoglu</v>
          </cell>
          <cell r="M349" t="str">
            <v>BRE</v>
          </cell>
        </row>
        <row r="350">
          <cell r="A350" t="str">
            <v>Mads Bech Sørensen</v>
          </cell>
          <cell r="B350" t="str">
            <v>Bech</v>
          </cell>
          <cell r="C350" t="str">
            <v>Sorensen</v>
          </cell>
          <cell r="M350" t="str">
            <v>BRE</v>
          </cell>
        </row>
        <row r="351">
          <cell r="A351" t="str">
            <v>Facundo Pellistri Rebollo</v>
          </cell>
          <cell r="B351" t="str">
            <v>Pellistri</v>
          </cell>
          <cell r="M351" t="str">
            <v>MUN</v>
          </cell>
        </row>
        <row r="352">
          <cell r="A352" t="str">
            <v>Javier Manquillo Gaitán</v>
          </cell>
          <cell r="B352" t="str">
            <v>Manquillo</v>
          </cell>
          <cell r="M352" t="str">
            <v>NEW</v>
          </cell>
        </row>
        <row r="353">
          <cell r="A353" t="str">
            <v>Malcolm Ebiowei</v>
          </cell>
          <cell r="B353" t="str">
            <v>Ebiowei</v>
          </cell>
          <cell r="M353" t="str">
            <v>CRY</v>
          </cell>
        </row>
        <row r="354">
          <cell r="A354" t="str">
            <v>Morgan Sanson</v>
          </cell>
          <cell r="B354" t="str">
            <v>Sanson</v>
          </cell>
          <cell r="M354" t="str">
            <v>AVL</v>
          </cell>
        </row>
        <row r="355">
          <cell r="A355" t="str">
            <v>Jamal Lowe</v>
          </cell>
          <cell r="B355" t="str">
            <v>Lowe</v>
          </cell>
          <cell r="M355" t="str">
            <v>BOU</v>
          </cell>
        </row>
        <row r="356">
          <cell r="A356" t="str">
            <v>Dele Alli</v>
          </cell>
          <cell r="B356" t="str">
            <v>Dele</v>
          </cell>
          <cell r="M356" t="str">
            <v>EVE</v>
          </cell>
        </row>
        <row r="357">
          <cell r="A357" t="str">
            <v>Caoimhin Kelleher</v>
          </cell>
          <cell r="B357" t="str">
            <v>Kelleher</v>
          </cell>
          <cell r="M357" t="str">
            <v>LIV</v>
          </cell>
        </row>
        <row r="358">
          <cell r="A358" t="str">
            <v>Jamal Lewis</v>
          </cell>
          <cell r="B358" t="str">
            <v>J.Lewis</v>
          </cell>
          <cell r="C358" t="str">
            <v>J Lewis</v>
          </cell>
          <cell r="M358" t="str">
            <v>NEW</v>
          </cell>
        </row>
        <row r="359">
          <cell r="A359" t="str">
            <v>Giulian Biancone</v>
          </cell>
          <cell r="B359" t="str">
            <v>Biancone</v>
          </cell>
          <cell r="M359" t="str">
            <v>NFO</v>
          </cell>
        </row>
        <row r="360">
          <cell r="A360" t="str">
            <v>Nathan Redmond</v>
          </cell>
          <cell r="B360" t="str">
            <v>Redmond</v>
          </cell>
          <cell r="M360" t="str">
            <v>BUR</v>
          </cell>
        </row>
        <row r="361">
          <cell r="A361" t="str">
            <v>Marcus Oliveira Alencar</v>
          </cell>
          <cell r="B361" t="str">
            <v>Marquinhos</v>
          </cell>
          <cell r="M361" t="str">
            <v>ARS</v>
          </cell>
        </row>
        <row r="362">
          <cell r="A362" t="str">
            <v>Emiliano Marcondes</v>
          </cell>
          <cell r="B362" t="str">
            <v>Marcondes</v>
          </cell>
          <cell r="M362" t="str">
            <v>BOU</v>
          </cell>
        </row>
        <row r="363">
          <cell r="A363" t="str">
            <v>Nathan Redmond</v>
          </cell>
          <cell r="B363" t="str">
            <v>Redmond</v>
          </cell>
          <cell r="M363" t="str">
            <v>BUR</v>
          </cell>
        </row>
        <row r="364">
          <cell r="A364" t="str">
            <v>Tyrese Francois</v>
          </cell>
          <cell r="B364" t="str">
            <v>Francois</v>
          </cell>
          <cell r="M364" t="str">
            <v>FUL</v>
          </cell>
        </row>
        <row r="365">
          <cell r="A365" t="str">
            <v>Emil Krafth</v>
          </cell>
          <cell r="B365" t="str">
            <v>Krafth</v>
          </cell>
          <cell r="M365" t="str">
            <v>NEW</v>
          </cell>
        </row>
        <row r="366">
          <cell r="A366" t="str">
            <v>Alex Mighten</v>
          </cell>
          <cell r="B366" t="str">
            <v>Mighten</v>
          </cell>
          <cell r="M366" t="str">
            <v>NFO</v>
          </cell>
        </row>
        <row r="367">
          <cell r="A367" t="str">
            <v>Conor Coventry</v>
          </cell>
          <cell r="B367" t="str">
            <v>Coventry</v>
          </cell>
          <cell r="M367" t="str">
            <v>WHU</v>
          </cell>
        </row>
        <row r="368">
          <cell r="A368" t="str">
            <v>Enock Agyei</v>
          </cell>
          <cell r="B368" t="str">
            <v>Agyei</v>
          </cell>
          <cell r="M368" t="str">
            <v>BUR</v>
          </cell>
        </row>
        <row r="369">
          <cell r="A369" t="str">
            <v>Ameen Al-Dakhil</v>
          </cell>
          <cell r="B369" t="str">
            <v>Al-Dakhil</v>
          </cell>
          <cell r="M369" t="str">
            <v>BUR</v>
          </cell>
        </row>
        <row r="370">
          <cell r="A370" t="str">
            <v>Samuel Bastien</v>
          </cell>
          <cell r="B370" t="str">
            <v>Bastien</v>
          </cell>
          <cell r="M370" t="str">
            <v>BUR</v>
          </cell>
        </row>
        <row r="371">
          <cell r="A371" t="str">
            <v>Manuel Benson Hedilazio</v>
          </cell>
          <cell r="B371" t="str">
            <v>Benson</v>
          </cell>
          <cell r="M371" t="str">
            <v>BUR</v>
          </cell>
        </row>
        <row r="372">
          <cell r="A372" t="str">
            <v>Jordan Beyer</v>
          </cell>
          <cell r="B372" t="str">
            <v>Beyer</v>
          </cell>
          <cell r="M372" t="str">
            <v>BUR</v>
          </cell>
        </row>
        <row r="373">
          <cell r="A373" t="str">
            <v>Josh Brownhill</v>
          </cell>
          <cell r="B373" t="str">
            <v>Brownhill</v>
          </cell>
          <cell r="M373" t="str">
            <v>BUR</v>
          </cell>
        </row>
        <row r="374">
          <cell r="A374" t="str">
            <v>Darko Churlinov</v>
          </cell>
          <cell r="B374" t="str">
            <v>Churlinov</v>
          </cell>
          <cell r="M374" t="str">
            <v>BUR</v>
          </cell>
        </row>
        <row r="375">
          <cell r="A375" t="str">
            <v>Jack Cork</v>
          </cell>
          <cell r="B375" t="str">
            <v>Cork</v>
          </cell>
          <cell r="M375" t="str">
            <v>BUR</v>
          </cell>
        </row>
        <row r="376">
          <cell r="A376" t="str">
            <v>Dara Costelloe</v>
          </cell>
          <cell r="B376" t="str">
            <v>Costelloe</v>
          </cell>
          <cell r="M376" t="str">
            <v>BUR</v>
          </cell>
        </row>
        <row r="377">
          <cell r="A377" t="str">
            <v>Josh Cullen</v>
          </cell>
          <cell r="B377" t="str">
            <v>Cullen</v>
          </cell>
          <cell r="M377" t="str">
            <v>BUR</v>
          </cell>
        </row>
        <row r="378">
          <cell r="A378" t="str">
            <v>CJ Egan-Riley</v>
          </cell>
          <cell r="B378" t="str">
            <v>Egan-Riley</v>
          </cell>
          <cell r="M378" t="str">
            <v>BUR</v>
          </cell>
        </row>
        <row r="379">
          <cell r="A379" t="str">
            <v>Hjalmar Ekdal</v>
          </cell>
          <cell r="B379" t="str">
            <v>Ekdal</v>
          </cell>
          <cell r="M379" t="str">
            <v>BUR</v>
          </cell>
        </row>
        <row r="380">
          <cell r="A380" t="str">
            <v>Lyle Foster</v>
          </cell>
          <cell r="B380" t="str">
            <v>Foster</v>
          </cell>
          <cell r="M380" t="str">
            <v>BUR</v>
          </cell>
        </row>
        <row r="381">
          <cell r="A381" t="str">
            <v>Denis Franchi</v>
          </cell>
          <cell r="B381" t="str">
            <v>Franchi</v>
          </cell>
          <cell r="M381" t="str">
            <v>BUR</v>
          </cell>
        </row>
        <row r="382">
          <cell r="A382" t="str">
            <v>Jóhann Berg Gudmundsson</v>
          </cell>
          <cell r="B382" t="str">
            <v>Gudmundsson</v>
          </cell>
          <cell r="M382" t="str">
            <v>BUR</v>
          </cell>
        </row>
        <row r="383">
          <cell r="A383" t="str">
            <v>Luke McNally</v>
          </cell>
          <cell r="B383" t="str">
            <v>McNally</v>
          </cell>
          <cell r="M383" t="str">
            <v>BUR</v>
          </cell>
        </row>
        <row r="384">
          <cell r="A384" t="str">
            <v>Arijanet Muric</v>
          </cell>
          <cell r="B384" t="str">
            <v>Muric</v>
          </cell>
          <cell r="M384" t="str">
            <v>BUR</v>
          </cell>
        </row>
        <row r="385">
          <cell r="A385" t="str">
            <v>Dara O'Shea</v>
          </cell>
          <cell r="B385" t="str">
            <v>O'Shea</v>
          </cell>
          <cell r="M385" t="str">
            <v>BUR</v>
          </cell>
        </row>
        <row r="386">
          <cell r="A386" t="str">
            <v>Michael Obafemi</v>
          </cell>
          <cell r="B386" t="str">
            <v>Obafemi</v>
          </cell>
          <cell r="M386" t="str">
            <v>BUR</v>
          </cell>
        </row>
        <row r="387">
          <cell r="A387" t="str">
            <v>Bailey Peacock-Farrell</v>
          </cell>
          <cell r="B387" t="str">
            <v>Peacock-Farrell</v>
          </cell>
          <cell r="M387" t="str">
            <v>BUR</v>
          </cell>
        </row>
        <row r="388">
          <cell r="A388" t="str">
            <v>Connor Roberts</v>
          </cell>
          <cell r="B388" t="str">
            <v>Roberts</v>
          </cell>
          <cell r="M388" t="str">
            <v>BUR</v>
          </cell>
        </row>
        <row r="389">
          <cell r="A389" t="str">
            <v>Jay Rodriguez</v>
          </cell>
          <cell r="B389" t="str">
            <v>Rodriguez</v>
          </cell>
          <cell r="M389" t="str">
            <v>BUR</v>
          </cell>
        </row>
        <row r="390">
          <cell r="A390" t="str">
            <v>Charlie Taylor</v>
          </cell>
          <cell r="B390" t="str">
            <v>Taylor</v>
          </cell>
          <cell r="M390" t="str">
            <v>BUR</v>
          </cell>
        </row>
        <row r="391">
          <cell r="A391" t="str">
            <v>Bobby Thomas</v>
          </cell>
          <cell r="B391" t="str">
            <v>Thomas</v>
          </cell>
          <cell r="M391" t="str">
            <v>BUR</v>
          </cell>
        </row>
        <row r="392">
          <cell r="A392" t="str">
            <v>Scott Twine</v>
          </cell>
          <cell r="B392" t="str">
            <v>Twine</v>
          </cell>
          <cell r="M392" t="str">
            <v>BUR</v>
          </cell>
        </row>
        <row r="393">
          <cell r="A393" t="str">
            <v>Lawrence Vigouroux</v>
          </cell>
          <cell r="B393" t="str">
            <v>Vigouroux</v>
          </cell>
          <cell r="M393" t="str">
            <v>BUR</v>
          </cell>
        </row>
        <row r="394">
          <cell r="A394" t="str">
            <v>Victor da Silva</v>
          </cell>
          <cell r="B394" t="str">
            <v>Vitinho</v>
          </cell>
          <cell r="M394" t="str">
            <v>BUR</v>
          </cell>
        </row>
        <row r="395">
          <cell r="A395" t="str">
            <v>Anass Zaroury</v>
          </cell>
          <cell r="B395" t="str">
            <v>Zaroury</v>
          </cell>
          <cell r="M395" t="str">
            <v>BUR</v>
          </cell>
        </row>
        <row r="396">
          <cell r="A396" t="str">
            <v>Zeki Amdouni</v>
          </cell>
          <cell r="B396" t="str">
            <v>Amdouni</v>
          </cell>
          <cell r="M396" t="str">
            <v>BUR</v>
          </cell>
        </row>
        <row r="397">
          <cell r="A397" t="str">
            <v>James Trafford</v>
          </cell>
          <cell r="B397" t="str">
            <v>Trafford</v>
          </cell>
          <cell r="M397" t="str">
            <v>BUR</v>
          </cell>
        </row>
        <row r="398">
          <cell r="A398" t="str">
            <v>Luca Koleosho</v>
          </cell>
          <cell r="B398" t="str">
            <v>Koleosho</v>
          </cell>
          <cell r="M398" t="str">
            <v>BUR</v>
          </cell>
        </row>
        <row r="399">
          <cell r="A399" t="str">
            <v>Jacob Bruun Larsen</v>
          </cell>
          <cell r="B399" t="str">
            <v>Bruun Larsen</v>
          </cell>
          <cell r="M399" t="str">
            <v>BUR</v>
          </cell>
        </row>
        <row r="400">
          <cell r="A400" t="str">
            <v>Marvelous Nakamba</v>
          </cell>
          <cell r="B400" t="str">
            <v>Nakamba</v>
          </cell>
          <cell r="M400" t="str">
            <v>LUT</v>
          </cell>
        </row>
        <row r="401">
          <cell r="A401" t="str">
            <v>Elijah Adebayo</v>
          </cell>
          <cell r="B401" t="str">
            <v>Adebayo</v>
          </cell>
          <cell r="M401" t="str">
            <v>LUT</v>
          </cell>
        </row>
        <row r="402">
          <cell r="A402" t="str">
            <v>Mads Juel Andersen</v>
          </cell>
          <cell r="B402" t="str">
            <v>Andersen</v>
          </cell>
          <cell r="M402" t="str">
            <v>LUT</v>
          </cell>
        </row>
        <row r="403">
          <cell r="A403" t="str">
            <v>Amari'i Bell</v>
          </cell>
          <cell r="B403" t="str">
            <v>Bell</v>
          </cell>
          <cell r="M403" t="str">
            <v>LUT</v>
          </cell>
        </row>
        <row r="404">
          <cell r="A404" t="str">
            <v>Luke Berry</v>
          </cell>
          <cell r="B404" t="str">
            <v>Berry</v>
          </cell>
          <cell r="M404" t="str">
            <v>LUT</v>
          </cell>
        </row>
        <row r="405">
          <cell r="A405" t="str">
            <v>Reece Burke</v>
          </cell>
          <cell r="B405" t="str">
            <v>Burke</v>
          </cell>
          <cell r="M405" t="str">
            <v>LUT</v>
          </cell>
        </row>
        <row r="406">
          <cell r="A406" t="str">
            <v>Allan Campbell</v>
          </cell>
          <cell r="B406" t="str">
            <v>Campbell</v>
          </cell>
          <cell r="M406" t="str">
            <v>LUT</v>
          </cell>
        </row>
        <row r="407">
          <cell r="A407" t="str">
            <v>Jordan Clark</v>
          </cell>
          <cell r="B407" t="str">
            <v>Clark</v>
          </cell>
          <cell r="M407" t="str">
            <v>LUT</v>
          </cell>
        </row>
        <row r="408">
          <cell r="A408" t="str">
            <v>Alfie Doughty</v>
          </cell>
          <cell r="B408" t="str">
            <v>Doughty</v>
          </cell>
          <cell r="M408" t="str">
            <v>LUT</v>
          </cell>
        </row>
        <row r="409">
          <cell r="A409" t="str">
            <v>Luke Freeman</v>
          </cell>
          <cell r="B409" t="str">
            <v>Freeman</v>
          </cell>
          <cell r="M409" t="str">
            <v>LUT</v>
          </cell>
        </row>
        <row r="410">
          <cell r="A410" t="str">
            <v>Matt Macey</v>
          </cell>
          <cell r="B410" t="str">
            <v>Macey</v>
          </cell>
          <cell r="M410" t="str">
            <v>LUT</v>
          </cell>
        </row>
        <row r="411">
          <cell r="A411" t="str">
            <v>John McAtee</v>
          </cell>
          <cell r="B411" t="str">
            <v>McAtee</v>
          </cell>
          <cell r="M411" t="str">
            <v>LUT</v>
          </cell>
        </row>
        <row r="412">
          <cell r="A412" t="str">
            <v>Carlos Mendes Gomes</v>
          </cell>
          <cell r="B412" t="str">
            <v>Mendes</v>
          </cell>
          <cell r="M412" t="str">
            <v>LUT</v>
          </cell>
        </row>
        <row r="413">
          <cell r="A413" t="str">
            <v>Carlton Morris</v>
          </cell>
          <cell r="B413" t="str">
            <v>Morris</v>
          </cell>
          <cell r="M413" t="str">
            <v>LUT</v>
          </cell>
        </row>
        <row r="414">
          <cell r="A414" t="str">
            <v>Admiral Muskwe</v>
          </cell>
          <cell r="B414" t="str">
            <v>Muskwe</v>
          </cell>
          <cell r="M414" t="str">
            <v>LUT</v>
          </cell>
        </row>
        <row r="415">
          <cell r="A415" t="str">
            <v>Chiedozie Ogbene</v>
          </cell>
          <cell r="B415" t="str">
            <v>Ogbene</v>
          </cell>
          <cell r="M415" t="str">
            <v>LUT</v>
          </cell>
        </row>
        <row r="416">
          <cell r="A416" t="str">
            <v>Fred Onyedinma</v>
          </cell>
          <cell r="B416" t="str">
            <v>Onyedinma</v>
          </cell>
          <cell r="M416" t="str">
            <v>LUT</v>
          </cell>
        </row>
        <row r="417">
          <cell r="A417" t="str">
            <v>Gabriel Osho</v>
          </cell>
          <cell r="B417" t="str">
            <v>Osho</v>
          </cell>
          <cell r="M417" t="str">
            <v>LUT</v>
          </cell>
        </row>
        <row r="418">
          <cell r="A418" t="str">
            <v>Aribim Pepple</v>
          </cell>
          <cell r="B418" t="str">
            <v>Pepple</v>
          </cell>
          <cell r="M418" t="str">
            <v>LUT</v>
          </cell>
        </row>
        <row r="419">
          <cell r="A419" t="str">
            <v>Dion Pereira</v>
          </cell>
          <cell r="B419" t="str">
            <v>Pereira</v>
          </cell>
          <cell r="M419" t="str">
            <v>LUT</v>
          </cell>
        </row>
        <row r="420">
          <cell r="A420" t="str">
            <v>Dan Potts</v>
          </cell>
          <cell r="B420" t="str">
            <v>Potts</v>
          </cell>
          <cell r="M420" t="str">
            <v>LUT</v>
          </cell>
        </row>
        <row r="421">
          <cell r="A421" t="str">
            <v>Glen Rea</v>
          </cell>
          <cell r="B421" t="str">
            <v>Rea</v>
          </cell>
          <cell r="M421" t="str">
            <v>LUT</v>
          </cell>
        </row>
        <row r="422">
          <cell r="A422" t="str">
            <v>James Shea</v>
          </cell>
          <cell r="B422" t="str">
            <v>Shea</v>
          </cell>
          <cell r="M422" t="str">
            <v>LUT</v>
          </cell>
        </row>
        <row r="423">
          <cell r="A423" t="str">
            <v>Joe Taylor</v>
          </cell>
          <cell r="B423" t="str">
            <v>Taylor</v>
          </cell>
          <cell r="M423" t="str">
            <v>LUT</v>
          </cell>
        </row>
        <row r="424">
          <cell r="A424" t="str">
            <v>Elliot Thorpe</v>
          </cell>
          <cell r="B424" t="str">
            <v>Thorpe</v>
          </cell>
          <cell r="M424" t="str">
            <v>LUT</v>
          </cell>
        </row>
        <row r="425">
          <cell r="A425" t="str">
            <v>Jack Walton</v>
          </cell>
          <cell r="B425" t="str">
            <v>Walton</v>
          </cell>
          <cell r="M425" t="str">
            <v>LUT</v>
          </cell>
        </row>
        <row r="426">
          <cell r="A426" t="str">
            <v>Louie Watson</v>
          </cell>
          <cell r="B426" t="str">
            <v>Watson</v>
          </cell>
          <cell r="M426" t="str">
            <v>LUT</v>
          </cell>
        </row>
        <row r="427">
          <cell r="A427" t="str">
            <v>Cauley Woodrow</v>
          </cell>
          <cell r="B427" t="str">
            <v>Woodrow</v>
          </cell>
          <cell r="M427" t="str">
            <v>LUT</v>
          </cell>
        </row>
        <row r="428">
          <cell r="A428" t="str">
            <v>Tom Lockyer</v>
          </cell>
          <cell r="B428" t="str">
            <v>Lockyer</v>
          </cell>
          <cell r="M428" t="str">
            <v>LUT</v>
          </cell>
        </row>
        <row r="429">
          <cell r="A429" t="str">
            <v>Pelly Ruddock Mpanzu</v>
          </cell>
          <cell r="B429" t="str">
            <v>Mpanzu</v>
          </cell>
          <cell r="M429" t="str">
            <v>LUT</v>
          </cell>
        </row>
        <row r="430">
          <cell r="A430" t="str">
            <v>Tahith Chong</v>
          </cell>
          <cell r="B430" t="str">
            <v>Chong</v>
          </cell>
          <cell r="M430" t="str">
            <v>LUT</v>
          </cell>
        </row>
        <row r="431">
          <cell r="A431" t="str">
            <v>Issa Kaboré</v>
          </cell>
          <cell r="B431" t="str">
            <v>Kaboré</v>
          </cell>
          <cell r="M431" t="str">
            <v>LUT</v>
          </cell>
        </row>
        <row r="432">
          <cell r="A432" t="str">
            <v>Anel Ahmedhodžić</v>
          </cell>
          <cell r="B432" t="str">
            <v>Ahmedhodžić</v>
          </cell>
          <cell r="M432" t="str">
            <v>SHU</v>
          </cell>
        </row>
        <row r="433">
          <cell r="A433" t="str">
            <v>Jordan Amissah</v>
          </cell>
          <cell r="B433" t="str">
            <v>Amissah</v>
          </cell>
          <cell r="M433" t="str">
            <v>SHU</v>
          </cell>
        </row>
        <row r="434">
          <cell r="A434" t="str">
            <v>Chris Basham</v>
          </cell>
          <cell r="B434" t="str">
            <v>Basham</v>
          </cell>
          <cell r="M434" t="str">
            <v>SHU</v>
          </cell>
        </row>
        <row r="435">
          <cell r="A435" t="str">
            <v>Sander Berge</v>
          </cell>
          <cell r="B435" t="str">
            <v>Berge</v>
          </cell>
          <cell r="M435" t="str">
            <v>BUR</v>
          </cell>
        </row>
        <row r="436">
          <cell r="A436" t="str">
            <v>Jayden Bogle</v>
          </cell>
          <cell r="B436" t="str">
            <v>Bogle</v>
          </cell>
          <cell r="M436" t="str">
            <v>SHU</v>
          </cell>
        </row>
        <row r="437">
          <cell r="A437" t="str">
            <v>Rhian Brewster</v>
          </cell>
          <cell r="B437" t="str">
            <v>Brewster</v>
          </cell>
          <cell r="M437" t="str">
            <v>SHU</v>
          </cell>
        </row>
        <row r="438">
          <cell r="A438" t="str">
            <v>Ismaila Coulibaly</v>
          </cell>
          <cell r="B438" t="str">
            <v>Coulibaly</v>
          </cell>
          <cell r="M438" t="str">
            <v>SHU</v>
          </cell>
        </row>
        <row r="439">
          <cell r="A439" t="str">
            <v>Adam Davies</v>
          </cell>
          <cell r="B439" t="str">
            <v>A.Davies</v>
          </cell>
          <cell r="M439" t="str">
            <v>SHU</v>
          </cell>
        </row>
        <row r="440">
          <cell r="A440" t="str">
            <v>John Egan</v>
          </cell>
          <cell r="B440" t="str">
            <v>Egan</v>
          </cell>
          <cell r="M440" t="str">
            <v>SHU</v>
          </cell>
        </row>
        <row r="441">
          <cell r="A441" t="str">
            <v>John Fleck</v>
          </cell>
          <cell r="B441" t="str">
            <v>Fleck</v>
          </cell>
          <cell r="M441" t="str">
            <v>SHU</v>
          </cell>
        </row>
        <row r="442">
          <cell r="A442" t="str">
            <v>Wes Foderingham</v>
          </cell>
          <cell r="B442" t="str">
            <v>Foderingham</v>
          </cell>
          <cell r="M442" t="str">
            <v>SHU</v>
          </cell>
        </row>
        <row r="443">
          <cell r="A443" t="str">
            <v>Daniel Jebbison</v>
          </cell>
          <cell r="B443" t="str">
            <v>Jebbison</v>
          </cell>
          <cell r="M443" t="str">
            <v>SHU</v>
          </cell>
        </row>
        <row r="444">
          <cell r="A444" t="str">
            <v>Max Lowe</v>
          </cell>
          <cell r="B444" t="str">
            <v>Lowe</v>
          </cell>
          <cell r="M444" t="str">
            <v>SHU</v>
          </cell>
        </row>
        <row r="445">
          <cell r="A445" t="str">
            <v>Oliver McBurnie</v>
          </cell>
          <cell r="B445" t="str">
            <v>McBurnie</v>
          </cell>
          <cell r="M445" t="str">
            <v>SHU</v>
          </cell>
        </row>
        <row r="446">
          <cell r="A446" t="str">
            <v>Iliman Ndiaye</v>
          </cell>
          <cell r="B446" t="str">
            <v>Ndiaye</v>
          </cell>
          <cell r="M446" t="str">
            <v>SHU</v>
          </cell>
        </row>
        <row r="447">
          <cell r="A447" t="str">
            <v>Rhys Norrington-Davies</v>
          </cell>
          <cell r="B447" t="str">
            <v>Norrington-Davies</v>
          </cell>
          <cell r="M447" t="str">
            <v>SHU</v>
          </cell>
        </row>
        <row r="448">
          <cell r="A448" t="str">
            <v>Oliver Norwood</v>
          </cell>
          <cell r="B448" t="str">
            <v>Norwood</v>
          </cell>
          <cell r="M448" t="str">
            <v>SHU</v>
          </cell>
        </row>
        <row r="449">
          <cell r="A449" t="str">
            <v>Ben Osborn</v>
          </cell>
          <cell r="B449" t="str">
            <v>Osborn</v>
          </cell>
          <cell r="M449" t="str">
            <v>SHU</v>
          </cell>
        </row>
        <row r="450">
          <cell r="A450" t="str">
            <v>William Osula</v>
          </cell>
          <cell r="B450" t="str">
            <v>Osula</v>
          </cell>
          <cell r="M450" t="str">
            <v>SHU</v>
          </cell>
        </row>
        <row r="451">
          <cell r="A451" t="str">
            <v>Jack Robinson</v>
          </cell>
          <cell r="B451" t="str">
            <v>Robinson</v>
          </cell>
          <cell r="M451" t="str">
            <v>SHU</v>
          </cell>
        </row>
        <row r="452">
          <cell r="A452" t="str">
            <v>Anis Slimane</v>
          </cell>
          <cell r="B452" t="str">
            <v>Slimane</v>
          </cell>
          <cell r="M452" t="str">
            <v>SHU</v>
          </cell>
        </row>
        <row r="453">
          <cell r="A453" t="str">
            <v>Yasser Larouci</v>
          </cell>
          <cell r="B453" t="str">
            <v>Larouci</v>
          </cell>
          <cell r="M453" t="str">
            <v>SHU</v>
          </cell>
        </row>
        <row r="454">
          <cell r="A454" t="str">
            <v>Bénie Traoré</v>
          </cell>
          <cell r="B454" t="str">
            <v>T.Bénie</v>
          </cell>
          <cell r="M454" t="str">
            <v>SHU</v>
          </cell>
        </row>
        <row r="455">
          <cell r="A455" t="str">
            <v>Divin Mubama</v>
          </cell>
          <cell r="B455" t="str">
            <v>Mubama</v>
          </cell>
          <cell r="M455" t="str">
            <v>WHU</v>
          </cell>
        </row>
        <row r="456">
          <cell r="A456" t="str">
            <v>Jurriën Timber</v>
          </cell>
          <cell r="B456" t="str">
            <v>J.Timber</v>
          </cell>
          <cell r="M456" t="str">
            <v>ARS</v>
          </cell>
        </row>
        <row r="457">
          <cell r="B457">
            <v>0</v>
          </cell>
          <cell r="M457">
            <v>0</v>
          </cell>
        </row>
        <row r="458">
          <cell r="B458">
            <v>0</v>
          </cell>
          <cell r="M458">
            <v>0</v>
          </cell>
        </row>
        <row r="459">
          <cell r="B459">
            <v>0</v>
          </cell>
          <cell r="M459">
            <v>0</v>
          </cell>
        </row>
        <row r="460">
          <cell r="B460">
            <v>0</v>
          </cell>
          <cell r="M460">
            <v>0</v>
          </cell>
        </row>
        <row r="461">
          <cell r="B461">
            <v>0</v>
          </cell>
          <cell r="M461">
            <v>0</v>
          </cell>
        </row>
        <row r="462">
          <cell r="B462">
            <v>0</v>
          </cell>
          <cell r="M462">
            <v>0</v>
          </cell>
        </row>
        <row r="463">
          <cell r="B463">
            <v>0</v>
          </cell>
          <cell r="M463">
            <v>0</v>
          </cell>
        </row>
        <row r="464">
          <cell r="B464">
            <v>0</v>
          </cell>
          <cell r="M464">
            <v>0</v>
          </cell>
        </row>
        <row r="465">
          <cell r="B465">
            <v>0</v>
          </cell>
          <cell r="M465">
            <v>0</v>
          </cell>
        </row>
        <row r="466">
          <cell r="B466">
            <v>0</v>
          </cell>
          <cell r="M466">
            <v>0</v>
          </cell>
        </row>
        <row r="467">
          <cell r="B467">
            <v>0</v>
          </cell>
          <cell r="M467">
            <v>0</v>
          </cell>
        </row>
        <row r="468">
          <cell r="B468">
            <v>0</v>
          </cell>
          <cell r="M468">
            <v>0</v>
          </cell>
        </row>
        <row r="469">
          <cell r="B469">
            <v>0</v>
          </cell>
          <cell r="M469">
            <v>0</v>
          </cell>
        </row>
        <row r="470">
          <cell r="B470">
            <v>0</v>
          </cell>
          <cell r="M470">
            <v>0</v>
          </cell>
        </row>
        <row r="471">
          <cell r="B471">
            <v>0</v>
          </cell>
          <cell r="M471">
            <v>0</v>
          </cell>
        </row>
        <row r="472">
          <cell r="B472">
            <v>0</v>
          </cell>
          <cell r="M472">
            <v>0</v>
          </cell>
        </row>
        <row r="473">
          <cell r="B473">
            <v>0</v>
          </cell>
          <cell r="M473">
            <v>0</v>
          </cell>
        </row>
        <row r="474">
          <cell r="B474">
            <v>0</v>
          </cell>
          <cell r="M474">
            <v>0</v>
          </cell>
        </row>
        <row r="475">
          <cell r="B475">
            <v>0</v>
          </cell>
          <cell r="M475">
            <v>0</v>
          </cell>
        </row>
        <row r="476">
          <cell r="B476">
            <v>0</v>
          </cell>
          <cell r="M476">
            <v>0</v>
          </cell>
        </row>
        <row r="477">
          <cell r="B477">
            <v>0</v>
          </cell>
          <cell r="M477">
            <v>0</v>
          </cell>
        </row>
        <row r="478">
          <cell r="B478">
            <v>0</v>
          </cell>
          <cell r="M478">
            <v>0</v>
          </cell>
        </row>
        <row r="479">
          <cell r="B479">
            <v>0</v>
          </cell>
          <cell r="M479">
            <v>0</v>
          </cell>
        </row>
        <row r="480">
          <cell r="B480">
            <v>0</v>
          </cell>
          <cell r="M480">
            <v>0</v>
          </cell>
        </row>
        <row r="481">
          <cell r="B481">
            <v>0</v>
          </cell>
          <cell r="M481">
            <v>0</v>
          </cell>
        </row>
        <row r="482">
          <cell r="B482">
            <v>0</v>
          </cell>
          <cell r="M482">
            <v>0</v>
          </cell>
        </row>
        <row r="483">
          <cell r="B483">
            <v>0</v>
          </cell>
          <cell r="M483">
            <v>0</v>
          </cell>
        </row>
        <row r="484">
          <cell r="B484">
            <v>0</v>
          </cell>
          <cell r="M484">
            <v>0</v>
          </cell>
        </row>
        <row r="485">
          <cell r="B485">
            <v>0</v>
          </cell>
          <cell r="M485">
            <v>0</v>
          </cell>
        </row>
        <row r="486">
          <cell r="B486">
            <v>0</v>
          </cell>
          <cell r="M486">
            <v>0</v>
          </cell>
        </row>
        <row r="487">
          <cell r="B487">
            <v>0</v>
          </cell>
          <cell r="M487">
            <v>0</v>
          </cell>
        </row>
        <row r="488">
          <cell r="B488">
            <v>0</v>
          </cell>
          <cell r="M488">
            <v>0</v>
          </cell>
        </row>
        <row r="489">
          <cell r="B489">
            <v>0</v>
          </cell>
          <cell r="M489">
            <v>0</v>
          </cell>
        </row>
        <row r="490">
          <cell r="B490">
            <v>0</v>
          </cell>
          <cell r="M490">
            <v>0</v>
          </cell>
        </row>
        <row r="491">
          <cell r="B491">
            <v>0</v>
          </cell>
          <cell r="M491">
            <v>0</v>
          </cell>
        </row>
        <row r="492">
          <cell r="B492">
            <v>0</v>
          </cell>
          <cell r="M492">
            <v>0</v>
          </cell>
        </row>
        <row r="493">
          <cell r="B493">
            <v>0</v>
          </cell>
          <cell r="M493">
            <v>0</v>
          </cell>
        </row>
        <row r="494">
          <cell r="B494">
            <v>0</v>
          </cell>
          <cell r="M494">
            <v>0</v>
          </cell>
        </row>
        <row r="495">
          <cell r="B495">
            <v>0</v>
          </cell>
          <cell r="M495">
            <v>0</v>
          </cell>
        </row>
        <row r="496">
          <cell r="B496">
            <v>0</v>
          </cell>
          <cell r="M496">
            <v>0</v>
          </cell>
        </row>
        <row r="497">
          <cell r="B497">
            <v>0</v>
          </cell>
          <cell r="M497">
            <v>0</v>
          </cell>
        </row>
        <row r="498">
          <cell r="B498">
            <v>0</v>
          </cell>
          <cell r="M498">
            <v>0</v>
          </cell>
        </row>
        <row r="499">
          <cell r="B499">
            <v>0</v>
          </cell>
          <cell r="M499">
            <v>0</v>
          </cell>
        </row>
        <row r="500">
          <cell r="B500">
            <v>0</v>
          </cell>
          <cell r="M500">
            <v>0</v>
          </cell>
        </row>
        <row r="501">
          <cell r="B501">
            <v>0</v>
          </cell>
          <cell r="M501">
            <v>0</v>
          </cell>
        </row>
        <row r="502">
          <cell r="B502">
            <v>0</v>
          </cell>
          <cell r="M502">
            <v>0</v>
          </cell>
        </row>
        <row r="503">
          <cell r="B503">
            <v>0</v>
          </cell>
          <cell r="M503">
            <v>0</v>
          </cell>
        </row>
        <row r="504">
          <cell r="B504">
            <v>0</v>
          </cell>
          <cell r="M504">
            <v>0</v>
          </cell>
        </row>
        <row r="505">
          <cell r="B505">
            <v>0</v>
          </cell>
          <cell r="M505">
            <v>0</v>
          </cell>
        </row>
        <row r="506">
          <cell r="B506">
            <v>0</v>
          </cell>
          <cell r="M506">
            <v>0</v>
          </cell>
        </row>
        <row r="507">
          <cell r="B507">
            <v>0</v>
          </cell>
          <cell r="M507">
            <v>0</v>
          </cell>
        </row>
        <row r="508">
          <cell r="B508">
            <v>0</v>
          </cell>
          <cell r="M508">
            <v>0</v>
          </cell>
        </row>
        <row r="509">
          <cell r="B509">
            <v>0</v>
          </cell>
          <cell r="M509">
            <v>0</v>
          </cell>
        </row>
        <row r="510">
          <cell r="B510">
            <v>0</v>
          </cell>
          <cell r="M510">
            <v>0</v>
          </cell>
        </row>
        <row r="511">
          <cell r="B511">
            <v>0</v>
          </cell>
          <cell r="M511">
            <v>0</v>
          </cell>
        </row>
        <row r="512">
          <cell r="B512">
            <v>0</v>
          </cell>
          <cell r="M512">
            <v>0</v>
          </cell>
        </row>
        <row r="513">
          <cell r="B513">
            <v>0</v>
          </cell>
          <cell r="M513">
            <v>0</v>
          </cell>
        </row>
        <row r="514">
          <cell r="B514">
            <v>0</v>
          </cell>
          <cell r="M514">
            <v>0</v>
          </cell>
        </row>
        <row r="515">
          <cell r="B515">
            <v>0</v>
          </cell>
          <cell r="M515">
            <v>0</v>
          </cell>
        </row>
        <row r="516">
          <cell r="B516">
            <v>0</v>
          </cell>
          <cell r="M516">
            <v>0</v>
          </cell>
        </row>
        <row r="517">
          <cell r="B517">
            <v>0</v>
          </cell>
          <cell r="M517">
            <v>0</v>
          </cell>
        </row>
        <row r="518">
          <cell r="B518">
            <v>0</v>
          </cell>
          <cell r="M518">
            <v>0</v>
          </cell>
        </row>
        <row r="519">
          <cell r="B519">
            <v>0</v>
          </cell>
          <cell r="M519">
            <v>0</v>
          </cell>
        </row>
        <row r="520">
          <cell r="B520">
            <v>0</v>
          </cell>
          <cell r="M520">
            <v>0</v>
          </cell>
        </row>
        <row r="521">
          <cell r="B521">
            <v>0</v>
          </cell>
          <cell r="M521">
            <v>0</v>
          </cell>
        </row>
        <row r="522">
          <cell r="B522">
            <v>0</v>
          </cell>
          <cell r="M522">
            <v>0</v>
          </cell>
        </row>
        <row r="523">
          <cell r="B523">
            <v>0</v>
          </cell>
          <cell r="M523">
            <v>0</v>
          </cell>
        </row>
        <row r="524">
          <cell r="B524">
            <v>0</v>
          </cell>
          <cell r="M524">
            <v>0</v>
          </cell>
        </row>
        <row r="525">
          <cell r="B525">
            <v>0</v>
          </cell>
          <cell r="M525">
            <v>0</v>
          </cell>
        </row>
        <row r="526">
          <cell r="B526">
            <v>0</v>
          </cell>
          <cell r="M526">
            <v>0</v>
          </cell>
        </row>
        <row r="527">
          <cell r="B527">
            <v>0</v>
          </cell>
          <cell r="M527">
            <v>0</v>
          </cell>
        </row>
        <row r="528">
          <cell r="B528">
            <v>0</v>
          </cell>
          <cell r="M528">
            <v>0</v>
          </cell>
        </row>
        <row r="529">
          <cell r="B529">
            <v>0</v>
          </cell>
          <cell r="M529">
            <v>0</v>
          </cell>
        </row>
        <row r="530">
          <cell r="B530">
            <v>0</v>
          </cell>
          <cell r="M530">
            <v>0</v>
          </cell>
        </row>
        <row r="531">
          <cell r="B531">
            <v>0</v>
          </cell>
          <cell r="M531">
            <v>0</v>
          </cell>
        </row>
        <row r="532">
          <cell r="B532">
            <v>0</v>
          </cell>
          <cell r="M532">
            <v>0</v>
          </cell>
        </row>
        <row r="533">
          <cell r="B533">
            <v>0</v>
          </cell>
          <cell r="M533">
            <v>0</v>
          </cell>
        </row>
        <row r="534">
          <cell r="B534">
            <v>0</v>
          </cell>
          <cell r="M534">
            <v>0</v>
          </cell>
        </row>
        <row r="535">
          <cell r="B535">
            <v>0</v>
          </cell>
          <cell r="M535">
            <v>0</v>
          </cell>
        </row>
        <row r="536">
          <cell r="B536">
            <v>0</v>
          </cell>
          <cell r="M536">
            <v>0</v>
          </cell>
        </row>
        <row r="537">
          <cell r="B537">
            <v>0</v>
          </cell>
          <cell r="M537">
            <v>0</v>
          </cell>
        </row>
        <row r="538">
          <cell r="B538">
            <v>0</v>
          </cell>
          <cell r="M538">
            <v>0</v>
          </cell>
        </row>
        <row r="539">
          <cell r="B539">
            <v>0</v>
          </cell>
          <cell r="M539">
            <v>0</v>
          </cell>
        </row>
        <row r="540">
          <cell r="B540">
            <v>0</v>
          </cell>
          <cell r="M540">
            <v>0</v>
          </cell>
        </row>
        <row r="541">
          <cell r="B541">
            <v>0</v>
          </cell>
          <cell r="M541">
            <v>0</v>
          </cell>
        </row>
        <row r="542">
          <cell r="B542">
            <v>0</v>
          </cell>
          <cell r="M542">
            <v>0</v>
          </cell>
        </row>
        <row r="543">
          <cell r="B543">
            <v>0</v>
          </cell>
          <cell r="M543">
            <v>0</v>
          </cell>
        </row>
        <row r="544">
          <cell r="B544">
            <v>0</v>
          </cell>
          <cell r="M544">
            <v>0</v>
          </cell>
        </row>
        <row r="545">
          <cell r="B545">
            <v>0</v>
          </cell>
          <cell r="M545">
            <v>0</v>
          </cell>
        </row>
        <row r="546">
          <cell r="B546">
            <v>0</v>
          </cell>
          <cell r="M546">
            <v>0</v>
          </cell>
        </row>
        <row r="547">
          <cell r="B547">
            <v>0</v>
          </cell>
          <cell r="M547">
            <v>0</v>
          </cell>
        </row>
        <row r="548">
          <cell r="B548">
            <v>0</v>
          </cell>
          <cell r="M548">
            <v>0</v>
          </cell>
        </row>
        <row r="549">
          <cell r="B549">
            <v>0</v>
          </cell>
          <cell r="M549">
            <v>0</v>
          </cell>
        </row>
        <row r="550">
          <cell r="A550" t="str">
            <v>0 0</v>
          </cell>
          <cell r="B550">
            <v>0</v>
          </cell>
          <cell r="M550" t="str">
            <v/>
          </cell>
        </row>
        <row r="551">
          <cell r="A551" t="str">
            <v>0 0</v>
          </cell>
          <cell r="B551">
            <v>0</v>
          </cell>
          <cell r="M551" t="str">
            <v/>
          </cell>
        </row>
        <row r="552">
          <cell r="A552" t="str">
            <v>0 0</v>
          </cell>
          <cell r="B552">
            <v>0</v>
          </cell>
          <cell r="M552" t="str">
            <v/>
          </cell>
        </row>
        <row r="553">
          <cell r="A553" t="str">
            <v>0 0</v>
          </cell>
          <cell r="B553">
            <v>0</v>
          </cell>
          <cell r="M553" t="str">
            <v/>
          </cell>
        </row>
        <row r="554">
          <cell r="A554" t="str">
            <v>0 0</v>
          </cell>
          <cell r="B554">
            <v>0</v>
          </cell>
          <cell r="M554" t="str">
            <v/>
          </cell>
        </row>
        <row r="555">
          <cell r="A555" t="str">
            <v>0 0</v>
          </cell>
          <cell r="B555">
            <v>0</v>
          </cell>
          <cell r="M555" t="str">
            <v/>
          </cell>
        </row>
        <row r="556">
          <cell r="A556" t="str">
            <v>0 0</v>
          </cell>
          <cell r="B556">
            <v>0</v>
          </cell>
          <cell r="M556" t="str">
            <v/>
          </cell>
        </row>
        <row r="557">
          <cell r="A557" t="str">
            <v>0 0</v>
          </cell>
          <cell r="B557">
            <v>0</v>
          </cell>
          <cell r="M557" t="str">
            <v/>
          </cell>
        </row>
        <row r="558">
          <cell r="A558" t="str">
            <v>0 0</v>
          </cell>
          <cell r="B558">
            <v>0</v>
          </cell>
          <cell r="M558" t="str">
            <v/>
          </cell>
        </row>
        <row r="559">
          <cell r="A559" t="str">
            <v>0 0</v>
          </cell>
          <cell r="B559">
            <v>0</v>
          </cell>
          <cell r="M559" t="str">
            <v/>
          </cell>
        </row>
        <row r="560">
          <cell r="A560" t="str">
            <v>0 0</v>
          </cell>
          <cell r="B560">
            <v>0</v>
          </cell>
          <cell r="M560" t="str">
            <v/>
          </cell>
        </row>
        <row r="561">
          <cell r="A561" t="str">
            <v>0 0</v>
          </cell>
          <cell r="B561">
            <v>0</v>
          </cell>
          <cell r="M561" t="str">
            <v/>
          </cell>
        </row>
        <row r="562">
          <cell r="A562" t="str">
            <v>0 0</v>
          </cell>
          <cell r="B562">
            <v>0</v>
          </cell>
          <cell r="M562" t="str">
            <v/>
          </cell>
        </row>
        <row r="563">
          <cell r="A563" t="str">
            <v>0 0</v>
          </cell>
          <cell r="B563">
            <v>0</v>
          </cell>
          <cell r="M563" t="str">
            <v/>
          </cell>
        </row>
        <row r="564">
          <cell r="A564" t="str">
            <v>0 0</v>
          </cell>
          <cell r="B564">
            <v>0</v>
          </cell>
          <cell r="M564" t="str">
            <v/>
          </cell>
        </row>
        <row r="565">
          <cell r="A565" t="str">
            <v>0 0</v>
          </cell>
          <cell r="B565">
            <v>0</v>
          </cell>
          <cell r="M565" t="str">
            <v/>
          </cell>
        </row>
        <row r="566">
          <cell r="A566" t="str">
            <v>0 0</v>
          </cell>
          <cell r="B566">
            <v>0</v>
          </cell>
          <cell r="M566" t="str">
            <v/>
          </cell>
        </row>
        <row r="567">
          <cell r="A567" t="str">
            <v>0 0</v>
          </cell>
          <cell r="B567">
            <v>0</v>
          </cell>
          <cell r="M567" t="str">
            <v/>
          </cell>
        </row>
        <row r="568">
          <cell r="A568" t="str">
            <v>0 0</v>
          </cell>
          <cell r="B568">
            <v>0</v>
          </cell>
          <cell r="M568" t="str">
            <v/>
          </cell>
        </row>
        <row r="569">
          <cell r="A569" t="str">
            <v>0 0</v>
          </cell>
          <cell r="B569">
            <v>0</v>
          </cell>
          <cell r="M569" t="str">
            <v/>
          </cell>
        </row>
        <row r="570">
          <cell r="A570" t="str">
            <v>0 0</v>
          </cell>
          <cell r="B570">
            <v>0</v>
          </cell>
          <cell r="M570" t="str">
            <v/>
          </cell>
        </row>
        <row r="571">
          <cell r="A571" t="str">
            <v>0 0</v>
          </cell>
          <cell r="B571">
            <v>0</v>
          </cell>
          <cell r="M571" t="str">
            <v/>
          </cell>
        </row>
        <row r="572">
          <cell r="A572" t="str">
            <v>0 0</v>
          </cell>
          <cell r="B572">
            <v>0</v>
          </cell>
          <cell r="M572" t="str">
            <v/>
          </cell>
        </row>
        <row r="573">
          <cell r="A573" t="str">
            <v>0 0</v>
          </cell>
          <cell r="B573">
            <v>0</v>
          </cell>
          <cell r="M573" t="str">
            <v/>
          </cell>
        </row>
        <row r="574">
          <cell r="A574" t="str">
            <v>0 0</v>
          </cell>
          <cell r="B574">
            <v>0</v>
          </cell>
          <cell r="M574" t="str">
            <v/>
          </cell>
        </row>
        <row r="575">
          <cell r="A575" t="str">
            <v>0 0</v>
          </cell>
          <cell r="B575">
            <v>0</v>
          </cell>
          <cell r="M575" t="str">
            <v/>
          </cell>
        </row>
        <row r="576">
          <cell r="A576" t="str">
            <v>0 0</v>
          </cell>
          <cell r="B576">
            <v>0</v>
          </cell>
          <cell r="M576" t="str">
            <v/>
          </cell>
        </row>
        <row r="577">
          <cell r="A577" t="str">
            <v>0 0</v>
          </cell>
          <cell r="B577">
            <v>0</v>
          </cell>
          <cell r="M577" t="str">
            <v/>
          </cell>
        </row>
        <row r="578">
          <cell r="A578" t="str">
            <v>0 0</v>
          </cell>
          <cell r="B578">
            <v>0</v>
          </cell>
          <cell r="M578" t="str">
            <v/>
          </cell>
        </row>
        <row r="579">
          <cell r="A579" t="str">
            <v>0 0</v>
          </cell>
          <cell r="B579">
            <v>0</v>
          </cell>
          <cell r="M579" t="str">
            <v/>
          </cell>
        </row>
        <row r="580">
          <cell r="A580" t="str">
            <v>0 0</v>
          </cell>
          <cell r="B580">
            <v>0</v>
          </cell>
          <cell r="M580" t="str">
            <v/>
          </cell>
        </row>
        <row r="581">
          <cell r="A581" t="str">
            <v>0 0</v>
          </cell>
          <cell r="B581">
            <v>0</v>
          </cell>
          <cell r="M581" t="str">
            <v/>
          </cell>
        </row>
        <row r="582">
          <cell r="A582" t="str">
            <v>0 0</v>
          </cell>
          <cell r="B582">
            <v>0</v>
          </cell>
          <cell r="M582" t="str">
            <v/>
          </cell>
        </row>
        <row r="583">
          <cell r="A583" t="str">
            <v>0 0</v>
          </cell>
          <cell r="B583">
            <v>0</v>
          </cell>
          <cell r="M583" t="str">
            <v/>
          </cell>
        </row>
        <row r="584">
          <cell r="A584" t="str">
            <v>0 0</v>
          </cell>
          <cell r="B584">
            <v>0</v>
          </cell>
          <cell r="M584" t="str">
            <v/>
          </cell>
        </row>
        <row r="585">
          <cell r="A585" t="str">
            <v>0 0</v>
          </cell>
          <cell r="B585">
            <v>0</v>
          </cell>
          <cell r="M585" t="str">
            <v/>
          </cell>
        </row>
        <row r="586">
          <cell r="A586" t="str">
            <v>0 0</v>
          </cell>
          <cell r="B586">
            <v>0</v>
          </cell>
          <cell r="M586" t="str">
            <v/>
          </cell>
        </row>
        <row r="587">
          <cell r="A587" t="str">
            <v>0 0</v>
          </cell>
          <cell r="B587">
            <v>0</v>
          </cell>
          <cell r="M587" t="str">
            <v/>
          </cell>
        </row>
        <row r="588">
          <cell r="A588" t="str">
            <v>0 0</v>
          </cell>
          <cell r="B588">
            <v>0</v>
          </cell>
          <cell r="M588" t="str">
            <v/>
          </cell>
        </row>
        <row r="589">
          <cell r="A589" t="str">
            <v>0 0</v>
          </cell>
          <cell r="B589">
            <v>0</v>
          </cell>
          <cell r="M589" t="str">
            <v/>
          </cell>
        </row>
        <row r="590">
          <cell r="A590" t="str">
            <v>0 0</v>
          </cell>
          <cell r="B590">
            <v>0</v>
          </cell>
          <cell r="M590" t="str">
            <v/>
          </cell>
        </row>
        <row r="591">
          <cell r="A591" t="str">
            <v>0 0</v>
          </cell>
          <cell r="B591">
            <v>0</v>
          </cell>
          <cell r="M591" t="str">
            <v/>
          </cell>
        </row>
        <row r="592">
          <cell r="A592" t="str">
            <v>0 0</v>
          </cell>
          <cell r="B592">
            <v>0</v>
          </cell>
          <cell r="M592" t="str">
            <v/>
          </cell>
        </row>
        <row r="593">
          <cell r="B593">
            <v>0</v>
          </cell>
          <cell r="M593">
            <v>0</v>
          </cell>
        </row>
        <row r="594">
          <cell r="B594">
            <v>0</v>
          </cell>
          <cell r="M594">
            <v>0</v>
          </cell>
        </row>
        <row r="595">
          <cell r="B595">
            <v>0</v>
          </cell>
          <cell r="M595">
            <v>0</v>
          </cell>
        </row>
        <row r="596">
          <cell r="B596">
            <v>0</v>
          </cell>
          <cell r="M596">
            <v>0</v>
          </cell>
        </row>
        <row r="597">
          <cell r="B597">
            <v>0</v>
          </cell>
          <cell r="M597">
            <v>0</v>
          </cell>
        </row>
        <row r="598">
          <cell r="B598">
            <v>0</v>
          </cell>
          <cell r="M598">
            <v>0</v>
          </cell>
        </row>
        <row r="599">
          <cell r="B599">
            <v>0</v>
          </cell>
          <cell r="M599">
            <v>0</v>
          </cell>
        </row>
        <row r="600">
          <cell r="B600">
            <v>0</v>
          </cell>
          <cell r="M600">
            <v>0</v>
          </cell>
        </row>
        <row r="601">
          <cell r="B601">
            <v>0</v>
          </cell>
          <cell r="M601">
            <v>0</v>
          </cell>
        </row>
        <row r="602">
          <cell r="B602">
            <v>0</v>
          </cell>
          <cell r="M602">
            <v>0</v>
          </cell>
        </row>
        <row r="603">
          <cell r="B603">
            <v>0</v>
          </cell>
          <cell r="M603">
            <v>0</v>
          </cell>
        </row>
        <row r="604">
          <cell r="B604">
            <v>0</v>
          </cell>
          <cell r="M604">
            <v>0</v>
          </cell>
        </row>
        <row r="605">
          <cell r="B605">
            <v>0</v>
          </cell>
          <cell r="M605">
            <v>0</v>
          </cell>
        </row>
        <row r="606">
          <cell r="B606">
            <v>0</v>
          </cell>
          <cell r="M606">
            <v>0</v>
          </cell>
        </row>
        <row r="607">
          <cell r="B607">
            <v>0</v>
          </cell>
          <cell r="M607">
            <v>0</v>
          </cell>
        </row>
        <row r="608">
          <cell r="B608">
            <v>0</v>
          </cell>
          <cell r="M608">
            <v>0</v>
          </cell>
        </row>
        <row r="609">
          <cell r="B609">
            <v>0</v>
          </cell>
          <cell r="M609">
            <v>0</v>
          </cell>
        </row>
        <row r="610">
          <cell r="B610">
            <v>0</v>
          </cell>
          <cell r="M610">
            <v>0</v>
          </cell>
        </row>
        <row r="611">
          <cell r="B611">
            <v>0</v>
          </cell>
          <cell r="M611">
            <v>0</v>
          </cell>
        </row>
        <row r="612">
          <cell r="B612">
            <v>0</v>
          </cell>
          <cell r="M612">
            <v>0</v>
          </cell>
        </row>
        <row r="613">
          <cell r="B613">
            <v>0</v>
          </cell>
          <cell r="M613">
            <v>0</v>
          </cell>
        </row>
        <row r="614">
          <cell r="B614">
            <v>0</v>
          </cell>
          <cell r="M614">
            <v>0</v>
          </cell>
        </row>
        <row r="615">
          <cell r="B615">
            <v>0</v>
          </cell>
          <cell r="M615">
            <v>0</v>
          </cell>
        </row>
        <row r="616">
          <cell r="B616">
            <v>0</v>
          </cell>
          <cell r="M616">
            <v>0</v>
          </cell>
        </row>
        <row r="617">
          <cell r="B617">
            <v>0</v>
          </cell>
          <cell r="M617">
            <v>0</v>
          </cell>
        </row>
        <row r="618">
          <cell r="B618">
            <v>0</v>
          </cell>
          <cell r="M618">
            <v>0</v>
          </cell>
        </row>
        <row r="619">
          <cell r="B619">
            <v>0</v>
          </cell>
          <cell r="M619">
            <v>0</v>
          </cell>
        </row>
        <row r="620">
          <cell r="B620">
            <v>0</v>
          </cell>
          <cell r="M620">
            <v>0</v>
          </cell>
        </row>
        <row r="621">
          <cell r="B621">
            <v>0</v>
          </cell>
          <cell r="M621">
            <v>0</v>
          </cell>
        </row>
        <row r="622">
          <cell r="B622">
            <v>0</v>
          </cell>
          <cell r="M622">
            <v>0</v>
          </cell>
        </row>
        <row r="623">
          <cell r="B623">
            <v>0</v>
          </cell>
          <cell r="M623">
            <v>0</v>
          </cell>
        </row>
        <row r="624">
          <cell r="B624">
            <v>0</v>
          </cell>
          <cell r="M624">
            <v>0</v>
          </cell>
        </row>
        <row r="625">
          <cell r="B625">
            <v>0</v>
          </cell>
          <cell r="M625">
            <v>0</v>
          </cell>
        </row>
        <row r="626">
          <cell r="B626">
            <v>0</v>
          </cell>
          <cell r="M626">
            <v>0</v>
          </cell>
        </row>
        <row r="627">
          <cell r="B627">
            <v>0</v>
          </cell>
          <cell r="M627">
            <v>0</v>
          </cell>
        </row>
        <row r="628">
          <cell r="B628">
            <v>0</v>
          </cell>
          <cell r="M628">
            <v>0</v>
          </cell>
        </row>
        <row r="629">
          <cell r="B629">
            <v>0</v>
          </cell>
          <cell r="M629">
            <v>0</v>
          </cell>
        </row>
        <row r="630">
          <cell r="B630">
            <v>0</v>
          </cell>
          <cell r="M630">
            <v>0</v>
          </cell>
        </row>
        <row r="631">
          <cell r="B631">
            <v>0</v>
          </cell>
          <cell r="M631">
            <v>0</v>
          </cell>
        </row>
        <row r="632">
          <cell r="B632">
            <v>0</v>
          </cell>
          <cell r="M632">
            <v>0</v>
          </cell>
        </row>
        <row r="633">
          <cell r="B633">
            <v>0</v>
          </cell>
          <cell r="M633">
            <v>0</v>
          </cell>
        </row>
        <row r="634">
          <cell r="B634">
            <v>0</v>
          </cell>
          <cell r="M634">
            <v>0</v>
          </cell>
        </row>
        <row r="635">
          <cell r="B635">
            <v>0</v>
          </cell>
          <cell r="M635">
            <v>0</v>
          </cell>
        </row>
        <row r="636">
          <cell r="B636">
            <v>0</v>
          </cell>
          <cell r="M636">
            <v>0</v>
          </cell>
        </row>
        <row r="637">
          <cell r="B637">
            <v>0</v>
          </cell>
          <cell r="M637">
            <v>0</v>
          </cell>
        </row>
        <row r="638">
          <cell r="B638">
            <v>0</v>
          </cell>
          <cell r="M638">
            <v>0</v>
          </cell>
        </row>
        <row r="639">
          <cell r="B639">
            <v>0</v>
          </cell>
          <cell r="M639">
            <v>0</v>
          </cell>
        </row>
        <row r="640">
          <cell r="B640">
            <v>0</v>
          </cell>
          <cell r="M640">
            <v>0</v>
          </cell>
        </row>
        <row r="641">
          <cell r="B641">
            <v>0</v>
          </cell>
          <cell r="M641">
            <v>0</v>
          </cell>
        </row>
        <row r="642">
          <cell r="B642">
            <v>0</v>
          </cell>
          <cell r="M642">
            <v>0</v>
          </cell>
        </row>
        <row r="643">
          <cell r="B643">
            <v>0</v>
          </cell>
          <cell r="M643">
            <v>0</v>
          </cell>
        </row>
        <row r="644">
          <cell r="B644">
            <v>0</v>
          </cell>
          <cell r="M644">
            <v>0</v>
          </cell>
        </row>
        <row r="645">
          <cell r="B645">
            <v>0</v>
          </cell>
          <cell r="M645">
            <v>0</v>
          </cell>
        </row>
        <row r="646">
          <cell r="B646">
            <v>0</v>
          </cell>
          <cell r="M646">
            <v>0</v>
          </cell>
        </row>
        <row r="647">
          <cell r="B647">
            <v>0</v>
          </cell>
          <cell r="M647">
            <v>0</v>
          </cell>
        </row>
        <row r="648">
          <cell r="B648">
            <v>0</v>
          </cell>
          <cell r="M648">
            <v>0</v>
          </cell>
        </row>
        <row r="649">
          <cell r="B649">
            <v>0</v>
          </cell>
          <cell r="M649">
            <v>0</v>
          </cell>
        </row>
        <row r="650">
          <cell r="B650">
            <v>0</v>
          </cell>
          <cell r="M650">
            <v>0</v>
          </cell>
        </row>
        <row r="651">
          <cell r="B651">
            <v>0</v>
          </cell>
          <cell r="M651">
            <v>0</v>
          </cell>
        </row>
        <row r="652">
          <cell r="B652">
            <v>0</v>
          </cell>
          <cell r="M652">
            <v>0</v>
          </cell>
        </row>
        <row r="653">
          <cell r="B653">
            <v>0</v>
          </cell>
          <cell r="M653">
            <v>0</v>
          </cell>
        </row>
        <row r="654">
          <cell r="B654">
            <v>0</v>
          </cell>
          <cell r="M654">
            <v>0</v>
          </cell>
        </row>
        <row r="655">
          <cell r="B655">
            <v>0</v>
          </cell>
          <cell r="M655">
            <v>0</v>
          </cell>
        </row>
        <row r="656">
          <cell r="B656">
            <v>0</v>
          </cell>
          <cell r="M656">
            <v>0</v>
          </cell>
        </row>
        <row r="657">
          <cell r="B657">
            <v>0</v>
          </cell>
          <cell r="M657">
            <v>0</v>
          </cell>
        </row>
        <row r="658">
          <cell r="B658">
            <v>0</v>
          </cell>
          <cell r="M658">
            <v>0</v>
          </cell>
        </row>
        <row r="659">
          <cell r="B659">
            <v>0</v>
          </cell>
          <cell r="M659">
            <v>0</v>
          </cell>
        </row>
        <row r="660">
          <cell r="B660">
            <v>0</v>
          </cell>
          <cell r="M660">
            <v>0</v>
          </cell>
        </row>
        <row r="661">
          <cell r="B661">
            <v>0</v>
          </cell>
          <cell r="M661">
            <v>0</v>
          </cell>
        </row>
        <row r="662">
          <cell r="B662">
            <v>0</v>
          </cell>
          <cell r="M662">
            <v>0</v>
          </cell>
        </row>
        <row r="663">
          <cell r="B663">
            <v>0</v>
          </cell>
          <cell r="M663">
            <v>0</v>
          </cell>
        </row>
        <row r="664">
          <cell r="B664">
            <v>0</v>
          </cell>
          <cell r="M664">
            <v>0</v>
          </cell>
        </row>
        <row r="665">
          <cell r="B665">
            <v>0</v>
          </cell>
          <cell r="M665">
            <v>0</v>
          </cell>
        </row>
        <row r="666">
          <cell r="B666">
            <v>0</v>
          </cell>
          <cell r="M666">
            <v>0</v>
          </cell>
        </row>
        <row r="667">
          <cell r="B667">
            <v>0</v>
          </cell>
          <cell r="M667">
            <v>0</v>
          </cell>
        </row>
        <row r="668">
          <cell r="B668">
            <v>0</v>
          </cell>
          <cell r="M668">
            <v>0</v>
          </cell>
        </row>
        <row r="669">
          <cell r="B669">
            <v>0</v>
          </cell>
          <cell r="M669">
            <v>0</v>
          </cell>
        </row>
        <row r="670">
          <cell r="B670">
            <v>0</v>
          </cell>
          <cell r="M670">
            <v>0</v>
          </cell>
        </row>
        <row r="671">
          <cell r="B671">
            <v>0</v>
          </cell>
          <cell r="M671">
            <v>0</v>
          </cell>
        </row>
        <row r="672">
          <cell r="B672">
            <v>0</v>
          </cell>
          <cell r="M672">
            <v>0</v>
          </cell>
        </row>
        <row r="673">
          <cell r="B673">
            <v>0</v>
          </cell>
          <cell r="M673">
            <v>0</v>
          </cell>
        </row>
        <row r="674">
          <cell r="B674">
            <v>0</v>
          </cell>
          <cell r="M674">
            <v>0</v>
          </cell>
        </row>
        <row r="675">
          <cell r="B675">
            <v>0</v>
          </cell>
          <cell r="M675">
            <v>0</v>
          </cell>
        </row>
        <row r="676">
          <cell r="B676">
            <v>0</v>
          </cell>
          <cell r="M676">
            <v>0</v>
          </cell>
        </row>
        <row r="677">
          <cell r="B677">
            <v>0</v>
          </cell>
          <cell r="M677">
            <v>0</v>
          </cell>
        </row>
        <row r="678">
          <cell r="B678">
            <v>0</v>
          </cell>
          <cell r="M678">
            <v>0</v>
          </cell>
        </row>
        <row r="679">
          <cell r="B679">
            <v>0</v>
          </cell>
          <cell r="M679">
            <v>0</v>
          </cell>
        </row>
        <row r="680">
          <cell r="B680">
            <v>0</v>
          </cell>
          <cell r="M680">
            <v>0</v>
          </cell>
        </row>
        <row r="681">
          <cell r="B681">
            <v>0</v>
          </cell>
          <cell r="M681">
            <v>0</v>
          </cell>
        </row>
        <row r="682">
          <cell r="B682">
            <v>0</v>
          </cell>
          <cell r="M682">
            <v>0</v>
          </cell>
        </row>
        <row r="683">
          <cell r="B683">
            <v>0</v>
          </cell>
          <cell r="M683">
            <v>0</v>
          </cell>
        </row>
        <row r="684">
          <cell r="B684">
            <v>0</v>
          </cell>
          <cell r="M684">
            <v>0</v>
          </cell>
        </row>
        <row r="685">
          <cell r="B685">
            <v>0</v>
          </cell>
          <cell r="M685">
            <v>0</v>
          </cell>
        </row>
        <row r="686">
          <cell r="B686">
            <v>0</v>
          </cell>
          <cell r="M686">
            <v>0</v>
          </cell>
        </row>
        <row r="687">
          <cell r="B687">
            <v>0</v>
          </cell>
          <cell r="M687">
            <v>0</v>
          </cell>
        </row>
        <row r="688">
          <cell r="B688">
            <v>0</v>
          </cell>
          <cell r="M688">
            <v>0</v>
          </cell>
        </row>
        <row r="689">
          <cell r="B689">
            <v>0</v>
          </cell>
          <cell r="M689">
            <v>0</v>
          </cell>
        </row>
        <row r="690">
          <cell r="B690">
            <v>0</v>
          </cell>
          <cell r="M690">
            <v>0</v>
          </cell>
        </row>
        <row r="691">
          <cell r="B691">
            <v>0</v>
          </cell>
          <cell r="M691">
            <v>0</v>
          </cell>
        </row>
        <row r="692">
          <cell r="B692">
            <v>0</v>
          </cell>
          <cell r="M692">
            <v>0</v>
          </cell>
        </row>
        <row r="693">
          <cell r="B693">
            <v>0</v>
          </cell>
          <cell r="M693">
            <v>0</v>
          </cell>
        </row>
        <row r="694">
          <cell r="B694">
            <v>0</v>
          </cell>
          <cell r="M694">
            <v>0</v>
          </cell>
        </row>
        <row r="695">
          <cell r="B695">
            <v>0</v>
          </cell>
          <cell r="M695">
            <v>0</v>
          </cell>
        </row>
        <row r="696">
          <cell r="B696">
            <v>0</v>
          </cell>
          <cell r="M696">
            <v>0</v>
          </cell>
        </row>
        <row r="697">
          <cell r="B697">
            <v>0</v>
          </cell>
          <cell r="M697">
            <v>0</v>
          </cell>
        </row>
        <row r="698">
          <cell r="B698">
            <v>0</v>
          </cell>
          <cell r="M698">
            <v>0</v>
          </cell>
        </row>
        <row r="699">
          <cell r="B699">
            <v>0</v>
          </cell>
          <cell r="M699">
            <v>0</v>
          </cell>
        </row>
        <row r="700">
          <cell r="B700">
            <v>0</v>
          </cell>
          <cell r="M700">
            <v>0</v>
          </cell>
        </row>
        <row r="701">
          <cell r="B701">
            <v>0</v>
          </cell>
          <cell r="M701">
            <v>0</v>
          </cell>
        </row>
        <row r="702">
          <cell r="B702">
            <v>0</v>
          </cell>
          <cell r="M702">
            <v>0</v>
          </cell>
        </row>
        <row r="703">
          <cell r="B703">
            <v>0</v>
          </cell>
          <cell r="M703">
            <v>0</v>
          </cell>
        </row>
        <row r="704">
          <cell r="B704">
            <v>0</v>
          </cell>
          <cell r="M704">
            <v>0</v>
          </cell>
        </row>
        <row r="705">
          <cell r="B705">
            <v>0</v>
          </cell>
          <cell r="M705">
            <v>0</v>
          </cell>
        </row>
        <row r="706">
          <cell r="B706">
            <v>0</v>
          </cell>
          <cell r="M706">
            <v>0</v>
          </cell>
        </row>
        <row r="707">
          <cell r="B707">
            <v>0</v>
          </cell>
          <cell r="M707">
            <v>0</v>
          </cell>
        </row>
        <row r="708">
          <cell r="B708">
            <v>0</v>
          </cell>
          <cell r="M708">
            <v>0</v>
          </cell>
        </row>
        <row r="709">
          <cell r="B709">
            <v>0</v>
          </cell>
          <cell r="M709">
            <v>0</v>
          </cell>
        </row>
        <row r="710">
          <cell r="B710">
            <v>0</v>
          </cell>
          <cell r="M710">
            <v>0</v>
          </cell>
        </row>
        <row r="711">
          <cell r="B711">
            <v>0</v>
          </cell>
          <cell r="M711">
            <v>0</v>
          </cell>
        </row>
        <row r="712">
          <cell r="B712">
            <v>0</v>
          </cell>
          <cell r="M712">
            <v>0</v>
          </cell>
        </row>
        <row r="713">
          <cell r="B713">
            <v>0</v>
          </cell>
          <cell r="M713">
            <v>0</v>
          </cell>
        </row>
        <row r="714">
          <cell r="B714">
            <v>0</v>
          </cell>
          <cell r="M714">
            <v>0</v>
          </cell>
        </row>
        <row r="715">
          <cell r="B715">
            <v>0</v>
          </cell>
          <cell r="M715">
            <v>0</v>
          </cell>
        </row>
        <row r="716">
          <cell r="B716">
            <v>0</v>
          </cell>
          <cell r="M716">
            <v>0</v>
          </cell>
        </row>
        <row r="717">
          <cell r="B717">
            <v>0</v>
          </cell>
          <cell r="M717">
            <v>0</v>
          </cell>
        </row>
        <row r="718">
          <cell r="B718">
            <v>0</v>
          </cell>
          <cell r="M718">
            <v>0</v>
          </cell>
        </row>
        <row r="719">
          <cell r="B719">
            <v>0</v>
          </cell>
          <cell r="M719">
            <v>0</v>
          </cell>
        </row>
        <row r="720">
          <cell r="B720">
            <v>0</v>
          </cell>
          <cell r="M720">
            <v>0</v>
          </cell>
        </row>
        <row r="721">
          <cell r="B721">
            <v>0</v>
          </cell>
          <cell r="M721">
            <v>0</v>
          </cell>
        </row>
        <row r="722">
          <cell r="B722">
            <v>0</v>
          </cell>
          <cell r="M722">
            <v>0</v>
          </cell>
        </row>
        <row r="723">
          <cell r="B723">
            <v>0</v>
          </cell>
          <cell r="M723">
            <v>0</v>
          </cell>
        </row>
        <row r="724">
          <cell r="B724">
            <v>0</v>
          </cell>
          <cell r="M724">
            <v>0</v>
          </cell>
        </row>
        <row r="725">
          <cell r="M725">
            <v>0</v>
          </cell>
        </row>
        <row r="726">
          <cell r="M726">
            <v>0</v>
          </cell>
        </row>
        <row r="727">
          <cell r="M727">
            <v>0</v>
          </cell>
        </row>
        <row r="728">
          <cell r="M728">
            <v>0</v>
          </cell>
        </row>
        <row r="729">
          <cell r="M729">
            <v>0</v>
          </cell>
        </row>
        <row r="730">
          <cell r="M730">
            <v>0</v>
          </cell>
        </row>
        <row r="731">
          <cell r="M731">
            <v>0</v>
          </cell>
        </row>
        <row r="732">
          <cell r="M732">
            <v>0</v>
          </cell>
        </row>
        <row r="733">
          <cell r="M733">
            <v>0</v>
          </cell>
        </row>
        <row r="734">
          <cell r="M734">
            <v>0</v>
          </cell>
        </row>
        <row r="735">
          <cell r="M735">
            <v>0</v>
          </cell>
        </row>
        <row r="736">
          <cell r="M736">
            <v>0</v>
          </cell>
        </row>
        <row r="737">
          <cell r="M737">
            <v>0</v>
          </cell>
        </row>
        <row r="738">
          <cell r="M738">
            <v>0</v>
          </cell>
        </row>
        <row r="739">
          <cell r="M739">
            <v>0</v>
          </cell>
        </row>
        <row r="740">
          <cell r="M740">
            <v>0</v>
          </cell>
        </row>
        <row r="741">
          <cell r="M741">
            <v>0</v>
          </cell>
        </row>
        <row r="742">
          <cell r="M742">
            <v>0</v>
          </cell>
        </row>
        <row r="743">
          <cell r="M743">
            <v>0</v>
          </cell>
        </row>
        <row r="744">
          <cell r="A744" t="str">
            <v>Nicolas Pépé</v>
          </cell>
          <cell r="B744" t="str">
            <v>Pepe</v>
          </cell>
          <cell r="C744" t="str">
            <v>Pepe</v>
          </cell>
          <cell r="M744" t="str">
            <v>ARS</v>
          </cell>
        </row>
        <row r="745">
          <cell r="A745" t="str">
            <v>Chris Mepham</v>
          </cell>
          <cell r="B745" t="str">
            <v>Mepham</v>
          </cell>
          <cell r="M745" t="str">
            <v>BOU</v>
          </cell>
        </row>
        <row r="746">
          <cell r="A746" t="str">
            <v>João Palhinha Gonçalves</v>
          </cell>
          <cell r="B746" t="str">
            <v>J.Palhinha</v>
          </cell>
          <cell r="C746" t="str">
            <v>Joao Palhinha</v>
          </cell>
          <cell r="D746" t="str">
            <v>João Palhinha</v>
          </cell>
          <cell r="M746" t="str">
            <v>FUL</v>
          </cell>
        </row>
        <row r="748">
          <cell r="A748" t="str">
            <v>Nuno Varela Tavares</v>
          </cell>
          <cell r="B748" t="str">
            <v>Tavares</v>
          </cell>
          <cell r="M748" t="str">
            <v>ARS</v>
          </cell>
        </row>
        <row r="749">
          <cell r="A749" t="str">
            <v>Tim Iroegbunam</v>
          </cell>
          <cell r="B749" t="str">
            <v>Iroegbunam</v>
          </cell>
          <cell r="M749" t="str">
            <v>AVL</v>
          </cell>
        </row>
        <row r="750">
          <cell r="A750" t="str">
            <v>Jaden Philogene-Bidace</v>
          </cell>
          <cell r="B750" t="str">
            <v>Philogene</v>
          </cell>
          <cell r="M750" t="str">
            <v>AVL</v>
          </cell>
        </row>
        <row r="751">
          <cell r="A751" t="str">
            <v>Keinan Davis</v>
          </cell>
          <cell r="B751" t="str">
            <v>Davis</v>
          </cell>
          <cell r="M751" t="str">
            <v>AVL</v>
          </cell>
        </row>
        <row r="752">
          <cell r="A752" t="str">
            <v>Kortney Hause</v>
          </cell>
          <cell r="B752" t="str">
            <v>Hause</v>
          </cell>
          <cell r="M752" t="str">
            <v>AVL</v>
          </cell>
        </row>
        <row r="753">
          <cell r="A753" t="str">
            <v>Darren Randolph</v>
          </cell>
          <cell r="B753" t="str">
            <v>Randolph</v>
          </cell>
          <cell r="M753" t="str">
            <v>BOU</v>
          </cell>
        </row>
        <row r="754">
          <cell r="A754" t="str">
            <v>James Hill</v>
          </cell>
          <cell r="B754" t="str">
            <v>Hill</v>
          </cell>
          <cell r="M754" t="str">
            <v>BOU</v>
          </cell>
        </row>
        <row r="755">
          <cell r="A755" t="str">
            <v>Mads Bidstrup</v>
          </cell>
          <cell r="B755" t="str">
            <v>Bidstrup</v>
          </cell>
          <cell r="M755" t="str">
            <v>BRE</v>
          </cell>
        </row>
        <row r="756">
          <cell r="A756" t="str">
            <v>Thomas Strakosha</v>
          </cell>
          <cell r="B756" t="str">
            <v>Strakosha</v>
          </cell>
          <cell r="M756" t="str">
            <v>BRE</v>
          </cell>
        </row>
        <row r="757">
          <cell r="A757" t="str">
            <v>Ellery Balcombe</v>
          </cell>
          <cell r="B757" t="str">
            <v>Balcombe</v>
          </cell>
          <cell r="M757" t="str">
            <v>BRE</v>
          </cell>
        </row>
        <row r="758">
          <cell r="A758" t="str">
            <v>Charlie Goode</v>
          </cell>
          <cell r="B758" t="str">
            <v>Goode</v>
          </cell>
          <cell r="M758" t="str">
            <v>BRE</v>
          </cell>
        </row>
        <row r="759">
          <cell r="A759" t="str">
            <v>Jakub Moder</v>
          </cell>
          <cell r="B759" t="str">
            <v>Moder</v>
          </cell>
          <cell r="M759" t="str">
            <v>BHA</v>
          </cell>
        </row>
        <row r="760">
          <cell r="A760" t="str">
            <v>Steven Alzate</v>
          </cell>
          <cell r="B760" t="str">
            <v>Alzate</v>
          </cell>
          <cell r="M760" t="str">
            <v>BHA</v>
          </cell>
        </row>
        <row r="761">
          <cell r="A761" t="str">
            <v>Kacper Kozłowski</v>
          </cell>
          <cell r="B761" t="str">
            <v>Kozłowski</v>
          </cell>
          <cell r="C761" t="str">
            <v>Kozlowski</v>
          </cell>
          <cell r="M761" t="str">
            <v>BHA</v>
          </cell>
        </row>
        <row r="762">
          <cell r="A762" t="str">
            <v>Kjell Scherpen</v>
          </cell>
          <cell r="B762" t="str">
            <v>Scherpen</v>
          </cell>
          <cell r="M762" t="str">
            <v>BHA</v>
          </cell>
        </row>
        <row r="763">
          <cell r="A763" t="str">
            <v>Callum Hudson-Odoi</v>
          </cell>
          <cell r="B763" t="str">
            <v>Hudson-Odoi</v>
          </cell>
          <cell r="M763" t="str">
            <v>CHE</v>
          </cell>
        </row>
        <row r="764">
          <cell r="A764" t="str">
            <v>Malang Sarr</v>
          </cell>
          <cell r="B764" t="str">
            <v>M.Sarr</v>
          </cell>
          <cell r="M764" t="str">
            <v>CHE</v>
          </cell>
        </row>
        <row r="765">
          <cell r="A765" t="str">
            <v>Ethan Ampadu</v>
          </cell>
          <cell r="B765" t="str">
            <v>Ampadu</v>
          </cell>
          <cell r="M765" t="str">
            <v>CHE</v>
          </cell>
        </row>
        <row r="766">
          <cell r="A766" t="str">
            <v>Remi Matthews</v>
          </cell>
          <cell r="B766" t="str">
            <v>Matthews</v>
          </cell>
          <cell r="M766" t="str">
            <v>CRY</v>
          </cell>
        </row>
        <row r="767">
          <cell r="A767" t="str">
            <v>Luke Plange</v>
          </cell>
          <cell r="B767" t="str">
            <v>Plange</v>
          </cell>
          <cell r="M767" t="str">
            <v>CRY</v>
          </cell>
        </row>
        <row r="768">
          <cell r="A768" t="str">
            <v>André Tavares Gomes</v>
          </cell>
          <cell r="B768" t="str">
            <v>André Gomes</v>
          </cell>
          <cell r="C768" t="str">
            <v>Gomes</v>
          </cell>
          <cell r="M768" t="str">
            <v>EVE</v>
          </cell>
        </row>
        <row r="769">
          <cell r="A769" t="str">
            <v>Jean-Philippe Gbamin</v>
          </cell>
          <cell r="B769" t="str">
            <v>Gbamin</v>
          </cell>
          <cell r="M769" t="str">
            <v>EVE</v>
          </cell>
        </row>
        <row r="770">
          <cell r="A770" t="str">
            <v>Jarrad Branthwaite</v>
          </cell>
          <cell r="B770" t="str">
            <v>Branthwaite</v>
          </cell>
          <cell r="M770" t="str">
            <v>EVE</v>
          </cell>
        </row>
        <row r="771">
          <cell r="A771" t="str">
            <v>Anthony Knockaert</v>
          </cell>
          <cell r="B771" t="str">
            <v>Knockaert</v>
          </cell>
          <cell r="M771" t="str">
            <v>FUL</v>
          </cell>
        </row>
        <row r="772">
          <cell r="A772" t="str">
            <v>Ivan Neves Abreu Cavaleiro</v>
          </cell>
          <cell r="B772" t="str">
            <v>I.Cavaleiro</v>
          </cell>
          <cell r="M772" t="str">
            <v>FUL</v>
          </cell>
        </row>
        <row r="773">
          <cell r="A773" t="str">
            <v>Rodrigo Muniz Carvalho</v>
          </cell>
          <cell r="B773" t="str">
            <v>Muniz</v>
          </cell>
          <cell r="M773" t="str">
            <v>FUL</v>
          </cell>
        </row>
        <row r="774">
          <cell r="A774" t="str">
            <v>Terence Kongolo</v>
          </cell>
          <cell r="B774" t="str">
            <v>Kongolo</v>
          </cell>
          <cell r="M774" t="str">
            <v>FUL</v>
          </cell>
        </row>
        <row r="775">
          <cell r="A775" t="str">
            <v>Adrián San Miguel del Castillo</v>
          </cell>
          <cell r="B775" t="str">
            <v>Adrián</v>
          </cell>
          <cell r="C775" t="str">
            <v>Adrian</v>
          </cell>
          <cell r="M775" t="str">
            <v>LIV</v>
          </cell>
        </row>
        <row r="776">
          <cell r="A776" t="str">
            <v>Sepp van den Berg</v>
          </cell>
          <cell r="B776" t="str">
            <v>Van den Berg</v>
          </cell>
          <cell r="M776" t="str">
            <v>LIV</v>
          </cell>
        </row>
        <row r="777">
          <cell r="A777" t="str">
            <v>Marvelous Nakamba</v>
          </cell>
          <cell r="B777" t="str">
            <v>Nakamba</v>
          </cell>
          <cell r="M777" t="str">
            <v>LUT</v>
          </cell>
        </row>
        <row r="778">
          <cell r="A778" t="str">
            <v>James McAtee</v>
          </cell>
          <cell r="B778" t="str">
            <v>McAtee</v>
          </cell>
          <cell r="M778" t="str">
            <v>MCI</v>
          </cell>
        </row>
        <row r="779">
          <cell r="A779" t="str">
            <v>Scott Carson</v>
          </cell>
          <cell r="B779" t="str">
            <v>Carson</v>
          </cell>
          <cell r="M779" t="str">
            <v>MCI</v>
          </cell>
        </row>
        <row r="780">
          <cell r="A780" t="str">
            <v>Zack Steffen</v>
          </cell>
          <cell r="B780" t="str">
            <v>Steffen</v>
          </cell>
          <cell r="M780" t="str">
            <v>MCI</v>
          </cell>
        </row>
        <row r="781">
          <cell r="A781" t="str">
            <v>Amad Diallo</v>
          </cell>
          <cell r="B781" t="str">
            <v>Amad</v>
          </cell>
          <cell r="M781" t="str">
            <v>MUN</v>
          </cell>
        </row>
        <row r="782">
          <cell r="A782" t="str">
            <v>Tom Heaton</v>
          </cell>
          <cell r="B782" t="str">
            <v>Heaton</v>
          </cell>
          <cell r="M782" t="str">
            <v>MUN</v>
          </cell>
        </row>
        <row r="783">
          <cell r="A783" t="str">
            <v>Brandon Williams</v>
          </cell>
          <cell r="B783" t="str">
            <v>B.Williams</v>
          </cell>
          <cell r="M783" t="str">
            <v>MUN</v>
          </cell>
        </row>
        <row r="784">
          <cell r="A784" t="str">
            <v>Eric Bailly</v>
          </cell>
          <cell r="B784" t="str">
            <v>Bailly</v>
          </cell>
          <cell r="M784" t="str">
            <v>MUN</v>
          </cell>
        </row>
        <row r="785">
          <cell r="A785" t="str">
            <v>Alex Telles</v>
          </cell>
          <cell r="B785" t="str">
            <v>Alex Telles</v>
          </cell>
          <cell r="M785" t="str">
            <v>MUN</v>
          </cell>
        </row>
        <row r="786">
          <cell r="A786" t="str">
            <v>Jeff Hendrick</v>
          </cell>
          <cell r="B786" t="str">
            <v>Hendrick</v>
          </cell>
          <cell r="M786" t="str">
            <v>NEW</v>
          </cell>
        </row>
        <row r="787">
          <cell r="A787" t="str">
            <v>Karl Darlow</v>
          </cell>
          <cell r="B787" t="str">
            <v>Darlow</v>
          </cell>
          <cell r="M787" t="str">
            <v>NEW</v>
          </cell>
        </row>
        <row r="788">
          <cell r="A788" t="str">
            <v>Paul Dummett</v>
          </cell>
          <cell r="B788" t="str">
            <v>Dummett</v>
          </cell>
          <cell r="M788" t="str">
            <v>NEW</v>
          </cell>
        </row>
        <row r="789">
          <cell r="A789" t="str">
            <v>Harrison Ashby</v>
          </cell>
          <cell r="B789" t="str">
            <v>Ashby</v>
          </cell>
          <cell r="M789" t="str">
            <v>NEW</v>
          </cell>
        </row>
        <row r="790">
          <cell r="A790" t="str">
            <v>Harry Arter</v>
          </cell>
          <cell r="B790" t="str">
            <v>Arter</v>
          </cell>
          <cell r="M790" t="str">
            <v>NFO</v>
          </cell>
        </row>
        <row r="791">
          <cell r="A791" t="str">
            <v>Braian Ojeda Rodríguez</v>
          </cell>
          <cell r="B791" t="str">
            <v>Ojeda</v>
          </cell>
          <cell r="M791" t="str">
            <v>NFO</v>
          </cell>
        </row>
        <row r="792">
          <cell r="A792" t="str">
            <v>Mohamed Dräger</v>
          </cell>
          <cell r="B792" t="str">
            <v>Dräger</v>
          </cell>
          <cell r="M792" t="str">
            <v>NFO</v>
          </cell>
        </row>
        <row r="793">
          <cell r="A793" t="str">
            <v>Jonathan Panzo</v>
          </cell>
          <cell r="B793" t="str">
            <v>Panzo</v>
          </cell>
          <cell r="M793" t="str">
            <v>NFO</v>
          </cell>
        </row>
        <row r="794">
          <cell r="A794" t="str">
            <v>Loïc Mbe Soh</v>
          </cell>
          <cell r="B794" t="str">
            <v>Mbe Soh</v>
          </cell>
          <cell r="M794" t="str">
            <v>NFO</v>
          </cell>
        </row>
        <row r="795">
          <cell r="A795" t="str">
            <v>Omar Richards</v>
          </cell>
          <cell r="B795" t="str">
            <v>O.Richards</v>
          </cell>
          <cell r="C795" t="str">
            <v>O Richards</v>
          </cell>
          <cell r="M795" t="str">
            <v>NFO</v>
          </cell>
        </row>
        <row r="796">
          <cell r="A796" t="str">
            <v>Richie Laryea</v>
          </cell>
          <cell r="B796" t="str">
            <v>Laryea</v>
          </cell>
          <cell r="M796" t="str">
            <v>NFO</v>
          </cell>
        </row>
        <row r="797">
          <cell r="A797" t="str">
            <v>Brandon Austin</v>
          </cell>
          <cell r="B797" t="str">
            <v>Austin</v>
          </cell>
          <cell r="M797" t="str">
            <v>TOT</v>
          </cell>
        </row>
        <row r="798">
          <cell r="A798" t="str">
            <v>Sergio Reguilón</v>
          </cell>
          <cell r="B798" t="str">
            <v>Reguilón</v>
          </cell>
          <cell r="C798" t="str">
            <v>Reguilon</v>
          </cell>
          <cell r="M798" t="str">
            <v>TOT</v>
          </cell>
        </row>
        <row r="799">
          <cell r="A799" t="str">
            <v>Joe Rodon</v>
          </cell>
          <cell r="B799" t="str">
            <v>Rodon</v>
          </cell>
          <cell r="M799" t="str">
            <v>TOT</v>
          </cell>
        </row>
        <row r="800">
          <cell r="A800" t="str">
            <v>Luke Cundle</v>
          </cell>
          <cell r="B800" t="str">
            <v>Cundle</v>
          </cell>
          <cell r="M800" t="str">
            <v>WOL</v>
          </cell>
        </row>
        <row r="801">
          <cell r="A801" t="str">
            <v>Francisco Jorge Tomás Oliveira</v>
          </cell>
          <cell r="B801" t="str">
            <v>Chiquinho</v>
          </cell>
          <cell r="M801" t="str">
            <v>WOL</v>
          </cell>
        </row>
        <row r="802">
          <cell r="A802" t="str">
            <v>Matija Šarkić</v>
          </cell>
          <cell r="B802" t="str">
            <v>Šarkić</v>
          </cell>
          <cell r="C802" t="str">
            <v>Sarkic</v>
          </cell>
          <cell r="M802" t="str">
            <v>WOL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ARS</v>
          </cell>
          <cell r="F252">
            <v>1.4</v>
          </cell>
          <cell r="G252" t="e">
            <v>#N/A</v>
          </cell>
          <cell r="H252" t="e">
            <v>#N/A</v>
          </cell>
          <cell r="I252">
            <v>1.1000000000000001</v>
          </cell>
          <cell r="J252" t="e">
            <v>#N/A</v>
          </cell>
          <cell r="K252" t="e">
            <v>#N/A</v>
          </cell>
          <cell r="L252" t="e">
            <v>#N/A</v>
          </cell>
          <cell r="M252" t="e">
            <v>#N/A</v>
          </cell>
          <cell r="N252" t="e">
            <v>#N/A</v>
          </cell>
          <cell r="O252" t="e">
            <v>#N/A</v>
          </cell>
        </row>
        <row r="253">
          <cell r="E253" t="str">
            <v>AVL</v>
          </cell>
          <cell r="F253">
            <v>2.35</v>
          </cell>
          <cell r="G253" t="e">
            <v>#N/A</v>
          </cell>
          <cell r="H253" t="e">
            <v>#N/A</v>
          </cell>
          <cell r="I253">
            <v>2</v>
          </cell>
          <cell r="J253" t="e">
            <v>#N/A</v>
          </cell>
          <cell r="K253" t="e">
            <v>#N/A</v>
          </cell>
          <cell r="L253" t="e">
            <v>#N/A</v>
          </cell>
          <cell r="M253" t="e">
            <v>#N/A</v>
          </cell>
          <cell r="N253" t="e">
            <v>#N/A</v>
          </cell>
          <cell r="O253" t="e">
            <v>#N/A</v>
          </cell>
        </row>
        <row r="254">
          <cell r="E254" t="str">
            <v>BOU</v>
          </cell>
          <cell r="F254">
            <v>1.3</v>
          </cell>
          <cell r="G254" t="e">
            <v>#N/A</v>
          </cell>
          <cell r="H254" t="e">
            <v>#N/A</v>
          </cell>
          <cell r="I254">
            <v>2.0499999999999998</v>
          </cell>
          <cell r="J254" t="e">
            <v>#N/A</v>
          </cell>
          <cell r="K254" t="e">
            <v>#N/A</v>
          </cell>
          <cell r="L254" t="e">
            <v>#N/A</v>
          </cell>
          <cell r="M254" t="e">
            <v>#N/A</v>
          </cell>
          <cell r="N254" t="e">
            <v>#N/A</v>
          </cell>
          <cell r="O254" t="e">
            <v>#N/A</v>
          </cell>
        </row>
        <row r="255">
          <cell r="E255" t="str">
            <v>BRE</v>
          </cell>
          <cell r="F255">
            <v>2.95</v>
          </cell>
          <cell r="G255" t="e">
            <v>#N/A</v>
          </cell>
          <cell r="H255" t="e">
            <v>#N/A</v>
          </cell>
          <cell r="I255">
            <v>0.85</v>
          </cell>
          <cell r="J255" t="e">
            <v>#N/A</v>
          </cell>
          <cell r="K255" t="e">
            <v>#N/A</v>
          </cell>
          <cell r="L255" t="e">
            <v>#N/A</v>
          </cell>
          <cell r="M255" t="e">
            <v>#N/A</v>
          </cell>
          <cell r="N255" t="e">
            <v>#N/A</v>
          </cell>
          <cell r="O255" t="e">
            <v>#N/A</v>
          </cell>
        </row>
        <row r="256">
          <cell r="E256" t="str">
            <v>BHA</v>
          </cell>
          <cell r="F256">
            <v>3.1</v>
          </cell>
          <cell r="G256" t="e">
            <v>#N/A</v>
          </cell>
          <cell r="H256" t="e">
            <v>#N/A</v>
          </cell>
          <cell r="I256">
            <v>1.75</v>
          </cell>
          <cell r="J256" t="e">
            <v>#N/A</v>
          </cell>
          <cell r="K256" t="e">
            <v>#N/A</v>
          </cell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</row>
        <row r="257">
          <cell r="E257" t="str">
            <v>BUR</v>
          </cell>
          <cell r="F257">
            <v>0.3</v>
          </cell>
          <cell r="G257" t="e">
            <v>#N/A</v>
          </cell>
          <cell r="H257" t="e">
            <v>#N/A</v>
          </cell>
          <cell r="I257">
            <v>1.9</v>
          </cell>
          <cell r="J257" t="e">
            <v>#N/A</v>
          </cell>
          <cell r="K257" t="e">
            <v>#N/A</v>
          </cell>
          <cell r="L257" t="e">
            <v>#N/A</v>
          </cell>
          <cell r="M257" t="e">
            <v>#N/A</v>
          </cell>
          <cell r="N257" t="e">
            <v>#N/A</v>
          </cell>
          <cell r="O257" t="e">
            <v>#N/A</v>
          </cell>
        </row>
        <row r="258">
          <cell r="E258" t="str">
            <v>CHE</v>
          </cell>
          <cell r="F258">
            <v>1.9</v>
          </cell>
          <cell r="G258" t="e">
            <v>#N/A</v>
          </cell>
          <cell r="H258" t="e">
            <v>#N/A</v>
          </cell>
          <cell r="I258">
            <v>1.55</v>
          </cell>
          <cell r="J258" t="e">
            <v>#N/A</v>
          </cell>
          <cell r="K258" t="e">
            <v>#N/A</v>
          </cell>
          <cell r="L258" t="e">
            <v>#N/A</v>
          </cell>
          <cell r="M258" t="e">
            <v>#N/A</v>
          </cell>
          <cell r="N258" t="e">
            <v>#N/A</v>
          </cell>
          <cell r="O258" t="e">
            <v>#N/A</v>
          </cell>
        </row>
        <row r="259">
          <cell r="E259" t="str">
            <v>CRY</v>
          </cell>
          <cell r="F259">
            <v>1.45</v>
          </cell>
          <cell r="G259" t="e">
            <v>#N/A</v>
          </cell>
          <cell r="H259" t="e">
            <v>#N/A</v>
          </cell>
          <cell r="I259">
            <v>1.25</v>
          </cell>
          <cell r="J259" t="e">
            <v>#N/A</v>
          </cell>
          <cell r="K259" t="e">
            <v>#N/A</v>
          </cell>
          <cell r="L259" t="e">
            <v>#N/A</v>
          </cell>
          <cell r="M259" t="e">
            <v>#N/A</v>
          </cell>
          <cell r="N259" t="e">
            <v>#N/A</v>
          </cell>
          <cell r="O259" t="e">
            <v>#N/A</v>
          </cell>
        </row>
        <row r="260">
          <cell r="E260" t="str">
            <v>EVE</v>
          </cell>
          <cell r="F260">
            <v>1.65</v>
          </cell>
          <cell r="G260" t="e">
            <v>#N/A</v>
          </cell>
          <cell r="H260" t="e">
            <v>#N/A</v>
          </cell>
          <cell r="I260">
            <v>2.2000000000000002</v>
          </cell>
          <cell r="J260" t="e">
            <v>#N/A</v>
          </cell>
          <cell r="K260" t="e">
            <v>#N/A</v>
          </cell>
          <cell r="L260" t="e">
            <v>#N/A</v>
          </cell>
          <cell r="M260" t="e">
            <v>#N/A</v>
          </cell>
          <cell r="N260" t="e">
            <v>#N/A</v>
          </cell>
          <cell r="O260" t="e">
            <v>#N/A</v>
          </cell>
        </row>
        <row r="261">
          <cell r="E261" t="str">
            <v>FUL</v>
          </cell>
          <cell r="F261">
            <v>1</v>
          </cell>
          <cell r="G261" t="e">
            <v>#N/A</v>
          </cell>
          <cell r="H261" t="e">
            <v>#N/A</v>
          </cell>
          <cell r="I261">
            <v>3.2</v>
          </cell>
          <cell r="J261" t="e">
            <v>#N/A</v>
          </cell>
          <cell r="K261" t="e">
            <v>#N/A</v>
          </cell>
          <cell r="L261" t="e">
            <v>#N/A</v>
          </cell>
          <cell r="M261" t="e">
            <v>#N/A</v>
          </cell>
          <cell r="N261" t="e">
            <v>#N/A</v>
          </cell>
          <cell r="O261" t="e">
            <v>#N/A</v>
          </cell>
        </row>
        <row r="262">
          <cell r="E262" t="str">
            <v>LIV</v>
          </cell>
          <cell r="F262">
            <v>2.15</v>
          </cell>
          <cell r="G262" t="e">
            <v>#N/A</v>
          </cell>
          <cell r="H262" t="e">
            <v>#N/A</v>
          </cell>
          <cell r="I262">
            <v>1.3</v>
          </cell>
          <cell r="J262" t="e">
            <v>#N/A</v>
          </cell>
          <cell r="K262" t="e">
            <v>#N/A</v>
          </cell>
          <cell r="L262" t="e">
            <v>#N/A</v>
          </cell>
          <cell r="M262" t="e">
            <v>#N/A</v>
          </cell>
          <cell r="N262" t="e">
            <v>#N/A</v>
          </cell>
          <cell r="O262" t="e">
            <v>#N/A</v>
          </cell>
        </row>
        <row r="263">
          <cell r="E263" t="str">
            <v>LUT</v>
          </cell>
          <cell r="F263">
            <v>1.5</v>
          </cell>
          <cell r="G263" t="e">
            <v>#N/A</v>
          </cell>
          <cell r="H263" t="e">
            <v>#N/A</v>
          </cell>
          <cell r="I263">
            <v>4</v>
          </cell>
          <cell r="J263" t="e">
            <v>#N/A</v>
          </cell>
          <cell r="K263" t="e">
            <v>#N/A</v>
          </cell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</row>
        <row r="264">
          <cell r="E264" t="str">
            <v>MCI</v>
          </cell>
          <cell r="F264">
            <v>1.45</v>
          </cell>
          <cell r="G264" t="e">
            <v>#N/A</v>
          </cell>
          <cell r="H264" t="e">
            <v>#N/A</v>
          </cell>
          <cell r="I264">
            <v>0.3</v>
          </cell>
          <cell r="J264" t="e">
            <v>#N/A</v>
          </cell>
          <cell r="K264" t="e">
            <v>#N/A</v>
          </cell>
          <cell r="L264" t="e">
            <v>#N/A</v>
          </cell>
          <cell r="M264" t="e">
            <v>#N/A</v>
          </cell>
          <cell r="N264" t="e">
            <v>#N/A</v>
          </cell>
          <cell r="O264" t="e">
            <v>#N/A</v>
          </cell>
        </row>
        <row r="265">
          <cell r="E265" t="str">
            <v>MUN</v>
          </cell>
          <cell r="F265">
            <v>2.15</v>
          </cell>
          <cell r="G265" t="e">
            <v>#N/A</v>
          </cell>
          <cell r="H265" t="e">
            <v>#N/A</v>
          </cell>
          <cell r="I265">
            <v>2</v>
          </cell>
          <cell r="J265" t="e">
            <v>#N/A</v>
          </cell>
          <cell r="K265" t="e">
            <v>#N/A</v>
          </cell>
          <cell r="L265" t="e">
            <v>#N/A</v>
          </cell>
          <cell r="M265" t="e">
            <v>#N/A</v>
          </cell>
          <cell r="N265" t="e">
            <v>#N/A</v>
          </cell>
          <cell r="O265" t="e">
            <v>#N/A</v>
          </cell>
        </row>
        <row r="266">
          <cell r="E266" t="str">
            <v>NEW</v>
          </cell>
          <cell r="F266">
            <v>1.8</v>
          </cell>
          <cell r="G266" t="e">
            <v>#N/A</v>
          </cell>
          <cell r="H266" t="e">
            <v>#N/A</v>
          </cell>
          <cell r="I266">
            <v>1.4</v>
          </cell>
          <cell r="J266" t="e">
            <v>#N/A</v>
          </cell>
          <cell r="K266" t="e">
            <v>#N/A</v>
          </cell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</row>
        <row r="267">
          <cell r="E267" t="str">
            <v>NFO</v>
          </cell>
          <cell r="F267">
            <v>1.3</v>
          </cell>
          <cell r="G267" t="e">
            <v>#N/A</v>
          </cell>
          <cell r="H267" t="e">
            <v>#N/A</v>
          </cell>
          <cell r="I267">
            <v>0.65</v>
          </cell>
          <cell r="J267" t="e">
            <v>#N/A</v>
          </cell>
          <cell r="K267" t="e">
            <v>#N/A</v>
          </cell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</row>
        <row r="268">
          <cell r="E268" t="str">
            <v>SHU</v>
          </cell>
          <cell r="F268">
            <v>0.5</v>
          </cell>
          <cell r="G268" t="e">
            <v>#N/A</v>
          </cell>
          <cell r="H268" t="e">
            <v>#N/A</v>
          </cell>
          <cell r="I268">
            <v>1.65</v>
          </cell>
          <cell r="J268" t="e">
            <v>#N/A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</row>
        <row r="269">
          <cell r="E269" t="str">
            <v>TOT</v>
          </cell>
          <cell r="F269">
            <v>1.5</v>
          </cell>
          <cell r="G269" t="e">
            <v>#N/A</v>
          </cell>
          <cell r="H269" t="e">
            <v>#N/A</v>
          </cell>
          <cell r="I269">
            <v>2.15</v>
          </cell>
          <cell r="J269" t="e">
            <v>#N/A</v>
          </cell>
          <cell r="K269" t="e">
            <v>#N/A</v>
          </cell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</row>
        <row r="270">
          <cell r="E270" t="str">
            <v>WHU</v>
          </cell>
          <cell r="F270">
            <v>1.45</v>
          </cell>
          <cell r="G270" t="e">
            <v>#N/A</v>
          </cell>
          <cell r="H270" t="e">
            <v>#N/A</v>
          </cell>
          <cell r="I270">
            <v>1.9</v>
          </cell>
          <cell r="J270" t="e">
            <v>#N/A</v>
          </cell>
          <cell r="K270" t="e">
            <v>#N/A</v>
          </cell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</row>
        <row r="271">
          <cell r="E271" t="str">
            <v>WOL</v>
          </cell>
          <cell r="F271">
            <v>2.15</v>
          </cell>
          <cell r="G271" t="e">
            <v>#N/A</v>
          </cell>
          <cell r="H271" t="e">
            <v>#N/A</v>
          </cell>
          <cell r="I271">
            <v>2.2000000000000002</v>
          </cell>
          <cell r="J271" t="e">
            <v>#N/A</v>
          </cell>
          <cell r="K271" t="e">
            <v>#N/A</v>
          </cell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/>
      <sheetData sheetId="3"/>
      <sheetData sheetId="4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fbref.com/en/players/1aa84968/Chris-Basham" TargetMode="External"/><Relationship Id="rId671" Type="http://schemas.openxmlformats.org/officeDocument/2006/relationships/hyperlink" Target="https://fbref.com/en/squads/cff3d9bb/Chelsea-Stats" TargetMode="External"/><Relationship Id="rId769" Type="http://schemas.openxmlformats.org/officeDocument/2006/relationships/hyperlink" Target="https://fbref.com/en/players/049a888d/Mykhailo-Mudryk" TargetMode="External"/><Relationship Id="rId976" Type="http://schemas.openxmlformats.org/officeDocument/2006/relationships/hyperlink" Target="https://fbref.com/en/players/dbf053da/matchlogs/2023-2024/summary/Jadon-Sancho-Match-Logs" TargetMode="External"/><Relationship Id="rId21" Type="http://schemas.openxmlformats.org/officeDocument/2006/relationships/hyperlink" Target="https://fbref.com/en/players/eab957a3/Anel-Ahmedhodzic" TargetMode="External"/><Relationship Id="rId324" Type="http://schemas.openxmlformats.org/officeDocument/2006/relationships/hyperlink" Target="https://fbref.com/en/players/ce4f40c7/matchlogs/2023-2024/summary/Cheick-Doucoure-Match-Logs" TargetMode="External"/><Relationship Id="rId531" Type="http://schemas.openxmlformats.org/officeDocument/2006/relationships/hyperlink" Target="https://fbref.com/en/squads/b2b47a98/Newcastle-United-Stats" TargetMode="External"/><Relationship Id="rId629" Type="http://schemas.openxmlformats.org/officeDocument/2006/relationships/hyperlink" Target="https://fbref.com/en/players/2b471f99/Mario-Lemina" TargetMode="External"/><Relationship Id="rId1161" Type="http://schemas.openxmlformats.org/officeDocument/2006/relationships/hyperlink" Target="https://fbref.com/en/players/c596fcb0/Callum-Wilson" TargetMode="External"/><Relationship Id="rId170" Type="http://schemas.openxmlformats.org/officeDocument/2006/relationships/hyperlink" Target="https://fbref.com/en/country/WAL/Wales-Football" TargetMode="External"/><Relationship Id="rId836" Type="http://schemas.openxmlformats.org/officeDocument/2006/relationships/hyperlink" Target="https://fbref.com/en/players/dc7f8a28/matchlogs/2023-2024/summary/Cole-Palmer-Match-Logs" TargetMode="External"/><Relationship Id="rId1021" Type="http://schemas.openxmlformats.org/officeDocument/2006/relationships/hyperlink" Target="https://fbref.com/en/players/6250083a/Oliver-Skipp" TargetMode="External"/><Relationship Id="rId1119" Type="http://schemas.openxmlformats.org/officeDocument/2006/relationships/hyperlink" Target="https://fbref.com/en/squads/361ca564/Tottenham-Hotspur-Stats" TargetMode="External"/><Relationship Id="rId268" Type="http://schemas.openxmlformats.org/officeDocument/2006/relationships/hyperlink" Target="https://fbref.com/en/players/215f3907/matchlogs/2023-2024/summary/Mikkel-Damsgaard-Match-Logs" TargetMode="External"/><Relationship Id="rId475" Type="http://schemas.openxmlformats.org/officeDocument/2006/relationships/hyperlink" Target="https://fbref.com/en/squads/8cec06e1/Wolverhampton-Wanderers-Stats" TargetMode="External"/><Relationship Id="rId682" Type="http://schemas.openxmlformats.org/officeDocument/2006/relationships/hyperlink" Target="https://fbref.com/en/country/BEL/Belgium-Football" TargetMode="External"/><Relationship Id="rId903" Type="http://schemas.openxmlformats.org/officeDocument/2006/relationships/hyperlink" Target="https://fbref.com/en/squads/fd962109/Fulham-Stats" TargetMode="External"/><Relationship Id="rId32" Type="http://schemas.openxmlformats.org/officeDocument/2006/relationships/hyperlink" Target="https://fbref.com/en/players/9b398aea/matchlogs/2023-2024/summary/Rayan-Ait-Nouri-Match-Logs" TargetMode="External"/><Relationship Id="rId128" Type="http://schemas.openxmlformats.org/officeDocument/2006/relationships/hyperlink" Target="https://fbref.com/en/players/9ade9ce1/matchlogs/2023-2024/summary/Anis-Ben-Slimane-Match-Logs" TargetMode="External"/><Relationship Id="rId335" Type="http://schemas.openxmlformats.org/officeDocument/2006/relationships/hyperlink" Target="https://fbref.com/en/squads/b8fd03ef/Manchester-City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squads/b2b47a98/Newcastle-United-Stats" TargetMode="External"/><Relationship Id="rId1172" Type="http://schemas.openxmlformats.org/officeDocument/2006/relationships/hyperlink" Target="https://fbref.com/en/players/2500cef9/matchlogs/2023-2024/summary/Yoane-Wissa-Match-Logs" TargetMode="External"/><Relationship Id="rId181" Type="http://schemas.openxmlformats.org/officeDocument/2006/relationships/hyperlink" Target="https://fbref.com/en/players/4e204552/Jacob-Bruun-Larsen" TargetMode="External"/><Relationship Id="rId402" Type="http://schemas.openxmlformats.org/officeDocument/2006/relationships/hyperlink" Target="https://fbref.com/en/country/NED/Netherlands-Football" TargetMode="External"/><Relationship Id="rId847" Type="http://schemas.openxmlformats.org/officeDocument/2006/relationships/hyperlink" Target="https://fbref.com/en/squads/18bb7c10/Arsenal-Stats" TargetMode="External"/><Relationship Id="rId1032" Type="http://schemas.openxmlformats.org/officeDocument/2006/relationships/hyperlink" Target="https://fbref.com/en/players/6613c819/matchlogs/2023-2024/summary/Tomas-Soucek-Match-Logs" TargetMode="External"/><Relationship Id="rId279" Type="http://schemas.openxmlformats.org/officeDocument/2006/relationships/hyperlink" Target="https://fbref.com/en/squads/8cec06e1/Wolverhampton-Wanderers-Stats" TargetMode="External"/><Relationship Id="rId486" Type="http://schemas.openxmlformats.org/officeDocument/2006/relationships/hyperlink" Target="https://fbref.com/en/country/SCO/Scotland-Football" TargetMode="External"/><Relationship Id="rId693" Type="http://schemas.openxmlformats.org/officeDocument/2006/relationships/hyperlink" Target="https://fbref.com/en/players/48a5a5d6/Martinelli" TargetMode="External"/><Relationship Id="rId707" Type="http://schemas.openxmlformats.org/officeDocument/2006/relationships/hyperlink" Target="https://fbref.com/en/squads/361ca564/Tottenham-Hotspur-Stats" TargetMode="External"/><Relationship Id="rId914" Type="http://schemas.openxmlformats.org/officeDocument/2006/relationships/hyperlink" Target="https://fbref.com/en/country/WAL/Wales-Football" TargetMode="External"/><Relationship Id="rId43" Type="http://schemas.openxmlformats.org/officeDocument/2006/relationships/hyperlink" Target="https://fbref.com/en/squads/b8fd03ef/Manchester-City-Stats" TargetMode="External"/><Relationship Id="rId139" Type="http://schemas.openxmlformats.org/officeDocument/2006/relationships/hyperlink" Target="https://fbref.com/en/squads/e297cd13/Luton-Town-Stats" TargetMode="External"/><Relationship Id="rId346" Type="http://schemas.openxmlformats.org/officeDocument/2006/relationships/hyperlink" Target="https://fbref.com/en/country/SWE/Sweden-Football" TargetMode="External"/><Relationship Id="rId553" Type="http://schemas.openxmlformats.org/officeDocument/2006/relationships/hyperlink" Target="https://fbref.com/en/players/f098c03e/Mads-Juel-Andersen" TargetMode="External"/><Relationship Id="rId760" Type="http://schemas.openxmlformats.org/officeDocument/2006/relationships/hyperlink" Target="https://fbref.com/en/players/01ce9e70/matchlogs/2023-2024/summary/Kieffer-Moore-Match-Logs" TargetMode="External"/><Relationship Id="rId998" Type="http://schemas.openxmlformats.org/officeDocument/2006/relationships/hyperlink" Target="https://fbref.com/en/country/GHA/Ghana-Football" TargetMode="External"/><Relationship Id="rId1183" Type="http://schemas.openxmlformats.org/officeDocument/2006/relationships/hyperlink" Target="https://fbref.com/en/squads/e4a775cb/Nottingham-Forest-Stats" TargetMode="External"/><Relationship Id="rId192" Type="http://schemas.openxmlformats.org/officeDocument/2006/relationships/hyperlink" Target="https://fbref.com/en/players/b2d31e83/matchlogs/2023-2024/summary/Dan-Burn-Match-Logs" TargetMode="External"/><Relationship Id="rId206" Type="http://schemas.openxmlformats.org/officeDocument/2006/relationships/hyperlink" Target="https://fbref.com/en/country/POL/Poland-Football" TargetMode="External"/><Relationship Id="rId413" Type="http://schemas.openxmlformats.org/officeDocument/2006/relationships/hyperlink" Target="https://fbref.com/en/players/7aa8adfe/Alejandro-Garnacho" TargetMode="External"/><Relationship Id="rId858" Type="http://schemas.openxmlformats.org/officeDocument/2006/relationships/hyperlink" Target="https://fbref.com/en/country/BRA/Brazil-Football" TargetMode="External"/><Relationship Id="rId1043" Type="http://schemas.openxmlformats.org/officeDocument/2006/relationships/hyperlink" Target="https://fbref.com/en/squads/cff3d9bb/Chelsea-Stats" TargetMode="External"/><Relationship Id="rId497" Type="http://schemas.openxmlformats.org/officeDocument/2006/relationships/hyperlink" Target="https://fbref.com/en/players/8e92be30/Alexander-Isak" TargetMode="External"/><Relationship Id="rId620" Type="http://schemas.openxmlformats.org/officeDocument/2006/relationships/hyperlink" Target="https://fbref.com/en/players/df3cda47/matchlogs/2023-2024/summary/Dejan-Kulusevski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players/7399c7a8/Jack-Robinson" TargetMode="External"/><Relationship Id="rId357" Type="http://schemas.openxmlformats.org/officeDocument/2006/relationships/hyperlink" Target="https://fbref.com/en/players/980522ec/Christian-Eriksen" TargetMode="External"/><Relationship Id="rId1110" Type="http://schemas.openxmlformats.org/officeDocument/2006/relationships/hyperlink" Target="https://fbref.com/en/country/FRA/France-Football" TargetMode="External"/><Relationship Id="rId1194" Type="http://schemas.openxmlformats.org/officeDocument/2006/relationships/hyperlink" Target="https://fbref.com/en/country/UKR/Ukraine-Football" TargetMode="External"/><Relationship Id="rId1208" Type="http://schemas.openxmlformats.org/officeDocument/2006/relationships/hyperlink" Target="https://fbref.com/en/players/79300479/matchlogs/2023-2024/summary/Martin-Odegaard-Match-Logs" TargetMode="External"/><Relationship Id="rId54" Type="http://schemas.openxmlformats.org/officeDocument/2006/relationships/hyperlink" Target="https://fbref.com/en/country/PAR/Paraguay-Football" TargetMode="External"/><Relationship Id="rId217" Type="http://schemas.openxmlformats.org/officeDocument/2006/relationships/hyperlink" Target="https://fbref.com/en/players/2696b6a9/Tahith-Chong" TargetMode="External"/><Relationship Id="rId564" Type="http://schemas.openxmlformats.org/officeDocument/2006/relationships/hyperlink" Target="https://fbref.com/en/players/c066d1a5/matchlogs/2023-2024/summary/Issa-Kabore-Match-Logs" TargetMode="External"/><Relationship Id="rId771" Type="http://schemas.openxmlformats.org/officeDocument/2006/relationships/hyperlink" Target="https://fbref.com/en/squads/cff3d9bb/Chelsea-Stats" TargetMode="External"/><Relationship Id="rId869" Type="http://schemas.openxmlformats.org/officeDocument/2006/relationships/hyperlink" Target="https://fbref.com/en/players/4806ec67/Jordan-Pickford" TargetMode="External"/><Relationship Id="rId424" Type="http://schemas.openxmlformats.org/officeDocument/2006/relationships/hyperlink" Target="https://fbref.com/en/players/32f60ed8/matchlogs/2023-2024/summary/Morgan-Gibbs-White-Match-Logs" TargetMode="External"/><Relationship Id="rId631" Type="http://schemas.openxmlformats.org/officeDocument/2006/relationships/hyperlink" Target="https://fbref.com/en/squads/8cec06e1/Wolverhampton-Wanderers-Stats" TargetMode="External"/><Relationship Id="rId729" Type="http://schemas.openxmlformats.org/officeDocument/2006/relationships/hyperlink" Target="https://fbref.com/en/players/d93c2511/Scott-McTominay" TargetMode="External"/><Relationship Id="rId1054" Type="http://schemas.openxmlformats.org/officeDocument/2006/relationships/hyperlink" Target="https://fbref.com/en/country/NED/Netherlands-Football" TargetMode="External"/><Relationship Id="rId270" Type="http://schemas.openxmlformats.org/officeDocument/2006/relationships/hyperlink" Target="https://fbref.com/en/country/BRA/Brazil-Football" TargetMode="External"/><Relationship Id="rId936" Type="http://schemas.openxmlformats.org/officeDocument/2006/relationships/hyperlink" Target="https://fbref.com/en/players/57c94db2/matchlogs/2023-2024/summary/Mads-Roerslev-Match-Logs" TargetMode="External"/><Relationship Id="rId1121" Type="http://schemas.openxmlformats.org/officeDocument/2006/relationships/hyperlink" Target="https://fbref.com/en/players/77d6fd4d/Guglielmo-Vicario" TargetMode="External"/><Relationship Id="rId65" Type="http://schemas.openxmlformats.org/officeDocument/2006/relationships/hyperlink" Target="https://fbref.com/en/players/e34fc66d/Joachim-Andersen" TargetMode="External"/><Relationship Id="rId130" Type="http://schemas.openxmlformats.org/officeDocument/2006/relationships/hyperlink" Target="https://fbref.com/en/country/ALG/Algeria-Football" TargetMode="External"/><Relationship Id="rId368" Type="http://schemas.openxmlformats.org/officeDocument/2006/relationships/hyperlink" Target="https://fbref.com/en/players/ae4fc6a4/matchlogs/2023-2024/summary/Eberechi-Eze-Match-Logs" TargetMode="External"/><Relationship Id="rId575" Type="http://schemas.openxmlformats.org/officeDocument/2006/relationships/hyperlink" Target="https://fbref.com/en/squads/e297cd13/Luton-Town-Stats" TargetMode="External"/><Relationship Id="rId782" Type="http://schemas.openxmlformats.org/officeDocument/2006/relationships/hyperlink" Target="https://fbref.com/en/country/BRA/Brazil-Football" TargetMode="External"/><Relationship Id="rId228" Type="http://schemas.openxmlformats.org/officeDocument/2006/relationships/hyperlink" Target="https://fbref.com/en/players/b2f9c73e/matchlogs/2023-2024/summary/Carney-Chukwuemeka-Match-Logs" TargetMode="External"/><Relationship Id="rId435" Type="http://schemas.openxmlformats.org/officeDocument/2006/relationships/hyperlink" Target="https://fbref.com/en/squads/b2b47a98/Newcastle-United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b3af9be1/Takehiro-Tomiyasu" TargetMode="External"/><Relationship Id="rId281" Type="http://schemas.openxmlformats.org/officeDocument/2006/relationships/hyperlink" Target="https://fbref.com/en/players/e46012d4/Kevin-De-Bruyne" TargetMode="External"/><Relationship Id="rId502" Type="http://schemas.openxmlformats.org/officeDocument/2006/relationships/hyperlink" Target="https://fbref.com/en/country/NGA/Nigeria-Football" TargetMode="External"/><Relationship Id="rId947" Type="http://schemas.openxmlformats.org/officeDocument/2006/relationships/hyperlink" Target="https://fbref.com/en/squads/e297cd13/Luton-Town-Stats" TargetMode="External"/><Relationship Id="rId1132" Type="http://schemas.openxmlformats.org/officeDocument/2006/relationships/hyperlink" Target="https://fbref.com/en/players/86dd77d1/matchlogs/2023-2024/summary/Kyle-Walker-Match-Logs" TargetMode="External"/><Relationship Id="rId76" Type="http://schemas.openxmlformats.org/officeDocument/2006/relationships/hyperlink" Target="https://fbref.com/en/players/e4238fb1/matchlogs/2023-2024/summary/Jaidon-Anthony-Match-Logs" TargetMode="External"/><Relationship Id="rId141" Type="http://schemas.openxmlformats.org/officeDocument/2006/relationships/hyperlink" Target="https://fbref.com/en/players/9af1f9ff/Jordan-Beyer" TargetMode="External"/><Relationship Id="rId379" Type="http://schemas.openxmlformats.org/officeDocument/2006/relationships/hyperlink" Target="https://fbref.com/en/squads/cff3d9bb/Chelsea-Stats" TargetMode="External"/><Relationship Id="rId586" Type="http://schemas.openxmlformats.org/officeDocument/2006/relationships/hyperlink" Target="https://fbref.com/en/country/HUN/Hungary-Football" TargetMode="External"/><Relationship Id="rId793" Type="http://schemas.openxmlformats.org/officeDocument/2006/relationships/hyperlink" Target="https://fbref.com/en/players/43439614/Oliver-Norwood" TargetMode="External"/><Relationship Id="rId807" Type="http://schemas.openxmlformats.org/officeDocument/2006/relationships/hyperlink" Target="https://fbref.com/en/squads/cd051869/Brentford-Stat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7c21e445/West-Ham-United-Stats" TargetMode="External"/><Relationship Id="rId446" Type="http://schemas.openxmlformats.org/officeDocument/2006/relationships/hyperlink" Target="https://fbref.com/en/country/BRA/Brazil-Football" TargetMode="External"/><Relationship Id="rId653" Type="http://schemas.openxmlformats.org/officeDocument/2006/relationships/hyperlink" Target="https://fbref.com/en/players/a2b105e0/Sean-Longstaff" TargetMode="External"/><Relationship Id="rId1076" Type="http://schemas.openxmlformats.org/officeDocument/2006/relationships/hyperlink" Target="https://fbref.com/en/players/0db169ae/matchlogs/2023-2024/summary/Sandro-Tonali-Match-Logs" TargetMode="External"/><Relationship Id="rId292" Type="http://schemas.openxmlformats.org/officeDocument/2006/relationships/hyperlink" Target="https://fbref.com/en/players/4a1a9578/matchlogs/2023-2024/summary/Luis-Diaz-Match-Logs" TargetMode="External"/><Relationship Id="rId306" Type="http://schemas.openxmlformats.org/officeDocument/2006/relationships/hyperlink" Target="https://fbref.com/en/country/SCO/Scotland-Football" TargetMode="External"/><Relationship Id="rId860" Type="http://schemas.openxmlformats.org/officeDocument/2006/relationships/hyperlink" Target="https://fbref.com/en/players/6639e500/matchlogs/2023-2024/summary/Andreas-Pereira-Match-Logs" TargetMode="External"/><Relationship Id="rId958" Type="http://schemas.openxmlformats.org/officeDocument/2006/relationships/hyperlink" Target="https://fbref.com/en/country/EGY/Egypt-Football" TargetMode="External"/><Relationship Id="rId1143" Type="http://schemas.openxmlformats.org/officeDocument/2006/relationships/hyperlink" Target="https://fbref.com/en/squads/8602292d/Aston-Villa-Stats" TargetMode="External"/><Relationship Id="rId87" Type="http://schemas.openxmlformats.org/officeDocument/2006/relationships/hyperlink" Target="https://fbref.com/en/squads/7c21e445/West-Ham-United-Stats" TargetMode="External"/><Relationship Id="rId513" Type="http://schemas.openxmlformats.org/officeDocument/2006/relationships/hyperlink" Target="https://fbref.com/en/players/8449d35e/Vitaly-Janelt" TargetMode="External"/><Relationship Id="rId597" Type="http://schemas.openxmlformats.org/officeDocument/2006/relationships/hyperlink" Target="https://fbref.com/en/players/fc076f78/Luca-Koleosho" TargetMode="External"/><Relationship Id="rId720" Type="http://schemas.openxmlformats.org/officeDocument/2006/relationships/hyperlink" Target="https://fbref.com/en/players/96593e89/matchlogs/2023-2024/summary/James-Mcatee-Match-Logs" TargetMode="External"/><Relationship Id="rId818" Type="http://schemas.openxmlformats.org/officeDocument/2006/relationships/hyperlink" Target="https://fbref.com/en/country/BEL/Belgium-Football" TargetMode="External"/><Relationship Id="rId152" Type="http://schemas.openxmlformats.org/officeDocument/2006/relationships/hyperlink" Target="https://fbref.com/en/players/6c203af0/matchlogs/2023-2024/summary/Yves-Bissouma-Match-Logs" TargetMode="External"/><Relationship Id="rId457" Type="http://schemas.openxmlformats.org/officeDocument/2006/relationships/hyperlink" Target="https://fbref.com/en/players/1f44ac21/Erling-Haaland" TargetMode="External"/><Relationship Id="rId1003" Type="http://schemas.openxmlformats.org/officeDocument/2006/relationships/hyperlink" Target="https://fbref.com/en/squads/4ba7cbea/Bournemouth-Stats" TargetMode="External"/><Relationship Id="rId1087" Type="http://schemas.openxmlformats.org/officeDocument/2006/relationships/hyperlink" Target="https://fbref.com/en/squads/b2b47a98/Newcastle-United-Stats" TargetMode="External"/><Relationship Id="rId664" Type="http://schemas.openxmlformats.org/officeDocument/2006/relationships/hyperlink" Target="https://fbref.com/en/players/6f7d826d/matchlogs/2023-2024/summary/Douglas-Luiz-Match-Logs" TargetMode="External"/><Relationship Id="rId871" Type="http://schemas.openxmlformats.org/officeDocument/2006/relationships/hyperlink" Target="https://fbref.com/en/squads/d3fd31cc/Everton-Stats" TargetMode="External"/><Relationship Id="rId969" Type="http://schemas.openxmlformats.org/officeDocument/2006/relationships/hyperlink" Target="https://fbref.com/en/players/6a713852/Robert-Sanchez" TargetMode="External"/><Relationship Id="rId14" Type="http://schemas.openxmlformats.org/officeDocument/2006/relationships/hyperlink" Target="https://fbref.com/en/country/CIV/Cote-dIvoire-Football" TargetMode="External"/><Relationship Id="rId317" Type="http://schemas.openxmlformats.org/officeDocument/2006/relationships/hyperlink" Target="https://fbref.com/en/players/02b29014/Abdoulaye-Doucoure" TargetMode="External"/><Relationship Id="rId524" Type="http://schemas.openxmlformats.org/officeDocument/2006/relationships/hyperlink" Target="https://fbref.com/en/players/b561db50/matchlogs/2023-2024/summary/Raul-Jimenez-Match-Logs" TargetMode="External"/><Relationship Id="rId731" Type="http://schemas.openxmlformats.org/officeDocument/2006/relationships/hyperlink" Target="https://fbref.com/en/squads/19538871/Manchester-United-Stats" TargetMode="External"/><Relationship Id="rId1154" Type="http://schemas.openxmlformats.org/officeDocument/2006/relationships/hyperlink" Target="https://fbref.com/en/country/WAL/Wales-Football" TargetMode="External"/><Relationship Id="rId98" Type="http://schemas.openxmlformats.org/officeDocument/2006/relationships/hyperlink" Target="https://fbref.com/en/country/GHA/Ghana-Football" TargetMode="External"/><Relationship Id="rId163" Type="http://schemas.openxmlformats.org/officeDocument/2006/relationships/hyperlink" Target="https://fbref.com/en/squads/7c21e445/West-Ham-United-Stats" TargetMode="External"/><Relationship Id="rId370" Type="http://schemas.openxmlformats.org/officeDocument/2006/relationships/hyperlink" Target="https://fbref.com/en/country/IRL/Republic-of-Ireland-Football" TargetMode="External"/><Relationship Id="rId829" Type="http://schemas.openxmlformats.org/officeDocument/2006/relationships/hyperlink" Target="https://fbref.com/en/players/7b355808/William-Osula" TargetMode="External"/><Relationship Id="rId1014" Type="http://schemas.openxmlformats.org/officeDocument/2006/relationships/hyperlink" Target="https://fbref.com/en/country/POR/Portugal-Football" TargetMode="External"/><Relationship Id="rId230" Type="http://schemas.openxmlformats.org/officeDocument/2006/relationships/hyperlink" Target="https://fbref.com/en/country/IRL/Republic-of-Ireland-Football" TargetMode="External"/><Relationship Id="rId468" Type="http://schemas.openxmlformats.org/officeDocument/2006/relationships/hyperlink" Target="https://fbref.com/en/players/fed7cb61/matchlogs/2023-2024/summary/Kai-Havertz-Match-Logs" TargetMode="External"/><Relationship Id="rId675" Type="http://schemas.openxmlformats.org/officeDocument/2006/relationships/hyperlink" Target="https://fbref.com/en/squads/822bd0ba/Liverpool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ITA/Italy-Football" TargetMode="External"/><Relationship Id="rId25" Type="http://schemas.openxmlformats.org/officeDocument/2006/relationships/hyperlink" Target="https://fbref.com/en/players/246d153b/Ola-Aina" TargetMode="External"/><Relationship Id="rId328" Type="http://schemas.openxmlformats.org/officeDocument/2006/relationships/hyperlink" Target="https://fbref.com/en/players/bf33b257/matchlogs/2023-2024/summary/Alfie-Doughty-Match-Logs" TargetMode="External"/><Relationship Id="rId535" Type="http://schemas.openxmlformats.org/officeDocument/2006/relationships/hyperlink" Target="https://fbref.com/en/squads/e297cd13/Luton-Town-Stats" TargetMode="External"/><Relationship Id="rId742" Type="http://schemas.openxmlformats.org/officeDocument/2006/relationships/hyperlink" Target="https://fbref.com/en/country/ENG/England-Football" TargetMode="External"/><Relationship Id="rId1165" Type="http://schemas.openxmlformats.org/officeDocument/2006/relationships/hyperlink" Target="https://fbref.com/en/players/c6dc9ecd/Harry-Wilson" TargetMode="External"/><Relationship Id="rId174" Type="http://schemas.openxmlformats.org/officeDocument/2006/relationships/hyperlink" Target="https://fbref.com/en/country/SCO/Scotland-Football" TargetMode="External"/><Relationship Id="rId381" Type="http://schemas.openxmlformats.org/officeDocument/2006/relationships/hyperlink" Target="https://fbref.com/en/players/a92ab7be/Mark-Flekken" TargetMode="External"/><Relationship Id="rId602" Type="http://schemas.openxmlformats.org/officeDocument/2006/relationships/hyperlink" Target="https://fbref.com/en/country/FRA/France-Football" TargetMode="External"/><Relationship Id="rId1025" Type="http://schemas.openxmlformats.org/officeDocument/2006/relationships/hyperlink" Target="https://fbref.com/en/players/e77dc3b2/Dominic-Solanke" TargetMode="External"/><Relationship Id="rId241" Type="http://schemas.openxmlformats.org/officeDocument/2006/relationships/hyperlink" Target="https://fbref.com/en/players/fdf3cb77/Vladimir-Coufal" TargetMode="External"/><Relationship Id="rId479" Type="http://schemas.openxmlformats.org/officeDocument/2006/relationships/hyperlink" Target="https://fbref.com/en/squads/cd051869/Brentford-Stats" TargetMode="External"/><Relationship Id="rId686" Type="http://schemas.openxmlformats.org/officeDocument/2006/relationships/hyperlink" Target="https://fbref.com/en/country/BEL/Belgium-Football" TargetMode="External"/><Relationship Id="rId893" Type="http://schemas.openxmlformats.org/officeDocument/2006/relationships/hyperlink" Target="https://fbref.com/en/players/ab651565/Nathan-Redmond" TargetMode="External"/><Relationship Id="rId907" Type="http://schemas.openxmlformats.org/officeDocument/2006/relationships/hyperlink" Target="https://fbref.com/en/squads/18bb7c10/Arsenal-Stats" TargetMode="External"/><Relationship Id="rId36" Type="http://schemas.openxmlformats.org/officeDocument/2006/relationships/hyperlink" Target="https://fbref.com/en/players/a8c0acb7/matchlogs/2023-2024/summary/Kristoffer-Ajer-Match-Logs" TargetMode="External"/><Relationship Id="rId339" Type="http://schemas.openxmlformats.org/officeDocument/2006/relationships/hyperlink" Target="https://fbref.com/en/squads/47c64c55/Crystal-Palace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3925dbd6/Aleksandar-Mitrovic" TargetMode="External"/><Relationship Id="rId1176" Type="http://schemas.openxmlformats.org/officeDocument/2006/relationships/hyperlink" Target="https://fbref.com/en/players/4e9a0555/matchlogs/2023-2024/summary/Chris-Wood-Match-Logs" TargetMode="External"/><Relationship Id="rId101" Type="http://schemas.openxmlformats.org/officeDocument/2006/relationships/hyperlink" Target="https://fbref.com/en/players/3a233281/Leon-Bailey" TargetMode="External"/><Relationship Id="rId185" Type="http://schemas.openxmlformats.org/officeDocument/2006/relationships/hyperlink" Target="https://fbref.com/en/players/bfc3b3a0/Hugo-Bueno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e342ad68/matchlogs/2023-2024/summary/Mohamed-Salah-Match-Logs" TargetMode="External"/><Relationship Id="rId1036" Type="http://schemas.openxmlformats.org/officeDocument/2006/relationships/hyperlink" Target="https://fbref.com/en/players/6a8a7af8/matchlogs/2023-2024/summary/Vinicius-Souza-Match-Logs" TargetMode="External"/><Relationship Id="rId392" Type="http://schemas.openxmlformats.org/officeDocument/2006/relationships/hyperlink" Target="https://fbref.com/en/players/96cf7b61/matchlogs/2023-2024/summary/Wes-Foderingham-Match-Logs" TargetMode="External"/><Relationship Id="rId613" Type="http://schemas.openxmlformats.org/officeDocument/2006/relationships/hyperlink" Target="https://fbref.com/en/players/79c0821a/Mateo-Kovacic" TargetMode="External"/><Relationship Id="rId697" Type="http://schemas.openxmlformats.org/officeDocument/2006/relationships/hyperlink" Target="https://fbref.com/en/players/7956236f/Emiliano-Martinez" TargetMode="External"/><Relationship Id="rId820" Type="http://schemas.openxmlformats.org/officeDocument/2006/relationships/hyperlink" Target="https://fbref.com/en/players/828657ff/matchlogs/2023-2024/summary/Amadou-Onana-Match-Logs" TargetMode="External"/><Relationship Id="rId918" Type="http://schemas.openxmlformats.org/officeDocument/2006/relationships/hyperlink" Target="https://fbref.com/en/country/SCO/Scotland-Football" TargetMode="External"/><Relationship Id="rId252" Type="http://schemas.openxmlformats.org/officeDocument/2006/relationships/hyperlink" Target="https://fbref.com/en/players/f6d7d690/matchlogs/2023-2024/summary/Josh-Cullen-Match-Logs" TargetMode="External"/><Relationship Id="rId1103" Type="http://schemas.openxmlformats.org/officeDocument/2006/relationships/hyperlink" Target="https://fbref.com/en/squads/cff3d9bb/Chelsea-Stats" TargetMode="External"/><Relationship Id="rId1187" Type="http://schemas.openxmlformats.org/officeDocument/2006/relationships/hyperlink" Target="https://fbref.com/en/squads/e4a775cb/Nottingham-Forest-Stats" TargetMode="External"/><Relationship Id="rId47" Type="http://schemas.openxmlformats.org/officeDocument/2006/relationships/hyperlink" Target="https://fbref.com/en/squads/822bd0ba/Liverpool-Stats" TargetMode="External"/><Relationship Id="rId112" Type="http://schemas.openxmlformats.org/officeDocument/2006/relationships/hyperlink" Target="https://fbref.com/en/players/2886c9b5/matchlogs/2023-2024/summary/Shandon-Baptiste-Match-Logs" TargetMode="External"/><Relationship Id="rId557" Type="http://schemas.openxmlformats.org/officeDocument/2006/relationships/hyperlink" Target="https://fbref.com/en/players/0db5d2c8/Mathias-Jorgensen" TargetMode="External"/><Relationship Id="rId764" Type="http://schemas.openxmlformats.org/officeDocument/2006/relationships/hyperlink" Target="https://fbref.com/en/players/2da834f1/matchlogs/2023-2024/summary/Carlton-Morris-Match-Logs" TargetMode="External"/><Relationship Id="rId971" Type="http://schemas.openxmlformats.org/officeDocument/2006/relationships/hyperlink" Target="https://fbref.com/en/squads/cff3d9bb/Chelsea-Stats" TargetMode="External"/><Relationship Id="rId196" Type="http://schemas.openxmlformats.org/officeDocument/2006/relationships/hyperlink" Target="https://fbref.com/en/players/a8748947/matchlogs/2023-2024/summary/Tom-Cairney-Match-Logs" TargetMode="External"/><Relationship Id="rId417" Type="http://schemas.openxmlformats.org/officeDocument/2006/relationships/hyperlink" Target="https://fbref.com/en/players/4e015693/James-Garner" TargetMode="External"/><Relationship Id="rId624" Type="http://schemas.openxmlformats.org/officeDocument/2006/relationships/hyperlink" Target="https://fbref.com/en/players/119b9a8e/matchlogs/2023-2024/summary/Aymeric-Laporte-Match-Logs" TargetMode="External"/><Relationship Id="rId831" Type="http://schemas.openxmlformats.org/officeDocument/2006/relationships/hyperlink" Target="https://fbref.com/en/squads/1df6b87e/Sheffield-United-Stats" TargetMode="External"/><Relationship Id="rId1047" Type="http://schemas.openxmlformats.org/officeDocument/2006/relationships/hyperlink" Target="https://fbref.com/en/squads/822bd0ba/Liverpool-Stats" TargetMode="External"/><Relationship Id="rId263" Type="http://schemas.openxmlformats.org/officeDocument/2006/relationships/hyperlink" Target="https://fbref.com/en/squads/943e8050/Burnley-Stats" TargetMode="External"/><Relationship Id="rId470" Type="http://schemas.openxmlformats.org/officeDocument/2006/relationships/hyperlink" Target="https://fbref.com/en/country/NED/Netherlands-Football" TargetMode="External"/><Relationship Id="rId929" Type="http://schemas.openxmlformats.org/officeDocument/2006/relationships/hyperlink" Target="https://fbref.com/en/players/6434f10d/Rodri" TargetMode="External"/><Relationship Id="rId1114" Type="http://schemas.openxmlformats.org/officeDocument/2006/relationships/hyperlink" Target="https://fbref.com/en/country/NED/Netherlands-Football" TargetMode="External"/><Relationship Id="rId58" Type="http://schemas.openxmlformats.org/officeDocument/2006/relationships/hyperlink" Target="https://fbref.com/en/country/ARG/Argentina-Football" TargetMode="External"/><Relationship Id="rId123" Type="http://schemas.openxmlformats.org/officeDocument/2006/relationships/hyperlink" Target="https://fbref.com/en/squads/e297cd13/Luton-Town-Stats" TargetMode="External"/><Relationship Id="rId330" Type="http://schemas.openxmlformats.org/officeDocument/2006/relationships/hyperlink" Target="https://fbref.com/en/country/ENG/England-Football" TargetMode="External"/><Relationship Id="rId568" Type="http://schemas.openxmlformats.org/officeDocument/2006/relationships/hyperlink" Target="https://fbref.com/en/players/15f24fe7/matchlogs/2023-2024/summary/Sasa-Kalajdzic-Match-Logs" TargetMode="External"/><Relationship Id="rId775" Type="http://schemas.openxmlformats.org/officeDocument/2006/relationships/hyperlink" Target="https://fbref.com/en/squads/b2b47a98/Newcastle-United-Stats" TargetMode="External"/><Relationship Id="rId982" Type="http://schemas.openxmlformats.org/officeDocument/2006/relationships/hyperlink" Target="https://fbref.com/en/country/GER/Germany-Football" TargetMode="External"/><Relationship Id="rId1198" Type="http://schemas.openxmlformats.org/officeDocument/2006/relationships/hyperlink" Target="https://fbref.com/en/country/MAR/Morocco-Football" TargetMode="External"/><Relationship Id="rId428" Type="http://schemas.openxmlformats.org/officeDocument/2006/relationships/hyperlink" Target="https://fbref.com/en/players/df10e27c/matchlogs/2023-2024/summary/Billy-Gilmour-Match-Logs" TargetMode="External"/><Relationship Id="rId635" Type="http://schemas.openxmlformats.org/officeDocument/2006/relationships/hyperlink" Target="https://fbref.com/en/squads/fd962109/Fulham-Stats" TargetMode="External"/><Relationship Id="rId842" Type="http://schemas.openxmlformats.org/officeDocument/2006/relationships/hyperlink" Target="https://fbref.com/en/country/BRA/Brazil-Football" TargetMode="External"/><Relationship Id="rId1058" Type="http://schemas.openxmlformats.org/officeDocument/2006/relationships/hyperlink" Target="https://fbref.com/en/country/BEL/Belgium-Football" TargetMode="External"/><Relationship Id="rId274" Type="http://schemas.openxmlformats.org/officeDocument/2006/relationships/hyperlink" Target="https://fbref.com/en/country/NED/Netherlands-Football" TargetMode="External"/><Relationship Id="rId481" Type="http://schemas.openxmlformats.org/officeDocument/2006/relationships/hyperlink" Target="https://fbref.com/en/players/92e7e919/Son-Heung-min" TargetMode="External"/><Relationship Id="rId702" Type="http://schemas.openxmlformats.org/officeDocument/2006/relationships/hyperlink" Target="https://fbref.com/en/country/ARG/Argentina-Football" TargetMode="External"/><Relationship Id="rId1125" Type="http://schemas.openxmlformats.org/officeDocument/2006/relationships/hyperlink" Target="https://fbref.com/en/players/9295dc1c/Vitinho" TargetMode="External"/><Relationship Id="rId69" Type="http://schemas.openxmlformats.org/officeDocument/2006/relationships/hyperlink" Target="https://fbref.com/en/players/de31038e/Elliot-Anderson" TargetMode="External"/><Relationship Id="rId134" Type="http://schemas.openxmlformats.org/officeDocument/2006/relationships/hyperlink" Target="https://fbref.com/en/country/NOR/Norway-Football" TargetMode="External"/><Relationship Id="rId579" Type="http://schemas.openxmlformats.org/officeDocument/2006/relationships/hyperlink" Target="https://fbref.com/en/squads/d3fd31cc/Everton-Stats" TargetMode="External"/><Relationship Id="rId786" Type="http://schemas.openxmlformats.org/officeDocument/2006/relationships/hyperlink" Target="https://fbref.com/en/country/POR/Portugal-Football" TargetMode="External"/><Relationship Id="rId993" Type="http://schemas.openxmlformats.org/officeDocument/2006/relationships/hyperlink" Target="https://fbref.com/en/players/d04b94db/Nelson-Semedo" TargetMode="External"/><Relationship Id="rId341" Type="http://schemas.openxmlformats.org/officeDocument/2006/relationships/hyperlink" Target="https://fbref.com/en/players/debe38a0/John-Egan" TargetMode="External"/><Relationship Id="rId439" Type="http://schemas.openxmlformats.org/officeDocument/2006/relationships/hyperlink" Target="https://fbref.com/en/squads/d07537b9/Brighton-and-Hove-Albion-Stats" TargetMode="External"/><Relationship Id="rId646" Type="http://schemas.openxmlformats.org/officeDocument/2006/relationships/hyperlink" Target="https://fbref.com/en/country/SWE/Sweden-Football" TargetMode="External"/><Relationship Id="rId1069" Type="http://schemas.openxmlformats.org/officeDocument/2006/relationships/hyperlink" Target="https://fbref.com/en/players/e7ca0439/James-Tomkins" TargetMode="External"/><Relationship Id="rId201" Type="http://schemas.openxmlformats.org/officeDocument/2006/relationships/hyperlink" Target="https://fbref.com/en/players/4d224fe8/Casemiro" TargetMode="External"/><Relationship Id="rId285" Type="http://schemas.openxmlformats.org/officeDocument/2006/relationships/hyperlink" Target="https://fbref.com/en/players/aeed5c06/Moussa-Diaby" TargetMode="External"/><Relationship Id="rId506" Type="http://schemas.openxmlformats.org/officeDocument/2006/relationships/hyperlink" Target="https://fbref.com/en/country/SEN/Senegal-Football" TargetMode="External"/><Relationship Id="rId853" Type="http://schemas.openxmlformats.org/officeDocument/2006/relationships/hyperlink" Target="https://fbref.com/en/players/ac7e7b1c/Facundo-Pellistri" TargetMode="External"/><Relationship Id="rId1136" Type="http://schemas.openxmlformats.org/officeDocument/2006/relationships/hyperlink" Target="https://fbref.com/en/players/9e525177/matchlogs/2023-2024/summary/Aaron-Wan-Bissaka-Match-Logs" TargetMode="External"/><Relationship Id="rId492" Type="http://schemas.openxmlformats.org/officeDocument/2006/relationships/hyperlink" Target="https://fbref.com/en/players/69942fb3/matchlogs/2023-2024/summary/James-Hill-Match-Logs" TargetMode="External"/><Relationship Id="rId713" Type="http://schemas.openxmlformats.org/officeDocument/2006/relationships/hyperlink" Target="https://fbref.com/en/players/6afaebf2/Bryan-Mbeumo" TargetMode="External"/><Relationship Id="rId797" Type="http://schemas.openxmlformats.org/officeDocument/2006/relationships/hyperlink" Target="https://fbref.com/en/players/e6af02e0/Matheus-Nunes" TargetMode="External"/><Relationship Id="rId920" Type="http://schemas.openxmlformats.org/officeDocument/2006/relationships/hyperlink" Target="https://fbref.com/en/players/2e4f5f03/matchlogs/2023-2024/summary/Andrew-Robertson-Match-Logs" TargetMode="External"/><Relationship Id="rId145" Type="http://schemas.openxmlformats.org/officeDocument/2006/relationships/hyperlink" Target="https://fbref.com/en/players/d328a254/Philip-Billing" TargetMode="External"/><Relationship Id="rId352" Type="http://schemas.openxmlformats.org/officeDocument/2006/relationships/hyperlink" Target="https://fbref.com/en/players/b9e1436c/matchlogs/2023-2024/summary/Harvey-Elliott-Match-Logs" TargetMode="External"/><Relationship Id="rId1203" Type="http://schemas.openxmlformats.org/officeDocument/2006/relationships/hyperlink" Target="https://fbref.com/en/squads/7c21e445/West-Ham-United-Stats" TargetMode="External"/><Relationship Id="rId212" Type="http://schemas.openxmlformats.org/officeDocument/2006/relationships/hyperlink" Target="https://fbref.com/en/players/9cfbad36/matchlogs/2023-2024/summary/Julio-Cesar-Enciso-Match-Logs" TargetMode="External"/><Relationship Id="rId657" Type="http://schemas.openxmlformats.org/officeDocument/2006/relationships/hyperlink" Target="https://fbref.com/en/players/7af88b33/Max-Lowe" TargetMode="External"/><Relationship Id="rId864" Type="http://schemas.openxmlformats.org/officeDocument/2006/relationships/hyperlink" Target="https://fbref.com/en/players/6fe90922/matchlogs/2023-2024/summary/Ivan-Perisic-Match-Logs" TargetMode="External"/><Relationship Id="rId296" Type="http://schemas.openxmlformats.org/officeDocument/2006/relationships/hyperlink" Target="https://fbref.com/en/players/1b84dbe1/matchlogs/2023-2024/summary/Lucas-Digne-Match-Logs" TargetMode="External"/><Relationship Id="rId517" Type="http://schemas.openxmlformats.org/officeDocument/2006/relationships/hyperlink" Target="https://fbref.com/en/players/0f134faf/Mathias-Jensen" TargetMode="External"/><Relationship Id="rId724" Type="http://schemas.openxmlformats.org/officeDocument/2006/relationships/hyperlink" Target="https://fbref.com/en/players/90f91999/matchlogs/2023-2024/summary/John-McGinn-Match-Logs" TargetMode="External"/><Relationship Id="rId931" Type="http://schemas.openxmlformats.org/officeDocument/2006/relationships/hyperlink" Target="https://fbref.com/en/squads/b8fd03ef/Manchester-City-Stats" TargetMode="External"/><Relationship Id="rId1147" Type="http://schemas.openxmlformats.org/officeDocument/2006/relationships/hyperlink" Target="https://fbref.com/en/squads/d07537b9/Brighton-and-Hove-Albion-Stats" TargetMode="External"/><Relationship Id="rId60" Type="http://schemas.openxmlformats.org/officeDocument/2006/relationships/hyperlink" Target="https://fbref.com/en/players/15ab5a2b/matchlogs/2023-2024/summary/Julian-Alvarez-Match-Logs" TargetMode="External"/><Relationship Id="rId156" Type="http://schemas.openxmlformats.org/officeDocument/2006/relationships/hyperlink" Target="https://fbref.com/en/players/a4ac4b8f/matchlogs/2023-2024/summary/Willy-Boly-Match-Logs" TargetMode="External"/><Relationship Id="rId363" Type="http://schemas.openxmlformats.org/officeDocument/2006/relationships/hyperlink" Target="https://fbref.com/en/squads/d07537b9/Brighton-and-Hove-Albion-Stats" TargetMode="External"/><Relationship Id="rId570" Type="http://schemas.openxmlformats.org/officeDocument/2006/relationships/hyperlink" Target="https://fbref.com/en/country/FRA/France-Football" TargetMode="External"/><Relationship Id="rId1007" Type="http://schemas.openxmlformats.org/officeDocument/2006/relationships/hyperlink" Target="https://fbref.com/en/squads/19538871/Manchester-United-Stats" TargetMode="External"/><Relationship Id="rId223" Type="http://schemas.openxmlformats.org/officeDocument/2006/relationships/hyperlink" Target="https://fbref.com/en/squads/4ba7cbea/Bournemouth-Stats" TargetMode="External"/><Relationship Id="rId430" Type="http://schemas.openxmlformats.org/officeDocument/2006/relationships/hyperlink" Target="https://fbref.com/en/country/BRA/Brazil-Football" TargetMode="External"/><Relationship Id="rId668" Type="http://schemas.openxmlformats.org/officeDocument/2006/relationships/hyperlink" Target="https://fbref.com/en/players/c6e8cf1f/matchlogs/2023-2024/summary/Sasa-Lukic-Match-Logs" TargetMode="External"/><Relationship Id="rId875" Type="http://schemas.openxmlformats.org/officeDocument/2006/relationships/hyperlink" Target="https://fbref.com/en/squads/cd051869/Brentford-Stats" TargetMode="External"/><Relationship Id="rId1060" Type="http://schemas.openxmlformats.org/officeDocument/2006/relationships/hyperlink" Target="https://fbref.com/en/players/56f7a928/matchlogs/2023-2024/summary/Youri-Tielemans-Match-Logs" TargetMode="External"/><Relationship Id="rId18" Type="http://schemas.openxmlformats.org/officeDocument/2006/relationships/hyperlink" Target="https://fbref.com/en/country/MAR/Morocco-Football" TargetMode="External"/><Relationship Id="rId528" Type="http://schemas.openxmlformats.org/officeDocument/2006/relationships/hyperlink" Target="https://fbref.com/en/players/e8832875/matchlogs/2023-2024/summary/Joao-Pedro-Match-Logs" TargetMode="External"/><Relationship Id="rId735" Type="http://schemas.openxmlformats.org/officeDocument/2006/relationships/hyperlink" Target="https://fbref.com/en/squads/4ba7cbea/Bournemouth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country/BRA/Brazil-Football" TargetMode="External"/><Relationship Id="rId167" Type="http://schemas.openxmlformats.org/officeDocument/2006/relationships/hyperlink" Target="https://fbref.com/en/squads/1df6b87e/Sheffield-United-Stats" TargetMode="External"/><Relationship Id="rId374" Type="http://schemas.openxmlformats.org/officeDocument/2006/relationships/hyperlink" Target="https://fbref.com/en/country/POR/Portugal-Football" TargetMode="External"/><Relationship Id="rId581" Type="http://schemas.openxmlformats.org/officeDocument/2006/relationships/hyperlink" Target="https://fbref.com/en/players/51dbeea9/Thilo-Kehrer" TargetMode="External"/><Relationship Id="rId1018" Type="http://schemas.openxmlformats.org/officeDocument/2006/relationships/hyperlink" Target="https://fbref.com/en/country/BRA/Brazil-Football" TargetMode="External"/><Relationship Id="rId71" Type="http://schemas.openxmlformats.org/officeDocument/2006/relationships/hyperlink" Target="https://fbref.com/en/squads/b2b47a98/Newcastle-United-Stats" TargetMode="External"/><Relationship Id="rId234" Type="http://schemas.openxmlformats.org/officeDocument/2006/relationships/hyperlink" Target="https://fbref.com/en/country/ENG/England-Football" TargetMode="External"/><Relationship Id="rId679" Type="http://schemas.openxmlformats.org/officeDocument/2006/relationships/hyperlink" Target="https://fbref.com/en/squads/361ca564/Tottenham-Hotspur-Stats" TargetMode="External"/><Relationship Id="rId802" Type="http://schemas.openxmlformats.org/officeDocument/2006/relationships/hyperlink" Target="https://fbref.com/en/country/URU/Uruguay-Football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players/9b398aea/Rayan-Ait-Nouri" TargetMode="External"/><Relationship Id="rId441" Type="http://schemas.openxmlformats.org/officeDocument/2006/relationships/hyperlink" Target="https://fbref.com/en/players/d0706b27/Marc-Guehi" TargetMode="External"/><Relationship Id="rId539" Type="http://schemas.openxmlformats.org/officeDocument/2006/relationships/hyperlink" Target="https://fbref.com/en/squads/e4a775cb/Nottingham-Forest-Stats" TargetMode="External"/><Relationship Id="rId746" Type="http://schemas.openxmlformats.org/officeDocument/2006/relationships/hyperlink" Target="https://fbref.com/en/country/ENG/England-Football" TargetMode="External"/><Relationship Id="rId1071" Type="http://schemas.openxmlformats.org/officeDocument/2006/relationships/hyperlink" Target="https://fbref.com/en/squads/47c64c55/Crystal-Palace-Stats" TargetMode="External"/><Relationship Id="rId1169" Type="http://schemas.openxmlformats.org/officeDocument/2006/relationships/hyperlink" Target="https://fbref.com/en/players/2500cef9/Yoane-Wissa" TargetMode="External"/><Relationship Id="rId178" Type="http://schemas.openxmlformats.org/officeDocument/2006/relationships/hyperlink" Target="https://fbref.com/en/country/ENG/England-Football" TargetMode="External"/><Relationship Id="rId301" Type="http://schemas.openxmlformats.org/officeDocument/2006/relationships/hyperlink" Target="https://fbref.com/en/players/ad82197c/Axel-Disasi" TargetMode="External"/><Relationship Id="rId953" Type="http://schemas.openxmlformats.org/officeDocument/2006/relationships/hyperlink" Target="https://fbref.com/en/players/bc7dc64d/Bukayo-Saka" TargetMode="External"/><Relationship Id="rId1029" Type="http://schemas.openxmlformats.org/officeDocument/2006/relationships/hyperlink" Target="https://fbref.com/en/players/6613c819/Tomas-Soucek" TargetMode="External"/><Relationship Id="rId82" Type="http://schemas.openxmlformats.org/officeDocument/2006/relationships/hyperlink" Target="https://fbref.com/en/country/BRA/Brazil-Football" TargetMode="External"/><Relationship Id="rId385" Type="http://schemas.openxmlformats.org/officeDocument/2006/relationships/hyperlink" Target="https://fbref.com/en/players/ed1e53f3/Phil-Foden" TargetMode="External"/><Relationship Id="rId592" Type="http://schemas.openxmlformats.org/officeDocument/2006/relationships/hyperlink" Target="https://fbref.com/en/players/d0f72bf1/matchlogs/2023-2024/summary/Max-Kilman-Match-Logs" TargetMode="External"/><Relationship Id="rId606" Type="http://schemas.openxmlformats.org/officeDocument/2006/relationships/hyperlink" Target="https://fbref.com/en/country/ENG/England-Football" TargetMode="External"/><Relationship Id="rId813" Type="http://schemas.openxmlformats.org/officeDocument/2006/relationships/hyperlink" Target="https://fbref.com/en/players/788c0277/Chiedozie-Ogbene" TargetMode="External"/><Relationship Id="rId245" Type="http://schemas.openxmlformats.org/officeDocument/2006/relationships/hyperlink" Target="https://fbref.com/en/players/0ef89a37/Philippe-Coutinho" TargetMode="External"/><Relationship Id="rId452" Type="http://schemas.openxmlformats.org/officeDocument/2006/relationships/hyperlink" Target="https://fbref.com/en/players/d56b9520/matchlogs/2023-2024/summary/Malo-Gusto-Match-Logs" TargetMode="External"/><Relationship Id="rId897" Type="http://schemas.openxmlformats.org/officeDocument/2006/relationships/hyperlink" Target="https://fbref.com/en/players/803ae100/Harrison-Reed" TargetMode="External"/><Relationship Id="rId1082" Type="http://schemas.openxmlformats.org/officeDocument/2006/relationships/hyperlink" Target="https://fbref.com/en/country/ENG/England-Football" TargetMode="External"/><Relationship Id="rId105" Type="http://schemas.openxmlformats.org/officeDocument/2006/relationships/hyperlink" Target="https://fbref.com/en/players/394854c4/George-Baldock" TargetMode="External"/><Relationship Id="rId312" Type="http://schemas.openxmlformats.org/officeDocument/2006/relationships/hyperlink" Target="https://fbref.com/en/players/e814e1cf/matchlogs/2023-2024/summary/Lewis-Dobbin-Match-Logs" TargetMode="External"/><Relationship Id="rId757" Type="http://schemas.openxmlformats.org/officeDocument/2006/relationships/hyperlink" Target="https://fbref.com/en/players/01ce9e70/Kieffer-Moore" TargetMode="External"/><Relationship Id="rId964" Type="http://schemas.openxmlformats.org/officeDocument/2006/relationships/hyperlink" Target="https://fbref.com/en/players/972aeb2a/matchlogs/2023-2024/summary/William-Saliba-Match-Logs" TargetMode="External"/><Relationship Id="rId93" Type="http://schemas.openxmlformats.org/officeDocument/2006/relationships/hyperlink" Target="https://fbref.com/en/players/e5478b87/Taiwo-Awoniyi" TargetMode="External"/><Relationship Id="rId189" Type="http://schemas.openxmlformats.org/officeDocument/2006/relationships/hyperlink" Target="https://fbref.com/en/players/b2d31e83/Dan-Burn" TargetMode="External"/><Relationship Id="rId396" Type="http://schemas.openxmlformats.org/officeDocument/2006/relationships/hyperlink" Target="https://fbref.com/en/players/82927de4/matchlogs/2023-2024/summary/Pablo-Fornals-Match-Logs" TargetMode="External"/><Relationship Id="rId617" Type="http://schemas.openxmlformats.org/officeDocument/2006/relationships/hyperlink" Target="https://fbref.com/en/players/df3cda47/Dejan-Kulusevski" TargetMode="External"/><Relationship Id="rId824" Type="http://schemas.openxmlformats.org/officeDocument/2006/relationships/hyperlink" Target="https://fbref.com/en/players/e9c0c1b2/matchlogs/2023-2024/summary/Andre-Onana-Match-Logs" TargetMode="External"/><Relationship Id="rId256" Type="http://schemas.openxmlformats.org/officeDocument/2006/relationships/hyperlink" Target="https://fbref.com/en/players/dc62b55d/matchlogs/2023-2024/summary/Matheus-Cunha-Match-Logs" TargetMode="External"/><Relationship Id="rId463" Type="http://schemas.openxmlformats.org/officeDocument/2006/relationships/hyperlink" Target="https://fbref.com/en/squads/1df6b87e/Sheffield-United-Stats" TargetMode="External"/><Relationship Id="rId670" Type="http://schemas.openxmlformats.org/officeDocument/2006/relationships/hyperlink" Target="https://fbref.com/en/country/NED/Netherlands-Football" TargetMode="External"/><Relationship Id="rId1093" Type="http://schemas.openxmlformats.org/officeDocument/2006/relationships/hyperlink" Target="https://fbref.com/en/players/4a51ba65/Matt-Turner" TargetMode="External"/><Relationship Id="rId1107" Type="http://schemas.openxmlformats.org/officeDocument/2006/relationships/hyperlink" Target="https://fbref.com/en/squads/822bd0ba/Liverpool-Stats" TargetMode="External"/><Relationship Id="rId116" Type="http://schemas.openxmlformats.org/officeDocument/2006/relationships/hyperlink" Target="https://fbref.com/en/players/3ea50f67/matchlogs/2023-2024/summary/Harvey-Barnes-Match-Logs" TargetMode="External"/><Relationship Id="rId323" Type="http://schemas.openxmlformats.org/officeDocument/2006/relationships/hyperlink" Target="https://fbref.com/en/squads/47c64c55/Crystal-Palace-Stats" TargetMode="External"/><Relationship Id="rId530" Type="http://schemas.openxmlformats.org/officeDocument/2006/relationships/hyperlink" Target="https://fbref.com/en/country/BRA/Brazil-Football" TargetMode="External"/><Relationship Id="rId768" Type="http://schemas.openxmlformats.org/officeDocument/2006/relationships/hyperlink" Target="https://fbref.com/en/players/9674002f/matchlogs/2023-2024/summary/Mason-Mount-Match-Logs" TargetMode="External"/><Relationship Id="rId975" Type="http://schemas.openxmlformats.org/officeDocument/2006/relationships/hyperlink" Target="https://fbref.com/en/squads/19538871/Manchester-United-Stats" TargetMode="External"/><Relationship Id="rId1160" Type="http://schemas.openxmlformats.org/officeDocument/2006/relationships/hyperlink" Target="https://fbref.com/en/players/8b9ebd03/matchlogs/2023-2024/summary/Willian-Match-Logs" TargetMode="External"/><Relationship Id="rId20" Type="http://schemas.openxmlformats.org/officeDocument/2006/relationships/hyperlink" Target="https://fbref.com/en/players/288e1e13/matchlogs/2023-2024/summary/Nayef-Aguerd-Match-Logs" TargetMode="External"/><Relationship Id="rId628" Type="http://schemas.openxmlformats.org/officeDocument/2006/relationships/hyperlink" Target="https://fbref.com/en/players/0ed063d6/matchlogs/2023-2024/summary/Yasser-Larouci-Match-Logs" TargetMode="External"/><Relationship Id="rId835" Type="http://schemas.openxmlformats.org/officeDocument/2006/relationships/hyperlink" Target="https://fbref.com/en/squads/b8fd03ef/Manchester-City-Stats" TargetMode="External"/><Relationship Id="rId267" Type="http://schemas.openxmlformats.org/officeDocument/2006/relationships/hyperlink" Target="https://fbref.com/en/squads/cd051869/Brentford-Stats" TargetMode="External"/><Relationship Id="rId474" Type="http://schemas.openxmlformats.org/officeDocument/2006/relationships/hyperlink" Target="https://fbref.com/en/country/KOR/Korea-Republic-Football" TargetMode="External"/><Relationship Id="rId1020" Type="http://schemas.openxmlformats.org/officeDocument/2006/relationships/hyperlink" Target="https://fbref.com/en/players/86e7deaf/matchlogs/2023-2024/summary/Thiago-Silva-Match-Logs" TargetMode="External"/><Relationship Id="rId1118" Type="http://schemas.openxmlformats.org/officeDocument/2006/relationships/hyperlink" Target="https://fbref.com/en/country/NED/Netherlands-Football" TargetMode="External"/><Relationship Id="rId127" Type="http://schemas.openxmlformats.org/officeDocument/2006/relationships/hyperlink" Target="https://fbref.com/en/squads/1df6b87e/Sheffield-United-Stats" TargetMode="External"/><Relationship Id="rId681" Type="http://schemas.openxmlformats.org/officeDocument/2006/relationships/hyperlink" Target="https://fbref.com/en/players/a572e291/Orel-Mangala" TargetMode="External"/><Relationship Id="rId779" Type="http://schemas.openxmlformats.org/officeDocument/2006/relationships/hyperlink" Target="https://fbref.com/en/squads/e297cd13/Luton-Town-Stats" TargetMode="External"/><Relationship Id="rId902" Type="http://schemas.openxmlformats.org/officeDocument/2006/relationships/hyperlink" Target="https://fbref.com/en/country/JAM/Jamaica-Football" TargetMode="External"/><Relationship Id="rId986" Type="http://schemas.openxmlformats.org/officeDocument/2006/relationships/hyperlink" Target="https://fbref.com/en/country/SUI/Switzerland-Football" TargetMode="External"/><Relationship Id="rId31" Type="http://schemas.openxmlformats.org/officeDocument/2006/relationships/hyperlink" Target="https://fbref.com/en/squads/8cec06e1/Wolverhampton-Wanderers-Stats" TargetMode="External"/><Relationship Id="rId334" Type="http://schemas.openxmlformats.org/officeDocument/2006/relationships/hyperlink" Target="https://fbref.com/en/country/BRA/Brazil-Football" TargetMode="External"/><Relationship Id="rId541" Type="http://schemas.openxmlformats.org/officeDocument/2006/relationships/hyperlink" Target="https://fbref.com/en/players/9e5708be/Sam-Johnstone" TargetMode="External"/><Relationship Id="rId639" Type="http://schemas.openxmlformats.org/officeDocument/2006/relationships/hyperlink" Target="https://fbref.com/en/squads/47c64c55/Crystal-Palace-Stats" TargetMode="External"/><Relationship Id="rId1171" Type="http://schemas.openxmlformats.org/officeDocument/2006/relationships/hyperlink" Target="https://fbref.com/en/squads/cd051869/Brentford-Stats" TargetMode="External"/><Relationship Id="rId180" Type="http://schemas.openxmlformats.org/officeDocument/2006/relationships/hyperlink" Target="https://fbref.com/en/players/47369df8/matchlogs/2023-2024/summary/Josh-Brownhill-Match-Logs" TargetMode="External"/><Relationship Id="rId278" Type="http://schemas.openxmlformats.org/officeDocument/2006/relationships/hyperlink" Target="https://fbref.com/en/country/ENG/England-Football" TargetMode="External"/><Relationship Id="rId401" Type="http://schemas.openxmlformats.org/officeDocument/2006/relationships/hyperlink" Target="https://fbref.com/en/players/1971591f/Cody-Gakpo" TargetMode="External"/><Relationship Id="rId846" Type="http://schemas.openxmlformats.org/officeDocument/2006/relationships/hyperlink" Target="https://fbref.com/en/country/GHA/Ghana-Football" TargetMode="External"/><Relationship Id="rId1031" Type="http://schemas.openxmlformats.org/officeDocument/2006/relationships/hyperlink" Target="https://fbref.com/en/squads/7c21e445/West-Ham-United-Stats" TargetMode="External"/><Relationship Id="rId1129" Type="http://schemas.openxmlformats.org/officeDocument/2006/relationships/hyperlink" Target="https://fbref.com/en/players/86dd77d1/Kyle-Walker" TargetMode="External"/><Relationship Id="rId485" Type="http://schemas.openxmlformats.org/officeDocument/2006/relationships/hyperlink" Target="https://fbref.com/en/players/1780bb4a/Aaron-Hickey" TargetMode="External"/><Relationship Id="rId692" Type="http://schemas.openxmlformats.org/officeDocument/2006/relationships/hyperlink" Target="https://fbref.com/en/players/bb5fbd2b/matchlogs/2023-2024/summary/Solly-March-Match-Logs" TargetMode="External"/><Relationship Id="rId706" Type="http://schemas.openxmlformats.org/officeDocument/2006/relationships/hyperlink" Target="https://fbref.com/en/country/SEN/Senegal-Football" TargetMode="External"/><Relationship Id="rId913" Type="http://schemas.openxmlformats.org/officeDocument/2006/relationships/hyperlink" Target="https://fbref.com/en/players/24fae784/Connor-Roberts" TargetMode="External"/><Relationship Id="rId42" Type="http://schemas.openxmlformats.org/officeDocument/2006/relationships/hyperlink" Target="https://fbref.com/en/country/NED/Netherlands-Football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2fba6108/Anthony-Elanga" TargetMode="External"/><Relationship Id="rId552" Type="http://schemas.openxmlformats.org/officeDocument/2006/relationships/hyperlink" Target="https://fbref.com/en/players/178ae8f8/matchlogs/2023-2024/summary/Diogo-Jota-Match-Logs" TargetMode="External"/><Relationship Id="rId997" Type="http://schemas.openxmlformats.org/officeDocument/2006/relationships/hyperlink" Target="https://fbref.com/en/players/efd2ec23/Antoine-Semenyo" TargetMode="External"/><Relationship Id="rId1182" Type="http://schemas.openxmlformats.org/officeDocument/2006/relationships/hyperlink" Target="https://fbref.com/en/country/ENG/England-Football" TargetMode="External"/><Relationship Id="rId191" Type="http://schemas.openxmlformats.org/officeDocument/2006/relationships/hyperlink" Target="https://fbref.com/en/squads/b2b47a98/Newcastle-United-Stats" TargetMode="External"/><Relationship Id="rId205" Type="http://schemas.openxmlformats.org/officeDocument/2006/relationships/hyperlink" Target="https://fbref.com/en/players/2389cdc2/Matty-Cash" TargetMode="External"/><Relationship Id="rId412" Type="http://schemas.openxmlformats.org/officeDocument/2006/relationships/hyperlink" Target="https://fbref.com/en/players/72c812f3/matchlogs/2023-2024/summary/Idrissa-Gana-Gueye-Match-Logs" TargetMode="External"/><Relationship Id="rId857" Type="http://schemas.openxmlformats.org/officeDocument/2006/relationships/hyperlink" Target="https://fbref.com/en/players/6639e500/Andreas-Pereira" TargetMode="External"/><Relationship Id="rId1042" Type="http://schemas.openxmlformats.org/officeDocument/2006/relationships/hyperlink" Target="https://fbref.com/en/country/ENG/England-Football" TargetMode="External"/><Relationship Id="rId289" Type="http://schemas.openxmlformats.org/officeDocument/2006/relationships/hyperlink" Target="https://fbref.com/en/players/4a1a9578/Luis-Diaz" TargetMode="External"/><Relationship Id="rId496" Type="http://schemas.openxmlformats.org/officeDocument/2006/relationships/hyperlink" Target="https://fbref.com/en/players/07802f7f/matchlogs/2023-2024/summary/Danny-Ings-Match-Logs" TargetMode="External"/><Relationship Id="rId717" Type="http://schemas.openxmlformats.org/officeDocument/2006/relationships/hyperlink" Target="https://fbref.com/en/players/96593e89/James-Mcatee" TargetMode="External"/><Relationship Id="rId924" Type="http://schemas.openxmlformats.org/officeDocument/2006/relationships/hyperlink" Target="https://fbref.com/en/players/289601e6/matchlogs/2023-2024/summary/Antonee-Robinson-Match-Logs" TargetMode="External"/><Relationship Id="rId53" Type="http://schemas.openxmlformats.org/officeDocument/2006/relationships/hyperlink" Target="https://fbref.com/en/players/862a1c15/Miguel-Almiron" TargetMode="External"/><Relationship Id="rId149" Type="http://schemas.openxmlformats.org/officeDocument/2006/relationships/hyperlink" Target="https://fbref.com/en/players/6c203af0/Yves-Bissouma" TargetMode="External"/><Relationship Id="rId356" Type="http://schemas.openxmlformats.org/officeDocument/2006/relationships/hyperlink" Target="https://fbref.com/en/players/df8b52a5/matchlogs/2023-2024/summary/Emerson-Match-Logs" TargetMode="External"/><Relationship Id="rId563" Type="http://schemas.openxmlformats.org/officeDocument/2006/relationships/hyperlink" Target="https://fbref.com/en/squads/e297cd13/Luton-Town-Stats" TargetMode="External"/><Relationship Id="rId770" Type="http://schemas.openxmlformats.org/officeDocument/2006/relationships/hyperlink" Target="https://fbref.com/en/country/UKR/Ukraine-Football" TargetMode="External"/><Relationship Id="rId1193" Type="http://schemas.openxmlformats.org/officeDocument/2006/relationships/hyperlink" Target="https://fbref.com/en/players/88968486/Illia-Zabarnyi" TargetMode="External"/><Relationship Id="rId1207" Type="http://schemas.openxmlformats.org/officeDocument/2006/relationships/hyperlink" Target="https://fbref.com/en/squads/18bb7c10/Arsenal-Stats" TargetMode="External"/><Relationship Id="rId216" Type="http://schemas.openxmlformats.org/officeDocument/2006/relationships/hyperlink" Target="https://fbref.com/en/players/d2424d1b/matchlogs/2023-2024/summary/Ben-Chilwell-Match-Logs" TargetMode="External"/><Relationship Id="rId423" Type="http://schemas.openxmlformats.org/officeDocument/2006/relationships/hyperlink" Target="https://fbref.com/en/squads/e4a775cb/Nottingham-Forest-Stats" TargetMode="External"/><Relationship Id="rId868" Type="http://schemas.openxmlformats.org/officeDocument/2006/relationships/hyperlink" Target="https://fbref.com/en/players/19f4d211/matchlogs/2023-2024/summary/Jaden-Philogene-Bidace-Match-Logs" TargetMode="External"/><Relationship Id="rId1053" Type="http://schemas.openxmlformats.org/officeDocument/2006/relationships/hyperlink" Target="https://fbref.com/en/players/77d7c96f/Kenny-Tete" TargetMode="External"/><Relationship Id="rId630" Type="http://schemas.openxmlformats.org/officeDocument/2006/relationships/hyperlink" Target="https://fbref.com/en/country/GAB/Gabon-Football" TargetMode="External"/><Relationship Id="rId728" Type="http://schemas.openxmlformats.org/officeDocument/2006/relationships/hyperlink" Target="https://fbref.com/en/players/4e5a4cbc/matchlogs/2023-2024/summary/Scott-McKenna-Match-Logs" TargetMode="External"/><Relationship Id="rId935" Type="http://schemas.openxmlformats.org/officeDocument/2006/relationships/hyperlink" Target="https://fbref.com/en/squads/cd051869/Brentford-Stats" TargetMode="External"/><Relationship Id="rId64" Type="http://schemas.openxmlformats.org/officeDocument/2006/relationships/hyperlink" Target="https://fbref.com/en/players/2ee5b0c9/matchlogs/2023-2024/summary/Zeki-Amdouni-Match-Logs" TargetMode="External"/><Relationship Id="rId367" Type="http://schemas.openxmlformats.org/officeDocument/2006/relationships/hyperlink" Target="https://fbref.com/en/squads/47c64c55/Crystal-Palace-Stats" TargetMode="External"/><Relationship Id="rId574" Type="http://schemas.openxmlformats.org/officeDocument/2006/relationships/hyperlink" Target="https://fbref.com/en/country/BEL/Belgium-Football" TargetMode="External"/><Relationship Id="rId1120" Type="http://schemas.openxmlformats.org/officeDocument/2006/relationships/hyperlink" Target="https://fbref.com/en/players/8fe2a392/matchlogs/2023-2024/summary/Micky-van-de-Ven-Match-Logs" TargetMode="External"/><Relationship Id="rId227" Type="http://schemas.openxmlformats.org/officeDocument/2006/relationships/hyperlink" Target="https://fbref.com/en/squads/cff3d9bb/Chelsea-Stats" TargetMode="External"/><Relationship Id="rId781" Type="http://schemas.openxmlformats.org/officeDocument/2006/relationships/hyperlink" Target="https://fbref.com/en/players/a9dc785c/Neto" TargetMode="External"/><Relationship Id="rId879" Type="http://schemas.openxmlformats.org/officeDocument/2006/relationships/hyperlink" Target="https://fbref.com/en/squads/b2b47a98/Newcastle-United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b57e066e/Rico-Lewis" TargetMode="External"/><Relationship Id="rId739" Type="http://schemas.openxmlformats.org/officeDocument/2006/relationships/hyperlink" Target="https://fbref.com/en/squads/d07537b9/Brighton-and-Hove-Albion-Stats" TargetMode="External"/><Relationship Id="rId1064" Type="http://schemas.openxmlformats.org/officeDocument/2006/relationships/hyperlink" Target="https://fbref.com/en/players/41034650/matchlogs/2023-2024/summary/Jurrien-Timber-Match-Logs" TargetMode="External"/><Relationship Id="rId33" Type="http://schemas.openxmlformats.org/officeDocument/2006/relationships/hyperlink" Target="https://fbref.com/en/players/a8c0acb7/Kristoffer-Ajer" TargetMode="External"/><Relationship Id="rId129" Type="http://schemas.openxmlformats.org/officeDocument/2006/relationships/hyperlink" Target="https://fbref.com/en/players/5a04fd92/Said-Benrahma" TargetMode="External"/><Relationship Id="rId280" Type="http://schemas.openxmlformats.org/officeDocument/2006/relationships/hyperlink" Target="https://fbref.com/en/players/3e9e06cb/matchlogs/2023-2024/summary/Craig-Dawson-Match-Logs" TargetMode="External"/><Relationship Id="rId336" Type="http://schemas.openxmlformats.org/officeDocument/2006/relationships/hyperlink" Target="https://fbref.com/en/players/3bb7b8b4/matchlogs/2023-2024/summary/Ederson-Match-Logs" TargetMode="External"/><Relationship Id="rId501" Type="http://schemas.openxmlformats.org/officeDocument/2006/relationships/hyperlink" Target="https://fbref.com/en/players/6ca5ec4b/Alex-Iwobi" TargetMode="External"/><Relationship Id="rId543" Type="http://schemas.openxmlformats.org/officeDocument/2006/relationships/hyperlink" Target="https://fbref.com/en/squads/47c64c55/Crystal-Palace-Stats" TargetMode="External"/><Relationship Id="rId946" Type="http://schemas.openxmlformats.org/officeDocument/2006/relationships/hyperlink" Target="https://fbref.com/en/country/COD/Congo-DR-Football" TargetMode="External"/><Relationship Id="rId988" Type="http://schemas.openxmlformats.org/officeDocument/2006/relationships/hyperlink" Target="https://fbref.com/en/players/c8aa95da/matchlogs/2023-2024/summary/Fabian-Schar-Match-Logs" TargetMode="External"/><Relationship Id="rId1131" Type="http://schemas.openxmlformats.org/officeDocument/2006/relationships/hyperlink" Target="https://fbref.com/en/squads/b8fd03ef/Manchester-City-Stats" TargetMode="External"/><Relationship Id="rId1173" Type="http://schemas.openxmlformats.org/officeDocument/2006/relationships/hyperlink" Target="https://fbref.com/en/players/4e9a0555/Chris-Wood" TargetMode="External"/><Relationship Id="rId75" Type="http://schemas.openxmlformats.org/officeDocument/2006/relationships/hyperlink" Target="https://fbref.com/en/squads/4ba7cbea/Bournemouth-Stats" TargetMode="External"/><Relationship Id="rId140" Type="http://schemas.openxmlformats.org/officeDocument/2006/relationships/hyperlink" Target="https://fbref.com/en/players/2aaadf33/matchlogs/2023-2024/summary/Luke-Berry-Match-Logs" TargetMode="External"/><Relationship Id="rId182" Type="http://schemas.openxmlformats.org/officeDocument/2006/relationships/hyperlink" Target="https://fbref.com/en/country/DEN/Denmark-Football" TargetMode="External"/><Relationship Id="rId378" Type="http://schemas.openxmlformats.org/officeDocument/2006/relationships/hyperlink" Target="https://fbref.com/en/country/ARG/Argentina-Football" TargetMode="External"/><Relationship Id="rId403" Type="http://schemas.openxmlformats.org/officeDocument/2006/relationships/hyperlink" Target="https://fbref.com/en/squads/822bd0ba/Liverpool-Stats" TargetMode="External"/><Relationship Id="rId585" Type="http://schemas.openxmlformats.org/officeDocument/2006/relationships/hyperlink" Target="https://fbref.com/en/players/0ad53bdc/Milos-Kerkez" TargetMode="External"/><Relationship Id="rId750" Type="http://schemas.openxmlformats.org/officeDocument/2006/relationships/hyperlink" Target="https://fbref.com/en/country/JPN/Japan-Football" TargetMode="External"/><Relationship Id="rId792" Type="http://schemas.openxmlformats.org/officeDocument/2006/relationships/hyperlink" Target="https://fbref.com/en/players/a53649b7/matchlogs/2023-2024/summary/Eddie-Nketiah-Match-Logs" TargetMode="External"/><Relationship Id="rId806" Type="http://schemas.openxmlformats.org/officeDocument/2006/relationships/hyperlink" Target="https://fbref.com/en/country/DEN/Denmark-Football" TargetMode="External"/><Relationship Id="rId848" Type="http://schemas.openxmlformats.org/officeDocument/2006/relationships/hyperlink" Target="https://fbref.com/en/players/529f49ab/matchlogs/2023-2024/summary/Thomas-Partey-Match-Logs" TargetMode="External"/><Relationship Id="rId1033" Type="http://schemas.openxmlformats.org/officeDocument/2006/relationships/hyperlink" Target="https://fbref.com/en/players/6a8a7af8/Vinicius-Souza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CIV/Cote-dIvoire-Football" TargetMode="External"/><Relationship Id="rId445" Type="http://schemas.openxmlformats.org/officeDocument/2006/relationships/hyperlink" Target="https://fbref.com/en/players/82518f62/Bruno-Guimaraes" TargetMode="External"/><Relationship Id="rId487" Type="http://schemas.openxmlformats.org/officeDocument/2006/relationships/hyperlink" Target="https://fbref.com/en/squads/cd051869/Brentford-Stats" TargetMode="External"/><Relationship Id="rId610" Type="http://schemas.openxmlformats.org/officeDocument/2006/relationships/hyperlink" Target="https://fbref.com/en/country/SEN/Senegal-Football" TargetMode="External"/><Relationship Id="rId652" Type="http://schemas.openxmlformats.org/officeDocument/2006/relationships/hyperlink" Target="https://fbref.com/en/players/37118440/matchlogs/2023-2024/summary/Tom-Lockyer-Match-Logs" TargetMode="External"/><Relationship Id="rId694" Type="http://schemas.openxmlformats.org/officeDocument/2006/relationships/hyperlink" Target="https://fbref.com/en/country/BRA/Brazil-Football" TargetMode="External"/><Relationship Id="rId708" Type="http://schemas.openxmlformats.org/officeDocument/2006/relationships/hyperlink" Target="https://fbref.com/en/players/feb5d972/matchlogs/2023-2024/summary/Pape-Matar-Sarr-Match-Logs" TargetMode="External"/><Relationship Id="rId915" Type="http://schemas.openxmlformats.org/officeDocument/2006/relationships/hyperlink" Target="https://fbref.com/en/squads/943e8050/Burnley-Stats" TargetMode="External"/><Relationship Id="rId1075" Type="http://schemas.openxmlformats.org/officeDocument/2006/relationships/hyperlink" Target="https://fbref.com/en/squads/b2b47a98/Newcastle-United-Stats" TargetMode="External"/><Relationship Id="rId291" Type="http://schemas.openxmlformats.org/officeDocument/2006/relationships/hyperlink" Target="https://fbref.com/en/squads/822bd0ba/Liverpool-Stats" TargetMode="External"/><Relationship Id="rId305" Type="http://schemas.openxmlformats.org/officeDocument/2006/relationships/hyperlink" Target="https://fbref.com/en/players/733f1a7d/Ben-Doak" TargetMode="External"/><Relationship Id="rId347" Type="http://schemas.openxmlformats.org/officeDocument/2006/relationships/hyperlink" Target="https://fbref.com/en/squads/e4a775cb/Nottingham-Forest-Stats" TargetMode="External"/><Relationship Id="rId512" Type="http://schemas.openxmlformats.org/officeDocument/2006/relationships/hyperlink" Target="https://fbref.com/en/players/1265a93a/matchlogs/2023-2024/summary/Reece-James-Match-Logs" TargetMode="External"/><Relationship Id="rId957" Type="http://schemas.openxmlformats.org/officeDocument/2006/relationships/hyperlink" Target="https://fbref.com/en/players/e342ad68/Mohamed-Salah" TargetMode="External"/><Relationship Id="rId999" Type="http://schemas.openxmlformats.org/officeDocument/2006/relationships/hyperlink" Target="https://fbref.com/en/squads/4ba7cbea/Bournemouth-Stats" TargetMode="External"/><Relationship Id="rId1100" Type="http://schemas.openxmlformats.org/officeDocument/2006/relationships/hyperlink" Target="https://fbref.com/en/players/7cd520e8/matchlogs/2023-2024/summary/Destiny-Udogie-Match-Logs" TargetMode="External"/><Relationship Id="rId1142" Type="http://schemas.openxmlformats.org/officeDocument/2006/relationships/hyperlink" Target="https://fbref.com/en/country/ENG/England-Football" TargetMode="External"/><Relationship Id="rId1184" Type="http://schemas.openxmlformats.org/officeDocument/2006/relationships/hyperlink" Target="https://fbref.com/en/players/a5212312/matchlogs/2023-2024/summary/Joe-Worrall-Match-Logs" TargetMode="External"/><Relationship Id="rId44" Type="http://schemas.openxmlformats.org/officeDocument/2006/relationships/hyperlink" Target="https://fbref.com/en/players/eaeca114/matchlogs/2023-2024/summary/Nathan-Ake-Match-Logs" TargetMode="External"/><Relationship Id="rId86" Type="http://schemas.openxmlformats.org/officeDocument/2006/relationships/hyperlink" Target="https://fbref.com/en/country/FRA/France-Football" TargetMode="External"/><Relationship Id="rId151" Type="http://schemas.openxmlformats.org/officeDocument/2006/relationships/hyperlink" Target="https://fbref.com/en/squads/361ca564/Tottenham-Hotspur-Stats" TargetMode="External"/><Relationship Id="rId389" Type="http://schemas.openxmlformats.org/officeDocument/2006/relationships/hyperlink" Target="https://fbref.com/en/players/96cf7b61/Wes-Foderingham" TargetMode="External"/><Relationship Id="rId554" Type="http://schemas.openxmlformats.org/officeDocument/2006/relationships/hyperlink" Target="https://fbref.com/en/country/DEN/Denmark-Football" TargetMode="External"/><Relationship Id="rId596" Type="http://schemas.openxmlformats.org/officeDocument/2006/relationships/hyperlink" Target="https://fbref.com/en/players/4c3a6744/matchlogs/2023-2024/summary/Justin-Kluivert-Match-Logs" TargetMode="External"/><Relationship Id="rId761" Type="http://schemas.openxmlformats.org/officeDocument/2006/relationships/hyperlink" Target="https://fbref.com/en/players/2da834f1/Carlton-Morris" TargetMode="External"/><Relationship Id="rId817" Type="http://schemas.openxmlformats.org/officeDocument/2006/relationships/hyperlink" Target="https://fbref.com/en/players/828657ff/Amadou-Onana" TargetMode="External"/><Relationship Id="rId859" Type="http://schemas.openxmlformats.org/officeDocument/2006/relationships/hyperlink" Target="https://fbref.com/en/squads/fd962109/Fulham-Stats" TargetMode="External"/><Relationship Id="rId1002" Type="http://schemas.openxmlformats.org/officeDocument/2006/relationships/hyperlink" Target="https://fbref.com/en/country/ARG/Argentina-Football" TargetMode="External"/><Relationship Id="rId193" Type="http://schemas.openxmlformats.org/officeDocument/2006/relationships/hyperlink" Target="https://fbref.com/en/players/a8748947/Tom-Cairney" TargetMode="External"/><Relationship Id="rId207" Type="http://schemas.openxmlformats.org/officeDocument/2006/relationships/hyperlink" Target="https://fbref.com/en/squads/8602292d/Aston-Villa-Stats" TargetMode="External"/><Relationship Id="rId249" Type="http://schemas.openxmlformats.org/officeDocument/2006/relationships/hyperlink" Target="https://fbref.com/en/players/f6d7d690/Josh-Cullen" TargetMode="External"/><Relationship Id="rId414" Type="http://schemas.openxmlformats.org/officeDocument/2006/relationships/hyperlink" Target="https://fbref.com/en/country/ARG/Argentina-Football" TargetMode="External"/><Relationship Id="rId456" Type="http://schemas.openxmlformats.org/officeDocument/2006/relationships/hyperlink" Target="https://fbref.com/en/players/5ad50391/matchlogs/2023-2024/summary/Josko-Gvardiol-Match-Logs" TargetMode="External"/><Relationship Id="rId498" Type="http://schemas.openxmlformats.org/officeDocument/2006/relationships/hyperlink" Target="https://fbref.com/en/country/SWE/Sweden-Football" TargetMode="External"/><Relationship Id="rId621" Type="http://schemas.openxmlformats.org/officeDocument/2006/relationships/hyperlink" Target="https://fbref.com/en/players/119b9a8e/Aymeric-Laporte" TargetMode="External"/><Relationship Id="rId663" Type="http://schemas.openxmlformats.org/officeDocument/2006/relationships/hyperlink" Target="https://fbref.com/en/squads/8602292d/Aston-Villa-Stats" TargetMode="External"/><Relationship Id="rId870" Type="http://schemas.openxmlformats.org/officeDocument/2006/relationships/hyperlink" Target="https://fbref.com/en/country/ENG/England-Football" TargetMode="External"/><Relationship Id="rId1044" Type="http://schemas.openxmlformats.org/officeDocument/2006/relationships/hyperlink" Target="https://fbref.com/en/players/b400bde0/matchlogs/2023-2024/summary/Raheem-Sterling-Match-Logs" TargetMode="External"/><Relationship Id="rId1086" Type="http://schemas.openxmlformats.org/officeDocument/2006/relationships/hyperlink" Target="https://fbref.com/en/country/ENG/England-Football" TargetMode="External"/><Relationship Id="rId13" Type="http://schemas.openxmlformats.org/officeDocument/2006/relationships/hyperlink" Target="https://fbref.com/en/players/4dcec659/Simon-Adingra" TargetMode="External"/><Relationship Id="rId109" Type="http://schemas.openxmlformats.org/officeDocument/2006/relationships/hyperlink" Target="https://fbref.com/en/players/2886c9b5/Shandon-Baptiste" TargetMode="External"/><Relationship Id="rId260" Type="http://schemas.openxmlformats.org/officeDocument/2006/relationships/hyperlink" Target="https://fbref.com/en/players/db4ed67b/matchlogs/2023-2024/summary/Mahmoud-Dahoud-Match-Logs" TargetMode="External"/><Relationship Id="rId316" Type="http://schemas.openxmlformats.org/officeDocument/2006/relationships/hyperlink" Target="https://fbref.com/en/players/67ac5bb8/matchlogs/2023-2024/summary/Gabriel-Dos-Santos-Match-Logs" TargetMode="External"/><Relationship Id="rId523" Type="http://schemas.openxmlformats.org/officeDocument/2006/relationships/hyperlink" Target="https://fbref.com/en/squads/fd962109/Fulham-Stats" TargetMode="External"/><Relationship Id="rId719" Type="http://schemas.openxmlformats.org/officeDocument/2006/relationships/hyperlink" Target="https://fbref.com/en/squads/b8fd03ef/Manchester-City-Stats" TargetMode="External"/><Relationship Id="rId926" Type="http://schemas.openxmlformats.org/officeDocument/2006/relationships/hyperlink" Target="https://fbref.com/en/country/ENG/England-Football" TargetMode="External"/><Relationship Id="rId968" Type="http://schemas.openxmlformats.org/officeDocument/2006/relationships/hyperlink" Target="https://fbref.com/en/players/da7b447d/matchlogs/2023-2024/summary/Davinson-Sanchez-Match-Logs" TargetMode="External"/><Relationship Id="rId1111" Type="http://schemas.openxmlformats.org/officeDocument/2006/relationships/hyperlink" Target="https://fbref.com/en/squads/19538871/Manchester-United-Stats" TargetMode="External"/><Relationship Id="rId1153" Type="http://schemas.openxmlformats.org/officeDocument/2006/relationships/hyperlink" Target="https://fbref.com/en/players/dd323728/Neco-Williams" TargetMode="External"/><Relationship Id="rId55" Type="http://schemas.openxmlformats.org/officeDocument/2006/relationships/hyperlink" Target="https://fbref.com/en/squads/b2b47a98/Newcastle-United-Stats" TargetMode="External"/><Relationship Id="rId97" Type="http://schemas.openxmlformats.org/officeDocument/2006/relationships/hyperlink" Target="https://fbref.com/en/players/da052c14/Jordan-Ayew" TargetMode="External"/><Relationship Id="rId120" Type="http://schemas.openxmlformats.org/officeDocument/2006/relationships/hyperlink" Target="https://fbref.com/en/players/1aa84968/matchlogs/2023-2024/summary/Chris-Basham-Match-Logs" TargetMode="External"/><Relationship Id="rId358" Type="http://schemas.openxmlformats.org/officeDocument/2006/relationships/hyperlink" Target="https://fbref.com/en/country/DEN/Denmark-Football" TargetMode="External"/><Relationship Id="rId565" Type="http://schemas.openxmlformats.org/officeDocument/2006/relationships/hyperlink" Target="https://fbref.com/en/players/15f24fe7/Sasa-Kalajdzic" TargetMode="External"/><Relationship Id="rId730" Type="http://schemas.openxmlformats.org/officeDocument/2006/relationships/hyperlink" Target="https://fbref.com/en/country/SCO/Scotland-Football" TargetMode="External"/><Relationship Id="rId772" Type="http://schemas.openxmlformats.org/officeDocument/2006/relationships/hyperlink" Target="https://fbref.com/en/players/049a888d/matchlogs/2023-2024/summary/Mykhailo-Mudryk-Match-Logs" TargetMode="External"/><Relationship Id="rId828" Type="http://schemas.openxmlformats.org/officeDocument/2006/relationships/hyperlink" Target="https://fbref.com/en/players/79bc4c45/matchlogs/2023-2024/summary/Ben-Osborn-Match-Logs" TargetMode="External"/><Relationship Id="rId1013" Type="http://schemas.openxmlformats.org/officeDocument/2006/relationships/hyperlink" Target="https://fbref.com/en/players/e7aa9d7c/Fabio-Silva" TargetMode="External"/><Relationship Id="rId1195" Type="http://schemas.openxmlformats.org/officeDocument/2006/relationships/hyperlink" Target="https://fbref.com/en/squads/4ba7cbea/Bournemouth-Stats" TargetMode="External"/><Relationship Id="rId1209" Type="http://schemas.openxmlformats.org/officeDocument/2006/relationships/printerSettings" Target="../printerSettings/printerSettings2.bin"/><Relationship Id="rId162" Type="http://schemas.openxmlformats.org/officeDocument/2006/relationships/hyperlink" Target="https://fbref.com/en/country/ENG/England-Football" TargetMode="External"/><Relationship Id="rId218" Type="http://schemas.openxmlformats.org/officeDocument/2006/relationships/hyperlink" Target="https://fbref.com/en/country/NED/Netherlands-Football" TargetMode="External"/><Relationship Id="rId425" Type="http://schemas.openxmlformats.org/officeDocument/2006/relationships/hyperlink" Target="https://fbref.com/en/players/df10e27c/Billy-Gilmour" TargetMode="External"/><Relationship Id="rId467" Type="http://schemas.openxmlformats.org/officeDocument/2006/relationships/hyperlink" Target="https://fbref.com/en/squads/18bb7c10/Arsenal-Stats" TargetMode="External"/><Relationship Id="rId632" Type="http://schemas.openxmlformats.org/officeDocument/2006/relationships/hyperlink" Target="https://fbref.com/en/players/2b471f99/matchlogs/2023-2024/summary/Mario-Lemina-Match-Logs" TargetMode="External"/><Relationship Id="rId1055" Type="http://schemas.openxmlformats.org/officeDocument/2006/relationships/hyperlink" Target="https://fbref.com/en/squads/fd962109/Fulham-Stats" TargetMode="External"/><Relationship Id="rId1097" Type="http://schemas.openxmlformats.org/officeDocument/2006/relationships/hyperlink" Target="https://fbref.com/en/players/7cd520e8/Destiny-Udogie" TargetMode="External"/><Relationship Id="rId271" Type="http://schemas.openxmlformats.org/officeDocument/2006/relationships/hyperlink" Target="https://fbref.com/en/squads/e4a775cb/Nottingham-Forest-Stats" TargetMode="External"/><Relationship Id="rId674" Type="http://schemas.openxmlformats.org/officeDocument/2006/relationships/hyperlink" Target="https://fbref.com/en/country/ARG/Argentina-Football" TargetMode="External"/><Relationship Id="rId881" Type="http://schemas.openxmlformats.org/officeDocument/2006/relationships/hyperlink" Target="https://fbref.com/en/players/466fb2c5/Aaron-Ramsdale" TargetMode="External"/><Relationship Id="rId937" Type="http://schemas.openxmlformats.org/officeDocument/2006/relationships/hyperlink" Target="https://fbref.com/en/players/a3d94a58/Cristian-Romero" TargetMode="External"/><Relationship Id="rId979" Type="http://schemas.openxmlformats.org/officeDocument/2006/relationships/hyperlink" Target="https://fbref.com/en/squads/8cec06e1/Wolverhampton-Wanderers-Stats" TargetMode="External"/><Relationship Id="rId1122" Type="http://schemas.openxmlformats.org/officeDocument/2006/relationships/hyperlink" Target="https://fbref.com/en/country/ITA/Italy-Football" TargetMode="External"/><Relationship Id="rId24" Type="http://schemas.openxmlformats.org/officeDocument/2006/relationships/hyperlink" Target="https://fbref.com/en/players/eab957a3/matchlogs/2023-2024/summary/Anel-Ahmedhodzic-Match-Logs" TargetMode="External"/><Relationship Id="rId66" Type="http://schemas.openxmlformats.org/officeDocument/2006/relationships/hyperlink" Target="https://fbref.com/en/country/DEN/Denmark-Football" TargetMode="External"/><Relationship Id="rId131" Type="http://schemas.openxmlformats.org/officeDocument/2006/relationships/hyperlink" Target="https://fbref.com/en/squads/7c21e445/West-Ham-United-Stats" TargetMode="External"/><Relationship Id="rId327" Type="http://schemas.openxmlformats.org/officeDocument/2006/relationships/hyperlink" Target="https://fbref.com/en/squads/e297cd13/Luton-Town-Stats" TargetMode="External"/><Relationship Id="rId369" Type="http://schemas.openxmlformats.org/officeDocument/2006/relationships/hyperlink" Target="https://fbref.com/en/players/4596da74/Evan-Ferguson" TargetMode="External"/><Relationship Id="rId534" Type="http://schemas.openxmlformats.org/officeDocument/2006/relationships/hyperlink" Target="https://fbref.com/en/country/ENG/England-Football" TargetMode="External"/><Relationship Id="rId576" Type="http://schemas.openxmlformats.org/officeDocument/2006/relationships/hyperlink" Target="https://fbref.com/en/players/1caa93a5/matchlogs/2023-2024/summary/Thomas-Kaminski-Match-Logs" TargetMode="External"/><Relationship Id="rId741" Type="http://schemas.openxmlformats.org/officeDocument/2006/relationships/hyperlink" Target="https://fbref.com/en/players/8397a50c/Tyrone-Mings" TargetMode="External"/><Relationship Id="rId783" Type="http://schemas.openxmlformats.org/officeDocument/2006/relationships/hyperlink" Target="https://fbref.com/en/squads/4ba7cbea/Bournemouth-Stats" TargetMode="External"/><Relationship Id="rId839" Type="http://schemas.openxmlformats.org/officeDocument/2006/relationships/hyperlink" Target="https://fbref.com/en/squads/7c21e445/West-Ham-United-Stats" TargetMode="External"/><Relationship Id="rId990" Type="http://schemas.openxmlformats.org/officeDocument/2006/relationships/hyperlink" Target="https://fbref.com/en/country/GHA/Ghana-Football" TargetMode="External"/><Relationship Id="rId1164" Type="http://schemas.openxmlformats.org/officeDocument/2006/relationships/hyperlink" Target="https://fbref.com/en/players/c596fcb0/matchlogs/2023-2024/summary/Callum-Wilson-Match-Logs" TargetMode="External"/><Relationship Id="rId173" Type="http://schemas.openxmlformats.org/officeDocument/2006/relationships/hyperlink" Target="https://fbref.com/en/players/ca18c8f1/Jacob-Brown" TargetMode="External"/><Relationship Id="rId229" Type="http://schemas.openxmlformats.org/officeDocument/2006/relationships/hyperlink" Target="https://fbref.com/en/players/a8c19eb8/Nathan-Collins" TargetMode="External"/><Relationship Id="rId380" Type="http://schemas.openxmlformats.org/officeDocument/2006/relationships/hyperlink" Target="https://fbref.com/en/players/5ff4ab71/matchlogs/2023-2024/summary/Enzo-Fernandez-Match-Logs" TargetMode="External"/><Relationship Id="rId436" Type="http://schemas.openxmlformats.org/officeDocument/2006/relationships/hyperlink" Target="https://fbref.com/en/players/2bd83368/matchlogs/2023-2024/summary/Anthony-Gordon-Match-Logs" TargetMode="External"/><Relationship Id="rId601" Type="http://schemas.openxmlformats.org/officeDocument/2006/relationships/hyperlink" Target="https://fbref.com/en/players/5ed9b537/Ibrahima-Konate" TargetMode="External"/><Relationship Id="rId643" Type="http://schemas.openxmlformats.org/officeDocument/2006/relationships/hyperlink" Target="https://fbref.com/en/squads/b8fd03ef/Manchester-City-Stats" TargetMode="External"/><Relationship Id="rId1024" Type="http://schemas.openxmlformats.org/officeDocument/2006/relationships/hyperlink" Target="https://fbref.com/en/players/6250083a/matchlogs/2023-2024/summary/Oliver-Skipp-Match-Logs" TargetMode="External"/><Relationship Id="rId1066" Type="http://schemas.openxmlformats.org/officeDocument/2006/relationships/hyperlink" Target="https://fbref.com/en/country/JPN/Japan-Football" TargetMode="External"/><Relationship Id="rId240" Type="http://schemas.openxmlformats.org/officeDocument/2006/relationships/hyperlink" Target="https://fbref.com/en/players/beb391dd/matchlogs/2023-2024/summary/Maxwel-Cornet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d7f99582/Benson-Manuel" TargetMode="External"/><Relationship Id="rId850" Type="http://schemas.openxmlformats.org/officeDocument/2006/relationships/hyperlink" Target="https://fbref.com/en/country/SCO/Scotland-Football" TargetMode="External"/><Relationship Id="rId892" Type="http://schemas.openxmlformats.org/officeDocument/2006/relationships/hyperlink" Target="https://fbref.com/en/players/28b40c9c/matchlogs/2023-2024/summary/Tim-Ream-Match-Logs" TargetMode="External"/><Relationship Id="rId906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a9b1c319/matchlogs/2023-2024/summary/Pelly-Ruddock-Mpanzu-Match-Logs" TargetMode="External"/><Relationship Id="rId1133" Type="http://schemas.openxmlformats.org/officeDocument/2006/relationships/hyperlink" Target="https://fbref.com/en/players/9e525177/Aaron-Wan-Bissaka" TargetMode="External"/><Relationship Id="rId35" Type="http://schemas.openxmlformats.org/officeDocument/2006/relationships/hyperlink" Target="https://fbref.com/en/squads/cd051869/Brentford-Stats" TargetMode="External"/><Relationship Id="rId77" Type="http://schemas.openxmlformats.org/officeDocument/2006/relationships/hyperlink" Target="https://fbref.com/en/players/ac05f970/Michail-Antonio" TargetMode="External"/><Relationship Id="rId100" Type="http://schemas.openxmlformats.org/officeDocument/2006/relationships/hyperlink" Target="https://fbref.com/en/players/da052c14/matchlogs/2023-2024/summary/Jordan-Ayew-Match-Logs" TargetMode="External"/><Relationship Id="rId282" Type="http://schemas.openxmlformats.org/officeDocument/2006/relationships/hyperlink" Target="https://fbref.com/en/country/BEL/Belgium-Football" TargetMode="External"/><Relationship Id="rId338" Type="http://schemas.openxmlformats.org/officeDocument/2006/relationships/hyperlink" Target="https://fbref.com/en/country/FRA/France-Football" TargetMode="External"/><Relationship Id="rId503" Type="http://schemas.openxmlformats.org/officeDocument/2006/relationships/hyperlink" Target="https://fbref.com/en/squads/d3fd31cc/Everton-Stats" TargetMode="External"/><Relationship Id="rId545" Type="http://schemas.openxmlformats.org/officeDocument/2006/relationships/hyperlink" Target="https://fbref.com/en/players/4fb9c88f/Curtis-Jones" TargetMode="External"/><Relationship Id="rId587" Type="http://schemas.openxmlformats.org/officeDocument/2006/relationships/hyperlink" Target="https://fbref.com/en/squads/4ba7cbea/Bournemouth-Stats" TargetMode="External"/><Relationship Id="rId710" Type="http://schemas.openxmlformats.org/officeDocument/2006/relationships/hyperlink" Target="https://fbref.com/en/country/FRA/France-Football" TargetMode="External"/><Relationship Id="rId752" Type="http://schemas.openxmlformats.org/officeDocument/2006/relationships/hyperlink" Target="https://fbref.com/en/players/74618572/matchlogs/2023-2024/summary/Kaoru-Mitoma-Match-Logs" TargetMode="External"/><Relationship Id="rId808" Type="http://schemas.openxmlformats.org/officeDocument/2006/relationships/hyperlink" Target="https://fbref.com/en/players/df0a4c90/matchlogs/2023-2024/summary/Christian-Norgaard-Match-Logs" TargetMode="External"/><Relationship Id="rId1175" Type="http://schemas.openxmlformats.org/officeDocument/2006/relationships/hyperlink" Target="https://fbref.com/en/squads/e4a775cb/Nottingham-Forest-Stat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GER/Germany-Football" TargetMode="External"/><Relationship Id="rId184" Type="http://schemas.openxmlformats.org/officeDocument/2006/relationships/hyperlink" Target="https://fbref.com/en/players/4e204552/matchlogs/2023-2024/summary/Jacob-Bruun-Larsen-Match-Logs" TargetMode="External"/><Relationship Id="rId391" Type="http://schemas.openxmlformats.org/officeDocument/2006/relationships/hyperlink" Target="https://fbref.com/en/squads/1df6b87e/Sheffield-United-Stats" TargetMode="External"/><Relationship Id="rId405" Type="http://schemas.openxmlformats.org/officeDocument/2006/relationships/hyperlink" Target="https://fbref.com/en/players/c2731c10/Conor-Gallagher" TargetMode="External"/><Relationship Id="rId447" Type="http://schemas.openxmlformats.org/officeDocument/2006/relationships/hyperlink" Target="https://fbref.com/en/squads/b2b47a98/Newcastle-United-Stats" TargetMode="External"/><Relationship Id="rId612" Type="http://schemas.openxmlformats.org/officeDocument/2006/relationships/hyperlink" Target="https://fbref.com/en/players/8d3c902d/matchlogs/2023-2024/summary/Cheikhou-Kouyate-Match-Logs" TargetMode="External"/><Relationship Id="rId794" Type="http://schemas.openxmlformats.org/officeDocument/2006/relationships/hyperlink" Target="https://fbref.com/en/country/NIR/Northern-Ireland-Football" TargetMode="External"/><Relationship Id="rId1035" Type="http://schemas.openxmlformats.org/officeDocument/2006/relationships/hyperlink" Target="https://fbref.com/en/squads/1df6b87e/Sheffield-United-Stats" TargetMode="External"/><Relationship Id="rId1077" Type="http://schemas.openxmlformats.org/officeDocument/2006/relationships/hyperlink" Target="https://fbref.com/en/players/532e1e4f/Pau-Torres" TargetMode="External"/><Relationship Id="rId1200" Type="http://schemas.openxmlformats.org/officeDocument/2006/relationships/hyperlink" Target="https://fbref.com/en/players/07d65234/matchlogs/2023-2024/summary/Anass-Zaroury-Match-Logs" TargetMode="External"/><Relationship Id="rId251" Type="http://schemas.openxmlformats.org/officeDocument/2006/relationships/hyperlink" Target="https://fbref.com/en/squads/943e8050/Burnley-Stats" TargetMode="External"/><Relationship Id="rId489" Type="http://schemas.openxmlformats.org/officeDocument/2006/relationships/hyperlink" Target="https://fbref.com/en/players/69942fb3/James-Hill" TargetMode="External"/><Relationship Id="rId654" Type="http://schemas.openxmlformats.org/officeDocument/2006/relationships/hyperlink" Target="https://fbref.com/en/country/ENG/England-Football" TargetMode="External"/><Relationship Id="rId696" Type="http://schemas.openxmlformats.org/officeDocument/2006/relationships/hyperlink" Target="https://fbref.com/en/players/48a5a5d6/matchlogs/2023-2024/summary/Martinelli-Match-Logs" TargetMode="External"/><Relationship Id="rId861" Type="http://schemas.openxmlformats.org/officeDocument/2006/relationships/hyperlink" Target="https://fbref.com/en/players/6fe90922/Ivan-Perisic" TargetMode="External"/><Relationship Id="rId917" Type="http://schemas.openxmlformats.org/officeDocument/2006/relationships/hyperlink" Target="https://fbref.com/en/players/2e4f5f03/Andrew-Robertson" TargetMode="External"/><Relationship Id="rId959" Type="http://schemas.openxmlformats.org/officeDocument/2006/relationships/hyperlink" Target="https://fbref.com/en/squads/822bd0ba/Liverpool-Stats" TargetMode="External"/><Relationship Id="rId1102" Type="http://schemas.openxmlformats.org/officeDocument/2006/relationships/hyperlink" Target="https://fbref.com/en/country/FRA/France-Football" TargetMode="External"/><Relationship Id="rId46" Type="http://schemas.openxmlformats.org/officeDocument/2006/relationships/hyperlink" Target="https://fbref.com/en/country/ENG/England-Football" TargetMode="External"/><Relationship Id="rId293" Type="http://schemas.openxmlformats.org/officeDocument/2006/relationships/hyperlink" Target="https://fbref.com/en/players/1b84dbe1/Lucas-Digne" TargetMode="External"/><Relationship Id="rId307" Type="http://schemas.openxmlformats.org/officeDocument/2006/relationships/hyperlink" Target="https://fbref.com/en/squads/822bd0ba/Liverpool-Stats" TargetMode="External"/><Relationship Id="rId349" Type="http://schemas.openxmlformats.org/officeDocument/2006/relationships/hyperlink" Target="https://fbref.com/en/players/b9e1436c/Harvey-Elliott" TargetMode="External"/><Relationship Id="rId514" Type="http://schemas.openxmlformats.org/officeDocument/2006/relationships/hyperlink" Target="https://fbref.com/en/country/GER/Germany-Football" TargetMode="External"/><Relationship Id="rId556" Type="http://schemas.openxmlformats.org/officeDocument/2006/relationships/hyperlink" Target="https://fbref.com/en/players/f098c03e/matchlogs/2023-2024/summary/Mads-Juel-Andersen-Match-Logs" TargetMode="External"/><Relationship Id="rId721" Type="http://schemas.openxmlformats.org/officeDocument/2006/relationships/hyperlink" Target="https://fbref.com/en/players/90f91999/John-McGinn" TargetMode="External"/><Relationship Id="rId763" Type="http://schemas.openxmlformats.org/officeDocument/2006/relationships/hyperlink" Target="https://fbref.com/en/squads/e297cd13/Luton-Town-Stats" TargetMode="External"/><Relationship Id="rId1144" Type="http://schemas.openxmlformats.org/officeDocument/2006/relationships/hyperlink" Target="https://fbref.com/en/players/aed3a70f/matchlogs/2023-2024/summary/Ollie-Watkins-Match-Logs" TargetMode="External"/><Relationship Id="rId1186" Type="http://schemas.openxmlformats.org/officeDocument/2006/relationships/hyperlink" Target="https://fbref.com/en/country/ENG/England-Football" TargetMode="External"/><Relationship Id="rId88" Type="http://schemas.openxmlformats.org/officeDocument/2006/relationships/hyperlink" Target="https://fbref.com/en/players/2f965a72/matchlogs/2023-2024/summary/Alphonse-Areola-Match-Logs" TargetMode="External"/><Relationship Id="rId111" Type="http://schemas.openxmlformats.org/officeDocument/2006/relationships/hyperlink" Target="https://fbref.com/en/squads/cd051869/Brentford-Stats" TargetMode="External"/><Relationship Id="rId153" Type="http://schemas.openxmlformats.org/officeDocument/2006/relationships/hyperlink" Target="https://fbref.com/en/players/a4ac4b8f/Willy-Boly" TargetMode="External"/><Relationship Id="rId195" Type="http://schemas.openxmlformats.org/officeDocument/2006/relationships/hyperlink" Target="https://fbref.com/en/squads/fd962109/Fulham-Stats" TargetMode="External"/><Relationship Id="rId209" Type="http://schemas.openxmlformats.org/officeDocument/2006/relationships/hyperlink" Target="https://fbref.com/en/players/9cfbad36/Julio-Cesar-Enciso" TargetMode="External"/><Relationship Id="rId360" Type="http://schemas.openxmlformats.org/officeDocument/2006/relationships/hyperlink" Target="https://fbref.com/en/players/980522ec/matchlogs/2023-2024/summary/Christian-Eriksen-Match-Logs" TargetMode="External"/><Relationship Id="rId416" Type="http://schemas.openxmlformats.org/officeDocument/2006/relationships/hyperlink" Target="https://fbref.com/en/players/7aa8adfe/matchlogs/2023-2024/summary/Alejandro-Garnacho-Match-Logs" TargetMode="External"/><Relationship Id="rId598" Type="http://schemas.openxmlformats.org/officeDocument/2006/relationships/hyperlink" Target="https://fbref.com/en/country/ITA/Italy-Football" TargetMode="External"/><Relationship Id="rId819" Type="http://schemas.openxmlformats.org/officeDocument/2006/relationships/hyperlink" Target="https://fbref.com/en/squads/d3fd31cc/Everton-Stats" TargetMode="External"/><Relationship Id="rId970" Type="http://schemas.openxmlformats.org/officeDocument/2006/relationships/hyperlink" Target="https://fbref.com/en/country/ESP/Spain-Football" TargetMode="External"/><Relationship Id="rId1004" Type="http://schemas.openxmlformats.org/officeDocument/2006/relationships/hyperlink" Target="https://fbref.com/en/players/35141f4c/matchlogs/2023-2024/summary/Marcos-Senesi-Match-Logs" TargetMode="External"/><Relationship Id="rId1046" Type="http://schemas.openxmlformats.org/officeDocument/2006/relationships/hyperlink" Target="https://fbref.com/en/country/HUN/Hungary-Football" TargetMode="External"/><Relationship Id="rId220" Type="http://schemas.openxmlformats.org/officeDocument/2006/relationships/hyperlink" Target="https://fbref.com/en/players/2696b6a9/matchlogs/2023-2024/summary/Tahith-Chong-Match-Logs" TargetMode="External"/><Relationship Id="rId458" Type="http://schemas.openxmlformats.org/officeDocument/2006/relationships/hyperlink" Target="https://fbref.com/en/country/NOR/Norway-Football" TargetMode="External"/><Relationship Id="rId623" Type="http://schemas.openxmlformats.org/officeDocument/2006/relationships/hyperlink" Target="https://fbref.com/en/squads/b8fd03ef/Manchester-City-Stats" TargetMode="External"/><Relationship Id="rId665" Type="http://schemas.openxmlformats.org/officeDocument/2006/relationships/hyperlink" Target="https://fbref.com/en/players/c6e8cf1f/Sasa-Lukic" TargetMode="External"/><Relationship Id="rId830" Type="http://schemas.openxmlformats.org/officeDocument/2006/relationships/hyperlink" Target="https://fbref.com/en/country/DEN/Denmark-Football" TargetMode="External"/><Relationship Id="rId872" Type="http://schemas.openxmlformats.org/officeDocument/2006/relationships/hyperlink" Target="https://fbref.com/en/players/4806ec67/matchlogs/2023-2024/summary/Jordan-Pickford-Match-Logs" TargetMode="External"/><Relationship Id="rId928" Type="http://schemas.openxmlformats.org/officeDocument/2006/relationships/hyperlink" Target="https://fbref.com/en/players/7399c7a8/matchlogs/2023-2024/summary/Jack-Robinson-Match-Logs" TargetMode="External"/><Relationship Id="rId1088" Type="http://schemas.openxmlformats.org/officeDocument/2006/relationships/hyperlink" Target="https://fbref.com/en/players/21512407/matchlogs/2023-2024/summary/Kieran-Trippier-Match-Logs" TargetMode="External"/><Relationship Id="rId15" Type="http://schemas.openxmlformats.org/officeDocument/2006/relationships/hyperlink" Target="https://fbref.com/en/squads/d07537b9/Brighton-and-Hove-Albion-Stats" TargetMode="External"/><Relationship Id="rId57" Type="http://schemas.openxmlformats.org/officeDocument/2006/relationships/hyperlink" Target="https://fbref.com/en/players/15ab5a2b/Julian-Alvarez" TargetMode="External"/><Relationship Id="rId262" Type="http://schemas.openxmlformats.org/officeDocument/2006/relationships/hyperlink" Target="https://fbref.com/en/country/BEL/Belgium-Football" TargetMode="External"/><Relationship Id="rId318" Type="http://schemas.openxmlformats.org/officeDocument/2006/relationships/hyperlink" Target="https://fbref.com/en/country/MLI/Mali-Football" TargetMode="External"/><Relationship Id="rId525" Type="http://schemas.openxmlformats.org/officeDocument/2006/relationships/hyperlink" Target="https://fbref.com/en/players/e8832875/Joao-Pedro" TargetMode="External"/><Relationship Id="rId567" Type="http://schemas.openxmlformats.org/officeDocument/2006/relationships/hyperlink" Target="https://fbref.com/en/squads/8cec06e1/Wolverhampton-Wanderers-Stats" TargetMode="External"/><Relationship Id="rId732" Type="http://schemas.openxmlformats.org/officeDocument/2006/relationships/hyperlink" Target="https://fbref.com/en/players/d93c2511/matchlogs/2023-2024/summary/Scott-McTominay-Match-Logs" TargetMode="External"/><Relationship Id="rId1113" Type="http://schemas.openxmlformats.org/officeDocument/2006/relationships/hyperlink" Target="https://fbref.com/en/players/dad4b285/Joel-Veltman" TargetMode="External"/><Relationship Id="rId1155" Type="http://schemas.openxmlformats.org/officeDocument/2006/relationships/hyperlink" Target="https://fbref.com/en/squads/e4a775cb/Nottingham-Forest-Stats" TargetMode="External"/><Relationship Id="rId1197" Type="http://schemas.openxmlformats.org/officeDocument/2006/relationships/hyperlink" Target="https://fbref.com/en/players/07d65234/Anass-Zaroury" TargetMode="External"/><Relationship Id="rId99" Type="http://schemas.openxmlformats.org/officeDocument/2006/relationships/hyperlink" Target="https://fbref.com/en/squads/47c64c55/Crystal-Palace-Stats" TargetMode="External"/><Relationship Id="rId122" Type="http://schemas.openxmlformats.org/officeDocument/2006/relationships/hyperlink" Target="https://fbref.com/en/country/JAM/Jamaica-Football" TargetMode="External"/><Relationship Id="rId164" Type="http://schemas.openxmlformats.org/officeDocument/2006/relationships/hyperlink" Target="https://fbref.com/en/players/79c84d1c/matchlogs/2023-2024/summary/Jarrod-Bowen-Match-Logs" TargetMode="External"/><Relationship Id="rId371" Type="http://schemas.openxmlformats.org/officeDocument/2006/relationships/hyperlink" Target="https://fbref.com/en/squads/d07537b9/Brighton-and-Hove-Albion-Stats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players/52afb588/Kevin-Schade" TargetMode="External"/><Relationship Id="rId1015" Type="http://schemas.openxmlformats.org/officeDocument/2006/relationships/hyperlink" Target="https://fbref.com/en/squads/8cec06e1/Wolverhampton-Wanderers-Stats" TargetMode="External"/><Relationship Id="rId1057" Type="http://schemas.openxmlformats.org/officeDocument/2006/relationships/hyperlink" Target="https://fbref.com/en/players/56f7a928/Youri-Tielemans" TargetMode="External"/><Relationship Id="rId427" Type="http://schemas.openxmlformats.org/officeDocument/2006/relationships/hyperlink" Target="https://fbref.com/en/squads/d07537b9/Brighton-and-Hove-Albion-Stats" TargetMode="External"/><Relationship Id="rId469" Type="http://schemas.openxmlformats.org/officeDocument/2006/relationships/hyperlink" Target="https://fbref.com/en/players/4fd08daa/Jan-Paul-van-Hecke" TargetMode="External"/><Relationship Id="rId634" Type="http://schemas.openxmlformats.org/officeDocument/2006/relationships/hyperlink" Target="https://fbref.com/en/country/GER/Germany-Football" TargetMode="External"/><Relationship Id="rId676" Type="http://schemas.openxmlformats.org/officeDocument/2006/relationships/hyperlink" Target="https://fbref.com/en/players/83d074ff/matchlogs/2023-2024/summary/Alexis-Mac-Allister-Match-Logs" TargetMode="External"/><Relationship Id="rId841" Type="http://schemas.openxmlformats.org/officeDocument/2006/relationships/hyperlink" Target="https://fbref.com/en/players/9b6f7fd5/Lucas-Paqueta" TargetMode="External"/><Relationship Id="rId883" Type="http://schemas.openxmlformats.org/officeDocument/2006/relationships/hyperlink" Target="https://fbref.com/en/squads/18bb7c10/Arsenal-Stats" TargetMode="External"/><Relationship Id="rId1099" Type="http://schemas.openxmlformats.org/officeDocument/2006/relationships/hyperlink" Target="https://fbref.com/en/squads/361ca564/Tottenham-Hotspur-Stats" TargetMode="External"/><Relationship Id="rId26" Type="http://schemas.openxmlformats.org/officeDocument/2006/relationships/hyperlink" Target="https://fbref.com/en/country/NGA/Nigeria-Football" TargetMode="External"/><Relationship Id="rId231" Type="http://schemas.openxmlformats.org/officeDocument/2006/relationships/hyperlink" Target="https://fbref.com/en/squads/cd051869/Brentford-Stats" TargetMode="External"/><Relationship Id="rId273" Type="http://schemas.openxmlformats.org/officeDocument/2006/relationships/hyperlink" Target="https://fbref.com/en/players/f08490a6/Arnaut-Danjuma" TargetMode="External"/><Relationship Id="rId329" Type="http://schemas.openxmlformats.org/officeDocument/2006/relationships/hyperlink" Target="https://fbref.com/en/players/282f75f3/Lewis-Dunk" TargetMode="External"/><Relationship Id="rId480" Type="http://schemas.openxmlformats.org/officeDocument/2006/relationships/hyperlink" Target="https://fbref.com/en/players/8a3c1dc7/matchlogs/2023-2024/summary/Rico-Henry-Match-Logs" TargetMode="External"/><Relationship Id="rId536" Type="http://schemas.openxmlformats.org/officeDocument/2006/relationships/hyperlink" Target="https://fbref.com/en/players/73b1d65b/matchlogs/2023-2024/summary/Ryan-John-Giles-Match-Logs" TargetMode="External"/><Relationship Id="rId701" Type="http://schemas.openxmlformats.org/officeDocument/2006/relationships/hyperlink" Target="https://fbref.com/en/players/bac46a10/Lisandro-Martinez" TargetMode="External"/><Relationship Id="rId939" Type="http://schemas.openxmlformats.org/officeDocument/2006/relationships/hyperlink" Target="https://fbref.com/en/squads/361ca564/Tottenham-Hotspur-Stats" TargetMode="External"/><Relationship Id="rId1124" Type="http://schemas.openxmlformats.org/officeDocument/2006/relationships/hyperlink" Target="https://fbref.com/en/players/77d6fd4d/matchlogs/2023-2024/summary/Guglielmo-Vicario-Match-Logs" TargetMode="External"/><Relationship Id="rId1166" Type="http://schemas.openxmlformats.org/officeDocument/2006/relationships/hyperlink" Target="https://fbref.com/en/country/WAL/Wales-Football" TargetMode="External"/><Relationship Id="rId68" Type="http://schemas.openxmlformats.org/officeDocument/2006/relationships/hyperlink" Target="https://fbref.com/en/players/e34fc66d/matchlogs/2023-2024/summary/Joachim-Andersen-Match-Logs" TargetMode="External"/><Relationship Id="rId133" Type="http://schemas.openxmlformats.org/officeDocument/2006/relationships/hyperlink" Target="https://fbref.com/en/players/d0b6129f/Sander-Berge" TargetMode="External"/><Relationship Id="rId175" Type="http://schemas.openxmlformats.org/officeDocument/2006/relationships/hyperlink" Target="https://fbref.com/en/squads/e297cd13/Luton-Town-Stats" TargetMode="External"/><Relationship Id="rId340" Type="http://schemas.openxmlformats.org/officeDocument/2006/relationships/hyperlink" Target="https://fbref.com/en/players/0562b7f1/matchlogs/2023-2024/summary/Odsonne-Edouard-Match-Logs" TargetMode="External"/><Relationship Id="rId578" Type="http://schemas.openxmlformats.org/officeDocument/2006/relationships/hyperlink" Target="https://fbref.com/en/country/ENG/England-Football" TargetMode="External"/><Relationship Id="rId743" Type="http://schemas.openxmlformats.org/officeDocument/2006/relationships/hyperlink" Target="https://fbref.com/en/squads/8602292d/Aston-Villa-Stats" TargetMode="External"/><Relationship Id="rId785" Type="http://schemas.openxmlformats.org/officeDocument/2006/relationships/hyperlink" Target="https://fbref.com/en/players/7ba2eaa9/Pedro-Neto" TargetMode="External"/><Relationship Id="rId950" Type="http://schemas.openxmlformats.org/officeDocument/2006/relationships/hyperlink" Target="https://fbref.com/en/country/POR/Portugal-Football" TargetMode="External"/><Relationship Id="rId992" Type="http://schemas.openxmlformats.org/officeDocument/2006/relationships/hyperlink" Target="https://fbref.com/en/players/3312f911/matchlogs/2023-2024/summary/Jeffrey-Schlupp-Match-Logs" TargetMode="External"/><Relationship Id="rId1026" Type="http://schemas.openxmlformats.org/officeDocument/2006/relationships/hyperlink" Target="https://fbref.com/en/country/ENG/England-Football" TargetMode="External"/><Relationship Id="rId200" Type="http://schemas.openxmlformats.org/officeDocument/2006/relationships/hyperlink" Target="https://fbref.com/en/players/b4a014b1/matchlogs/2023-2024/summary/Diego-Carlos-Match-Logs" TargetMode="External"/><Relationship Id="rId382" Type="http://schemas.openxmlformats.org/officeDocument/2006/relationships/hyperlink" Target="https://fbref.com/en/country/NED/Netherlands-Football" TargetMode="External"/><Relationship Id="rId438" Type="http://schemas.openxmlformats.org/officeDocument/2006/relationships/hyperlink" Target="https://fbref.com/en/country/GER/Germany-Football" TargetMode="External"/><Relationship Id="rId603" Type="http://schemas.openxmlformats.org/officeDocument/2006/relationships/hyperlink" Target="https://fbref.com/en/squads/822bd0ba/Liverpool-Stats" TargetMode="External"/><Relationship Id="rId645" Type="http://schemas.openxmlformats.org/officeDocument/2006/relationships/hyperlink" Target="https://fbref.com/en/players/f5deef4c/Victor-Lindelof" TargetMode="External"/><Relationship Id="rId687" Type="http://schemas.openxmlformats.org/officeDocument/2006/relationships/hyperlink" Target="https://fbref.com/en/squads/943e8050/Burnley-Stats" TargetMode="External"/><Relationship Id="rId810" Type="http://schemas.openxmlformats.org/officeDocument/2006/relationships/hyperlink" Target="https://fbref.com/en/country/IRL/Republic-of-Ireland-Football" TargetMode="External"/><Relationship Id="rId852" Type="http://schemas.openxmlformats.org/officeDocument/2006/relationships/hyperlink" Target="https://fbref.com/en/players/230f0471/matchlogs/2023-2024/summary/Nathan-Patterson-Match-Logs" TargetMode="External"/><Relationship Id="rId908" Type="http://schemas.openxmlformats.org/officeDocument/2006/relationships/hyperlink" Target="https://fbref.com/en/players/1c7012b8/matchlogs/2023-2024/summary/Declan-Rice-Match-Logs" TargetMode="External"/><Relationship Id="rId1068" Type="http://schemas.openxmlformats.org/officeDocument/2006/relationships/hyperlink" Target="https://fbref.com/en/players/b3af9be1/matchlogs/2023-2024/summary/Takehiro-Tomiyasu-Match-Logs" TargetMode="External"/><Relationship Id="rId242" Type="http://schemas.openxmlformats.org/officeDocument/2006/relationships/hyperlink" Target="https://fbref.com/en/country/CZE/Czech-Republic-Football" TargetMode="External"/><Relationship Id="rId284" Type="http://schemas.openxmlformats.org/officeDocument/2006/relationships/hyperlink" Target="https://fbref.com/en/players/e46012d4/matchlogs/2023-2024/summary/Kevin-De-Bruyne-Match-Logs" TargetMode="External"/><Relationship Id="rId491" Type="http://schemas.openxmlformats.org/officeDocument/2006/relationships/hyperlink" Target="https://fbref.com/en/squads/4ba7cbea/Bournemouth-Stats" TargetMode="External"/><Relationship Id="rId505" Type="http://schemas.openxmlformats.org/officeDocument/2006/relationships/hyperlink" Target="https://fbref.com/en/players/9c36ed83/Nicolas-Jackson" TargetMode="External"/><Relationship Id="rId712" Type="http://schemas.openxmlformats.org/officeDocument/2006/relationships/hyperlink" Target="https://fbref.com/en/players/4bcf39f6/matchlogs/2023-2024/summary/Neal-Maupay-Match-Logs" TargetMode="External"/><Relationship Id="rId894" Type="http://schemas.openxmlformats.org/officeDocument/2006/relationships/hyperlink" Target="https://fbref.com/en/country/ENG/England-Football" TargetMode="External"/><Relationship Id="rId1135" Type="http://schemas.openxmlformats.org/officeDocument/2006/relationships/hyperlink" Target="https://fbref.com/en/squads/19538871/Manchester-United-Stats" TargetMode="External"/><Relationship Id="rId1177" Type="http://schemas.openxmlformats.org/officeDocument/2006/relationships/hyperlink" Target="https://fbref.com/en/players/d3085b49/Cauley-Woodrow" TargetMode="External"/><Relationship Id="rId37" Type="http://schemas.openxmlformats.org/officeDocument/2006/relationships/hyperlink" Target="https://fbref.com/en/players/89ac64a6/Manuel-Akanji" TargetMode="External"/><Relationship Id="rId79" Type="http://schemas.openxmlformats.org/officeDocument/2006/relationships/hyperlink" Target="https://fbref.com/en/squads/7c21e445/West-Ham-United-Stats" TargetMode="External"/><Relationship Id="rId102" Type="http://schemas.openxmlformats.org/officeDocument/2006/relationships/hyperlink" Target="https://fbref.com/en/country/JAM/Jamaica-Football" TargetMode="External"/><Relationship Id="rId144" Type="http://schemas.openxmlformats.org/officeDocument/2006/relationships/hyperlink" Target="https://fbref.com/en/players/9af1f9ff/matchlogs/2023-2024/summary/Jordan-Beyer-Match-Logs" TargetMode="External"/><Relationship Id="rId547" Type="http://schemas.openxmlformats.org/officeDocument/2006/relationships/hyperlink" Target="https://fbref.com/en/squads/822bd0ba/Liverpool-Stats" TargetMode="External"/><Relationship Id="rId589" Type="http://schemas.openxmlformats.org/officeDocument/2006/relationships/hyperlink" Target="https://fbref.com/en/players/d0f72bf1/Max-Kilman" TargetMode="External"/><Relationship Id="rId754" Type="http://schemas.openxmlformats.org/officeDocument/2006/relationships/hyperlink" Target="https://fbref.com/en/country/SRB/Serbia-Football" TargetMode="External"/><Relationship Id="rId796" Type="http://schemas.openxmlformats.org/officeDocument/2006/relationships/hyperlink" Target="https://fbref.com/en/players/43439614/matchlogs/2023-2024/summary/Oliver-Norwood-Match-Logs" TargetMode="External"/><Relationship Id="rId961" Type="http://schemas.openxmlformats.org/officeDocument/2006/relationships/hyperlink" Target="https://fbref.com/en/players/972aeb2a/William-Saliba" TargetMode="External"/><Relationship Id="rId1202" Type="http://schemas.openxmlformats.org/officeDocument/2006/relationships/hyperlink" Target="https://fbref.com/en/country/FRA/France-Football" TargetMode="External"/><Relationship Id="rId90" Type="http://schemas.openxmlformats.org/officeDocument/2006/relationships/hyperlink" Target="https://fbref.com/en/country/CIV/Cote-dIvoire-Football" TargetMode="External"/><Relationship Id="rId186" Type="http://schemas.openxmlformats.org/officeDocument/2006/relationships/hyperlink" Target="https://fbref.com/en/country/ESP/Spain-Football" TargetMode="External"/><Relationship Id="rId351" Type="http://schemas.openxmlformats.org/officeDocument/2006/relationships/hyperlink" Target="https://fbref.com/en/squads/822bd0ba/Liverpool-Stats" TargetMode="External"/><Relationship Id="rId393" Type="http://schemas.openxmlformats.org/officeDocument/2006/relationships/hyperlink" Target="https://fbref.com/en/players/82927de4/Pablo-Fornals" TargetMode="External"/><Relationship Id="rId407" Type="http://schemas.openxmlformats.org/officeDocument/2006/relationships/hyperlink" Target="https://fbref.com/en/squads/cff3d9bb/Chelsea-Stats" TargetMode="External"/><Relationship Id="rId449" Type="http://schemas.openxmlformats.org/officeDocument/2006/relationships/hyperlink" Target="https://fbref.com/en/players/d56b9520/Malo-Gusto" TargetMode="External"/><Relationship Id="rId614" Type="http://schemas.openxmlformats.org/officeDocument/2006/relationships/hyperlink" Target="https://fbref.com/en/country/CRO/Croatia-Football" TargetMode="External"/><Relationship Id="rId656" Type="http://schemas.openxmlformats.org/officeDocument/2006/relationships/hyperlink" Target="https://fbref.com/en/players/a2b105e0/matchlogs/2023-2024/summary/Sean-Longstaff-Match-Logs" TargetMode="External"/><Relationship Id="rId821" Type="http://schemas.openxmlformats.org/officeDocument/2006/relationships/hyperlink" Target="https://fbref.com/en/players/e9c0c1b2/Andre-Onana" TargetMode="External"/><Relationship Id="rId863" Type="http://schemas.openxmlformats.org/officeDocument/2006/relationships/hyperlink" Target="https://fbref.com/en/squads/361ca564/Tottenham-Hotspur-Stats" TargetMode="External"/><Relationship Id="rId1037" Type="http://schemas.openxmlformats.org/officeDocument/2006/relationships/hyperlink" Target="https://fbref.com/en/players/28300a16/Jason-Steele" TargetMode="External"/><Relationship Id="rId1079" Type="http://schemas.openxmlformats.org/officeDocument/2006/relationships/hyperlink" Target="https://fbref.com/en/squads/8602292d/Aston-Villa-Stats" TargetMode="External"/><Relationship Id="rId211" Type="http://schemas.openxmlformats.org/officeDocument/2006/relationships/hyperlink" Target="https://fbref.com/en/squads/d07537b9/Brighton-and-Hove-Albion-Stats" TargetMode="External"/><Relationship Id="rId253" Type="http://schemas.openxmlformats.org/officeDocument/2006/relationships/hyperlink" Target="https://fbref.com/en/players/dc62b55d/Matheus-Cunha" TargetMode="External"/><Relationship Id="rId295" Type="http://schemas.openxmlformats.org/officeDocument/2006/relationships/hyperlink" Target="https://fbref.com/en/squads/8602292d/Aston-Villa-Stats" TargetMode="External"/><Relationship Id="rId309" Type="http://schemas.openxmlformats.org/officeDocument/2006/relationships/hyperlink" Target="https://fbref.com/en/players/e814e1cf/Lewis-Dobbin" TargetMode="External"/><Relationship Id="rId460" Type="http://schemas.openxmlformats.org/officeDocument/2006/relationships/hyperlink" Target="https://fbref.com/en/players/1f44ac21/matchlogs/2023-2024/summary/Erling-Haaland-Match-Logs" TargetMode="External"/><Relationship Id="rId516" Type="http://schemas.openxmlformats.org/officeDocument/2006/relationships/hyperlink" Target="https://fbref.com/en/players/8449d35e/matchlogs/2023-2024/summary/Vitaly-Janelt-Match-Logs" TargetMode="External"/><Relationship Id="rId698" Type="http://schemas.openxmlformats.org/officeDocument/2006/relationships/hyperlink" Target="https://fbref.com/en/country/ARG/Argentina-Football" TargetMode="External"/><Relationship Id="rId919" Type="http://schemas.openxmlformats.org/officeDocument/2006/relationships/hyperlink" Target="https://fbref.com/en/squads/822bd0ba/Liverpool-Stats" TargetMode="External"/><Relationship Id="rId1090" Type="http://schemas.openxmlformats.org/officeDocument/2006/relationships/hyperlink" Target="https://fbref.com/en/country/BEL/Belgium-Football" TargetMode="External"/><Relationship Id="rId1104" Type="http://schemas.openxmlformats.org/officeDocument/2006/relationships/hyperlink" Target="https://fbref.com/en/players/1df4a109/matchlogs/2023-2024/summary/Lesley-Ugochukwu-Match-Logs" TargetMode="External"/><Relationship Id="rId1146" Type="http://schemas.openxmlformats.org/officeDocument/2006/relationships/hyperlink" Target="https://fbref.com/en/country/ENG/England-Football" TargetMode="External"/><Relationship Id="rId48" Type="http://schemas.openxmlformats.org/officeDocument/2006/relationships/hyperlink" Target="https://fbref.com/en/players/cd1acf9d/matchlogs/2023-2024/summary/Trent-Alexander-Arnold-Match-Logs" TargetMode="External"/><Relationship Id="rId113" Type="http://schemas.openxmlformats.org/officeDocument/2006/relationships/hyperlink" Target="https://fbref.com/en/players/3ea50f67/Harvey-Barnes" TargetMode="External"/><Relationship Id="rId320" Type="http://schemas.openxmlformats.org/officeDocument/2006/relationships/hyperlink" Target="https://fbref.com/en/players/02b29014/matchlogs/2023-2024/summary/Abdoulaye-Doucoure-Match-Logs" TargetMode="External"/><Relationship Id="rId558" Type="http://schemas.openxmlformats.org/officeDocument/2006/relationships/hyperlink" Target="https://fbref.com/en/country/DEN/Denmark-Football" TargetMode="External"/><Relationship Id="rId723" Type="http://schemas.openxmlformats.org/officeDocument/2006/relationships/hyperlink" Target="https://fbref.com/en/squads/8602292d/Aston-Villa-Stats" TargetMode="External"/><Relationship Id="rId765" Type="http://schemas.openxmlformats.org/officeDocument/2006/relationships/hyperlink" Target="https://fbref.com/en/players/9674002f/Mason-Mount" TargetMode="External"/><Relationship Id="rId930" Type="http://schemas.openxmlformats.org/officeDocument/2006/relationships/hyperlink" Target="https://fbref.com/en/country/ESP/Spain-Football" TargetMode="External"/><Relationship Id="rId972" Type="http://schemas.openxmlformats.org/officeDocument/2006/relationships/hyperlink" Target="https://fbref.com/en/players/6a713852/matchlogs/2023-2024/summary/Robert-Sanchez-Match-Logs" TargetMode="External"/><Relationship Id="rId1006" Type="http://schemas.openxmlformats.org/officeDocument/2006/relationships/hyperlink" Target="https://fbref.com/en/country/ENG/England-Football" TargetMode="External"/><Relationship Id="rId1188" Type="http://schemas.openxmlformats.org/officeDocument/2006/relationships/hyperlink" Target="https://fbref.com/en/players/c1fe2a48/matchlogs/2023-2024/summary/Ryan-Yates-Match-Logs" TargetMode="External"/><Relationship Id="rId155" Type="http://schemas.openxmlformats.org/officeDocument/2006/relationships/hyperlink" Target="https://fbref.com/en/squads/e4a775cb/Nottingham-Forest-Stats" TargetMode="External"/><Relationship Id="rId197" Type="http://schemas.openxmlformats.org/officeDocument/2006/relationships/hyperlink" Target="https://fbref.com/en/players/b4a014b1/Diego-Carlos" TargetMode="External"/><Relationship Id="rId362" Type="http://schemas.openxmlformats.org/officeDocument/2006/relationships/hyperlink" Target="https://fbref.com/en/country/ECU/Ecuador-Football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0ed063d6/Yasser-Larouci" TargetMode="External"/><Relationship Id="rId832" Type="http://schemas.openxmlformats.org/officeDocument/2006/relationships/hyperlink" Target="https://fbref.com/en/players/7b355808/matchlogs/2023-2024/summary/William-Osula-Match-Logs" TargetMode="External"/><Relationship Id="rId1048" Type="http://schemas.openxmlformats.org/officeDocument/2006/relationships/hyperlink" Target="https://fbref.com/en/players/934e1968/matchlogs/2023-2024/summary/Dominik-Szoboszlai-Match-Logs" TargetMode="External"/><Relationship Id="rId222" Type="http://schemas.openxmlformats.org/officeDocument/2006/relationships/hyperlink" Target="https://fbref.com/en/country/SCO/Scotland-Football" TargetMode="External"/><Relationship Id="rId264" Type="http://schemas.openxmlformats.org/officeDocument/2006/relationships/hyperlink" Target="https://fbref.com/en/players/93e08bce/matchlogs/2023-2024/summary/Ameen-Al-Dakhil-Match-Logs" TargetMode="External"/><Relationship Id="rId471" Type="http://schemas.openxmlformats.org/officeDocument/2006/relationships/hyperlink" Target="https://fbref.com/en/squads/d07537b9/Brighton-and-Hove-Albion-Stats" TargetMode="External"/><Relationship Id="rId667" Type="http://schemas.openxmlformats.org/officeDocument/2006/relationships/hyperlink" Target="https://fbref.com/en/squads/fd962109/Fulham-Stats" TargetMode="External"/><Relationship Id="rId874" Type="http://schemas.openxmlformats.org/officeDocument/2006/relationships/hyperlink" Target="https://fbref.com/en/country/JAM/Jamaica-Football" TargetMode="External"/><Relationship Id="rId1115" Type="http://schemas.openxmlformats.org/officeDocument/2006/relationships/hyperlink" Target="https://fbref.com/en/squads/d07537b9/Brighton-and-Hove-Albion-Stats" TargetMode="External"/><Relationship Id="rId17" Type="http://schemas.openxmlformats.org/officeDocument/2006/relationships/hyperlink" Target="https://fbref.com/en/players/288e1e13/Nayef-Aguerd" TargetMode="External"/><Relationship Id="rId59" Type="http://schemas.openxmlformats.org/officeDocument/2006/relationships/hyperlink" Target="https://fbref.com/en/squads/b8fd03ef/Manchester-City-Stats" TargetMode="External"/><Relationship Id="rId124" Type="http://schemas.openxmlformats.org/officeDocument/2006/relationships/hyperlink" Target="https://fbref.com/en/players/399e9474/matchlogs/2023-2024/summary/Amarii-Bell-Match-Logs" TargetMode="External"/><Relationship Id="rId527" Type="http://schemas.openxmlformats.org/officeDocument/2006/relationships/hyperlink" Target="https://fbref.com/en/squads/d07537b9/Brighton-and-Hove-Albion-Stats" TargetMode="External"/><Relationship Id="rId569" Type="http://schemas.openxmlformats.org/officeDocument/2006/relationships/hyperlink" Target="https://fbref.com/en/players/cc77354e/Boubacar-Kamara" TargetMode="External"/><Relationship Id="rId734" Type="http://schemas.openxmlformats.org/officeDocument/2006/relationships/hyperlink" Target="https://fbref.com/en/country/WAL/Wales-Football" TargetMode="External"/><Relationship Id="rId776" Type="http://schemas.openxmlformats.org/officeDocument/2006/relationships/hyperlink" Target="https://fbref.com/en/players/de112b84/matchlogs/2023-2024/summary/Jacob-Murphy-Match-Logs" TargetMode="External"/><Relationship Id="rId941" Type="http://schemas.openxmlformats.org/officeDocument/2006/relationships/hyperlink" Target="https://fbref.com/en/players/10a10454/Joe-Rothwell" TargetMode="External"/><Relationship Id="rId983" Type="http://schemas.openxmlformats.org/officeDocument/2006/relationships/hyperlink" Target="https://fbref.com/en/squads/cd051869/Brentford-Stats" TargetMode="External"/><Relationship Id="rId1157" Type="http://schemas.openxmlformats.org/officeDocument/2006/relationships/hyperlink" Target="https://fbref.com/en/players/8b9ebd03/Willian" TargetMode="External"/><Relationship Id="rId1199" Type="http://schemas.openxmlformats.org/officeDocument/2006/relationships/hyperlink" Target="https://fbref.com/en/squads/943e8050/Burnley-Stats" TargetMode="External"/><Relationship Id="rId70" Type="http://schemas.openxmlformats.org/officeDocument/2006/relationships/hyperlink" Target="https://fbref.com/en/country/SCO/Scotland-Football" TargetMode="External"/><Relationship Id="rId166" Type="http://schemas.openxmlformats.org/officeDocument/2006/relationships/hyperlink" Target="https://fbref.com/en/country/ENG/England-Football" TargetMode="External"/><Relationship Id="rId331" Type="http://schemas.openxmlformats.org/officeDocument/2006/relationships/hyperlink" Target="https://fbref.com/en/squads/d07537b9/Brighton-and-Hove-Albion-Stats" TargetMode="External"/><Relationship Id="rId373" Type="http://schemas.openxmlformats.org/officeDocument/2006/relationships/hyperlink" Target="https://fbref.com/en/players/507c7bdf/Bruno-Fernandes" TargetMode="External"/><Relationship Id="rId429" Type="http://schemas.openxmlformats.org/officeDocument/2006/relationships/hyperlink" Target="https://fbref.com/en/players/8b57ad2c/Joao-Gomes" TargetMode="External"/><Relationship Id="rId580" Type="http://schemas.openxmlformats.org/officeDocument/2006/relationships/hyperlink" Target="https://fbref.com/en/players/c5b7c315/matchlogs/2023-2024/summary/Michael-Keane-Match-Logs" TargetMode="External"/><Relationship Id="rId636" Type="http://schemas.openxmlformats.org/officeDocument/2006/relationships/hyperlink" Target="https://fbref.com/en/players/2628fd2b/matchlogs/2023-2024/summary/Bernd-Leno-Match-Logs" TargetMode="External"/><Relationship Id="rId801" Type="http://schemas.openxmlformats.org/officeDocument/2006/relationships/hyperlink" Target="https://fbref.com/en/players/4d77b365/Darwin-Nunez" TargetMode="External"/><Relationship Id="rId1017" Type="http://schemas.openxmlformats.org/officeDocument/2006/relationships/hyperlink" Target="https://fbref.com/en/players/86e7deaf/Thiago-Silva" TargetMode="External"/><Relationship Id="rId1059" Type="http://schemas.openxmlformats.org/officeDocument/2006/relationships/hyperlink" Target="https://fbref.com/en/squads/8602292d/Aston-Villa-Stat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700783e7/Levi-Colwill" TargetMode="External"/><Relationship Id="rId440" Type="http://schemas.openxmlformats.org/officeDocument/2006/relationships/hyperlink" Target="https://fbref.com/en/players/8aec0537/matchlogs/2023-2024/summary/Pascal-Gross-Match-Logs" TargetMode="External"/><Relationship Id="rId678" Type="http://schemas.openxmlformats.org/officeDocument/2006/relationships/hyperlink" Target="https://fbref.com/en/country/ENG/England-Football" TargetMode="External"/><Relationship Id="rId843" Type="http://schemas.openxmlformats.org/officeDocument/2006/relationships/hyperlink" Target="https://fbref.com/en/squads/7c21e445/West-Ham-United-Stats" TargetMode="External"/><Relationship Id="rId885" Type="http://schemas.openxmlformats.org/officeDocument/2006/relationships/hyperlink" Target="https://fbref.com/en/players/a1d5bd30/Marcus-Rashford" TargetMode="External"/><Relationship Id="rId1070" Type="http://schemas.openxmlformats.org/officeDocument/2006/relationships/hyperlink" Target="https://fbref.com/en/country/ENG/England-Football" TargetMode="External"/><Relationship Id="rId1126" Type="http://schemas.openxmlformats.org/officeDocument/2006/relationships/hyperlink" Target="https://fbref.com/en/country/BRA/Brazil-Football" TargetMode="External"/><Relationship Id="rId28" Type="http://schemas.openxmlformats.org/officeDocument/2006/relationships/hyperlink" Target="https://fbref.com/en/players/246d153b/matchlogs/2023-2024/summary/Ola-Aina-Match-Logs" TargetMode="External"/><Relationship Id="rId275" Type="http://schemas.openxmlformats.org/officeDocument/2006/relationships/hyperlink" Target="https://fbref.com/en/squads/d3fd31cc/Everton-Stats" TargetMode="External"/><Relationship Id="rId300" Type="http://schemas.openxmlformats.org/officeDocument/2006/relationships/hyperlink" Target="https://fbref.com/en/players/a712ca2b/matchlogs/2023-2024/summary/Issa-Diop-Match-Logs" TargetMode="External"/><Relationship Id="rId482" Type="http://schemas.openxmlformats.org/officeDocument/2006/relationships/hyperlink" Target="https://fbref.com/en/country/KOR/Korea-Republic-Football" TargetMode="External"/><Relationship Id="rId538" Type="http://schemas.openxmlformats.org/officeDocument/2006/relationships/hyperlink" Target="https://fbref.com/en/country/WAL/Wales-Football" TargetMode="External"/><Relationship Id="rId703" Type="http://schemas.openxmlformats.org/officeDocument/2006/relationships/hyperlink" Target="https://fbref.com/en/squads/19538871/Manchester-United-Stats" TargetMode="External"/><Relationship Id="rId745" Type="http://schemas.openxmlformats.org/officeDocument/2006/relationships/hyperlink" Target="https://fbref.com/en/players/5cbd1eb0/Tyrick-Mitchell" TargetMode="External"/><Relationship Id="rId910" Type="http://schemas.openxmlformats.org/officeDocument/2006/relationships/hyperlink" Target="https://fbref.com/en/country/BRA/Brazil-Football" TargetMode="External"/><Relationship Id="rId952" Type="http://schemas.openxmlformats.org/officeDocument/2006/relationships/hyperlink" Target="https://fbref.com/en/players/903b6e8b/matchlogs/2023-2024/summary/Jose-Sa-Match-Logs" TargetMode="External"/><Relationship Id="rId1168" Type="http://schemas.openxmlformats.org/officeDocument/2006/relationships/hyperlink" Target="https://fbref.com/en/players/c6dc9ecd/matchlogs/2023-2024/summary/Harry-Wilson-Match-Logs" TargetMode="External"/><Relationship Id="rId81" Type="http://schemas.openxmlformats.org/officeDocument/2006/relationships/hyperlink" Target="https://fbref.com/en/players/99127249/Antony" TargetMode="External"/><Relationship Id="rId135" Type="http://schemas.openxmlformats.org/officeDocument/2006/relationships/hyperlink" Target="https://fbref.com/en/squads/943e8050/Burnley-Stats" TargetMode="External"/><Relationship Id="rId177" Type="http://schemas.openxmlformats.org/officeDocument/2006/relationships/hyperlink" Target="https://fbref.com/en/players/47369df8/Josh-Brownhill" TargetMode="External"/><Relationship Id="rId342" Type="http://schemas.openxmlformats.org/officeDocument/2006/relationships/hyperlink" Target="https://fbref.com/en/country/IRL/Republic-of-Ireland-Football" TargetMode="External"/><Relationship Id="rId384" Type="http://schemas.openxmlformats.org/officeDocument/2006/relationships/hyperlink" Target="https://fbref.com/en/players/a92ab7be/matchlogs/2023-2024/summary/Mark-Flekken-Match-Logs" TargetMode="External"/><Relationship Id="rId591" Type="http://schemas.openxmlformats.org/officeDocument/2006/relationships/hyperlink" Target="https://fbref.com/en/squads/8cec06e1/Wolverhampton-Wanderers-Stats" TargetMode="External"/><Relationship Id="rId605" Type="http://schemas.openxmlformats.org/officeDocument/2006/relationships/hyperlink" Target="https://fbref.com/en/players/0313a347/Ezri-Konsa" TargetMode="External"/><Relationship Id="rId787" Type="http://schemas.openxmlformats.org/officeDocument/2006/relationships/hyperlink" Target="https://fbref.com/en/squads/8cec06e1/Wolverhampton-Wanderers-Stats" TargetMode="External"/><Relationship Id="rId812" Type="http://schemas.openxmlformats.org/officeDocument/2006/relationships/hyperlink" Target="https://fbref.com/en/players/1d042188/matchlogs/2023-2024/summary/Dara-OShea-Match-Logs" TargetMode="External"/><Relationship Id="rId994" Type="http://schemas.openxmlformats.org/officeDocument/2006/relationships/hyperlink" Target="https://fbref.com/en/country/POR/Portugal-Football" TargetMode="External"/><Relationship Id="rId1028" Type="http://schemas.openxmlformats.org/officeDocument/2006/relationships/hyperlink" Target="https://fbref.com/en/players/e77dc3b2/matchlogs/2023-2024/summary/Dominic-Solanke-Match-Logs" TargetMode="External"/><Relationship Id="rId202" Type="http://schemas.openxmlformats.org/officeDocument/2006/relationships/hyperlink" Target="https://fbref.com/en/country/BRA/Brazil-Football" TargetMode="External"/><Relationship Id="rId244" Type="http://schemas.openxmlformats.org/officeDocument/2006/relationships/hyperlink" Target="https://fbref.com/en/players/fdf3cb77/matchlogs/2023-2024/summary/Vladimir-Coufal-Match-Logs" TargetMode="External"/><Relationship Id="rId647" Type="http://schemas.openxmlformats.org/officeDocument/2006/relationships/hyperlink" Target="https://fbref.com/en/squads/19538871/Manchester-United-Stats" TargetMode="External"/><Relationship Id="rId689" Type="http://schemas.openxmlformats.org/officeDocument/2006/relationships/hyperlink" Target="https://fbref.com/en/players/bb5fbd2b/Solly-March" TargetMode="External"/><Relationship Id="rId854" Type="http://schemas.openxmlformats.org/officeDocument/2006/relationships/hyperlink" Target="https://fbref.com/en/country/URU/Uruguay-Football" TargetMode="External"/><Relationship Id="rId896" Type="http://schemas.openxmlformats.org/officeDocument/2006/relationships/hyperlink" Target="https://fbref.com/en/players/ab651565/matchlogs/2023-2024/summary/Nathan-Redmond-Match-Logs" TargetMode="External"/><Relationship Id="rId1081" Type="http://schemas.openxmlformats.org/officeDocument/2006/relationships/hyperlink" Target="https://fbref.com/en/players/259fea27/James-Trafford" TargetMode="External"/><Relationship Id="rId39" Type="http://schemas.openxmlformats.org/officeDocument/2006/relationships/hyperlink" Target="https://fbref.com/en/squads/b8fd03ef/Manchester-City-Stats" TargetMode="External"/><Relationship Id="rId286" Type="http://schemas.openxmlformats.org/officeDocument/2006/relationships/hyperlink" Target="https://fbref.com/en/country/FRA/France-Football" TargetMode="External"/><Relationship Id="rId451" Type="http://schemas.openxmlformats.org/officeDocument/2006/relationships/hyperlink" Target="https://fbref.com/en/squads/cff3d9bb/Chelsea-Stats" TargetMode="External"/><Relationship Id="rId493" Type="http://schemas.openxmlformats.org/officeDocument/2006/relationships/hyperlink" Target="https://fbref.com/en/players/07802f7f/Danny-Ings" TargetMode="External"/><Relationship Id="rId507" Type="http://schemas.openxmlformats.org/officeDocument/2006/relationships/hyperlink" Target="https://fbref.com/en/squads/cff3d9bb/Chelsea-Stats" TargetMode="External"/><Relationship Id="rId549" Type="http://schemas.openxmlformats.org/officeDocument/2006/relationships/hyperlink" Target="https://fbref.com/en/players/178ae8f8/Diogo-Jota" TargetMode="External"/><Relationship Id="rId714" Type="http://schemas.openxmlformats.org/officeDocument/2006/relationships/hyperlink" Target="https://fbref.com/en/country/CMR/Cameroon-Football" TargetMode="External"/><Relationship Id="rId756" Type="http://schemas.openxmlformats.org/officeDocument/2006/relationships/hyperlink" Target="https://fbref.com/en/players/3925dbd6/matchlogs/2023-2024/summary/Aleksandar-Mitrovic-Match-Logs" TargetMode="External"/><Relationship Id="rId921" Type="http://schemas.openxmlformats.org/officeDocument/2006/relationships/hyperlink" Target="https://fbref.com/en/players/289601e6/Antonee-Robinson" TargetMode="External"/><Relationship Id="rId1137" Type="http://schemas.openxmlformats.org/officeDocument/2006/relationships/hyperlink" Target="https://fbref.com/en/players/8a7ff278/Joel-Ward" TargetMode="External"/><Relationship Id="rId1179" Type="http://schemas.openxmlformats.org/officeDocument/2006/relationships/hyperlink" Target="https://fbref.com/en/squads/e297cd13/Luton-Town-Stats" TargetMode="External"/><Relationship Id="rId50" Type="http://schemas.openxmlformats.org/officeDocument/2006/relationships/hyperlink" Target="https://fbref.com/en/country/BRA/Brazil-Football" TargetMode="External"/><Relationship Id="rId104" Type="http://schemas.openxmlformats.org/officeDocument/2006/relationships/hyperlink" Target="https://fbref.com/en/players/3a233281/matchlogs/2023-2024/summary/Leon-Bailey-Match-Logs" TargetMode="External"/><Relationship Id="rId146" Type="http://schemas.openxmlformats.org/officeDocument/2006/relationships/hyperlink" Target="https://fbref.com/en/country/DEN/Denmark-Football" TargetMode="External"/><Relationship Id="rId188" Type="http://schemas.openxmlformats.org/officeDocument/2006/relationships/hyperlink" Target="https://fbref.com/en/players/bfc3b3a0/matchlogs/2023-2024/summary/Hugo-Bueno-Match-Logs" TargetMode="External"/><Relationship Id="rId311" Type="http://schemas.openxmlformats.org/officeDocument/2006/relationships/hyperlink" Target="https://fbref.com/en/squads/d3fd31cc/Everton-Stats" TargetMode="External"/><Relationship Id="rId353" Type="http://schemas.openxmlformats.org/officeDocument/2006/relationships/hyperlink" Target="https://fbref.com/en/players/df8b52a5/Emerson" TargetMode="External"/><Relationship Id="rId395" Type="http://schemas.openxmlformats.org/officeDocument/2006/relationships/hyperlink" Target="https://fbref.com/en/squads/7c21e445/West-Ham-United-Stats" TargetMode="External"/><Relationship Id="rId409" Type="http://schemas.openxmlformats.org/officeDocument/2006/relationships/hyperlink" Target="https://fbref.com/en/players/72c812f3/Idrissa-Gana-Gueye" TargetMode="External"/><Relationship Id="rId560" Type="http://schemas.openxmlformats.org/officeDocument/2006/relationships/hyperlink" Target="https://fbref.com/en/players/0db5d2c8/matchlogs/2023-2024/summary/Mathias-Jorgensen-Match-Logs" TargetMode="External"/><Relationship Id="rId798" Type="http://schemas.openxmlformats.org/officeDocument/2006/relationships/hyperlink" Target="https://fbref.com/en/country/POR/Portugal-Football" TargetMode="External"/><Relationship Id="rId963" Type="http://schemas.openxmlformats.org/officeDocument/2006/relationships/hyperlink" Target="https://fbref.com/en/squads/18bb7c10/Arsenal-Stats" TargetMode="External"/><Relationship Id="rId1039" Type="http://schemas.openxmlformats.org/officeDocument/2006/relationships/hyperlink" Target="https://fbref.com/en/squads/d07537b9/Brighton-and-Hove-Albion-Stats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ce4246f5/matchlogs/2023-2024/summary/Kurt-Zouma-Match-Logs" TargetMode="External"/><Relationship Id="rId92" Type="http://schemas.openxmlformats.org/officeDocument/2006/relationships/hyperlink" Target="https://fbref.com/en/players/5c2b4f07/matchlogs/2023-2024/summary/Serge-Aurier-Match-Logs" TargetMode="External"/><Relationship Id="rId213" Type="http://schemas.openxmlformats.org/officeDocument/2006/relationships/hyperlink" Target="https://fbref.com/en/players/d2424d1b/Ben-Chilwell" TargetMode="External"/><Relationship Id="rId420" Type="http://schemas.openxmlformats.org/officeDocument/2006/relationships/hyperlink" Target="https://fbref.com/en/players/4e015693/matchlogs/2023-2024/summary/James-Garner-Match-Logs" TargetMode="External"/><Relationship Id="rId616" Type="http://schemas.openxmlformats.org/officeDocument/2006/relationships/hyperlink" Target="https://fbref.com/en/players/79c0821a/matchlogs/2023-2024/summary/Mateo-Kovacic-Match-Logs" TargetMode="External"/><Relationship Id="rId658" Type="http://schemas.openxmlformats.org/officeDocument/2006/relationships/hyperlink" Target="https://fbref.com/en/country/ENG/England-Football" TargetMode="External"/><Relationship Id="rId823" Type="http://schemas.openxmlformats.org/officeDocument/2006/relationships/hyperlink" Target="https://fbref.com/en/squads/19538871/Manchester-United-Stats" TargetMode="External"/><Relationship Id="rId865" Type="http://schemas.openxmlformats.org/officeDocument/2006/relationships/hyperlink" Target="https://fbref.com/en/players/19f4d211/Jaden-Philogene-Bidace" TargetMode="External"/><Relationship Id="rId1050" Type="http://schemas.openxmlformats.org/officeDocument/2006/relationships/hyperlink" Target="https://fbref.com/en/country/ENG/England-Football" TargetMode="External"/><Relationship Id="rId255" Type="http://schemas.openxmlformats.org/officeDocument/2006/relationships/hyperlink" Target="https://fbref.com/en/squads/8cec06e1/Wolverhampton-Wanderers-Stats" TargetMode="External"/><Relationship Id="rId297" Type="http://schemas.openxmlformats.org/officeDocument/2006/relationships/hyperlink" Target="https://fbref.com/en/players/a712ca2b/Issa-Diop" TargetMode="External"/><Relationship Id="rId462" Type="http://schemas.openxmlformats.org/officeDocument/2006/relationships/hyperlink" Target="https://fbref.com/en/country/ENG/England-Football" TargetMode="External"/><Relationship Id="rId518" Type="http://schemas.openxmlformats.org/officeDocument/2006/relationships/hyperlink" Target="https://fbref.com/en/country/DEN/Denmark-Football" TargetMode="External"/><Relationship Id="rId725" Type="http://schemas.openxmlformats.org/officeDocument/2006/relationships/hyperlink" Target="https://fbref.com/en/players/4e5a4cbc/Scott-McKenna" TargetMode="External"/><Relationship Id="rId932" Type="http://schemas.openxmlformats.org/officeDocument/2006/relationships/hyperlink" Target="https://fbref.com/en/players/6434f10d/matchlogs/2023-2024/summary/Rodri-Match-Logs" TargetMode="External"/><Relationship Id="rId1092" Type="http://schemas.openxmlformats.org/officeDocument/2006/relationships/hyperlink" Target="https://fbref.com/en/players/38ceb24a/matchlogs/2023-2024/summary/Leandro-Trossard-Match-Logs" TargetMode="External"/><Relationship Id="rId1106" Type="http://schemas.openxmlformats.org/officeDocument/2006/relationships/hyperlink" Target="https://fbref.com/en/country/NED/Netherlands-Football" TargetMode="External"/><Relationship Id="rId1148" Type="http://schemas.openxmlformats.org/officeDocument/2006/relationships/hyperlink" Target="https://fbref.com/en/players/ce5143da/matchlogs/2023-2024/summary/Danny-Welbeck-Match-Logs" TargetMode="External"/><Relationship Id="rId115" Type="http://schemas.openxmlformats.org/officeDocument/2006/relationships/hyperlink" Target="https://fbref.com/en/squads/b2b47a98/Newcastle-United-Stats" TargetMode="External"/><Relationship Id="rId157" Type="http://schemas.openxmlformats.org/officeDocument/2006/relationships/hyperlink" Target="https://fbref.com/en/players/ccce7025/Sven-Botman" TargetMode="External"/><Relationship Id="rId322" Type="http://schemas.openxmlformats.org/officeDocument/2006/relationships/hyperlink" Target="https://fbref.com/en/country/MLI/Mali-Football" TargetMode="External"/><Relationship Id="rId364" Type="http://schemas.openxmlformats.org/officeDocument/2006/relationships/hyperlink" Target="https://fbref.com/en/players/d38fdf53/matchlogs/2023-2024/summary/Pervis-Estupinan-Match-Logs" TargetMode="External"/><Relationship Id="rId767" Type="http://schemas.openxmlformats.org/officeDocument/2006/relationships/hyperlink" Target="https://fbref.com/en/squads/19538871/Manchester-United-Stats" TargetMode="External"/><Relationship Id="rId974" Type="http://schemas.openxmlformats.org/officeDocument/2006/relationships/hyperlink" Target="https://fbref.com/en/country/ENG/England-Football" TargetMode="External"/><Relationship Id="rId1008" Type="http://schemas.openxmlformats.org/officeDocument/2006/relationships/hyperlink" Target="https://fbref.com/en/players/9c94165b/matchlogs/2023-2024/summary/Luke-Shaw-Match-Logs" TargetMode="External"/><Relationship Id="rId61" Type="http://schemas.openxmlformats.org/officeDocument/2006/relationships/hyperlink" Target="https://fbref.com/en/players/2ee5b0c9/Zeki-Amdouni" TargetMode="External"/><Relationship Id="rId199" Type="http://schemas.openxmlformats.org/officeDocument/2006/relationships/hyperlink" Target="https://fbref.com/en/squads/8602292d/Aston-Villa-Stats" TargetMode="External"/><Relationship Id="rId571" Type="http://schemas.openxmlformats.org/officeDocument/2006/relationships/hyperlink" Target="https://fbref.com/en/squads/8602292d/Aston-Villa-Stats" TargetMode="External"/><Relationship Id="rId627" Type="http://schemas.openxmlformats.org/officeDocument/2006/relationships/hyperlink" Target="https://fbref.com/en/squads/1df6b87e/Sheffield-United-Stats" TargetMode="External"/><Relationship Id="rId669" Type="http://schemas.openxmlformats.org/officeDocument/2006/relationships/hyperlink" Target="https://fbref.com/en/players/cab9634e/Ian-Maatsen" TargetMode="External"/><Relationship Id="rId834" Type="http://schemas.openxmlformats.org/officeDocument/2006/relationships/hyperlink" Target="https://fbref.com/en/country/ENG/England-Football" TargetMode="External"/><Relationship Id="rId876" Type="http://schemas.openxmlformats.org/officeDocument/2006/relationships/hyperlink" Target="https://fbref.com/en/players/e541326e/matchlogs/2023-2024/summary/Ethan-Pinnock-Match-Logs" TargetMode="External"/><Relationship Id="rId19" Type="http://schemas.openxmlformats.org/officeDocument/2006/relationships/hyperlink" Target="https://fbref.com/en/squads/7c21e445/West-Ham-United-Stats" TargetMode="External"/><Relationship Id="rId224" Type="http://schemas.openxmlformats.org/officeDocument/2006/relationships/hyperlink" Target="https://fbref.com/en/players/26ce2263/matchlogs/2023-2024/summary/Ryan-Christie-Match-Logs" TargetMode="External"/><Relationship Id="rId266" Type="http://schemas.openxmlformats.org/officeDocument/2006/relationships/hyperlink" Target="https://fbref.com/en/country/DEN/Denmark-Football" TargetMode="External"/><Relationship Id="rId431" Type="http://schemas.openxmlformats.org/officeDocument/2006/relationships/hyperlink" Target="https://fbref.com/en/squads/8cec06e1/Wolverhampton-Wanderers-Stats" TargetMode="External"/><Relationship Id="rId473" Type="http://schemas.openxmlformats.org/officeDocument/2006/relationships/hyperlink" Target="https://fbref.com/en/players/169fd162/Hwang-Hee-chan" TargetMode="External"/><Relationship Id="rId529" Type="http://schemas.openxmlformats.org/officeDocument/2006/relationships/hyperlink" Target="https://fbref.com/en/players/c17bfb65/Joelinton" TargetMode="External"/><Relationship Id="rId680" Type="http://schemas.openxmlformats.org/officeDocument/2006/relationships/hyperlink" Target="https://fbref.com/en/players/ee38d9c5/matchlogs/2023-2024/summary/James-Maddison-Match-Logs" TargetMode="External"/><Relationship Id="rId736" Type="http://schemas.openxmlformats.org/officeDocument/2006/relationships/hyperlink" Target="https://fbref.com/en/players/fed96827/matchlogs/2023-2024/summary/Chris-Mepham-Match-Logs" TargetMode="External"/><Relationship Id="rId901" Type="http://schemas.openxmlformats.org/officeDocument/2006/relationships/hyperlink" Target="https://fbref.com/en/players/0f7533cd/Bobby-Reid" TargetMode="External"/><Relationship Id="rId1061" Type="http://schemas.openxmlformats.org/officeDocument/2006/relationships/hyperlink" Target="https://fbref.com/en/players/41034650/Jurrien-Timber" TargetMode="External"/><Relationship Id="rId1117" Type="http://schemas.openxmlformats.org/officeDocument/2006/relationships/hyperlink" Target="https://fbref.com/en/players/8fe2a392/Micky-van-de-Ven" TargetMode="External"/><Relationship Id="rId1159" Type="http://schemas.openxmlformats.org/officeDocument/2006/relationships/hyperlink" Target="https://fbref.com/en/squads/fd962109/Fulham-Stats" TargetMode="External"/><Relationship Id="rId30" Type="http://schemas.openxmlformats.org/officeDocument/2006/relationships/hyperlink" Target="https://fbref.com/en/country/ALG/Algeria-Football" TargetMode="External"/><Relationship Id="rId126" Type="http://schemas.openxmlformats.org/officeDocument/2006/relationships/hyperlink" Target="https://fbref.com/en/country/TUN/Tunisia-Football" TargetMode="External"/><Relationship Id="rId168" Type="http://schemas.openxmlformats.org/officeDocument/2006/relationships/hyperlink" Target="https://fbref.com/en/players/5f346071/matchlogs/2023-2024/summary/Andre-Brooks-Match-Logs" TargetMode="External"/><Relationship Id="rId333" Type="http://schemas.openxmlformats.org/officeDocument/2006/relationships/hyperlink" Target="https://fbref.com/en/players/3bb7b8b4/Ederson" TargetMode="External"/><Relationship Id="rId540" Type="http://schemas.openxmlformats.org/officeDocument/2006/relationships/hyperlink" Target="https://fbref.com/en/players/0cd31129/matchlogs/2023-2024/summary/Brennan-Johnson-Match-Logs" TargetMode="External"/><Relationship Id="rId778" Type="http://schemas.openxmlformats.org/officeDocument/2006/relationships/hyperlink" Target="https://fbref.com/en/country/ZIM/Zimbabwe-Football" TargetMode="External"/><Relationship Id="rId943" Type="http://schemas.openxmlformats.org/officeDocument/2006/relationships/hyperlink" Target="https://fbref.com/en/squads/4ba7cbea/Bournemouth-Stats" TargetMode="External"/><Relationship Id="rId985" Type="http://schemas.openxmlformats.org/officeDocument/2006/relationships/hyperlink" Target="https://fbref.com/en/players/c8aa95da/Fabian-Schar" TargetMode="External"/><Relationship Id="rId1019" Type="http://schemas.openxmlformats.org/officeDocument/2006/relationships/hyperlink" Target="https://fbref.com/en/squads/cff3d9bb/Chelsea-Stats" TargetMode="External"/><Relationship Id="rId1170" Type="http://schemas.openxmlformats.org/officeDocument/2006/relationships/hyperlink" Target="https://fbref.com/en/country/COD/Congo-DR-Football" TargetMode="External"/><Relationship Id="rId72" Type="http://schemas.openxmlformats.org/officeDocument/2006/relationships/hyperlink" Target="https://fbref.com/en/players/de31038e/matchlogs/2023-2024/summary/Elliot-Anderson-Match-Logs" TargetMode="External"/><Relationship Id="rId375" Type="http://schemas.openxmlformats.org/officeDocument/2006/relationships/hyperlink" Target="https://fbref.com/en/squads/19538871/Manchester-United-Stats" TargetMode="External"/><Relationship Id="rId582" Type="http://schemas.openxmlformats.org/officeDocument/2006/relationships/hyperlink" Target="https://fbref.com/en/country/GER/Germany-Football" TargetMode="External"/><Relationship Id="rId638" Type="http://schemas.openxmlformats.org/officeDocument/2006/relationships/hyperlink" Target="https://fbref.com/en/country/COL/Colombia-Football" TargetMode="External"/><Relationship Id="rId803" Type="http://schemas.openxmlformats.org/officeDocument/2006/relationships/hyperlink" Target="https://fbref.com/en/squads/822bd0ba/Liverpool-Stats" TargetMode="External"/><Relationship Id="rId845" Type="http://schemas.openxmlformats.org/officeDocument/2006/relationships/hyperlink" Target="https://fbref.com/en/players/529f49ab/Thomas-Partey" TargetMode="External"/><Relationship Id="rId1030" Type="http://schemas.openxmlformats.org/officeDocument/2006/relationships/hyperlink" Target="https://fbref.com/en/country/CZE/Czech-Republic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cff3d9bb/Chelsea-Stats" TargetMode="External"/><Relationship Id="rId277" Type="http://schemas.openxmlformats.org/officeDocument/2006/relationships/hyperlink" Target="https://fbref.com/en/players/3e9e06cb/Craig-Dawson" TargetMode="External"/><Relationship Id="rId400" Type="http://schemas.openxmlformats.org/officeDocument/2006/relationships/hyperlink" Target="https://fbref.com/en/players/f84a807c/matchlogs/2023-2024/summary/Lyle-Foster-Match-Logs" TargetMode="External"/><Relationship Id="rId442" Type="http://schemas.openxmlformats.org/officeDocument/2006/relationships/hyperlink" Target="https://fbref.com/en/country/ENG/England-Football" TargetMode="External"/><Relationship Id="rId484" Type="http://schemas.openxmlformats.org/officeDocument/2006/relationships/hyperlink" Target="https://fbref.com/en/players/92e7e919/matchlogs/2023-2024/summary/Son-Heung-min-Match-Logs" TargetMode="External"/><Relationship Id="rId705" Type="http://schemas.openxmlformats.org/officeDocument/2006/relationships/hyperlink" Target="https://fbref.com/en/players/feb5d972/Pape-Matar-Sarr" TargetMode="External"/><Relationship Id="rId887" Type="http://schemas.openxmlformats.org/officeDocument/2006/relationships/hyperlink" Target="https://fbref.com/en/squads/19538871/Manchester-United-Stats" TargetMode="External"/><Relationship Id="rId1072" Type="http://schemas.openxmlformats.org/officeDocument/2006/relationships/hyperlink" Target="https://fbref.com/en/players/e7ca0439/matchlogs/2023-2024/summary/James-Tomkins-Match-Logs" TargetMode="External"/><Relationship Id="rId1128" Type="http://schemas.openxmlformats.org/officeDocument/2006/relationships/hyperlink" Target="https://fbref.com/en/players/9295dc1c/matchlogs/2023-2024/summary/Vitinho-Match-Logs" TargetMode="External"/><Relationship Id="rId137" Type="http://schemas.openxmlformats.org/officeDocument/2006/relationships/hyperlink" Target="https://fbref.com/en/players/2aaadf33/Luke-Berry" TargetMode="External"/><Relationship Id="rId302" Type="http://schemas.openxmlformats.org/officeDocument/2006/relationships/hyperlink" Target="https://fbref.com/en/country/FRA/France-Football" TargetMode="External"/><Relationship Id="rId344" Type="http://schemas.openxmlformats.org/officeDocument/2006/relationships/hyperlink" Target="https://fbref.com/en/players/debe38a0/matchlogs/2023-2024/summary/John-Egan-Match-Logs" TargetMode="External"/><Relationship Id="rId691" Type="http://schemas.openxmlformats.org/officeDocument/2006/relationships/hyperlink" Target="https://fbref.com/en/squads/d07537b9/Brighton-and-Hove-Albion-Stats" TargetMode="External"/><Relationship Id="rId747" Type="http://schemas.openxmlformats.org/officeDocument/2006/relationships/hyperlink" Target="https://fbref.com/en/squads/47c64c55/Crystal-Palace-Stats" TargetMode="External"/><Relationship Id="rId789" Type="http://schemas.openxmlformats.org/officeDocument/2006/relationships/hyperlink" Target="https://fbref.com/en/players/a53649b7/Eddie-Nketiah" TargetMode="External"/><Relationship Id="rId912" Type="http://schemas.openxmlformats.org/officeDocument/2006/relationships/hyperlink" Target="https://fbref.com/en/players/fa031b34/matchlogs/2023-2024/summary/Richarlison-Match-Logs" TargetMode="External"/><Relationship Id="rId954" Type="http://schemas.openxmlformats.org/officeDocument/2006/relationships/hyperlink" Target="https://fbref.com/en/country/ENG/England-Football" TargetMode="External"/><Relationship Id="rId996" Type="http://schemas.openxmlformats.org/officeDocument/2006/relationships/hyperlink" Target="https://fbref.com/en/players/d04b94db/matchlogs/2023-2024/summary/Nelson-Semedo-Match-Logs" TargetMode="External"/><Relationship Id="rId41" Type="http://schemas.openxmlformats.org/officeDocument/2006/relationships/hyperlink" Target="https://fbref.com/en/players/eaeca114/Nathan-Ake" TargetMode="External"/><Relationship Id="rId83" Type="http://schemas.openxmlformats.org/officeDocument/2006/relationships/hyperlink" Target="https://fbref.com/en/squads/19538871/Manchester-United-Stats" TargetMode="External"/><Relationship Id="rId179" Type="http://schemas.openxmlformats.org/officeDocument/2006/relationships/hyperlink" Target="https://fbref.com/en/squads/943e8050/Burnley-Stats" TargetMode="External"/><Relationship Id="rId386" Type="http://schemas.openxmlformats.org/officeDocument/2006/relationships/hyperlink" Target="https://fbref.com/en/country/ENG/England-Football" TargetMode="External"/><Relationship Id="rId551" Type="http://schemas.openxmlformats.org/officeDocument/2006/relationships/hyperlink" Target="https://fbref.com/en/squads/822bd0ba/Liverpool-Stats" TargetMode="External"/><Relationship Id="rId593" Type="http://schemas.openxmlformats.org/officeDocument/2006/relationships/hyperlink" Target="https://fbref.com/en/players/4c3a6744/Justin-Kluivert" TargetMode="External"/><Relationship Id="rId607" Type="http://schemas.openxmlformats.org/officeDocument/2006/relationships/hyperlink" Target="https://fbref.com/en/squads/8602292d/Aston-Villa-Stats" TargetMode="External"/><Relationship Id="rId649" Type="http://schemas.openxmlformats.org/officeDocument/2006/relationships/hyperlink" Target="https://fbref.com/en/players/37118440/Tom-Lockyer" TargetMode="External"/><Relationship Id="rId814" Type="http://schemas.openxmlformats.org/officeDocument/2006/relationships/hyperlink" Target="https://fbref.com/en/country/IRL/Republic-of-Ireland-Football" TargetMode="External"/><Relationship Id="rId856" Type="http://schemas.openxmlformats.org/officeDocument/2006/relationships/hyperlink" Target="https://fbref.com/en/players/ac7e7b1c/matchlogs/2023-2024/summary/Facundo-Pellistri-Match-Logs" TargetMode="External"/><Relationship Id="rId1181" Type="http://schemas.openxmlformats.org/officeDocument/2006/relationships/hyperlink" Target="https://fbref.com/en/players/a5212312/Joe-Worrall" TargetMode="External"/><Relationship Id="rId190" Type="http://schemas.openxmlformats.org/officeDocument/2006/relationships/hyperlink" Target="https://fbref.com/en/country/ENG/England-Football" TargetMode="External"/><Relationship Id="rId204" Type="http://schemas.openxmlformats.org/officeDocument/2006/relationships/hyperlink" Target="https://fbref.com/en/players/4d224fe8/matchlogs/2023-2024/summary/Casemiro-Match-Logs" TargetMode="External"/><Relationship Id="rId246" Type="http://schemas.openxmlformats.org/officeDocument/2006/relationships/hyperlink" Target="https://fbref.com/en/country/BRA/Brazil-Football" TargetMode="External"/><Relationship Id="rId288" Type="http://schemas.openxmlformats.org/officeDocument/2006/relationships/hyperlink" Target="https://fbref.com/en/players/aeed5c06/matchlogs/2023-2024/summary/Moussa-Diaby-Match-Logs" TargetMode="External"/><Relationship Id="rId411" Type="http://schemas.openxmlformats.org/officeDocument/2006/relationships/hyperlink" Target="https://fbref.com/en/squads/d3fd31cc/Everton-Stats" TargetMode="External"/><Relationship Id="rId453" Type="http://schemas.openxmlformats.org/officeDocument/2006/relationships/hyperlink" Target="https://fbref.com/en/players/5ad50391/Josko-Gvardiol" TargetMode="External"/><Relationship Id="rId509" Type="http://schemas.openxmlformats.org/officeDocument/2006/relationships/hyperlink" Target="https://fbref.com/en/players/1265a93a/Reece-James" TargetMode="External"/><Relationship Id="rId660" Type="http://schemas.openxmlformats.org/officeDocument/2006/relationships/hyperlink" Target="https://fbref.com/en/players/7af88b33/matchlogs/2023-2024/summary/Max-Lowe-Match-Logs" TargetMode="External"/><Relationship Id="rId898" Type="http://schemas.openxmlformats.org/officeDocument/2006/relationships/hyperlink" Target="https://fbref.com/en/country/ENG/England-Football" TargetMode="External"/><Relationship Id="rId1041" Type="http://schemas.openxmlformats.org/officeDocument/2006/relationships/hyperlink" Target="https://fbref.com/en/players/b400bde0/Raheem-Sterling" TargetMode="External"/><Relationship Id="rId1083" Type="http://schemas.openxmlformats.org/officeDocument/2006/relationships/hyperlink" Target="https://fbref.com/en/squads/943e8050/Burnley-Stats" TargetMode="External"/><Relationship Id="rId1139" Type="http://schemas.openxmlformats.org/officeDocument/2006/relationships/hyperlink" Target="https://fbref.com/en/squads/47c64c55/Crystal-Palace-Stats" TargetMode="External"/><Relationship Id="rId106" Type="http://schemas.openxmlformats.org/officeDocument/2006/relationships/hyperlink" Target="https://fbref.com/en/country/GRE/Greece-Football" TargetMode="External"/><Relationship Id="rId313" Type="http://schemas.openxmlformats.org/officeDocument/2006/relationships/hyperlink" Target="https://fbref.com/en/players/67ac5bb8/Gabriel-Dos-Santos" TargetMode="External"/><Relationship Id="rId495" Type="http://schemas.openxmlformats.org/officeDocument/2006/relationships/hyperlink" Target="https://fbref.com/en/squads/7c21e445/West-Ham-United-Stats" TargetMode="External"/><Relationship Id="rId716" Type="http://schemas.openxmlformats.org/officeDocument/2006/relationships/hyperlink" Target="https://fbref.com/en/players/6afaebf2/matchlogs/2023-2024/summary/Bryan-Mbeumo-Match-Logs" TargetMode="External"/><Relationship Id="rId758" Type="http://schemas.openxmlformats.org/officeDocument/2006/relationships/hyperlink" Target="https://fbref.com/en/country/WAL/Wales-Football" TargetMode="External"/><Relationship Id="rId923" Type="http://schemas.openxmlformats.org/officeDocument/2006/relationships/hyperlink" Target="https://fbref.com/en/squads/fd962109/Fulham-Stats" TargetMode="External"/><Relationship Id="rId965" Type="http://schemas.openxmlformats.org/officeDocument/2006/relationships/hyperlink" Target="https://fbref.com/en/players/da7b447d/Davinson-Sanchez" TargetMode="External"/><Relationship Id="rId1150" Type="http://schemas.openxmlformats.org/officeDocument/2006/relationships/hyperlink" Target="https://fbref.com/en/country/ENG/England-Football" TargetMode="External"/><Relationship Id="rId10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7a2e46a8/matchlogs/2023-2024/summary/Alisson-Match-Logs" TargetMode="External"/><Relationship Id="rId94" Type="http://schemas.openxmlformats.org/officeDocument/2006/relationships/hyperlink" Target="https://fbref.com/en/country/NGA/Nigeria-Football" TargetMode="External"/><Relationship Id="rId148" Type="http://schemas.openxmlformats.org/officeDocument/2006/relationships/hyperlink" Target="https://fbref.com/en/players/d328a254/matchlogs/2023-2024/summary/Philip-Billing-Match-Logs" TargetMode="External"/><Relationship Id="rId355" Type="http://schemas.openxmlformats.org/officeDocument/2006/relationships/hyperlink" Target="https://fbref.com/en/squads/361ca564/Tottenham-Hotspur-Stats" TargetMode="External"/><Relationship Id="rId397" Type="http://schemas.openxmlformats.org/officeDocument/2006/relationships/hyperlink" Target="https://fbref.com/en/players/f84a807c/Lyle-Foster" TargetMode="External"/><Relationship Id="rId520" Type="http://schemas.openxmlformats.org/officeDocument/2006/relationships/hyperlink" Target="https://fbref.com/en/players/0f134faf/matchlogs/2023-2024/summary/Mathias-Jensen-Match-Logs" TargetMode="External"/><Relationship Id="rId562" Type="http://schemas.openxmlformats.org/officeDocument/2006/relationships/hyperlink" Target="https://fbref.com/en/country/BFA/Burkina-Faso-Football" TargetMode="External"/><Relationship Id="rId618" Type="http://schemas.openxmlformats.org/officeDocument/2006/relationships/hyperlink" Target="https://fbref.com/en/country/SWE/Sweden-Football" TargetMode="External"/><Relationship Id="rId825" Type="http://schemas.openxmlformats.org/officeDocument/2006/relationships/hyperlink" Target="https://fbref.com/en/players/79bc4c45/Ben-Osborn" TargetMode="External"/><Relationship Id="rId1192" Type="http://schemas.openxmlformats.org/officeDocument/2006/relationships/hyperlink" Target="https://fbref.com/en/players/be927d03/matchlogs/2023-2024/summary/Ashley-Young-Match-Logs" TargetMode="External"/><Relationship Id="rId1206" Type="http://schemas.openxmlformats.org/officeDocument/2006/relationships/hyperlink" Target="https://fbref.com/en/country/NOR/Norway-Football" TargetMode="External"/><Relationship Id="rId215" Type="http://schemas.openxmlformats.org/officeDocument/2006/relationships/hyperlink" Target="https://fbref.com/en/squads/cff3d9bb/Chelsea-Stats" TargetMode="External"/><Relationship Id="rId257" Type="http://schemas.openxmlformats.org/officeDocument/2006/relationships/hyperlink" Target="https://fbref.com/en/players/db4ed67b/Mahmoud-Dahoud" TargetMode="External"/><Relationship Id="rId422" Type="http://schemas.openxmlformats.org/officeDocument/2006/relationships/hyperlink" Target="https://fbref.com/en/country/ENG/England-Football" TargetMode="External"/><Relationship Id="rId464" Type="http://schemas.openxmlformats.org/officeDocument/2006/relationships/hyperlink" Target="https://fbref.com/en/players/a7588cdc/matchlogs/2023-2024/summary/Antwoine-Hackford-Match-Logs" TargetMode="External"/><Relationship Id="rId867" Type="http://schemas.openxmlformats.org/officeDocument/2006/relationships/hyperlink" Target="https://fbref.com/en/squads/8602292d/Aston-Villa-Stats" TargetMode="External"/><Relationship Id="rId1010" Type="http://schemas.openxmlformats.org/officeDocument/2006/relationships/hyperlink" Target="https://fbref.com/en/country/POR/Portugal-Football" TargetMode="External"/><Relationship Id="rId1052" Type="http://schemas.openxmlformats.org/officeDocument/2006/relationships/hyperlink" Target="https://fbref.com/en/players/15ea812b/matchlogs/2023-2024/summary/James-Tarkowski-Match-Logs" TargetMode="External"/><Relationship Id="rId1094" Type="http://schemas.openxmlformats.org/officeDocument/2006/relationships/hyperlink" Target="https://fbref.com/en/country/USA/United-States-Football" TargetMode="External"/><Relationship Id="rId1108" Type="http://schemas.openxmlformats.org/officeDocument/2006/relationships/hyperlink" Target="https://fbref.com/en/players/e06683ca/matchlogs/2023-2024/summary/Virgil-van-Dijk-Match-Logs" TargetMode="External"/><Relationship Id="rId299" Type="http://schemas.openxmlformats.org/officeDocument/2006/relationships/hyperlink" Target="https://fbref.com/en/squads/fd962109/Fulham-Stats" TargetMode="External"/><Relationship Id="rId727" Type="http://schemas.openxmlformats.org/officeDocument/2006/relationships/hyperlink" Target="https://fbref.com/en/squads/e4a775cb/Nottingham-Forest-Stats" TargetMode="External"/><Relationship Id="rId934" Type="http://schemas.openxmlformats.org/officeDocument/2006/relationships/hyperlink" Target="https://fbref.com/en/country/DEN/Denmark-Football" TargetMode="External"/><Relationship Id="rId63" Type="http://schemas.openxmlformats.org/officeDocument/2006/relationships/hyperlink" Target="https://fbref.com/en/squads/943e8050/Burnley-Stats" TargetMode="External"/><Relationship Id="rId159" Type="http://schemas.openxmlformats.org/officeDocument/2006/relationships/hyperlink" Target="https://fbref.com/en/squads/b2b47a98/Newcastle-United-Stats" TargetMode="External"/><Relationship Id="rId366" Type="http://schemas.openxmlformats.org/officeDocument/2006/relationships/hyperlink" Target="https://fbref.com/en/country/ENG/England-Football" TargetMode="External"/><Relationship Id="rId573" Type="http://schemas.openxmlformats.org/officeDocument/2006/relationships/hyperlink" Target="https://fbref.com/en/players/1caa93a5/Thomas-Kaminski" TargetMode="External"/><Relationship Id="rId780" Type="http://schemas.openxmlformats.org/officeDocument/2006/relationships/hyperlink" Target="https://fbref.com/en/players/de5b5570/matchlogs/2023-2024/summary/Marvelous-Nakamba-Match-Logs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2bd83368/Anthony-Gordon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18bb7c10/Arsenal-Stats" TargetMode="External"/><Relationship Id="rId640" Type="http://schemas.openxmlformats.org/officeDocument/2006/relationships/hyperlink" Target="https://fbref.com/en/players/9b5ce51a/matchlogs/2023-2024/summary/Jefferson-Lerma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a9b1c319/Pelly-Ruddock-Mpanzu" TargetMode="External"/><Relationship Id="rId74" Type="http://schemas.openxmlformats.org/officeDocument/2006/relationships/hyperlink" Target="https://fbref.com/en/country/ENG/England-Football" TargetMode="External"/><Relationship Id="rId377" Type="http://schemas.openxmlformats.org/officeDocument/2006/relationships/hyperlink" Target="https://fbref.com/en/players/5ff4ab71/Enzo-Fernandez" TargetMode="External"/><Relationship Id="rId500" Type="http://schemas.openxmlformats.org/officeDocument/2006/relationships/hyperlink" Target="https://fbref.com/en/players/8e92be30/matchlogs/2023-2024/summary/Alexander-Isak-Match-Logs" TargetMode="External"/><Relationship Id="rId584" Type="http://schemas.openxmlformats.org/officeDocument/2006/relationships/hyperlink" Target="https://fbref.com/en/players/51dbeea9/matchlogs/2023-2024/summary/Thilo-Kehrer-Match-Logs" TargetMode="External"/><Relationship Id="rId805" Type="http://schemas.openxmlformats.org/officeDocument/2006/relationships/hyperlink" Target="https://fbref.com/en/players/df0a4c90/Christian-Norgaard" TargetMode="External"/><Relationship Id="rId1130" Type="http://schemas.openxmlformats.org/officeDocument/2006/relationships/hyperlink" Target="https://fbref.com/en/country/ENG/England-Football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beb391dd/Maxwel-Cornet" TargetMode="External"/><Relationship Id="rId791" Type="http://schemas.openxmlformats.org/officeDocument/2006/relationships/hyperlink" Target="https://fbref.com/en/squads/18bb7c10/Arsenal-Stats" TargetMode="External"/><Relationship Id="rId889" Type="http://schemas.openxmlformats.org/officeDocument/2006/relationships/hyperlink" Target="https://fbref.com/en/players/28b40c9c/Tim-Ream" TargetMode="External"/><Relationship Id="rId1074" Type="http://schemas.openxmlformats.org/officeDocument/2006/relationships/hyperlink" Target="https://fbref.com/en/country/ITA/Italy-Football" TargetMode="External"/><Relationship Id="rId444" Type="http://schemas.openxmlformats.org/officeDocument/2006/relationships/hyperlink" Target="https://fbref.com/en/players/d0706b27/matchlogs/2023-2024/summary/Marc-Guehi-Match-Logs" TargetMode="External"/><Relationship Id="rId651" Type="http://schemas.openxmlformats.org/officeDocument/2006/relationships/hyperlink" Target="https://fbref.com/en/squads/e297cd13/Luton-Town-Stats" TargetMode="External"/><Relationship Id="rId749" Type="http://schemas.openxmlformats.org/officeDocument/2006/relationships/hyperlink" Target="https://fbref.com/en/players/74618572/Kaoru-Mitoma" TargetMode="External"/><Relationship Id="rId290" Type="http://schemas.openxmlformats.org/officeDocument/2006/relationships/hyperlink" Target="https://fbref.com/en/country/COL/Colombia-Football" TargetMode="External"/><Relationship Id="rId304" Type="http://schemas.openxmlformats.org/officeDocument/2006/relationships/hyperlink" Target="https://fbref.com/en/players/ad82197c/matchlogs/2023-2024/summary/Axel-Disasi-Match-Logs" TargetMode="External"/><Relationship Id="rId388" Type="http://schemas.openxmlformats.org/officeDocument/2006/relationships/hyperlink" Target="https://fbref.com/en/players/ed1e53f3/matchlogs/2023-2024/summary/Phil-Foden-Match-Logs" TargetMode="External"/><Relationship Id="rId511" Type="http://schemas.openxmlformats.org/officeDocument/2006/relationships/hyperlink" Target="https://fbref.com/en/squads/cff3d9bb/Chelsea-Stats" TargetMode="External"/><Relationship Id="rId609" Type="http://schemas.openxmlformats.org/officeDocument/2006/relationships/hyperlink" Target="https://fbref.com/en/players/8d3c902d/Cheikhou-Kouyate" TargetMode="External"/><Relationship Id="rId956" Type="http://schemas.openxmlformats.org/officeDocument/2006/relationships/hyperlink" Target="https://fbref.com/en/players/bc7dc64d/matchlogs/2023-2024/summary/Bukayo-Saka-Match-Logs" TargetMode="External"/><Relationship Id="rId1141" Type="http://schemas.openxmlformats.org/officeDocument/2006/relationships/hyperlink" Target="https://fbref.com/en/players/aed3a70f/Ollie-Watkins" TargetMode="External"/><Relationship Id="rId85" Type="http://schemas.openxmlformats.org/officeDocument/2006/relationships/hyperlink" Target="https://fbref.com/en/players/2f965a72/Alphonse-Areola" TargetMode="External"/><Relationship Id="rId150" Type="http://schemas.openxmlformats.org/officeDocument/2006/relationships/hyperlink" Target="https://fbref.com/en/country/MLI/Mali-Football" TargetMode="External"/><Relationship Id="rId595" Type="http://schemas.openxmlformats.org/officeDocument/2006/relationships/hyperlink" Target="https://fbref.com/en/squads/4ba7cbea/Bournemouth-Stats" TargetMode="External"/><Relationship Id="rId816" Type="http://schemas.openxmlformats.org/officeDocument/2006/relationships/hyperlink" Target="https://fbref.com/en/players/788c0277/matchlogs/2023-2024/summary/Chiedozie-Ogbene-Match-Logs" TargetMode="External"/><Relationship Id="rId1001" Type="http://schemas.openxmlformats.org/officeDocument/2006/relationships/hyperlink" Target="https://fbref.com/en/players/35141f4c/Marcos-Senesi" TargetMode="External"/><Relationship Id="rId248" Type="http://schemas.openxmlformats.org/officeDocument/2006/relationships/hyperlink" Target="https://fbref.com/en/players/0ef89a37/matchlogs/2023-2024/summary/Philippe-Coutinho-Match-Logs" TargetMode="External"/><Relationship Id="rId455" Type="http://schemas.openxmlformats.org/officeDocument/2006/relationships/hyperlink" Target="https://fbref.com/en/squads/b8fd03ef/Manchester-City-Stats" TargetMode="External"/><Relationship Id="rId662" Type="http://schemas.openxmlformats.org/officeDocument/2006/relationships/hyperlink" Target="https://fbref.com/en/country/BRA/Brazil-Football" TargetMode="External"/><Relationship Id="rId1085" Type="http://schemas.openxmlformats.org/officeDocument/2006/relationships/hyperlink" Target="https://fbref.com/en/players/21512407/Kieran-Trippier" TargetMode="External"/><Relationship Id="rId12" Type="http://schemas.openxmlformats.org/officeDocument/2006/relationships/hyperlink" Target="https://fbref.com/en/players/0480ebc7/matchlogs/2023-2024/summary/Elijah-Adebayo-Match-Logs" TargetMode="External"/><Relationship Id="rId108" Type="http://schemas.openxmlformats.org/officeDocument/2006/relationships/hyperlink" Target="https://fbref.com/en/players/394854c4/matchlogs/2023-2024/summary/George-Baldock-Match-Logs" TargetMode="External"/><Relationship Id="rId315" Type="http://schemas.openxmlformats.org/officeDocument/2006/relationships/hyperlink" Target="https://fbref.com/en/squads/18bb7c10/Arsenal-Stats" TargetMode="External"/><Relationship Id="rId522" Type="http://schemas.openxmlformats.org/officeDocument/2006/relationships/hyperlink" Target="https://fbref.com/en/country/MEX/Mexico-Football" TargetMode="External"/><Relationship Id="rId967" Type="http://schemas.openxmlformats.org/officeDocument/2006/relationships/hyperlink" Target="https://fbref.com/en/squads/361ca564/Tottenham-Hotspur-Stats" TargetMode="External"/><Relationship Id="rId1152" Type="http://schemas.openxmlformats.org/officeDocument/2006/relationships/hyperlink" Target="https://fbref.com/en/players/35e413f1/matchlogs/2023-2024/summary/Ben-White-Match-Logs" TargetMode="External"/><Relationship Id="rId96" Type="http://schemas.openxmlformats.org/officeDocument/2006/relationships/hyperlink" Target="https://fbref.com/en/players/e5478b87/matchlogs/2023-2024/summary/Taiwo-Awoniyi-Match-Logs" TargetMode="External"/><Relationship Id="rId161" Type="http://schemas.openxmlformats.org/officeDocument/2006/relationships/hyperlink" Target="https://fbref.com/en/players/79c84d1c/Jarrod-Bowen" TargetMode="External"/><Relationship Id="rId399" Type="http://schemas.openxmlformats.org/officeDocument/2006/relationships/hyperlink" Target="https://fbref.com/en/squads/943e8050/Burnley-Stats" TargetMode="External"/><Relationship Id="rId827" Type="http://schemas.openxmlformats.org/officeDocument/2006/relationships/hyperlink" Target="https://fbref.com/en/squads/1df6b87e/Sheffield-United-Stats" TargetMode="External"/><Relationship Id="rId1012" Type="http://schemas.openxmlformats.org/officeDocument/2006/relationships/hyperlink" Target="https://fbref.com/en/players/3eb22ec9/matchlogs/2023-2024/summary/Bernardo-Silva-Match-Logs" TargetMode="External"/><Relationship Id="rId259" Type="http://schemas.openxmlformats.org/officeDocument/2006/relationships/hyperlink" Target="https://fbref.com/en/squads/d07537b9/Brighton-and-Hove-Albion-Stats" TargetMode="External"/><Relationship Id="rId466" Type="http://schemas.openxmlformats.org/officeDocument/2006/relationships/hyperlink" Target="https://fbref.com/en/country/GER/Germany-Football" TargetMode="External"/><Relationship Id="rId673" Type="http://schemas.openxmlformats.org/officeDocument/2006/relationships/hyperlink" Target="https://fbref.com/en/players/83d074ff/Alexis-Mac-Allister" TargetMode="External"/><Relationship Id="rId880" Type="http://schemas.openxmlformats.org/officeDocument/2006/relationships/hyperlink" Target="https://fbref.com/en/players/4b40d9ca/matchlogs/2023-2024/summary/Nick-Pope-Match-Logs" TargetMode="External"/><Relationship Id="rId1096" Type="http://schemas.openxmlformats.org/officeDocument/2006/relationships/hyperlink" Target="https://fbref.com/en/players/4a51ba65/matchlogs/2023-2024/summary/Matt-Turner-Match-Logs" TargetMode="External"/><Relationship Id="rId23" Type="http://schemas.openxmlformats.org/officeDocument/2006/relationships/hyperlink" Target="https://fbref.com/en/squads/1df6b87e/Sheffield-United-Stats" TargetMode="External"/><Relationship Id="rId119" Type="http://schemas.openxmlformats.org/officeDocument/2006/relationships/hyperlink" Target="https://fbref.com/en/squads/1df6b87e/Sheffield-United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73b1d65b/Ryan-John-Giles" TargetMode="External"/><Relationship Id="rId978" Type="http://schemas.openxmlformats.org/officeDocument/2006/relationships/hyperlink" Target="https://fbref.com/en/country/ESP/Spain-Football" TargetMode="External"/><Relationship Id="rId1163" Type="http://schemas.openxmlformats.org/officeDocument/2006/relationships/hyperlink" Target="https://fbref.com/en/squads/b2b47a98/Newcastle-United-Stats" TargetMode="External"/><Relationship Id="rId740" Type="http://schemas.openxmlformats.org/officeDocument/2006/relationships/hyperlink" Target="https://fbref.com/en/players/2f90f6b8/matchlogs/2023-2024/summary/James-Milner-Match-Logs" TargetMode="External"/><Relationship Id="rId838" Type="http://schemas.openxmlformats.org/officeDocument/2006/relationships/hyperlink" Target="https://fbref.com/en/country/ITA/Italy-Football" TargetMode="External"/><Relationship Id="rId1023" Type="http://schemas.openxmlformats.org/officeDocument/2006/relationships/hyperlink" Target="https://fbref.com/en/squads/361ca564/Tottenham-Hotspur-Stats" TargetMode="External"/><Relationship Id="rId172" Type="http://schemas.openxmlformats.org/officeDocument/2006/relationships/hyperlink" Target="https://fbref.com/en/players/dc4cae05/matchlogs/2023-2024/summary/David-Brooks-Match-Logs" TargetMode="External"/><Relationship Id="rId477" Type="http://schemas.openxmlformats.org/officeDocument/2006/relationships/hyperlink" Target="https://fbref.com/en/players/8a3c1dc7/Rico-Henry" TargetMode="External"/><Relationship Id="rId600" Type="http://schemas.openxmlformats.org/officeDocument/2006/relationships/hyperlink" Target="https://fbref.com/en/players/fc076f78/matchlogs/2023-2024/summary/Luca-Koleosho-Match-Logs" TargetMode="External"/><Relationship Id="rId684" Type="http://schemas.openxmlformats.org/officeDocument/2006/relationships/hyperlink" Target="https://fbref.com/en/players/a572e291/matchlogs/2023-2024/summary/Orel-Mangala-Match-Logs" TargetMode="External"/><Relationship Id="rId337" Type="http://schemas.openxmlformats.org/officeDocument/2006/relationships/hyperlink" Target="https://fbref.com/en/players/0562b7f1/Odsonne-Edouard" TargetMode="External"/><Relationship Id="rId891" Type="http://schemas.openxmlformats.org/officeDocument/2006/relationships/hyperlink" Target="https://fbref.com/en/squads/fd962109/Fulham-Stats" TargetMode="External"/><Relationship Id="rId905" Type="http://schemas.openxmlformats.org/officeDocument/2006/relationships/hyperlink" Target="https://fbref.com/en/players/1c7012b8/Declan-Rice" TargetMode="External"/><Relationship Id="rId989" Type="http://schemas.openxmlformats.org/officeDocument/2006/relationships/hyperlink" Target="https://fbref.com/en/players/3312f911/Jeffrey-Schlupp" TargetMode="External"/><Relationship Id="rId34" Type="http://schemas.openxmlformats.org/officeDocument/2006/relationships/hyperlink" Target="https://fbref.com/en/country/NOR/Norway-Football" TargetMode="External"/><Relationship Id="rId544" Type="http://schemas.openxmlformats.org/officeDocument/2006/relationships/hyperlink" Target="https://fbref.com/en/players/9e5708be/matchlogs/2023-2024/summary/Sam-Johnstone-Match-Logs" TargetMode="External"/><Relationship Id="rId751" Type="http://schemas.openxmlformats.org/officeDocument/2006/relationships/hyperlink" Target="https://fbref.com/en/squads/d07537b9/Brighton-and-Hove-Albion-Stats" TargetMode="External"/><Relationship Id="rId849" Type="http://schemas.openxmlformats.org/officeDocument/2006/relationships/hyperlink" Target="https://fbref.com/en/players/230f0471/Nathan-Patterson" TargetMode="External"/><Relationship Id="rId1174" Type="http://schemas.openxmlformats.org/officeDocument/2006/relationships/hyperlink" Target="https://fbref.com/en/country/NZL/New-Zealand-Football" TargetMode="External"/><Relationship Id="rId183" Type="http://schemas.openxmlformats.org/officeDocument/2006/relationships/hyperlink" Target="https://fbref.com/en/squads/943e8050/Burnley-Stats" TargetMode="External"/><Relationship Id="rId390" Type="http://schemas.openxmlformats.org/officeDocument/2006/relationships/hyperlink" Target="https://fbref.com/en/country/ENG/England-Football" TargetMode="External"/><Relationship Id="rId404" Type="http://schemas.openxmlformats.org/officeDocument/2006/relationships/hyperlink" Target="https://fbref.com/en/players/1971591f/matchlogs/2023-2024/summary/Cody-Gakpo-Match-Logs" TargetMode="External"/><Relationship Id="rId611" Type="http://schemas.openxmlformats.org/officeDocument/2006/relationships/hyperlink" Target="https://fbref.com/en/squads/e4a775cb/Nottingham-Forest-Stats" TargetMode="External"/><Relationship Id="rId1034" Type="http://schemas.openxmlformats.org/officeDocument/2006/relationships/hyperlink" Target="https://fbref.com/en/country/BRA/Brazil-Football" TargetMode="External"/><Relationship Id="rId250" Type="http://schemas.openxmlformats.org/officeDocument/2006/relationships/hyperlink" Target="https://fbref.com/en/country/IRL/Republic-of-Ireland-Football" TargetMode="External"/><Relationship Id="rId488" Type="http://schemas.openxmlformats.org/officeDocument/2006/relationships/hyperlink" Target="https://fbref.com/en/players/1780bb4a/matchlogs/2023-2024/summary/Aaron-Hickey-Match-Logs" TargetMode="External"/><Relationship Id="rId695" Type="http://schemas.openxmlformats.org/officeDocument/2006/relationships/hyperlink" Target="https://fbref.com/en/squads/18bb7c10/Arsenal-Stats" TargetMode="External"/><Relationship Id="rId709" Type="http://schemas.openxmlformats.org/officeDocument/2006/relationships/hyperlink" Target="https://fbref.com/en/players/4bcf39f6/Neal-Maupay" TargetMode="External"/><Relationship Id="rId916" Type="http://schemas.openxmlformats.org/officeDocument/2006/relationships/hyperlink" Target="https://fbref.com/en/players/24fae784/matchlogs/2023-2024/summary/Connor-Roberts-Match-Logs" TargetMode="External"/><Relationship Id="rId1101" Type="http://schemas.openxmlformats.org/officeDocument/2006/relationships/hyperlink" Target="https://fbref.com/en/players/1df4a109/Lesley-Ugochukwu" TargetMode="External"/><Relationship Id="rId45" Type="http://schemas.openxmlformats.org/officeDocument/2006/relationships/hyperlink" Target="https://fbref.com/en/players/cd1acf9d/Trent-Alexander-Arnold" TargetMode="External"/><Relationship Id="rId110" Type="http://schemas.openxmlformats.org/officeDocument/2006/relationships/hyperlink" Target="https://fbref.com/en/country/GRN/Grenada-Football" TargetMode="External"/><Relationship Id="rId348" Type="http://schemas.openxmlformats.org/officeDocument/2006/relationships/hyperlink" Target="https://fbref.com/en/players/2fba6108/matchlogs/2023-2024/summary/Anthony-Elanga-Match-Logs" TargetMode="External"/><Relationship Id="rId555" Type="http://schemas.openxmlformats.org/officeDocument/2006/relationships/hyperlink" Target="https://fbref.com/en/squads/e297cd13/Luton-Town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c1fe2a48/Ryan-Yates" TargetMode="External"/><Relationship Id="rId194" Type="http://schemas.openxmlformats.org/officeDocument/2006/relationships/hyperlink" Target="https://fbref.com/en/country/SCO/Scotland-Football" TargetMode="External"/><Relationship Id="rId208" Type="http://schemas.openxmlformats.org/officeDocument/2006/relationships/hyperlink" Target="https://fbref.com/en/players/2389cdc2/matchlogs/2023-2024/summary/Matty-Cash-Match-Logs" TargetMode="External"/><Relationship Id="rId415" Type="http://schemas.openxmlformats.org/officeDocument/2006/relationships/hyperlink" Target="https://fbref.com/en/squads/19538871/Manchester-United-Stats" TargetMode="External"/><Relationship Id="rId622" Type="http://schemas.openxmlformats.org/officeDocument/2006/relationships/hyperlink" Target="https://fbref.com/en/country/ESP/Spain-Football" TargetMode="External"/><Relationship Id="rId1045" Type="http://schemas.openxmlformats.org/officeDocument/2006/relationships/hyperlink" Target="https://fbref.com/en/players/934e1968/Dominik-Szoboszlai" TargetMode="External"/><Relationship Id="rId261" Type="http://schemas.openxmlformats.org/officeDocument/2006/relationships/hyperlink" Target="https://fbref.com/en/players/93e08bce/Ameen-Al-Dakhil" TargetMode="External"/><Relationship Id="rId499" Type="http://schemas.openxmlformats.org/officeDocument/2006/relationships/hyperlink" Target="https://fbref.com/en/squads/b2b47a98/Newcastle-United-Stats" TargetMode="External"/><Relationship Id="rId927" Type="http://schemas.openxmlformats.org/officeDocument/2006/relationships/hyperlink" Target="https://fbref.com/en/squads/1df6b87e/Sheffield-United-Stats" TargetMode="External"/><Relationship Id="rId1112" Type="http://schemas.openxmlformats.org/officeDocument/2006/relationships/hyperlink" Target="https://fbref.com/en/players/9f8e9423/matchlogs/2023-2024/summary/Raphael-Varane-Match-Logs" TargetMode="External"/><Relationship Id="rId56" Type="http://schemas.openxmlformats.org/officeDocument/2006/relationships/hyperlink" Target="https://fbref.com/en/players/862a1c15/matchlogs/2023-2024/summary/Miguel-Almiron-Match-Logs" TargetMode="External"/><Relationship Id="rId359" Type="http://schemas.openxmlformats.org/officeDocument/2006/relationships/hyperlink" Target="https://fbref.com/en/squads/19538871/Manchester-United-Stats" TargetMode="External"/><Relationship Id="rId566" Type="http://schemas.openxmlformats.org/officeDocument/2006/relationships/hyperlink" Target="https://fbref.com/en/country/AUT/Austria-Football" TargetMode="External"/><Relationship Id="rId773" Type="http://schemas.openxmlformats.org/officeDocument/2006/relationships/hyperlink" Target="https://fbref.com/en/players/de112b84/Jacob-Murphy" TargetMode="External"/><Relationship Id="rId1196" Type="http://schemas.openxmlformats.org/officeDocument/2006/relationships/hyperlink" Target="https://fbref.com/en/players/88968486/matchlogs/2023-2024/summary/Illia-Zabarnyi-Match-Logs" TargetMode="External"/><Relationship Id="rId121" Type="http://schemas.openxmlformats.org/officeDocument/2006/relationships/hyperlink" Target="https://fbref.com/en/players/399e9474/Amarii-Bell" TargetMode="External"/><Relationship Id="rId219" Type="http://schemas.openxmlformats.org/officeDocument/2006/relationships/hyperlink" Target="https://fbref.com/en/squads/e297cd13/Luton-Town-Stats" TargetMode="External"/><Relationship Id="rId426" Type="http://schemas.openxmlformats.org/officeDocument/2006/relationships/hyperlink" Target="https://fbref.com/en/country/SCO/Scotland-Football" TargetMode="External"/><Relationship Id="rId633" Type="http://schemas.openxmlformats.org/officeDocument/2006/relationships/hyperlink" Target="https://fbref.com/en/players/2628fd2b/Bernd-Leno" TargetMode="External"/><Relationship Id="rId980" Type="http://schemas.openxmlformats.org/officeDocument/2006/relationships/hyperlink" Target="https://fbref.com/en/players/9744ff80/matchlogs/2023-2024/summary/Pablo-Sarabia-Match-Logs" TargetMode="External"/><Relationship Id="rId1056" Type="http://schemas.openxmlformats.org/officeDocument/2006/relationships/hyperlink" Target="https://fbref.com/en/players/77d7c96f/matchlogs/2023-2024/summary/Kenny-Tete-Match-Logs" TargetMode="External"/><Relationship Id="rId840" Type="http://schemas.openxmlformats.org/officeDocument/2006/relationships/hyperlink" Target="https://fbref.com/en/players/e0bc6fdc/matchlogs/2023-2024/summary/Emerson-Palmieri-Match-Logs" TargetMode="External"/><Relationship Id="rId938" Type="http://schemas.openxmlformats.org/officeDocument/2006/relationships/hyperlink" Target="https://fbref.com/en/country/ARG/Argentina-Football" TargetMode="External"/><Relationship Id="rId67" Type="http://schemas.openxmlformats.org/officeDocument/2006/relationships/hyperlink" Target="https://fbref.com/en/squads/47c64c55/Crystal-Palace-Stats" TargetMode="External"/><Relationship Id="rId272" Type="http://schemas.openxmlformats.org/officeDocument/2006/relationships/hyperlink" Target="https://fbref.com/en/players/a816dbfb/matchlogs/2023-2024/summary/Danilo-Match-Logs" TargetMode="External"/><Relationship Id="rId577" Type="http://schemas.openxmlformats.org/officeDocument/2006/relationships/hyperlink" Target="https://fbref.com/en/players/c5b7c315/Michael-Keane" TargetMode="External"/><Relationship Id="rId700" Type="http://schemas.openxmlformats.org/officeDocument/2006/relationships/hyperlink" Target="https://fbref.com/en/players/7956236f/matchlogs/2023-2024/summary/Emiliano-Martinez-Match-Logs" TargetMode="External"/><Relationship Id="rId1123" Type="http://schemas.openxmlformats.org/officeDocument/2006/relationships/hyperlink" Target="https://fbref.com/en/squads/361ca564/Tottenham-Hotspur-Stats" TargetMode="External"/><Relationship Id="rId132" Type="http://schemas.openxmlformats.org/officeDocument/2006/relationships/hyperlink" Target="https://fbref.com/en/players/5a04fd92/matchlogs/2023-2024/summary/Said-Benrahma-Match-Logs" TargetMode="External"/><Relationship Id="rId784" Type="http://schemas.openxmlformats.org/officeDocument/2006/relationships/hyperlink" Target="https://fbref.com/en/players/a9dc785c/matchlogs/2023-2024/summary/Neto-Match-Logs" TargetMode="External"/><Relationship Id="rId991" Type="http://schemas.openxmlformats.org/officeDocument/2006/relationships/hyperlink" Target="https://fbref.com/en/squads/47c64c55/Crystal-Palace-Stats" TargetMode="External"/><Relationship Id="rId1067" Type="http://schemas.openxmlformats.org/officeDocument/2006/relationships/hyperlink" Target="https://fbref.com/en/squads/18bb7c10/Arsenal-Stats" TargetMode="External"/><Relationship Id="rId437" Type="http://schemas.openxmlformats.org/officeDocument/2006/relationships/hyperlink" Target="https://fbref.com/en/players/8aec0537/Pascal-Gross" TargetMode="External"/><Relationship Id="rId644" Type="http://schemas.openxmlformats.org/officeDocument/2006/relationships/hyperlink" Target="https://fbref.com/en/players/b57e066e/matchlogs/2023-2024/summary/Rico-Lewis-Match-Logs" TargetMode="External"/><Relationship Id="rId851" Type="http://schemas.openxmlformats.org/officeDocument/2006/relationships/hyperlink" Target="https://fbref.com/en/squads/d3fd31cc/Everton-Stats" TargetMode="External"/><Relationship Id="rId283" Type="http://schemas.openxmlformats.org/officeDocument/2006/relationships/hyperlink" Target="https://fbref.com/en/squads/b8fd03ef/Manchester-City-Stats" TargetMode="External"/><Relationship Id="rId490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6ca5ec4b/matchlogs/2023-2024/summary/Alex-Iwobi-Match-Logs" TargetMode="External"/><Relationship Id="rId711" Type="http://schemas.openxmlformats.org/officeDocument/2006/relationships/hyperlink" Target="https://fbref.com/en/squads/d3fd31cc/Everton-Stats" TargetMode="External"/><Relationship Id="rId949" Type="http://schemas.openxmlformats.org/officeDocument/2006/relationships/hyperlink" Target="https://fbref.com/en/players/903b6e8b/Jose-Sa" TargetMode="External"/><Relationship Id="rId1134" Type="http://schemas.openxmlformats.org/officeDocument/2006/relationships/hyperlink" Target="https://fbref.com/en/country/ENG/England-Football" TargetMode="External"/><Relationship Id="rId78" Type="http://schemas.openxmlformats.org/officeDocument/2006/relationships/hyperlink" Target="https://fbref.com/en/country/JAM/Jamaica-Football" TargetMode="External"/><Relationship Id="rId143" Type="http://schemas.openxmlformats.org/officeDocument/2006/relationships/hyperlink" Target="https://fbref.com/en/squads/943e8050/Burnley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0ad53bdc/matchlogs/2023-2024/summary/Milos-Kerkez-Match-Logs" TargetMode="External"/><Relationship Id="rId795" Type="http://schemas.openxmlformats.org/officeDocument/2006/relationships/hyperlink" Target="https://fbref.com/en/squads/1df6b87e/Sheffield-United-Stats" TargetMode="External"/><Relationship Id="rId809" Type="http://schemas.openxmlformats.org/officeDocument/2006/relationships/hyperlink" Target="https://fbref.com/en/players/1d042188/Dara-OShea" TargetMode="External"/><Relationship Id="rId1201" Type="http://schemas.openxmlformats.org/officeDocument/2006/relationships/hyperlink" Target="https://fbref.com/en/players/ce4246f5/Kurt-Zouma" TargetMode="External"/><Relationship Id="rId9" Type="http://schemas.openxmlformats.org/officeDocument/2006/relationships/hyperlink" Target="https://fbref.com/en/players/0480ebc7/Elijah-Adebayo" TargetMode="External"/><Relationship Id="rId210" Type="http://schemas.openxmlformats.org/officeDocument/2006/relationships/hyperlink" Target="https://fbref.com/en/country/PAR/Paraguay-Football" TargetMode="External"/><Relationship Id="rId448" Type="http://schemas.openxmlformats.org/officeDocument/2006/relationships/hyperlink" Target="https://fbref.com/en/players/82518f62/matchlogs/2023-2024/summary/Bruno-Guimaraes-Match-Logs" TargetMode="External"/><Relationship Id="rId655" Type="http://schemas.openxmlformats.org/officeDocument/2006/relationships/hyperlink" Target="https://fbref.com/en/squads/b2b47a98/Newcastle-United-Stats" TargetMode="External"/><Relationship Id="rId862" Type="http://schemas.openxmlformats.org/officeDocument/2006/relationships/hyperlink" Target="https://fbref.com/en/country/CRO/Croatia-Football" TargetMode="External"/><Relationship Id="rId1078" Type="http://schemas.openxmlformats.org/officeDocument/2006/relationships/hyperlink" Target="https://fbref.com/en/country/ESP/Spain-Football" TargetMode="External"/><Relationship Id="rId294" Type="http://schemas.openxmlformats.org/officeDocument/2006/relationships/hyperlink" Target="https://fbref.com/en/country/FRA/France-Football" TargetMode="External"/><Relationship Id="rId308" Type="http://schemas.openxmlformats.org/officeDocument/2006/relationships/hyperlink" Target="https://fbref.com/en/players/733f1a7d/matchlogs/2023-2024/summary/Ben-Doak-Match-Logs" TargetMode="External"/><Relationship Id="rId515" Type="http://schemas.openxmlformats.org/officeDocument/2006/relationships/hyperlink" Target="https://fbref.com/en/squads/cd051869/Brentford-Stats" TargetMode="External"/><Relationship Id="rId722" Type="http://schemas.openxmlformats.org/officeDocument/2006/relationships/hyperlink" Target="https://fbref.com/en/country/SCO/Scotland-Football" TargetMode="External"/><Relationship Id="rId1145" Type="http://schemas.openxmlformats.org/officeDocument/2006/relationships/hyperlink" Target="https://fbref.com/en/players/ce5143da/Danny-Welbeck" TargetMode="External"/><Relationship Id="rId89" Type="http://schemas.openxmlformats.org/officeDocument/2006/relationships/hyperlink" Target="https://fbref.com/en/players/5c2b4f07/Serge-Aurier" TargetMode="External"/><Relationship Id="rId154" Type="http://schemas.openxmlformats.org/officeDocument/2006/relationships/hyperlink" Target="https://fbref.com/en/country/CIV/Cote-dIvoire-Football" TargetMode="External"/><Relationship Id="rId361" Type="http://schemas.openxmlformats.org/officeDocument/2006/relationships/hyperlink" Target="https://fbref.com/en/players/d38fdf53/Pervis-Estupinan" TargetMode="External"/><Relationship Id="rId599" Type="http://schemas.openxmlformats.org/officeDocument/2006/relationships/hyperlink" Target="https://fbref.com/en/squads/943e8050/Burnley-Stats" TargetMode="External"/><Relationship Id="rId1005" Type="http://schemas.openxmlformats.org/officeDocument/2006/relationships/hyperlink" Target="https://fbref.com/en/players/9c94165b/Luke-Shaw" TargetMode="External"/><Relationship Id="rId459" Type="http://schemas.openxmlformats.org/officeDocument/2006/relationships/hyperlink" Target="https://fbref.com/en/squads/b8fd03ef/Manchester-City-Stats" TargetMode="External"/><Relationship Id="rId666" Type="http://schemas.openxmlformats.org/officeDocument/2006/relationships/hyperlink" Target="https://fbref.com/en/country/SRB/Serbia-Football" TargetMode="External"/><Relationship Id="rId873" Type="http://schemas.openxmlformats.org/officeDocument/2006/relationships/hyperlink" Target="https://fbref.com/en/players/e541326e/Ethan-Pinnock" TargetMode="External"/><Relationship Id="rId1089" Type="http://schemas.openxmlformats.org/officeDocument/2006/relationships/hyperlink" Target="https://fbref.com/en/players/38ceb24a/Leandro-Trossard" TargetMode="External"/><Relationship Id="rId16" Type="http://schemas.openxmlformats.org/officeDocument/2006/relationships/hyperlink" Target="https://fbref.com/en/players/4dcec659/matchlogs/2023-2024/summary/Simon-Adingra-Match-Logs" TargetMode="External"/><Relationship Id="rId221" Type="http://schemas.openxmlformats.org/officeDocument/2006/relationships/hyperlink" Target="https://fbref.com/en/players/26ce2263/Ryan-Christie" TargetMode="External"/><Relationship Id="rId319" Type="http://schemas.openxmlformats.org/officeDocument/2006/relationships/hyperlink" Target="https://fbref.com/en/squads/d3fd31cc/Everton-Stats" TargetMode="External"/><Relationship Id="rId526" Type="http://schemas.openxmlformats.org/officeDocument/2006/relationships/hyperlink" Target="https://fbref.com/en/country/BRA/Brazil-Football" TargetMode="External"/><Relationship Id="rId1156" Type="http://schemas.openxmlformats.org/officeDocument/2006/relationships/hyperlink" Target="https://fbref.com/en/players/dd323728/matchlogs/2023-2024/summary/Neco-Williams-Match-Logs" TargetMode="External"/><Relationship Id="rId733" Type="http://schemas.openxmlformats.org/officeDocument/2006/relationships/hyperlink" Target="https://fbref.com/en/players/fed96827/Chris-Mepham" TargetMode="External"/><Relationship Id="rId940" Type="http://schemas.openxmlformats.org/officeDocument/2006/relationships/hyperlink" Target="https://fbref.com/en/players/a3d94a58/matchlogs/2023-2024/summary/Cristian-Romero-Match-Logs" TargetMode="External"/><Relationship Id="rId1016" Type="http://schemas.openxmlformats.org/officeDocument/2006/relationships/hyperlink" Target="https://fbref.com/en/players/e7aa9d7c/matchlogs/2023-2024/summary/Fabio-Silva-Match-Logs" TargetMode="External"/><Relationship Id="rId165" Type="http://schemas.openxmlformats.org/officeDocument/2006/relationships/hyperlink" Target="https://fbref.com/en/players/5f346071/Andre-Brooks" TargetMode="External"/><Relationship Id="rId372" Type="http://schemas.openxmlformats.org/officeDocument/2006/relationships/hyperlink" Target="https://fbref.com/en/players/4596da74/matchlogs/2023-2024/summary/Evan-Ferguson-Match-Logs" TargetMode="External"/><Relationship Id="rId677" Type="http://schemas.openxmlformats.org/officeDocument/2006/relationships/hyperlink" Target="https://fbref.com/en/players/ee38d9c5/James-Maddison" TargetMode="External"/><Relationship Id="rId800" Type="http://schemas.openxmlformats.org/officeDocument/2006/relationships/hyperlink" Target="https://fbref.com/en/players/e6af02e0/matchlogs/2023-2024/summary/Matheus-Nunes-Match-Logs" TargetMode="External"/><Relationship Id="rId232" Type="http://schemas.openxmlformats.org/officeDocument/2006/relationships/hyperlink" Target="https://fbref.com/en/players/a8c19eb8/matchlogs/2023-2024/summary/Nathan-Collins-Match-Logs" TargetMode="External"/><Relationship Id="rId884" Type="http://schemas.openxmlformats.org/officeDocument/2006/relationships/hyperlink" Target="https://fbref.com/en/players/466fb2c5/matchlogs/2023-2024/summary/Aaron-Ramsdale-Match-Logs" TargetMode="External"/><Relationship Id="rId27" Type="http://schemas.openxmlformats.org/officeDocument/2006/relationships/hyperlink" Target="https://fbref.com/en/squads/e4a775cb/Nottingham-Forest-Stats" TargetMode="External"/><Relationship Id="rId537" Type="http://schemas.openxmlformats.org/officeDocument/2006/relationships/hyperlink" Target="https://fbref.com/en/players/0cd31129/Brennan-Johnson" TargetMode="External"/><Relationship Id="rId744" Type="http://schemas.openxmlformats.org/officeDocument/2006/relationships/hyperlink" Target="https://fbref.com/en/players/8397a50c/matchlogs/2023-2024/summary/Tyrone-Mings-Match-Logs" TargetMode="External"/><Relationship Id="rId951" Type="http://schemas.openxmlformats.org/officeDocument/2006/relationships/hyperlink" Target="https://fbref.com/en/squads/8cec06e1/Wolverhampton-Wanderers-Stats" TargetMode="External"/><Relationship Id="rId1167" Type="http://schemas.openxmlformats.org/officeDocument/2006/relationships/hyperlink" Target="https://fbref.com/en/squads/fd962109/Fulham-Stats" TargetMode="External"/><Relationship Id="rId80" Type="http://schemas.openxmlformats.org/officeDocument/2006/relationships/hyperlink" Target="https://fbref.com/en/players/ac05f970/matchlogs/2023-2024/summary/Michail-Antonio-Match-Logs" TargetMode="External"/><Relationship Id="rId176" Type="http://schemas.openxmlformats.org/officeDocument/2006/relationships/hyperlink" Target="https://fbref.com/en/players/ca18c8f1/matchlogs/2023-2024/summary/Jacob-Brown-Match-Logs" TargetMode="External"/><Relationship Id="rId383" Type="http://schemas.openxmlformats.org/officeDocument/2006/relationships/hyperlink" Target="https://fbref.com/en/squads/cd051869/Brentford-Stats" TargetMode="External"/><Relationship Id="rId590" Type="http://schemas.openxmlformats.org/officeDocument/2006/relationships/hyperlink" Target="https://fbref.com/en/country/ENG/England-Football" TargetMode="External"/><Relationship Id="rId604" Type="http://schemas.openxmlformats.org/officeDocument/2006/relationships/hyperlink" Target="https://fbref.com/en/players/5ed9b537/matchlogs/2023-2024/summary/Ibrahima-Konate-Match-Logs" TargetMode="External"/><Relationship Id="rId811" Type="http://schemas.openxmlformats.org/officeDocument/2006/relationships/hyperlink" Target="https://fbref.com/en/squads/943e8050/Burnley-Stats" TargetMode="External"/><Relationship Id="rId1027" Type="http://schemas.openxmlformats.org/officeDocument/2006/relationships/hyperlink" Target="https://fbref.com/en/squads/4ba7cbea/Bournemouth-Stats" TargetMode="External"/><Relationship Id="rId243" Type="http://schemas.openxmlformats.org/officeDocument/2006/relationships/hyperlink" Target="https://fbref.com/en/squads/7c21e445/West-Ham-United-Stats" TargetMode="External"/><Relationship Id="rId450" Type="http://schemas.openxmlformats.org/officeDocument/2006/relationships/hyperlink" Target="https://fbref.com/en/country/FRA/France-Football" TargetMode="External"/><Relationship Id="rId688" Type="http://schemas.openxmlformats.org/officeDocument/2006/relationships/hyperlink" Target="https://fbref.com/en/players/d7f99582/matchlogs/2023-2024/summary/Benson-Manuel-Match-Logs" TargetMode="External"/><Relationship Id="rId895" Type="http://schemas.openxmlformats.org/officeDocument/2006/relationships/hyperlink" Target="https://fbref.com/en/squads/943e8050/Burnley-Stats" TargetMode="External"/><Relationship Id="rId909" Type="http://schemas.openxmlformats.org/officeDocument/2006/relationships/hyperlink" Target="https://fbref.com/en/players/fa031b34/Richarlison" TargetMode="External"/><Relationship Id="rId1080" Type="http://schemas.openxmlformats.org/officeDocument/2006/relationships/hyperlink" Target="https://fbref.com/en/players/532e1e4f/matchlogs/2023-2024/summary/Pau-Torres-Match-Logs" TargetMode="External"/><Relationship Id="rId38" Type="http://schemas.openxmlformats.org/officeDocument/2006/relationships/hyperlink" Target="https://fbref.com/en/country/SUI/Switzerland-Football" TargetMode="External"/><Relationship Id="rId103" Type="http://schemas.openxmlformats.org/officeDocument/2006/relationships/hyperlink" Target="https://fbref.com/en/squads/8602292d/Aston-Villa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4fb9c88f/matchlogs/2023-2024/summary/Curtis-Jones-Match-Logs" TargetMode="External"/><Relationship Id="rId755" Type="http://schemas.openxmlformats.org/officeDocument/2006/relationships/hyperlink" Target="https://fbref.com/en/squads/fd962109/Fulham-Stats" TargetMode="External"/><Relationship Id="rId962" Type="http://schemas.openxmlformats.org/officeDocument/2006/relationships/hyperlink" Target="https://fbref.com/en/country/FRA/France-Football" TargetMode="External"/><Relationship Id="rId1178" Type="http://schemas.openxmlformats.org/officeDocument/2006/relationships/hyperlink" Target="https://fbref.com/en/country/ENG/England-Football" TargetMode="External"/><Relationship Id="rId91" Type="http://schemas.openxmlformats.org/officeDocument/2006/relationships/hyperlink" Target="https://fbref.com/en/squads/e4a775cb/Nottingham-Forest-Stats" TargetMode="External"/><Relationship Id="rId187" Type="http://schemas.openxmlformats.org/officeDocument/2006/relationships/hyperlink" Target="https://fbref.com/en/squads/8cec06e1/Wolverhampton-Wanderers-Stats" TargetMode="External"/><Relationship Id="rId394" Type="http://schemas.openxmlformats.org/officeDocument/2006/relationships/hyperlink" Target="https://fbref.com/en/country/ESP/Spain-Football" TargetMode="External"/><Relationship Id="rId408" Type="http://schemas.openxmlformats.org/officeDocument/2006/relationships/hyperlink" Target="https://fbref.com/en/players/c2731c10/matchlogs/2023-2024/summary/Conor-Gallagher-Match-Logs" TargetMode="External"/><Relationship Id="rId615" Type="http://schemas.openxmlformats.org/officeDocument/2006/relationships/hyperlink" Target="https://fbref.com/en/squads/b8fd03ef/Manchester-City-Stats" TargetMode="External"/><Relationship Id="rId822" Type="http://schemas.openxmlformats.org/officeDocument/2006/relationships/hyperlink" Target="https://fbref.com/en/country/CMR/Cameroon-Football" TargetMode="External"/><Relationship Id="rId1038" Type="http://schemas.openxmlformats.org/officeDocument/2006/relationships/hyperlink" Target="https://fbref.com/en/country/ENG/England-Football" TargetMode="External"/><Relationship Id="rId254" Type="http://schemas.openxmlformats.org/officeDocument/2006/relationships/hyperlink" Target="https://fbref.com/en/country/BRA/Brazil-Football" TargetMode="External"/><Relationship Id="rId699" Type="http://schemas.openxmlformats.org/officeDocument/2006/relationships/hyperlink" Target="https://fbref.com/en/squads/8602292d/Aston-Villa-Stats" TargetMode="External"/><Relationship Id="rId1091" Type="http://schemas.openxmlformats.org/officeDocument/2006/relationships/hyperlink" Target="https://fbref.com/en/squads/18bb7c10/Arsenal-Stats" TargetMode="External"/><Relationship Id="rId1105" Type="http://schemas.openxmlformats.org/officeDocument/2006/relationships/hyperlink" Target="https://fbref.com/en/players/e06683ca/Virgil-van-Dijk" TargetMode="External"/><Relationship Id="rId49" Type="http://schemas.openxmlformats.org/officeDocument/2006/relationships/hyperlink" Target="https://fbref.com/en/players/7a2e46a8/Alisson" TargetMode="External"/><Relationship Id="rId114" Type="http://schemas.openxmlformats.org/officeDocument/2006/relationships/hyperlink" Target="https://fbref.com/en/country/ENG/England-Football" TargetMode="External"/><Relationship Id="rId461" Type="http://schemas.openxmlformats.org/officeDocument/2006/relationships/hyperlink" Target="https://fbref.com/en/players/a7588cdc/Antwoine-Hackford" TargetMode="External"/><Relationship Id="rId559" Type="http://schemas.openxmlformats.org/officeDocument/2006/relationships/hyperlink" Target="https://fbref.com/en/squads/cd051869/Brentford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players/be927d03/Ashley-Young" TargetMode="External"/><Relationship Id="rId198" Type="http://schemas.openxmlformats.org/officeDocument/2006/relationships/hyperlink" Target="https://fbref.com/en/country/BRA/Brazil-Football" TargetMode="External"/><Relationship Id="rId321" Type="http://schemas.openxmlformats.org/officeDocument/2006/relationships/hyperlink" Target="https://fbref.com/en/players/ce4f40c7/Cheick-Doucoure" TargetMode="External"/><Relationship Id="rId419" Type="http://schemas.openxmlformats.org/officeDocument/2006/relationships/hyperlink" Target="https://fbref.com/en/squads/d3fd31cc/Everton-Stats" TargetMode="External"/><Relationship Id="rId626" Type="http://schemas.openxmlformats.org/officeDocument/2006/relationships/hyperlink" Target="https://fbref.com/en/country/FRA/France-Football" TargetMode="External"/><Relationship Id="rId973" Type="http://schemas.openxmlformats.org/officeDocument/2006/relationships/hyperlink" Target="https://fbref.com/en/players/dbf053da/Jadon-Sancho" TargetMode="External"/><Relationship Id="rId1049" Type="http://schemas.openxmlformats.org/officeDocument/2006/relationships/hyperlink" Target="https://fbref.com/en/players/15ea812b/James-Tarkowski" TargetMode="External"/><Relationship Id="rId833" Type="http://schemas.openxmlformats.org/officeDocument/2006/relationships/hyperlink" Target="https://fbref.com/en/players/dc7f8a28/Cole-Palmer" TargetMode="External"/><Relationship Id="rId1116" Type="http://schemas.openxmlformats.org/officeDocument/2006/relationships/hyperlink" Target="https://fbref.com/en/players/dad4b285/matchlogs/2023-2024/summary/Joel-Veltman-Match-Logs" TargetMode="External"/><Relationship Id="rId265" Type="http://schemas.openxmlformats.org/officeDocument/2006/relationships/hyperlink" Target="https://fbref.com/en/players/215f3907/Mikkel-Damsgaard" TargetMode="External"/><Relationship Id="rId472" Type="http://schemas.openxmlformats.org/officeDocument/2006/relationships/hyperlink" Target="https://fbref.com/en/players/4fd08daa/matchlogs/2023-2024/summary/Jan-Paul-van-Hecke-Match-Logs" TargetMode="External"/><Relationship Id="rId900" Type="http://schemas.openxmlformats.org/officeDocument/2006/relationships/hyperlink" Target="https://fbref.com/en/players/803ae100/matchlogs/2023-2024/summary/Harrison-Reed-Match-Logs" TargetMode="External"/><Relationship Id="rId125" Type="http://schemas.openxmlformats.org/officeDocument/2006/relationships/hyperlink" Target="https://fbref.com/en/players/9ade9ce1/Anis-Ben-Slimane" TargetMode="External"/><Relationship Id="rId332" Type="http://schemas.openxmlformats.org/officeDocument/2006/relationships/hyperlink" Target="https://fbref.com/en/players/282f75f3/matchlogs/2023-2024/summary/Lewis-Dunk-Match-Logs" TargetMode="External"/><Relationship Id="rId777" Type="http://schemas.openxmlformats.org/officeDocument/2006/relationships/hyperlink" Target="https://fbref.com/en/players/de5b5570/Marvelous-Nakamba" TargetMode="External"/><Relationship Id="rId984" Type="http://schemas.openxmlformats.org/officeDocument/2006/relationships/hyperlink" Target="https://fbref.com/en/players/52afb588/matchlogs/2023-2024/summary/Kevin-Schade-Match-Logs" TargetMode="External"/><Relationship Id="rId637" Type="http://schemas.openxmlformats.org/officeDocument/2006/relationships/hyperlink" Target="https://fbref.com/en/players/9b5ce51a/Jefferson-Lerma" TargetMode="External"/><Relationship Id="rId844" Type="http://schemas.openxmlformats.org/officeDocument/2006/relationships/hyperlink" Target="https://fbref.com/en/players/9b6f7fd5/matchlogs/2023-2024/summary/Lucas-Paqueta-Match-Logs" TargetMode="External"/><Relationship Id="rId276" Type="http://schemas.openxmlformats.org/officeDocument/2006/relationships/hyperlink" Target="https://fbref.com/en/players/f08490a6/matchlogs/2023-2024/summary/Arnaut-Danjuma-Match-Logs" TargetMode="External"/><Relationship Id="rId483" Type="http://schemas.openxmlformats.org/officeDocument/2006/relationships/hyperlink" Target="https://fbref.com/en/squads/361ca564/Tottenham-Hotspur-Stats" TargetMode="External"/><Relationship Id="rId690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bac46a10/matchlogs/2023-2024/summary/Lisandro-Martinez-Match-Logs" TargetMode="External"/><Relationship Id="rId911" Type="http://schemas.openxmlformats.org/officeDocument/2006/relationships/hyperlink" Target="https://fbref.com/en/squads/361ca564/Tottenham-Hotspur-Stats" TargetMode="External"/><Relationship Id="rId1127" Type="http://schemas.openxmlformats.org/officeDocument/2006/relationships/hyperlink" Target="https://fbref.com/en/squads/943e8050/Burnley-Stats" TargetMode="External"/><Relationship Id="rId40" Type="http://schemas.openxmlformats.org/officeDocument/2006/relationships/hyperlink" Target="https://fbref.com/en/players/89ac64a6/matchlogs/2023-2024/summary/Manuel-Akanji-Match-Logs" TargetMode="External"/><Relationship Id="rId136" Type="http://schemas.openxmlformats.org/officeDocument/2006/relationships/hyperlink" Target="https://fbref.com/en/players/d0b6129f/matchlogs/2023-2024/summary/Sander-Berge-Match-Logs" TargetMode="External"/><Relationship Id="rId343" Type="http://schemas.openxmlformats.org/officeDocument/2006/relationships/hyperlink" Target="https://fbref.com/en/squads/1df6b87e/Sheffield-United-Stats" TargetMode="External"/><Relationship Id="rId550" Type="http://schemas.openxmlformats.org/officeDocument/2006/relationships/hyperlink" Target="https://fbref.com/en/country/POR/Portugal-Football" TargetMode="External"/><Relationship Id="rId788" Type="http://schemas.openxmlformats.org/officeDocument/2006/relationships/hyperlink" Target="https://fbref.com/en/players/7ba2eaa9/matchlogs/2023-2024/summary/Pedro-Neto-Match-Logs" TargetMode="External"/><Relationship Id="rId995" Type="http://schemas.openxmlformats.org/officeDocument/2006/relationships/hyperlink" Target="https://fbref.com/en/squads/8cec06e1/Wolverhampton-Wanderers-Stats" TargetMode="External"/><Relationship Id="rId1180" Type="http://schemas.openxmlformats.org/officeDocument/2006/relationships/hyperlink" Target="https://fbref.com/en/players/d3085b49/matchlogs/2023-2024/summary/Cauley-Woodrow-Match-Logs" TargetMode="External"/><Relationship Id="rId203" Type="http://schemas.openxmlformats.org/officeDocument/2006/relationships/hyperlink" Target="https://fbref.com/en/squads/19538871/Manchester-United-Stats" TargetMode="External"/><Relationship Id="rId648" Type="http://schemas.openxmlformats.org/officeDocument/2006/relationships/hyperlink" Target="https://fbref.com/en/players/f5deef4c/matchlogs/2023-2024/summary/Victor-Lindelof-Match-Logs" TargetMode="External"/><Relationship Id="rId855" Type="http://schemas.openxmlformats.org/officeDocument/2006/relationships/hyperlink" Target="https://fbref.com/en/squads/19538871/Manchester-United-Stats" TargetMode="External"/><Relationship Id="rId1040" Type="http://schemas.openxmlformats.org/officeDocument/2006/relationships/hyperlink" Target="https://fbref.com/en/players/28300a16/matchlogs/2023-2024/summary/Jason-Steele-Match-Logs" TargetMode="External"/><Relationship Id="rId287" Type="http://schemas.openxmlformats.org/officeDocument/2006/relationships/hyperlink" Target="https://fbref.com/en/squads/8602292d/Aston-Villa-Stats" TargetMode="External"/><Relationship Id="rId410" Type="http://schemas.openxmlformats.org/officeDocument/2006/relationships/hyperlink" Target="https://fbref.com/en/country/SEN/Senegal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9c36ed83/matchlogs/2023-2024/summary/Nicolas-Jackson-Match-Logs" TargetMode="External"/><Relationship Id="rId715" Type="http://schemas.openxmlformats.org/officeDocument/2006/relationships/hyperlink" Target="https://fbref.com/en/squads/cd051869/Brentford-Stats" TargetMode="External"/><Relationship Id="rId922" Type="http://schemas.openxmlformats.org/officeDocument/2006/relationships/hyperlink" Target="https://fbref.com/en/country/USA/United-States-Football" TargetMode="External"/><Relationship Id="rId1138" Type="http://schemas.openxmlformats.org/officeDocument/2006/relationships/hyperlink" Target="https://fbref.com/en/country/ENG/England-Football" TargetMode="External"/><Relationship Id="rId147" Type="http://schemas.openxmlformats.org/officeDocument/2006/relationships/hyperlink" Target="https://fbref.com/en/squads/4ba7cbea/Bournemouth-Stats" TargetMode="External"/><Relationship Id="rId354" Type="http://schemas.openxmlformats.org/officeDocument/2006/relationships/hyperlink" Target="https://fbref.com/en/country/BRA/Brazil-Football" TargetMode="External"/><Relationship Id="rId799" Type="http://schemas.openxmlformats.org/officeDocument/2006/relationships/hyperlink" Target="https://fbref.com/en/squads/8cec06e1/Wolverhampton-Wanderers-Stats" TargetMode="External"/><Relationship Id="rId1191" Type="http://schemas.openxmlformats.org/officeDocument/2006/relationships/hyperlink" Target="https://fbref.com/en/squads/d3fd31cc/Everton-Stats" TargetMode="External"/><Relationship Id="rId1205" Type="http://schemas.openxmlformats.org/officeDocument/2006/relationships/hyperlink" Target="https://fbref.com/en/players/79300479/Martin-Odegaard" TargetMode="External"/><Relationship Id="rId51" Type="http://schemas.openxmlformats.org/officeDocument/2006/relationships/hyperlink" Target="https://fbref.com/en/squads/822bd0ba/Liverpool-Stats" TargetMode="External"/><Relationship Id="rId561" Type="http://schemas.openxmlformats.org/officeDocument/2006/relationships/hyperlink" Target="https://fbref.com/en/players/c066d1a5/Issa-Kabore" TargetMode="External"/><Relationship Id="rId659" Type="http://schemas.openxmlformats.org/officeDocument/2006/relationships/hyperlink" Target="https://fbref.com/en/squads/1df6b87e/Sheffield-United-Stats" TargetMode="External"/><Relationship Id="rId866" Type="http://schemas.openxmlformats.org/officeDocument/2006/relationships/hyperlink" Target="https://fbref.com/en/country/ENG/England-Football" TargetMode="External"/><Relationship Id="rId214" Type="http://schemas.openxmlformats.org/officeDocument/2006/relationships/hyperlink" Target="https://fbref.com/en/country/ENG/England-Football" TargetMode="External"/><Relationship Id="rId298" Type="http://schemas.openxmlformats.org/officeDocument/2006/relationships/hyperlink" Target="https://fbref.com/en/country/FRA/France-Football" TargetMode="External"/><Relationship Id="rId421" Type="http://schemas.openxmlformats.org/officeDocument/2006/relationships/hyperlink" Target="https://fbref.com/en/players/32f60ed8/Morgan-Gibbs-White" TargetMode="External"/><Relationship Id="rId519" Type="http://schemas.openxmlformats.org/officeDocument/2006/relationships/hyperlink" Target="https://fbref.com/en/squads/cd051869/Brentford-Stats" TargetMode="External"/><Relationship Id="rId1051" Type="http://schemas.openxmlformats.org/officeDocument/2006/relationships/hyperlink" Target="https://fbref.com/en/squads/d3fd31cc/Everton-Stats" TargetMode="External"/><Relationship Id="rId1149" Type="http://schemas.openxmlformats.org/officeDocument/2006/relationships/hyperlink" Target="https://fbref.com/en/players/35e413f1/Ben-White" TargetMode="External"/><Relationship Id="rId158" Type="http://schemas.openxmlformats.org/officeDocument/2006/relationships/hyperlink" Target="https://fbref.com/en/country/NED/Netherlands-Football" TargetMode="External"/><Relationship Id="rId726" Type="http://schemas.openxmlformats.org/officeDocument/2006/relationships/hyperlink" Target="https://fbref.com/en/country/SCO/Scotland-Football" TargetMode="External"/><Relationship Id="rId933" Type="http://schemas.openxmlformats.org/officeDocument/2006/relationships/hyperlink" Target="https://fbref.com/en/players/57c94db2/Mads-Roerslev" TargetMode="External"/><Relationship Id="rId1009" Type="http://schemas.openxmlformats.org/officeDocument/2006/relationships/hyperlink" Target="https://fbref.com/en/players/3eb22ec9/Bernardo-Silva" TargetMode="External"/><Relationship Id="rId62" Type="http://schemas.openxmlformats.org/officeDocument/2006/relationships/hyperlink" Target="https://fbref.com/en/country/SUI/Switzerland-Football" TargetMode="External"/><Relationship Id="rId365" Type="http://schemas.openxmlformats.org/officeDocument/2006/relationships/hyperlink" Target="https://fbref.com/en/players/ae4fc6a4/Eberechi-Eze" TargetMode="External"/><Relationship Id="rId572" Type="http://schemas.openxmlformats.org/officeDocument/2006/relationships/hyperlink" Target="https://fbref.com/en/players/cc77354e/matchlogs/2023-2024/summary/Boubacar-Kamara-Match-Logs" TargetMode="External"/><Relationship Id="rId225" Type="http://schemas.openxmlformats.org/officeDocument/2006/relationships/hyperlink" Target="https://fbref.com/en/players/b2f9c73e/Carney-Chukwuemeka" TargetMode="External"/><Relationship Id="rId432" Type="http://schemas.openxmlformats.org/officeDocument/2006/relationships/hyperlink" Target="https://fbref.com/en/players/8b57ad2c/matchlogs/2023-2024/summary/Joao-Gomes-Match-Logs" TargetMode="External"/><Relationship Id="rId877" Type="http://schemas.openxmlformats.org/officeDocument/2006/relationships/hyperlink" Target="https://fbref.com/en/players/4b40d9ca/Nick-Pope" TargetMode="External"/><Relationship Id="rId1062" Type="http://schemas.openxmlformats.org/officeDocument/2006/relationships/hyperlink" Target="https://fbref.com/en/country/NED/Netherlands-Football" TargetMode="External"/><Relationship Id="rId737" Type="http://schemas.openxmlformats.org/officeDocument/2006/relationships/hyperlink" Target="https://fbref.com/en/players/2f90f6b8/James-Milner" TargetMode="External"/><Relationship Id="rId944" Type="http://schemas.openxmlformats.org/officeDocument/2006/relationships/hyperlink" Target="https://fbref.com/en/players/10a10454/matchlogs/2023-2024/summary/Joe-Rothwell-Match-Logs" TargetMode="External"/><Relationship Id="rId73" Type="http://schemas.openxmlformats.org/officeDocument/2006/relationships/hyperlink" Target="https://fbref.com/en/players/e4238fb1/Jaidon-Anthony" TargetMode="External"/><Relationship Id="rId169" Type="http://schemas.openxmlformats.org/officeDocument/2006/relationships/hyperlink" Target="https://fbref.com/en/players/dc4cae05/David-Brooks" TargetMode="External"/><Relationship Id="rId376" Type="http://schemas.openxmlformats.org/officeDocument/2006/relationships/hyperlink" Target="https://fbref.com/en/players/507c7bdf/matchlogs/2023-2024/summary/Bruno-Fernandes-Match-Logs" TargetMode="External"/><Relationship Id="rId583" Type="http://schemas.openxmlformats.org/officeDocument/2006/relationships/hyperlink" Target="https://fbref.com/en/squads/7c21e445/West-Ham-United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4d77b365/matchlogs/2023-2024/summary/Darwin-Nunez-Match-Log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700783e7/matchlogs/2023-2024/summary/Levi-Colwill-Match-Logs" TargetMode="External"/><Relationship Id="rId443" Type="http://schemas.openxmlformats.org/officeDocument/2006/relationships/hyperlink" Target="https://fbref.com/en/squads/47c64c55/Crystal-Palace-Stats" TargetMode="External"/><Relationship Id="rId650" Type="http://schemas.openxmlformats.org/officeDocument/2006/relationships/hyperlink" Target="https://fbref.com/en/country/WAL/Wales-Football" TargetMode="External"/><Relationship Id="rId888" Type="http://schemas.openxmlformats.org/officeDocument/2006/relationships/hyperlink" Target="https://fbref.com/en/players/a1d5bd30/matchlogs/2023-2024/summary/Marcus-Rashford-Match-Logs" TargetMode="External"/><Relationship Id="rId1073" Type="http://schemas.openxmlformats.org/officeDocument/2006/relationships/hyperlink" Target="https://fbref.com/en/players/0db169ae/Sandro-Tonali" TargetMode="External"/><Relationship Id="rId303" Type="http://schemas.openxmlformats.org/officeDocument/2006/relationships/hyperlink" Target="https://fbref.com/en/squads/cff3d9bb/Chelsea-Stats" TargetMode="External"/><Relationship Id="rId748" Type="http://schemas.openxmlformats.org/officeDocument/2006/relationships/hyperlink" Target="https://fbref.com/en/players/5cbd1eb0/matchlogs/2023-2024/summary/Tyrick-Mitchell-Match-Logs" TargetMode="External"/><Relationship Id="rId955" Type="http://schemas.openxmlformats.org/officeDocument/2006/relationships/hyperlink" Target="https://fbref.com/en/squads/18bb7c10/Arsenal-Stats" TargetMode="External"/><Relationship Id="rId1140" Type="http://schemas.openxmlformats.org/officeDocument/2006/relationships/hyperlink" Target="https://fbref.com/en/players/8a7ff278/matchlogs/2023-2024/summary/Joel-Ward-Match-Logs" TargetMode="External"/><Relationship Id="rId84" Type="http://schemas.openxmlformats.org/officeDocument/2006/relationships/hyperlink" Target="https://fbref.com/en/players/99127249/matchlogs/2023-2024/summary/Antony-Match-Logs" TargetMode="External"/><Relationship Id="rId387" Type="http://schemas.openxmlformats.org/officeDocument/2006/relationships/hyperlink" Target="https://fbref.com/en/squads/b8fd03ef/Manchester-City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NED/Netherlands-Football" TargetMode="External"/><Relationship Id="rId608" Type="http://schemas.openxmlformats.org/officeDocument/2006/relationships/hyperlink" Target="https://fbref.com/en/players/0313a347/matchlogs/2023-2024/summary/Ezri-Konsa-Match-Logs" TargetMode="External"/><Relationship Id="rId815" Type="http://schemas.openxmlformats.org/officeDocument/2006/relationships/hyperlink" Target="https://fbref.com/en/squads/e297cd13/Luton-Town-Stats" TargetMode="External"/><Relationship Id="rId247" Type="http://schemas.openxmlformats.org/officeDocument/2006/relationships/hyperlink" Target="https://fbref.com/en/squads/8602292d/Aston-Villa-Stats" TargetMode="External"/><Relationship Id="rId899" Type="http://schemas.openxmlformats.org/officeDocument/2006/relationships/hyperlink" Target="https://fbref.com/en/squads/fd962109/Fulham-Stats" TargetMode="External"/><Relationship Id="rId1000" Type="http://schemas.openxmlformats.org/officeDocument/2006/relationships/hyperlink" Target="https://fbref.com/en/players/efd2ec23/matchlogs/2023-2024/summary/Antoine-Semenyo-Match-Logs" TargetMode="External"/><Relationship Id="rId1084" Type="http://schemas.openxmlformats.org/officeDocument/2006/relationships/hyperlink" Target="https://fbref.com/en/players/259fea27/matchlogs/2023-2024/summary/James-Trafford-Match-Logs" TargetMode="External"/><Relationship Id="rId107" Type="http://schemas.openxmlformats.org/officeDocument/2006/relationships/hyperlink" Target="https://fbref.com/en/squads/1df6b87e/Sheffield-United-Stats" TargetMode="External"/><Relationship Id="rId454" Type="http://schemas.openxmlformats.org/officeDocument/2006/relationships/hyperlink" Target="https://fbref.com/en/country/CRO/Croatia-Football" TargetMode="External"/><Relationship Id="rId661" Type="http://schemas.openxmlformats.org/officeDocument/2006/relationships/hyperlink" Target="https://fbref.com/en/players/6f7d826d/Douglas-Luiz" TargetMode="External"/><Relationship Id="rId759" Type="http://schemas.openxmlformats.org/officeDocument/2006/relationships/hyperlink" Target="https://fbref.com/en/squads/4ba7cbea/Bournemouth-Stats" TargetMode="External"/><Relationship Id="rId966" Type="http://schemas.openxmlformats.org/officeDocument/2006/relationships/hyperlink" Target="https://fbref.com/en/country/COL/Colombia-Football" TargetMode="External"/><Relationship Id="rId11" Type="http://schemas.openxmlformats.org/officeDocument/2006/relationships/hyperlink" Target="https://fbref.com/en/squads/e297cd13/Luton-Town-Stats" TargetMode="External"/><Relationship Id="rId314" Type="http://schemas.openxmlformats.org/officeDocument/2006/relationships/hyperlink" Target="https://fbref.com/en/country/BRA/Brazil-Football" TargetMode="External"/><Relationship Id="rId398" Type="http://schemas.openxmlformats.org/officeDocument/2006/relationships/hyperlink" Target="https://fbref.com/en/country/RSA/South-Africa-Football" TargetMode="External"/><Relationship Id="rId521" Type="http://schemas.openxmlformats.org/officeDocument/2006/relationships/hyperlink" Target="https://fbref.com/en/players/b561db50/Raul-Jimenez" TargetMode="External"/><Relationship Id="rId619" Type="http://schemas.openxmlformats.org/officeDocument/2006/relationships/hyperlink" Target="https://fbref.com/en/squads/361ca564/Tottenham-Hotspur-Stats" TargetMode="External"/><Relationship Id="rId1151" Type="http://schemas.openxmlformats.org/officeDocument/2006/relationships/hyperlink" Target="https://fbref.com/en/squads/18bb7c10/Arsenal-Stats" TargetMode="External"/><Relationship Id="rId95" Type="http://schemas.openxmlformats.org/officeDocument/2006/relationships/hyperlink" Target="https://fbref.com/en/squads/e4a775cb/Nottingham-Forest-Stats" TargetMode="External"/><Relationship Id="rId160" Type="http://schemas.openxmlformats.org/officeDocument/2006/relationships/hyperlink" Target="https://fbref.com/en/players/ccce7025/matchlogs/2023-2024/summary/Sven-Botman-Match-Log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squads/b8fd03ef/Manchester-City-Stats" TargetMode="External"/><Relationship Id="rId1109" Type="http://schemas.openxmlformats.org/officeDocument/2006/relationships/hyperlink" Target="https://fbref.com/en/players/9f8e9423/Raphael-Varane" TargetMode="External"/><Relationship Id="rId258" Type="http://schemas.openxmlformats.org/officeDocument/2006/relationships/hyperlink" Target="https://fbref.com/en/country/GER/Germany-Football" TargetMode="External"/><Relationship Id="rId465" Type="http://schemas.openxmlformats.org/officeDocument/2006/relationships/hyperlink" Target="https://fbref.com/en/players/fed7cb61/Kai-Havertz" TargetMode="External"/><Relationship Id="rId672" Type="http://schemas.openxmlformats.org/officeDocument/2006/relationships/hyperlink" Target="https://fbref.com/en/players/cab9634e/matchlogs/2023-2024/summary/Ian-Maatsen-Match-Logs" TargetMode="External"/><Relationship Id="rId1095" Type="http://schemas.openxmlformats.org/officeDocument/2006/relationships/hyperlink" Target="https://fbref.com/en/squads/e4a775cb/Nottingham-Forest-Stats" TargetMode="External"/><Relationship Id="rId22" Type="http://schemas.openxmlformats.org/officeDocument/2006/relationships/hyperlink" Target="https://fbref.com/en/country/BIH/Bosnia-and-Herzegovina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bf33b257/Alfie-Doughty" TargetMode="External"/><Relationship Id="rId532" Type="http://schemas.openxmlformats.org/officeDocument/2006/relationships/hyperlink" Target="https://fbref.com/en/players/c17bfb65/matchlogs/2023-2024/summary/Joelinton-Match-Logs" TargetMode="External"/><Relationship Id="rId977" Type="http://schemas.openxmlformats.org/officeDocument/2006/relationships/hyperlink" Target="https://fbref.com/en/players/9744ff80/Pablo-Sarabia" TargetMode="External"/><Relationship Id="rId1162" Type="http://schemas.openxmlformats.org/officeDocument/2006/relationships/hyperlink" Target="https://fbref.com/en/country/ENG/England-Football" TargetMode="External"/><Relationship Id="rId171" Type="http://schemas.openxmlformats.org/officeDocument/2006/relationships/hyperlink" Target="https://fbref.com/en/squads/4ba7cbea/Bournemouth-Stats" TargetMode="External"/><Relationship Id="rId837" Type="http://schemas.openxmlformats.org/officeDocument/2006/relationships/hyperlink" Target="https://fbref.com/en/players/e0bc6fdc/Emerson-Palmieri" TargetMode="External"/><Relationship Id="rId1022" Type="http://schemas.openxmlformats.org/officeDocument/2006/relationships/hyperlink" Target="https://fbref.com/en/country/ENG/England-Football" TargetMode="External"/><Relationship Id="rId269" Type="http://schemas.openxmlformats.org/officeDocument/2006/relationships/hyperlink" Target="https://fbref.com/en/players/a816dbfb/Danilo" TargetMode="External"/><Relationship Id="rId476" Type="http://schemas.openxmlformats.org/officeDocument/2006/relationships/hyperlink" Target="https://fbref.com/en/players/169fd162/matchlogs/2023-2024/summary/Hwang-Hee-chan-Match-Logs" TargetMode="External"/><Relationship Id="rId683" Type="http://schemas.openxmlformats.org/officeDocument/2006/relationships/hyperlink" Target="https://fbref.com/en/squads/e4a775cb/Nottingham-Forest-Stats" TargetMode="External"/><Relationship Id="rId890" Type="http://schemas.openxmlformats.org/officeDocument/2006/relationships/hyperlink" Target="https://fbref.com/en/country/USA/United-States-Football" TargetMode="External"/><Relationship Id="rId904" Type="http://schemas.openxmlformats.org/officeDocument/2006/relationships/hyperlink" Target="https://fbref.com/en/players/0f7533cd/matchlogs/2023-2024/summary/Bobby-Reid-Match-Logs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squads/19538871/Manchester-United-Stats" TargetMode="External"/><Relationship Id="rId21" Type="http://schemas.openxmlformats.org/officeDocument/2006/relationships/hyperlink" Target="https://fbref.com/en/players/a6c58494/Naouirou-Ahamada" TargetMode="External"/><Relationship Id="rId170" Type="http://schemas.openxmlformats.org/officeDocument/2006/relationships/hyperlink" Target="https://fbref.com/en/country/FIN/Finland-Football" TargetMode="External"/><Relationship Id="rId268" Type="http://schemas.openxmlformats.org/officeDocument/2006/relationships/hyperlink" Target="https://fbref.com/en/players/9cfbad36/matchlogs/2023-2024/summary/Julio-Cesar-Enciso-Match-Logs" TargetMode="External"/><Relationship Id="rId475" Type="http://schemas.openxmlformats.org/officeDocument/2006/relationships/hyperlink" Target="https://fbref.com/en/squads/47c64c55/Crystal-Palace-Stats" TargetMode="External"/><Relationship Id="rId682" Type="http://schemas.openxmlformats.org/officeDocument/2006/relationships/hyperlink" Target="https://fbref.com/en/country/EST/Estonia-Football" TargetMode="External"/><Relationship Id="rId128" Type="http://schemas.openxmlformats.org/officeDocument/2006/relationships/hyperlink" Target="https://fbref.com/en/players/394854c4/matchlogs/2023-2024/summary/George-Baldock-Match-Logs" TargetMode="External"/><Relationship Id="rId335" Type="http://schemas.openxmlformats.org/officeDocument/2006/relationships/hyperlink" Target="https://fbref.com/en/squads/d07537b9/Brighton-and-Hove-Albion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players/4e5a4cbc/matchlogs/2023-2024/summary/Scott-McKenna-Match-Logs" TargetMode="External"/><Relationship Id="rId1172" Type="http://schemas.openxmlformats.org/officeDocument/2006/relationships/hyperlink" Target="https://fbref.com/en/players/4806ec67/Jordan-Pickford" TargetMode="External"/><Relationship Id="rId402" Type="http://schemas.openxmlformats.org/officeDocument/2006/relationships/hyperlink" Target="https://fbref.com/en/country/SCO/Scotland-Football" TargetMode="External"/><Relationship Id="rId847" Type="http://schemas.openxmlformats.org/officeDocument/2006/relationships/hyperlink" Target="https://fbref.com/en/players/9b5ce51a/matchlogs/2023-2024/summary/Jefferson-Lerma-Match-Logs" TargetMode="External"/><Relationship Id="rId1032" Type="http://schemas.openxmlformats.org/officeDocument/2006/relationships/hyperlink" Target="https://fbref.com/en/players/049a888d/Mykhailo-Mudryk" TargetMode="External"/><Relationship Id="rId1477" Type="http://schemas.openxmlformats.org/officeDocument/2006/relationships/hyperlink" Target="https://fbref.com/en/country/NED/Netherlands-Football" TargetMode="External"/><Relationship Id="rId707" Type="http://schemas.openxmlformats.org/officeDocument/2006/relationships/hyperlink" Target="https://fbref.com/en/squads/b2b47a98/Newcastle-United-Stats" TargetMode="External"/><Relationship Id="rId914" Type="http://schemas.openxmlformats.org/officeDocument/2006/relationships/hyperlink" Target="https://fbref.com/en/squads/943e8050/Burnley-Stats" TargetMode="External"/><Relationship Id="rId1337" Type="http://schemas.openxmlformats.org/officeDocument/2006/relationships/hyperlink" Target="https://fbref.com/en/country/ENG/England-Football" TargetMode="External"/><Relationship Id="rId1544" Type="http://schemas.openxmlformats.org/officeDocument/2006/relationships/hyperlink" Target="https://fbref.com/en/players/8b9ebd03/Willian" TargetMode="External"/><Relationship Id="rId43" Type="http://schemas.openxmlformats.org/officeDocument/2006/relationships/hyperlink" Target="https://fbref.com/en/squads/b8fd03ef/Manchester-City-Stats" TargetMode="External"/><Relationship Id="rId1404" Type="http://schemas.openxmlformats.org/officeDocument/2006/relationships/hyperlink" Target="https://fbref.com/en/players/e514ab62/Matt-Targett" TargetMode="External"/><Relationship Id="rId192" Type="http://schemas.openxmlformats.org/officeDocument/2006/relationships/hyperlink" Target="https://fbref.com/en/players/a4ac4b8f/matchlogs/2023-2024/summary/Willy-Boly-Match-Logs" TargetMode="External"/><Relationship Id="rId497" Type="http://schemas.openxmlformats.org/officeDocument/2006/relationships/hyperlink" Target="https://fbref.com/en/players/ed1e53f3/Phil-Foden" TargetMode="External"/><Relationship Id="rId357" Type="http://schemas.openxmlformats.org/officeDocument/2006/relationships/hyperlink" Target="https://fbref.com/en/players/60344e4f/Josh-Dasilva" TargetMode="External"/><Relationship Id="rId1194" Type="http://schemas.openxmlformats.org/officeDocument/2006/relationships/hyperlink" Target="https://fbref.com/en/squads/47c64c55/Crystal-Palace-Stats" TargetMode="External"/><Relationship Id="rId54" Type="http://schemas.openxmlformats.org/officeDocument/2006/relationships/hyperlink" Target="https://fbref.com/en/country/BRA/Brazil-Football" TargetMode="External"/><Relationship Id="rId217" Type="http://schemas.openxmlformats.org/officeDocument/2006/relationships/hyperlink" Target="https://fbref.com/en/players/47369df8/Josh-Brownhill" TargetMode="External"/><Relationship Id="rId564" Type="http://schemas.openxmlformats.org/officeDocument/2006/relationships/hyperlink" Target="https://fbref.com/en/players/f0caab96/matchlogs/2023-2024/summary/Toti-Gomes-Match-Logs" TargetMode="External"/><Relationship Id="rId771" Type="http://schemas.openxmlformats.org/officeDocument/2006/relationships/hyperlink" Target="https://fbref.com/en/squads/7c21e445/West-Ham-United-Stats" TargetMode="External"/><Relationship Id="rId869" Type="http://schemas.openxmlformats.org/officeDocument/2006/relationships/hyperlink" Target="https://fbref.com/en/country/WAL/Wales-Football" TargetMode="External"/><Relationship Id="rId1499" Type="http://schemas.openxmlformats.org/officeDocument/2006/relationships/hyperlink" Target="https://fbref.com/en/players/77d6fd4d/matchlogs/2023-2024/summary/Guglielmo-Vicario-Match-Logs" TargetMode="External"/><Relationship Id="rId424" Type="http://schemas.openxmlformats.org/officeDocument/2006/relationships/hyperlink" Target="https://fbref.com/en/players/ce4f40c7/matchlogs/2023-2024/summary/Cheick-Doucoure-Match-Logs" TargetMode="External"/><Relationship Id="rId631" Type="http://schemas.openxmlformats.org/officeDocument/2006/relationships/hyperlink" Target="https://fbref.com/en/squads/19538871/Manchester-United-Stats" TargetMode="External"/><Relationship Id="rId729" Type="http://schemas.openxmlformats.org/officeDocument/2006/relationships/hyperlink" Target="https://fbref.com/en/players/45db685d/Jorginho" TargetMode="External"/><Relationship Id="rId1054" Type="http://schemas.openxmlformats.org/officeDocument/2006/relationships/hyperlink" Target="https://fbref.com/en/squads/18bb7c10/Arsenal-Stats" TargetMode="External"/><Relationship Id="rId1261" Type="http://schemas.openxmlformats.org/officeDocument/2006/relationships/hyperlink" Target="https://fbref.com/en/country/DEN/Denmark-Football" TargetMode="External"/><Relationship Id="rId1359" Type="http://schemas.openxmlformats.org/officeDocument/2006/relationships/hyperlink" Target="https://fbref.com/en/players/86e7deaf/matchlogs/2023-2024/summary/Thiago-Silva-Match-Logs" TargetMode="External"/><Relationship Id="rId270" Type="http://schemas.openxmlformats.org/officeDocument/2006/relationships/hyperlink" Target="https://fbref.com/en/country/ENG/England-Football" TargetMode="External"/><Relationship Id="rId936" Type="http://schemas.openxmlformats.org/officeDocument/2006/relationships/hyperlink" Target="https://fbref.com/en/players/bac46a10/Lisandro-Martinez" TargetMode="External"/><Relationship Id="rId1121" Type="http://schemas.openxmlformats.org/officeDocument/2006/relationships/hyperlink" Target="https://fbref.com/en/country/GER/Germany-Football" TargetMode="External"/><Relationship Id="rId1219" Type="http://schemas.openxmlformats.org/officeDocument/2006/relationships/hyperlink" Target="https://fbref.com/en/players/0f7533cd/matchlogs/2023-2024/summary/Bobby-Reid-Match-Logs" TargetMode="External"/><Relationship Id="rId1566" Type="http://schemas.openxmlformats.org/officeDocument/2006/relationships/hyperlink" Target="https://fbref.com/en/squads/e297cd13/Luton-Town-Stats" TargetMode="External"/><Relationship Id="rId65" Type="http://schemas.openxmlformats.org/officeDocument/2006/relationships/hyperlink" Target="https://fbref.com/en/players/ad1f61f3/Steven-Alzate" TargetMode="External"/><Relationship Id="rId130" Type="http://schemas.openxmlformats.org/officeDocument/2006/relationships/hyperlink" Target="https://fbref.com/en/country/GRN/Grenada-Football" TargetMode="External"/><Relationship Id="rId368" Type="http://schemas.openxmlformats.org/officeDocument/2006/relationships/hyperlink" Target="https://fbref.com/en/players/44781702/matchlogs/2023-2024/summary/Ben-Davies-Match-Logs" TargetMode="External"/><Relationship Id="rId575" Type="http://schemas.openxmlformats.org/officeDocument/2006/relationships/hyperlink" Target="https://fbref.com/en/squads/b2b47a98/Newcastle-United-Stats" TargetMode="External"/><Relationship Id="rId782" Type="http://schemas.openxmlformats.org/officeDocument/2006/relationships/hyperlink" Target="https://fbref.com/en/squads/4ba7cbea/Bournemouth-Stats" TargetMode="External"/><Relationship Id="rId1426" Type="http://schemas.openxmlformats.org/officeDocument/2006/relationships/hyperlink" Target="https://fbref.com/en/squads/18bb7c10/Arsenal-Stats" TargetMode="External"/><Relationship Id="rId228" Type="http://schemas.openxmlformats.org/officeDocument/2006/relationships/hyperlink" Target="https://fbref.com/en/players/bfc3b3a0/matchlogs/2023-2024/summary/Hugo-Bueno-Match-Logs" TargetMode="External"/><Relationship Id="rId435" Type="http://schemas.openxmlformats.org/officeDocument/2006/relationships/hyperlink" Target="https://fbref.com/en/squads/d07537b9/Brighton-and-Hove-Albion-Stats" TargetMode="External"/><Relationship Id="rId642" Type="http://schemas.openxmlformats.org/officeDocument/2006/relationships/hyperlink" Target="https://fbref.com/en/country/SCO/Scotland-Football" TargetMode="External"/><Relationship Id="rId1065" Type="http://schemas.openxmlformats.org/officeDocument/2006/relationships/hyperlink" Target="https://fbref.com/en/country/SEN/Senegal-Football" TargetMode="External"/><Relationship Id="rId1272" Type="http://schemas.openxmlformats.org/officeDocument/2006/relationships/hyperlink" Target="https://fbref.com/en/players/a9b1c319/Pelly-Ruddock-Mpanzu" TargetMode="External"/><Relationship Id="rId281" Type="http://schemas.openxmlformats.org/officeDocument/2006/relationships/hyperlink" Target="https://fbref.com/en/players/26ce2263/Ryan-Christie" TargetMode="External"/><Relationship Id="rId502" Type="http://schemas.openxmlformats.org/officeDocument/2006/relationships/hyperlink" Target="https://fbref.com/en/country/ENG/England-Football" TargetMode="External"/><Relationship Id="rId947" Type="http://schemas.openxmlformats.org/officeDocument/2006/relationships/hyperlink" Target="https://fbref.com/en/players/50e6dc35/matchlogs/2023-2024/summary/Jean-Philippe-Mateta-Match-Logs" TargetMode="External"/><Relationship Id="rId1132" Type="http://schemas.openxmlformats.org/officeDocument/2006/relationships/hyperlink" Target="https://fbref.com/en/players/dc7f8a28/Cole-Palmer" TargetMode="External"/><Relationship Id="rId1577" Type="http://schemas.openxmlformats.org/officeDocument/2006/relationships/hyperlink" Target="https://fbref.com/en/country/ENG/England-Football" TargetMode="External"/><Relationship Id="rId76" Type="http://schemas.openxmlformats.org/officeDocument/2006/relationships/hyperlink" Target="https://fbref.com/en/players/21a866b7/matchlogs/2023-2024/summary/Joseph-Anang-Match-Logs" TargetMode="External"/><Relationship Id="rId141" Type="http://schemas.openxmlformats.org/officeDocument/2006/relationships/hyperlink" Target="https://fbref.com/en/players/a36524bf/Calvin-Bassey" TargetMode="External"/><Relationship Id="rId379" Type="http://schemas.openxmlformats.org/officeDocument/2006/relationships/hyperlink" Target="https://fbref.com/en/squads/8602292d/Aston-Villa-Stats" TargetMode="External"/><Relationship Id="rId586" Type="http://schemas.openxmlformats.org/officeDocument/2006/relationships/hyperlink" Target="https://fbref.com/en/country/IRL/Republic-of-Ireland-Football" TargetMode="External"/><Relationship Id="rId793" Type="http://schemas.openxmlformats.org/officeDocument/2006/relationships/hyperlink" Target="https://fbref.com/en/country/POL/Poland-Football" TargetMode="External"/><Relationship Id="rId807" Type="http://schemas.openxmlformats.org/officeDocument/2006/relationships/hyperlink" Target="https://fbref.com/en/players/5ed9b537/matchlogs/2023-2024/summary/Ibrahima-Konate-Match-Logs" TargetMode="External"/><Relationship Id="rId1437" Type="http://schemas.openxmlformats.org/officeDocument/2006/relationships/hyperlink" Target="https://fbref.com/en/country/ESP/Spain-Football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cff3d9bb/Chelsea-Stats" TargetMode="External"/><Relationship Id="rId446" Type="http://schemas.openxmlformats.org/officeDocument/2006/relationships/hyperlink" Target="https://fbref.com/en/country/IRL/Republic-of-Ireland-Football" TargetMode="External"/><Relationship Id="rId653" Type="http://schemas.openxmlformats.org/officeDocument/2006/relationships/hyperlink" Target="https://fbref.com/en/players/3f65d5ce/Ethan-Horvath" TargetMode="External"/><Relationship Id="rId1076" Type="http://schemas.openxmlformats.org/officeDocument/2006/relationships/hyperlink" Target="https://fbref.com/en/players/e6af02e0/Matheus-Nunes" TargetMode="External"/><Relationship Id="rId1283" Type="http://schemas.openxmlformats.org/officeDocument/2006/relationships/hyperlink" Target="https://fbref.com/en/players/bc7dc64d/matchlogs/2023-2024/summary/Bukayo-Saka-Match-Logs" TargetMode="External"/><Relationship Id="rId1490" Type="http://schemas.openxmlformats.org/officeDocument/2006/relationships/hyperlink" Target="https://fbref.com/en/squads/361ca564/Tottenham-Hotspur-Stats" TargetMode="External"/><Relationship Id="rId1504" Type="http://schemas.openxmlformats.org/officeDocument/2006/relationships/hyperlink" Target="https://fbref.com/en/players/8b529245/Carlos-Vinicius" TargetMode="External"/><Relationship Id="rId292" Type="http://schemas.openxmlformats.org/officeDocument/2006/relationships/hyperlink" Target="https://fbref.com/en/players/0442183b/matchlogs/2023-2024/summary/Nathaniel-Clyne-Match-Logs" TargetMode="External"/><Relationship Id="rId306" Type="http://schemas.openxmlformats.org/officeDocument/2006/relationships/hyperlink" Target="https://fbref.com/en/country/CIV/Cote-dIvoire-Football" TargetMode="External"/><Relationship Id="rId860" Type="http://schemas.openxmlformats.org/officeDocument/2006/relationships/hyperlink" Target="https://fbref.com/en/players/afed6722/Valentino-Livramento" TargetMode="External"/><Relationship Id="rId958" Type="http://schemas.openxmlformats.org/officeDocument/2006/relationships/hyperlink" Target="https://fbref.com/en/squads/d3fd31cc/Everton-Stats" TargetMode="External"/><Relationship Id="rId1143" Type="http://schemas.openxmlformats.org/officeDocument/2006/relationships/hyperlink" Target="https://fbref.com/en/players/9b6f7fd5/matchlogs/2023-2024/summary/Lucas-Paqueta-Match-Logs" TargetMode="External"/><Relationship Id="rId1588" Type="http://schemas.openxmlformats.org/officeDocument/2006/relationships/hyperlink" Target="https://fbref.com/en/players/07d65234/Anass-Zaroury" TargetMode="External"/><Relationship Id="rId87" Type="http://schemas.openxmlformats.org/officeDocument/2006/relationships/hyperlink" Target="https://fbref.com/en/squads/4ba7cbea/Bournemouth-Stats" TargetMode="External"/><Relationship Id="rId513" Type="http://schemas.openxmlformats.org/officeDocument/2006/relationships/hyperlink" Target="https://fbref.com/en/players/38c29201/Aidan-Francis" TargetMode="External"/><Relationship Id="rId597" Type="http://schemas.openxmlformats.org/officeDocument/2006/relationships/hyperlink" Target="https://fbref.com/en/players/82518f62/Bruno-Guimaraes" TargetMode="External"/><Relationship Id="rId720" Type="http://schemas.openxmlformats.org/officeDocument/2006/relationships/hyperlink" Target="https://fbref.com/en/players/0cd31129/matchlogs/2023-2024/summary/Brennan-Johnson-Match-Logs" TargetMode="External"/><Relationship Id="rId818" Type="http://schemas.openxmlformats.org/officeDocument/2006/relationships/hyperlink" Target="https://fbref.com/en/squads/b8fd03ef/Manchester-City-Stats" TargetMode="External"/><Relationship Id="rId1350" Type="http://schemas.openxmlformats.org/officeDocument/2006/relationships/hyperlink" Target="https://fbref.com/en/squads/b8fd03ef/Manchester-City-Stats" TargetMode="External"/><Relationship Id="rId1448" Type="http://schemas.openxmlformats.org/officeDocument/2006/relationships/hyperlink" Target="https://fbref.com/en/players/21512407/Kieran-Trippier" TargetMode="External"/><Relationship Id="rId152" Type="http://schemas.openxmlformats.org/officeDocument/2006/relationships/hyperlink" Target="https://fbref.com/en/players/9ade9ce1/matchlogs/2023-2024/summary/Anis-Ben-Slimane-Match-Logs" TargetMode="External"/><Relationship Id="rId457" Type="http://schemas.openxmlformats.org/officeDocument/2006/relationships/hyperlink" Target="https://fbref.com/en/players/b9e1436c/Harvey-Elliott" TargetMode="External"/><Relationship Id="rId1003" Type="http://schemas.openxmlformats.org/officeDocument/2006/relationships/hyperlink" Target="https://fbref.com/en/players/8397a50c/matchlogs/2023-2024/summary/Tyrone-Mings-Match-Logs" TargetMode="External"/><Relationship Id="rId1087" Type="http://schemas.openxmlformats.org/officeDocument/2006/relationships/hyperlink" Target="https://fbref.com/en/players/df0a4c90/matchlogs/2023-2024/summary/Christian-Norgaard-Match-Logs" TargetMode="External"/><Relationship Id="rId1210" Type="http://schemas.openxmlformats.org/officeDocument/2006/relationships/hyperlink" Target="https://fbref.com/en/squads/943e8050/Burnley-Stats" TargetMode="External"/><Relationship Id="rId1294" Type="http://schemas.openxmlformats.org/officeDocument/2006/relationships/hyperlink" Target="https://fbref.com/en/squads/361ca564/Tottenham-Hotspur-Stats" TargetMode="External"/><Relationship Id="rId1308" Type="http://schemas.openxmlformats.org/officeDocument/2006/relationships/hyperlink" Target="https://fbref.com/en/players/9744ff80/Pablo-Sarabia" TargetMode="External"/><Relationship Id="rId664" Type="http://schemas.openxmlformats.org/officeDocument/2006/relationships/hyperlink" Target="https://fbref.com/en/players/a4e85758/matchlogs/2023-2024/summary/Igor-Match-Logs" TargetMode="External"/><Relationship Id="rId871" Type="http://schemas.openxmlformats.org/officeDocument/2006/relationships/hyperlink" Target="https://fbref.com/en/players/37118440/matchlogs/2023-2024/summary/Tom-Lockyer-Match-Logs" TargetMode="External"/><Relationship Id="rId969" Type="http://schemas.openxmlformats.org/officeDocument/2006/relationships/hyperlink" Target="https://fbref.com/en/country/ENG/England-Football" TargetMode="External"/><Relationship Id="rId1515" Type="http://schemas.openxmlformats.org/officeDocument/2006/relationships/hyperlink" Target="https://fbref.com/en/players/9295dc1c/matchlogs/2023-2024/summary/Vitinho-Match-Logs" TargetMode="External"/><Relationship Id="rId1599" Type="http://schemas.openxmlformats.org/officeDocument/2006/relationships/hyperlink" Target="https://fbref.com/en/players/79300479/matchlogs/2023-2024/summary/Martin-Odegaard-Match-Logs" TargetMode="External"/><Relationship Id="rId14" Type="http://schemas.openxmlformats.org/officeDocument/2006/relationships/hyperlink" Target="https://fbref.com/en/country/CIV/Cote-dIvoire-Football" TargetMode="External"/><Relationship Id="rId317" Type="http://schemas.openxmlformats.org/officeDocument/2006/relationships/hyperlink" Target="https://fbref.com/en/players/a5ca9127/Conor-Coventry" TargetMode="External"/><Relationship Id="rId524" Type="http://schemas.openxmlformats.org/officeDocument/2006/relationships/hyperlink" Target="https://fbref.com/en/players/1971591f/matchlogs/2023-2024/summary/Cody-Gakpo-Match-Logs" TargetMode="External"/><Relationship Id="rId731" Type="http://schemas.openxmlformats.org/officeDocument/2006/relationships/hyperlink" Target="https://fbref.com/en/squads/18bb7c10/Arsenal-Stats" TargetMode="External"/><Relationship Id="rId1154" Type="http://schemas.openxmlformats.org/officeDocument/2006/relationships/hyperlink" Target="https://fbref.com/en/squads/19538871/Manchester-United-Stats" TargetMode="External"/><Relationship Id="rId1361" Type="http://schemas.openxmlformats.org/officeDocument/2006/relationships/hyperlink" Target="https://fbref.com/en/country/ENG/England-Football" TargetMode="External"/><Relationship Id="rId1459" Type="http://schemas.openxmlformats.org/officeDocument/2006/relationships/hyperlink" Target="https://fbref.com/en/players/cddf767b/matchlogs/2023-2024/summary/Auston-Trusty-Match-Logs" TargetMode="External"/><Relationship Id="rId98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943e8050/Burnley-Stats" TargetMode="External"/><Relationship Id="rId370" Type="http://schemas.openxmlformats.org/officeDocument/2006/relationships/hyperlink" Target="https://fbref.com/en/country/ENG/England-Football" TargetMode="External"/><Relationship Id="rId829" Type="http://schemas.openxmlformats.org/officeDocument/2006/relationships/hyperlink" Target="https://fbref.com/en/country/FRA/France-Football" TargetMode="External"/><Relationship Id="rId1014" Type="http://schemas.openxmlformats.org/officeDocument/2006/relationships/hyperlink" Target="https://fbref.com/en/squads/fd962109/Fulham-Stats" TargetMode="External"/><Relationship Id="rId1221" Type="http://schemas.openxmlformats.org/officeDocument/2006/relationships/hyperlink" Target="https://fbref.com/en/country/ENG/England-Football" TargetMode="External"/><Relationship Id="rId230" Type="http://schemas.openxmlformats.org/officeDocument/2006/relationships/hyperlink" Target="https://fbref.com/en/country/ARG/Argentina-Football" TargetMode="External"/><Relationship Id="rId468" Type="http://schemas.openxmlformats.org/officeDocument/2006/relationships/hyperlink" Target="https://fbref.com/en/players/980522ec/matchlogs/2023-2024/summary/Christian-Eriksen-Match-Logs" TargetMode="External"/><Relationship Id="rId675" Type="http://schemas.openxmlformats.org/officeDocument/2006/relationships/hyperlink" Target="https://fbref.com/en/squads/d3fd31cc/Everton-Stats" TargetMode="External"/><Relationship Id="rId882" Type="http://schemas.openxmlformats.org/officeDocument/2006/relationships/hyperlink" Target="https://fbref.com/en/squads/8602292d/Aston-Villa-Stats" TargetMode="External"/><Relationship Id="rId1098" Type="http://schemas.openxmlformats.org/officeDocument/2006/relationships/hyperlink" Target="https://fbref.com/en/squads/e297cd13/Luton-Town-Stats" TargetMode="External"/><Relationship Id="rId1319" Type="http://schemas.openxmlformats.org/officeDocument/2006/relationships/hyperlink" Target="https://fbref.com/en/players/c8aa95da/matchlogs/2023-2024/summary/Fabian-Schar-Match-Logs" TargetMode="External"/><Relationship Id="rId1526" Type="http://schemas.openxmlformats.org/officeDocument/2006/relationships/hyperlink" Target="https://fbref.com/en/squads/47c64c55/Crystal-Palace-Stats" TargetMode="External"/><Relationship Id="rId25" Type="http://schemas.openxmlformats.org/officeDocument/2006/relationships/hyperlink" Target="https://fbref.com/en/players/eab957a3/Anel-Ahmedhodzic" TargetMode="External"/><Relationship Id="rId328" Type="http://schemas.openxmlformats.org/officeDocument/2006/relationships/hyperlink" Target="https://fbref.com/en/players/f6d7d690/matchlogs/2023-2024/summary/Josh-Cullen-Match-Logs" TargetMode="External"/><Relationship Id="rId535" Type="http://schemas.openxmlformats.org/officeDocument/2006/relationships/hyperlink" Target="https://fbref.com/en/squads/19538871/Manchester-United-Stats" TargetMode="External"/><Relationship Id="rId742" Type="http://schemas.openxmlformats.org/officeDocument/2006/relationships/hyperlink" Target="https://fbref.com/en/country/CIV/Cote-dIvoire-Football" TargetMode="External"/><Relationship Id="rId1165" Type="http://schemas.openxmlformats.org/officeDocument/2006/relationships/hyperlink" Target="https://fbref.com/en/country/ENG/England-Football" TargetMode="External"/><Relationship Id="rId1372" Type="http://schemas.openxmlformats.org/officeDocument/2006/relationships/hyperlink" Target="https://fbref.com/en/players/886f9aac/Manor-Solomon" TargetMode="External"/><Relationship Id="rId174" Type="http://schemas.openxmlformats.org/officeDocument/2006/relationships/hyperlink" Target="https://fbref.com/en/country/ENG/England-Football" TargetMode="External"/><Relationship Id="rId381" Type="http://schemas.openxmlformats.org/officeDocument/2006/relationships/hyperlink" Target="https://fbref.com/en/players/4a1a9578/Luis-Diaz" TargetMode="External"/><Relationship Id="rId602" Type="http://schemas.openxmlformats.org/officeDocument/2006/relationships/hyperlink" Target="https://fbref.com/en/country/FRA/France-Football" TargetMode="External"/><Relationship Id="rId1025" Type="http://schemas.openxmlformats.org/officeDocument/2006/relationships/hyperlink" Target="https://fbref.com/en/country/ENG/England-Football" TargetMode="External"/><Relationship Id="rId1232" Type="http://schemas.openxmlformats.org/officeDocument/2006/relationships/hyperlink" Target="https://fbref.com/en/players/7a1f2c08/Jairo-Riedewald" TargetMode="External"/><Relationship Id="rId241" Type="http://schemas.openxmlformats.org/officeDocument/2006/relationships/hyperlink" Target="https://fbref.com/en/players/a8748947/Tom-Cairney" TargetMode="External"/><Relationship Id="rId479" Type="http://schemas.openxmlformats.org/officeDocument/2006/relationships/hyperlink" Target="https://fbref.com/en/squads/7c21e445/West-Ham-United-Stats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country/ARG/Argentina-Football" TargetMode="External"/><Relationship Id="rId907" Type="http://schemas.openxmlformats.org/officeDocument/2006/relationships/hyperlink" Target="https://fbref.com/en/players/d8931174/matchlogs/2023-2024/summary/Harry-Maguire-Match-Logs" TargetMode="External"/><Relationship Id="rId1537" Type="http://schemas.openxmlformats.org/officeDocument/2006/relationships/hyperlink" Target="https://fbref.com/en/country/ENG/England-Football" TargetMode="External"/><Relationship Id="rId36" Type="http://schemas.openxmlformats.org/officeDocument/2006/relationships/hyperlink" Target="https://fbref.com/en/players/9b398aea/matchlogs/2023-2024/summary/Rayan-Ait-Nouri-Match-Logs" TargetMode="External"/><Relationship Id="rId339" Type="http://schemas.openxmlformats.org/officeDocument/2006/relationships/hyperlink" Target="https://fbref.com/en/squads/943e8050/Burnley-Stats" TargetMode="External"/><Relationship Id="rId546" Type="http://schemas.openxmlformats.org/officeDocument/2006/relationships/hyperlink" Target="https://fbref.com/en/country/SCO/Scotland-Football" TargetMode="External"/><Relationship Id="rId753" Type="http://schemas.openxmlformats.org/officeDocument/2006/relationships/hyperlink" Target="https://fbref.com/en/players/15f24fe7/Sasa-Kalajdzic" TargetMode="External"/><Relationship Id="rId1176" Type="http://schemas.openxmlformats.org/officeDocument/2006/relationships/hyperlink" Target="https://fbref.com/en/players/e541326e/Ethan-Pinnock" TargetMode="External"/><Relationship Id="rId1383" Type="http://schemas.openxmlformats.org/officeDocument/2006/relationships/hyperlink" Target="https://fbref.com/en/players/6a8a7af8/matchlogs/2023-2024/summary/Vinicius-Souza-Match-Logs" TargetMode="External"/><Relationship Id="rId101" Type="http://schemas.openxmlformats.org/officeDocument/2006/relationships/hyperlink" Target="https://fbref.com/en/players/2f965a72/Alphonse-Areola" TargetMode="External"/><Relationship Id="rId185" Type="http://schemas.openxmlformats.org/officeDocument/2006/relationships/hyperlink" Target="https://fbref.com/en/players/6c203af0/Yves-Bissouma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493924a7/Kevin-Mbabu" TargetMode="External"/><Relationship Id="rId1036" Type="http://schemas.openxmlformats.org/officeDocument/2006/relationships/hyperlink" Target="https://fbref.com/en/players/99aa1a84/Arijanet-Muric" TargetMode="External"/><Relationship Id="rId1243" Type="http://schemas.openxmlformats.org/officeDocument/2006/relationships/hyperlink" Target="https://fbref.com/en/players/2e4f5f03/matchlogs/2023-2024/summary/Andrew-Robertson-Match-Logs" TargetMode="External"/><Relationship Id="rId1590" Type="http://schemas.openxmlformats.org/officeDocument/2006/relationships/hyperlink" Target="https://fbref.com/en/squads/943e8050/Burnley-Stats" TargetMode="External"/><Relationship Id="rId392" Type="http://schemas.openxmlformats.org/officeDocument/2006/relationships/hyperlink" Target="https://fbref.com/en/players/1b84dbe1/matchlogs/2023-2024/summary/Lucas-Digne-Match-Logs" TargetMode="External"/><Relationship Id="rId613" Type="http://schemas.openxmlformats.org/officeDocument/2006/relationships/hyperlink" Target="https://fbref.com/en/players/a7588cdc/Antwoine-Hackford" TargetMode="External"/><Relationship Id="rId697" Type="http://schemas.openxmlformats.org/officeDocument/2006/relationships/hyperlink" Target="https://fbref.com/en/players/b561db50/Raul-Jimenez" TargetMode="External"/><Relationship Id="rId820" Type="http://schemas.openxmlformats.org/officeDocument/2006/relationships/hyperlink" Target="https://fbref.com/en/players/df3cda47/Dejan-Kulusevski" TargetMode="External"/><Relationship Id="rId918" Type="http://schemas.openxmlformats.org/officeDocument/2006/relationships/hyperlink" Target="https://fbref.com/en/squads/d07537b9/Brighton-and-Hove-Albion-Stats" TargetMode="External"/><Relationship Id="rId1450" Type="http://schemas.openxmlformats.org/officeDocument/2006/relationships/hyperlink" Target="https://fbref.com/en/squads/b2b47a98/Newcastle-United-Stats" TargetMode="External"/><Relationship Id="rId1548" Type="http://schemas.openxmlformats.org/officeDocument/2006/relationships/hyperlink" Target="https://fbref.com/en/players/c596fcb0/Callum-Wilson" TargetMode="External"/><Relationship Id="rId252" Type="http://schemas.openxmlformats.org/officeDocument/2006/relationships/hyperlink" Target="https://fbref.com/en/players/4506aec5/matchlogs/2023-2024/summary/Thomas-Cannon-Match-Logs" TargetMode="External"/><Relationship Id="rId1103" Type="http://schemas.openxmlformats.org/officeDocument/2006/relationships/hyperlink" Target="https://fbref.com/en/players/74b2cd7e/matchlogs/2023-2024/summary/Angelo-Ogbonna-Match-Logs" TargetMode="External"/><Relationship Id="rId1187" Type="http://schemas.openxmlformats.org/officeDocument/2006/relationships/hyperlink" Target="https://fbref.com/en/players/27d0a506/matchlogs/2023-2024/summary/Pedro-Porro-Match-Logs" TargetMode="External"/><Relationship Id="rId1310" Type="http://schemas.openxmlformats.org/officeDocument/2006/relationships/hyperlink" Target="https://fbref.com/en/squads/8cec06e1/Wolverhampton-Wanderers-Stats" TargetMode="External"/><Relationship Id="rId1408" Type="http://schemas.openxmlformats.org/officeDocument/2006/relationships/hyperlink" Target="https://fbref.com/en/players/15ea812b/James-Tarkowski" TargetMode="External"/><Relationship Id="rId47" Type="http://schemas.openxmlformats.org/officeDocument/2006/relationships/hyperlink" Target="https://fbref.com/en/squads/b8fd03ef/Manchester-City-Stats" TargetMode="External"/><Relationship Id="rId112" Type="http://schemas.openxmlformats.org/officeDocument/2006/relationships/hyperlink" Target="https://fbref.com/en/players/5e253986/matchlogs/2023-2024/summary/Brandon-Austin-Match-Logs" TargetMode="External"/><Relationship Id="rId557" Type="http://schemas.openxmlformats.org/officeDocument/2006/relationships/hyperlink" Target="https://fbref.com/en/players/8b57ad2c/Joao-Gomes" TargetMode="External"/><Relationship Id="rId764" Type="http://schemas.openxmlformats.org/officeDocument/2006/relationships/hyperlink" Target="https://fbref.com/en/players/1caa93a5/matchlogs/2023-2024/summary/Thomas-Kaminski-Match-Logs" TargetMode="External"/><Relationship Id="rId971" Type="http://schemas.openxmlformats.org/officeDocument/2006/relationships/hyperlink" Target="https://fbref.com/en/players/96593e89/matchlogs/2023-2024/summary/James-Mcatee-Match-Logs" TargetMode="External"/><Relationship Id="rId1394" Type="http://schemas.openxmlformats.org/officeDocument/2006/relationships/hyperlink" Target="https://fbref.com/en/squads/cff3d9bb/Chelsea-Stats" TargetMode="External"/><Relationship Id="rId196" Type="http://schemas.openxmlformats.org/officeDocument/2006/relationships/hyperlink" Target="https://fbref.com/en/players/ccce7025/matchlogs/2023-2024/summary/Sven-Botman-Match-Logs" TargetMode="External"/><Relationship Id="rId417" Type="http://schemas.openxmlformats.org/officeDocument/2006/relationships/hyperlink" Target="https://fbref.com/en/players/02b29014/Abdoulaye-Doucoure" TargetMode="External"/><Relationship Id="rId624" Type="http://schemas.openxmlformats.org/officeDocument/2006/relationships/hyperlink" Target="https://fbref.com/en/players/4fd08daa/matchlogs/2023-2024/summary/Jan-Paul-van-Hecke-Match-Logs" TargetMode="External"/><Relationship Id="rId831" Type="http://schemas.openxmlformats.org/officeDocument/2006/relationships/hyperlink" Target="https://fbref.com/en/players/0ed063d6/matchlogs/2023-2024/summary/Yasser-Larouci-Match-Logs" TargetMode="External"/><Relationship Id="rId1047" Type="http://schemas.openxmlformats.org/officeDocument/2006/relationships/hyperlink" Target="https://fbref.com/en/players/30d4a2e5/matchlogs/2023-2024/summary/Vitaliy-Mykolenko-Match-Logs" TargetMode="External"/><Relationship Id="rId1254" Type="http://schemas.openxmlformats.org/officeDocument/2006/relationships/hyperlink" Target="https://fbref.com/en/squads/fd962109/Fulham-Stats" TargetMode="External"/><Relationship Id="rId1461" Type="http://schemas.openxmlformats.org/officeDocument/2006/relationships/hyperlink" Target="https://fbref.com/en/country/GRE/Greece-Football" TargetMode="External"/><Relationship Id="rId263" Type="http://schemas.openxmlformats.org/officeDocument/2006/relationships/hyperlink" Target="https://fbref.com/en/squads/8602292d/Aston-Villa-Stats" TargetMode="External"/><Relationship Id="rId470" Type="http://schemas.openxmlformats.org/officeDocument/2006/relationships/hyperlink" Target="https://fbref.com/en/country/ECU/Ecuador-Football" TargetMode="External"/><Relationship Id="rId929" Type="http://schemas.openxmlformats.org/officeDocument/2006/relationships/hyperlink" Target="https://fbref.com/en/country/BRA/Brazil-Football" TargetMode="External"/><Relationship Id="rId1114" Type="http://schemas.openxmlformats.org/officeDocument/2006/relationships/hyperlink" Target="https://fbref.com/en/squads/19538871/Manchester-United-Stats" TargetMode="External"/><Relationship Id="rId1321" Type="http://schemas.openxmlformats.org/officeDocument/2006/relationships/hyperlink" Target="https://fbref.com/en/country/GHA/Ghana-Football" TargetMode="External"/><Relationship Id="rId1559" Type="http://schemas.openxmlformats.org/officeDocument/2006/relationships/hyperlink" Target="https://fbref.com/en/players/2500cef9/matchlogs/2023-2024/summary/Yoane-Wissa-Match-Logs" TargetMode="External"/><Relationship Id="rId58" Type="http://schemas.openxmlformats.org/officeDocument/2006/relationships/hyperlink" Target="https://fbref.com/en/country/PAR/Paraguay-Football" TargetMode="External"/><Relationship Id="rId123" Type="http://schemas.openxmlformats.org/officeDocument/2006/relationships/hyperlink" Target="https://fbref.com/en/squads/8602292d/Aston-Villa-Stats" TargetMode="External"/><Relationship Id="rId330" Type="http://schemas.openxmlformats.org/officeDocument/2006/relationships/hyperlink" Target="https://fbref.com/en/country/BRA/Brazil-Football" TargetMode="External"/><Relationship Id="rId568" Type="http://schemas.openxmlformats.org/officeDocument/2006/relationships/hyperlink" Target="https://fbref.com/en/players/7a11550b/matchlogs/2023-2024/summary/Joe-Gomez-Match-Logs" TargetMode="External"/><Relationship Id="rId775" Type="http://schemas.openxmlformats.org/officeDocument/2006/relationships/hyperlink" Target="https://fbref.com/en/squads/822bd0ba/Liverpool-Stats" TargetMode="External"/><Relationship Id="rId982" Type="http://schemas.openxmlformats.org/officeDocument/2006/relationships/hyperlink" Target="https://fbref.com/en/squads/8602292d/Aston-Villa-Stats" TargetMode="External"/><Relationship Id="rId1198" Type="http://schemas.openxmlformats.org/officeDocument/2006/relationships/hyperlink" Target="https://fbref.com/en/squads/18bb7c10/Arsenal-Stats" TargetMode="External"/><Relationship Id="rId1419" Type="http://schemas.openxmlformats.org/officeDocument/2006/relationships/hyperlink" Target="https://fbref.com/en/players/56f7a928/matchlogs/2023-2024/summary/Youri-Tielemans-Match-Logs" TargetMode="External"/><Relationship Id="rId428" Type="http://schemas.openxmlformats.org/officeDocument/2006/relationships/hyperlink" Target="https://fbref.com/en/players/bf33b257/matchlogs/2023-2024/summary/Alfie-Doughty-Match-Logs" TargetMode="External"/><Relationship Id="rId635" Type="http://schemas.openxmlformats.org/officeDocument/2006/relationships/hyperlink" Target="https://fbref.com/en/squads/cd051869/Brentford-Stats" TargetMode="External"/><Relationship Id="rId842" Type="http://schemas.openxmlformats.org/officeDocument/2006/relationships/hyperlink" Target="https://fbref.com/en/squads/fd962109/Fulham-Stats" TargetMode="External"/><Relationship Id="rId1058" Type="http://schemas.openxmlformats.org/officeDocument/2006/relationships/hyperlink" Target="https://fbref.com/en/squads/4ba7cbea/Bournemouth-Stats" TargetMode="External"/><Relationship Id="rId1265" Type="http://schemas.openxmlformats.org/officeDocument/2006/relationships/hyperlink" Target="https://fbref.com/en/country/ARG/Argentina-Football" TargetMode="External"/><Relationship Id="rId1472" Type="http://schemas.openxmlformats.org/officeDocument/2006/relationships/hyperlink" Target="https://fbref.com/en/players/1df4a109/Lesley-Ugochukwu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4596da74/Evan-Ferguson" TargetMode="External"/><Relationship Id="rId702" Type="http://schemas.openxmlformats.org/officeDocument/2006/relationships/hyperlink" Target="https://fbref.com/en/country/BRA/Brazil-Football" TargetMode="External"/><Relationship Id="rId1125" Type="http://schemas.openxmlformats.org/officeDocument/2006/relationships/hyperlink" Target="https://fbref.com/en/country/ENG/England-Football" TargetMode="External"/><Relationship Id="rId1332" Type="http://schemas.openxmlformats.org/officeDocument/2006/relationships/hyperlink" Target="https://fbref.com/en/players/35141f4c/Marcos-Senesi" TargetMode="External"/><Relationship Id="rId69" Type="http://schemas.openxmlformats.org/officeDocument/2006/relationships/hyperlink" Target="https://fbref.com/en/players/2ee5b0c9/Zeki-Amdouni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47c64c55/Crystal-Palace-Stats" TargetMode="External"/><Relationship Id="rId786" Type="http://schemas.openxmlformats.org/officeDocument/2006/relationships/hyperlink" Target="https://fbref.com/en/squads/4ba7cbea/Bournemouth-Stats" TargetMode="External"/><Relationship Id="rId993" Type="http://schemas.openxmlformats.org/officeDocument/2006/relationships/hyperlink" Target="https://fbref.com/en/country/WAL/Wales-Football" TargetMode="External"/><Relationship Id="rId341" Type="http://schemas.openxmlformats.org/officeDocument/2006/relationships/hyperlink" Target="https://fbref.com/en/players/d9565625/Diogo-Dalot" TargetMode="External"/><Relationship Id="rId439" Type="http://schemas.openxmlformats.org/officeDocument/2006/relationships/hyperlink" Target="https://fbref.com/en/squads/b8fd03ef/Manchester-City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country/ENG/England-Football" TargetMode="External"/><Relationship Id="rId1276" Type="http://schemas.openxmlformats.org/officeDocument/2006/relationships/hyperlink" Target="https://fbref.com/en/players/903b6e8b/Jose-Sa" TargetMode="External"/><Relationship Id="rId1483" Type="http://schemas.openxmlformats.org/officeDocument/2006/relationships/hyperlink" Target="https://fbref.com/en/players/9f8e9423/matchlogs/2023-2024/summary/Raphael-Varane-Match-Logs" TargetMode="External"/><Relationship Id="rId201" Type="http://schemas.openxmlformats.org/officeDocument/2006/relationships/hyperlink" Target="https://fbref.com/en/players/c1949191/Jarrad-Branthwaite" TargetMode="External"/><Relationship Id="rId285" Type="http://schemas.openxmlformats.org/officeDocument/2006/relationships/hyperlink" Target="https://fbref.com/en/players/b2f9c73e/Carney-Chukwuemeka" TargetMode="External"/><Relationship Id="rId506" Type="http://schemas.openxmlformats.org/officeDocument/2006/relationships/hyperlink" Target="https://fbref.com/en/country/ESP/Spain-Football" TargetMode="External"/><Relationship Id="rId853" Type="http://schemas.openxmlformats.org/officeDocument/2006/relationships/hyperlink" Target="https://fbref.com/en/country/ENG/England-Football" TargetMode="External"/><Relationship Id="rId1136" Type="http://schemas.openxmlformats.org/officeDocument/2006/relationships/hyperlink" Target="https://fbref.com/en/players/e0bc6fdc/Emerson-Palmieri" TargetMode="External"/><Relationship Id="rId492" Type="http://schemas.openxmlformats.org/officeDocument/2006/relationships/hyperlink" Target="https://fbref.com/en/players/5ff4ab71/matchlogs/2023-2024/summary/Enzo-Fernandez-Match-Logs" TargetMode="External"/><Relationship Id="rId713" Type="http://schemas.openxmlformats.org/officeDocument/2006/relationships/hyperlink" Target="https://fbref.com/en/players/9319781b/Ben-Johnson" TargetMode="External"/><Relationship Id="rId797" Type="http://schemas.openxmlformats.org/officeDocument/2006/relationships/hyperlink" Target="https://fbref.com/en/country/NED/Netherlands-Football" TargetMode="External"/><Relationship Id="rId920" Type="http://schemas.openxmlformats.org/officeDocument/2006/relationships/hyperlink" Target="https://fbref.com/en/players/7923301c/Louie-Marsh" TargetMode="External"/><Relationship Id="rId1343" Type="http://schemas.openxmlformats.org/officeDocument/2006/relationships/hyperlink" Target="https://fbref.com/en/players/9c94165b/matchlogs/2023-2024/summary/Luke-Shaw-Match-Logs" TargetMode="External"/><Relationship Id="rId1550" Type="http://schemas.openxmlformats.org/officeDocument/2006/relationships/hyperlink" Target="https://fbref.com/en/squads/b2b47a98/Newcastle-United-Stats" TargetMode="External"/><Relationship Id="rId145" Type="http://schemas.openxmlformats.org/officeDocument/2006/relationships/hyperlink" Target="https://fbref.com/en/players/399e9474/Amarii-Bell" TargetMode="External"/><Relationship Id="rId352" Type="http://schemas.openxmlformats.org/officeDocument/2006/relationships/hyperlink" Target="https://fbref.com/en/players/a816dbfb/matchlogs/2023-2024/summary/Danilo-Match-Logs" TargetMode="External"/><Relationship Id="rId1203" Type="http://schemas.openxmlformats.org/officeDocument/2006/relationships/hyperlink" Target="https://fbref.com/en/players/a1d5bd30/matchlogs/2023-2024/summary/Marcus-Rashford-Match-Logs" TargetMode="External"/><Relationship Id="rId1287" Type="http://schemas.openxmlformats.org/officeDocument/2006/relationships/hyperlink" Target="https://fbref.com/en/players/e342ad68/matchlogs/2023-2024/summary/Mohamed-Salah-Match-Logs" TargetMode="External"/><Relationship Id="rId1410" Type="http://schemas.openxmlformats.org/officeDocument/2006/relationships/hyperlink" Target="https://fbref.com/en/squads/d3fd31cc/Everton-Stats" TargetMode="External"/><Relationship Id="rId1508" Type="http://schemas.openxmlformats.org/officeDocument/2006/relationships/hyperlink" Target="https://fbref.com/en/players/728e9b2e/Joao-Virginia" TargetMode="External"/><Relationship Id="rId212" Type="http://schemas.openxmlformats.org/officeDocument/2006/relationships/hyperlink" Target="https://fbref.com/en/players/dc4cae05/matchlogs/2023-2024/summary/David-Brooks-Match-Logs" TargetMode="External"/><Relationship Id="rId657" Type="http://schemas.openxmlformats.org/officeDocument/2006/relationships/hyperlink" Target="https://fbref.com/en/players/8b04d6c1/Pierre-Hojbjerg" TargetMode="External"/><Relationship Id="rId864" Type="http://schemas.openxmlformats.org/officeDocument/2006/relationships/hyperlink" Target="https://fbref.com/en/players/d7553721/Giovani-Lo-Celso" TargetMode="External"/><Relationship Id="rId1494" Type="http://schemas.openxmlformats.org/officeDocument/2006/relationships/hyperlink" Target="https://fbref.com/en/squads/d07537b9/Brighton-and-Hove-Albion-Stats" TargetMode="External"/><Relationship Id="rId296" Type="http://schemas.openxmlformats.org/officeDocument/2006/relationships/hyperlink" Target="https://fbref.com/en/players/a8c19eb8/matchlogs/2023-2024/summary/Nathan-Collins-Match-Logs" TargetMode="External"/><Relationship Id="rId517" Type="http://schemas.openxmlformats.org/officeDocument/2006/relationships/hyperlink" Target="https://fbref.com/en/players/98d2c2c4/Remo-Freuler" TargetMode="External"/><Relationship Id="rId724" Type="http://schemas.openxmlformats.org/officeDocument/2006/relationships/hyperlink" Target="https://fbref.com/en/players/9e5708be/matchlogs/2023-2024/summary/Sam-Johnstone-Match-Logs" TargetMode="External"/><Relationship Id="rId931" Type="http://schemas.openxmlformats.org/officeDocument/2006/relationships/hyperlink" Target="https://fbref.com/en/players/48a5a5d6/matchlogs/2023-2024/summary/Martinelli-Match-Logs" TargetMode="External"/><Relationship Id="rId1147" Type="http://schemas.openxmlformats.org/officeDocument/2006/relationships/hyperlink" Target="https://fbref.com/en/players/529f49ab/matchlogs/2023-2024/summary/Thomas-Partey-Match-Logs" TargetMode="External"/><Relationship Id="rId1354" Type="http://schemas.openxmlformats.org/officeDocument/2006/relationships/hyperlink" Target="https://fbref.com/en/squads/8cec06e1/Wolverhampton-Wanderers-Stats" TargetMode="External"/><Relationship Id="rId1561" Type="http://schemas.openxmlformats.org/officeDocument/2006/relationships/hyperlink" Target="https://fbref.com/en/country/NZL/New-Zealand-Football" TargetMode="External"/><Relationship Id="rId60" Type="http://schemas.openxmlformats.org/officeDocument/2006/relationships/hyperlink" Target="https://fbref.com/en/players/862a1c15/matchlogs/2023-2024/summary/Miguel-Almiron-Match-Logs" TargetMode="External"/><Relationship Id="rId156" Type="http://schemas.openxmlformats.org/officeDocument/2006/relationships/hyperlink" Target="https://fbref.com/en/players/5a04fd92/matchlogs/2023-2024/summary/Said-Benrahma-Match-Logs" TargetMode="External"/><Relationship Id="rId363" Type="http://schemas.openxmlformats.org/officeDocument/2006/relationships/hyperlink" Target="https://fbref.com/en/squads/1df6b87e/Sheffield-United-Stats" TargetMode="External"/><Relationship Id="rId570" Type="http://schemas.openxmlformats.org/officeDocument/2006/relationships/hyperlink" Target="https://fbref.com/en/country/ESP/Spain-Football" TargetMode="External"/><Relationship Id="rId1007" Type="http://schemas.openxmlformats.org/officeDocument/2006/relationships/hyperlink" Target="https://fbref.com/en/players/5cbd1eb0/matchlogs/2023-2024/summary/Tyrick-Mitchell-Match-Logs" TargetMode="External"/><Relationship Id="rId1214" Type="http://schemas.openxmlformats.org/officeDocument/2006/relationships/hyperlink" Target="https://fbref.com/en/squads/fd962109/Fulham-Stats" TargetMode="External"/><Relationship Id="rId1421" Type="http://schemas.openxmlformats.org/officeDocument/2006/relationships/hyperlink" Target="https://fbref.com/en/country/NED/Netherlands-Football" TargetMode="External"/><Relationship Id="rId223" Type="http://schemas.openxmlformats.org/officeDocument/2006/relationships/hyperlink" Target="https://fbref.com/en/squads/943e8050/Burnley-Stats" TargetMode="External"/><Relationship Id="rId430" Type="http://schemas.openxmlformats.org/officeDocument/2006/relationships/hyperlink" Target="https://fbref.com/en/country/SVK/Slovakia-Football" TargetMode="External"/><Relationship Id="rId668" Type="http://schemas.openxmlformats.org/officeDocument/2006/relationships/hyperlink" Target="https://fbref.com/en/players/07802f7f/matchlogs/2023-2024/summary/Danny-Ings-Match-Logs" TargetMode="External"/><Relationship Id="rId875" Type="http://schemas.openxmlformats.org/officeDocument/2006/relationships/hyperlink" Target="https://fbref.com/en/players/a2b105e0/matchlogs/2023-2024/summary/Sean-Longstaff-Match-Logs" TargetMode="External"/><Relationship Id="rId1060" Type="http://schemas.openxmlformats.org/officeDocument/2006/relationships/hyperlink" Target="https://fbref.com/en/players/7ba2eaa9/Pedro-Neto" TargetMode="External"/><Relationship Id="rId1298" Type="http://schemas.openxmlformats.org/officeDocument/2006/relationships/hyperlink" Target="https://fbref.com/en/squads/cff3d9bb/Chelsea-Stats" TargetMode="External"/><Relationship Id="rId1519" Type="http://schemas.openxmlformats.org/officeDocument/2006/relationships/hyperlink" Target="https://fbref.com/en/players/86dd77d1/matchlogs/2023-2024/summary/Kyle-Walker-Match-Logs" TargetMode="External"/><Relationship Id="rId18" Type="http://schemas.openxmlformats.org/officeDocument/2006/relationships/hyperlink" Target="https://fbref.com/en/country/MAR/Morocco-Football" TargetMode="External"/><Relationship Id="rId528" Type="http://schemas.openxmlformats.org/officeDocument/2006/relationships/hyperlink" Target="https://fbref.com/en/players/c2731c10/matchlogs/2023-2024/summary/Conor-Gallagher-Match-Logs" TargetMode="External"/><Relationship Id="rId735" Type="http://schemas.openxmlformats.org/officeDocument/2006/relationships/hyperlink" Target="https://fbref.com/en/squads/822bd0ba/Liverpool-Stats" TargetMode="External"/><Relationship Id="rId942" Type="http://schemas.openxmlformats.org/officeDocument/2006/relationships/hyperlink" Target="https://fbref.com/en/squads/361ca564/Tottenham-Hotspur-Stats" TargetMode="External"/><Relationship Id="rId1158" Type="http://schemas.openxmlformats.org/officeDocument/2006/relationships/hyperlink" Target="https://fbref.com/en/squads/fd962109/Fulham-Stats" TargetMode="External"/><Relationship Id="rId1365" Type="http://schemas.openxmlformats.org/officeDocument/2006/relationships/hyperlink" Target="https://fbref.com/en/country/ENG/England-Football" TargetMode="External"/><Relationship Id="rId1572" Type="http://schemas.openxmlformats.org/officeDocument/2006/relationships/hyperlink" Target="https://fbref.com/en/players/907a5d7c/Yehor-Yarmoliuk" TargetMode="External"/><Relationship Id="rId167" Type="http://schemas.openxmlformats.org/officeDocument/2006/relationships/hyperlink" Target="https://fbref.com/en/squads/943e8050/Burnley-Stats" TargetMode="External"/><Relationship Id="rId374" Type="http://schemas.openxmlformats.org/officeDocument/2006/relationships/hyperlink" Target="https://fbref.com/en/country/BEL/Belgium-Football" TargetMode="External"/><Relationship Id="rId581" Type="http://schemas.openxmlformats.org/officeDocument/2006/relationships/hyperlink" Target="https://fbref.com/en/players/b0b4fd3e/Jack-Grealish" TargetMode="External"/><Relationship Id="rId1018" Type="http://schemas.openxmlformats.org/officeDocument/2006/relationships/hyperlink" Target="https://fbref.com/en/squads/4ba7cbea/Bournemouth-Stats" TargetMode="External"/><Relationship Id="rId1225" Type="http://schemas.openxmlformats.org/officeDocument/2006/relationships/hyperlink" Target="https://fbref.com/en/country/USA/United-States-Football" TargetMode="External"/><Relationship Id="rId1432" Type="http://schemas.openxmlformats.org/officeDocument/2006/relationships/hyperlink" Target="https://fbref.com/en/players/0db169ae/Sandro-Tonali" TargetMode="External"/><Relationship Id="rId71" Type="http://schemas.openxmlformats.org/officeDocument/2006/relationships/hyperlink" Target="https://fbref.com/en/squads/943e8050/Burnley-Stats" TargetMode="External"/><Relationship Id="rId234" Type="http://schemas.openxmlformats.org/officeDocument/2006/relationships/hyperlink" Target="https://fbref.com/en/country/ENG/England-Football" TargetMode="External"/><Relationship Id="rId679" Type="http://schemas.openxmlformats.org/officeDocument/2006/relationships/hyperlink" Target="https://fbref.com/en/squads/cff3d9bb/Chelsea-Stats" TargetMode="External"/><Relationship Id="rId802" Type="http://schemas.openxmlformats.org/officeDocument/2006/relationships/hyperlink" Target="https://fbref.com/en/squads/943e8050/Burnley-Stats" TargetMode="External"/><Relationship Id="rId886" Type="http://schemas.openxmlformats.org/officeDocument/2006/relationships/hyperlink" Target="https://fbref.com/en/squads/fd962109/Fulham-Stats" TargetMode="External"/><Relationship Id="rId2" Type="http://schemas.openxmlformats.org/officeDocument/2006/relationships/hyperlink" Target="https://fbref.com/en/country/ENG/England-Football" TargetMode="External"/><Relationship Id="rId29" Type="http://schemas.openxmlformats.org/officeDocument/2006/relationships/hyperlink" Target="https://fbref.com/en/players/246d153b/Ola-Aina" TargetMode="External"/><Relationship Id="rId441" Type="http://schemas.openxmlformats.org/officeDocument/2006/relationships/hyperlink" Target="https://fbref.com/en/players/0562b7f1/Odsonne-Edouard" TargetMode="External"/><Relationship Id="rId539" Type="http://schemas.openxmlformats.org/officeDocument/2006/relationships/hyperlink" Target="https://fbref.com/en/squads/d3fd31cc/Everton-Stats" TargetMode="External"/><Relationship Id="rId746" Type="http://schemas.openxmlformats.org/officeDocument/2006/relationships/hyperlink" Target="https://fbref.com/en/country/DEN/Denmark-Football" TargetMode="External"/><Relationship Id="rId1071" Type="http://schemas.openxmlformats.org/officeDocument/2006/relationships/hyperlink" Target="https://fbref.com/en/players/a53649b7/matchlogs/2023-2024/summary/Eddie-Nketiah-Match-Logs" TargetMode="External"/><Relationship Id="rId1169" Type="http://schemas.openxmlformats.org/officeDocument/2006/relationships/hyperlink" Target="https://fbref.com/en/country/ENG/England-Football" TargetMode="External"/><Relationship Id="rId1376" Type="http://schemas.openxmlformats.org/officeDocument/2006/relationships/hyperlink" Target="https://fbref.com/en/players/6613c819/Tomas-Soucek" TargetMode="External"/><Relationship Id="rId1583" Type="http://schemas.openxmlformats.org/officeDocument/2006/relationships/hyperlink" Target="https://fbref.com/en/players/be927d03/matchlogs/2023-2024/summary/Ashley-Young-Match-Logs" TargetMode="External"/><Relationship Id="rId178" Type="http://schemas.openxmlformats.org/officeDocument/2006/relationships/hyperlink" Target="https://fbref.com/en/country/GER/Germany-Football" TargetMode="External"/><Relationship Id="rId301" Type="http://schemas.openxmlformats.org/officeDocument/2006/relationships/hyperlink" Target="https://fbref.com/en/players/74e12f1e/Jack-Cork" TargetMode="External"/><Relationship Id="rId953" Type="http://schemas.openxmlformats.org/officeDocument/2006/relationships/hyperlink" Target="https://fbref.com/en/country/ENG/England-Football" TargetMode="External"/><Relationship Id="rId1029" Type="http://schemas.openxmlformats.org/officeDocument/2006/relationships/hyperlink" Target="https://fbref.com/en/country/ENG/England-Football" TargetMode="External"/><Relationship Id="rId1236" Type="http://schemas.openxmlformats.org/officeDocument/2006/relationships/hyperlink" Target="https://fbref.com/en/players/24fae784/Connor-Roberts" TargetMode="External"/><Relationship Id="rId82" Type="http://schemas.openxmlformats.org/officeDocument/2006/relationships/hyperlink" Target="https://fbref.com/en/country/SCO/Scotland-Football" TargetMode="External"/><Relationship Id="rId385" Type="http://schemas.openxmlformats.org/officeDocument/2006/relationships/hyperlink" Target="https://fbref.com/en/players/979cb300/Matt-Dibley-Dias" TargetMode="External"/><Relationship Id="rId592" Type="http://schemas.openxmlformats.org/officeDocument/2006/relationships/hyperlink" Target="https://fbref.com/en/players/8aec0537/matchlogs/2023-2024/summary/Pascal-Gross-Match-Logs" TargetMode="External"/><Relationship Id="rId606" Type="http://schemas.openxmlformats.org/officeDocument/2006/relationships/hyperlink" Target="https://fbref.com/en/country/CRO/Croatia-Football" TargetMode="External"/><Relationship Id="rId813" Type="http://schemas.openxmlformats.org/officeDocument/2006/relationships/hyperlink" Target="https://fbref.com/en/country/SEN/Senegal-Football" TargetMode="External"/><Relationship Id="rId1443" Type="http://schemas.openxmlformats.org/officeDocument/2006/relationships/hyperlink" Target="https://fbref.com/en/players/259fea27/matchlogs/2023-2024/summary/James-Trafford-Match-Logs" TargetMode="External"/><Relationship Id="rId245" Type="http://schemas.openxmlformats.org/officeDocument/2006/relationships/hyperlink" Target="https://fbref.com/en/players/858409be/Allan-Campbell" TargetMode="External"/><Relationship Id="rId452" Type="http://schemas.openxmlformats.org/officeDocument/2006/relationships/hyperlink" Target="https://fbref.com/en/players/3d554589/matchlogs/2023-2024/summary/Hjalmar-Ekdal-Match-Logs" TargetMode="External"/><Relationship Id="rId897" Type="http://schemas.openxmlformats.org/officeDocument/2006/relationships/hyperlink" Target="https://fbref.com/en/country/ENG/England-Football" TargetMode="External"/><Relationship Id="rId1082" Type="http://schemas.openxmlformats.org/officeDocument/2006/relationships/hyperlink" Target="https://fbref.com/en/squads/822bd0ba/Liverpool-Stats" TargetMode="External"/><Relationship Id="rId1303" Type="http://schemas.openxmlformats.org/officeDocument/2006/relationships/hyperlink" Target="https://fbref.com/en/players/dbf053da/matchlogs/2023-2024/summary/Jadon-Sancho-Match-Logs" TargetMode="External"/><Relationship Id="rId1510" Type="http://schemas.openxmlformats.org/officeDocument/2006/relationships/hyperlink" Target="https://fbref.com/en/squads/d3fd31cc/Everton-Stats" TargetMode="External"/><Relationship Id="rId105" Type="http://schemas.openxmlformats.org/officeDocument/2006/relationships/hyperlink" Target="https://fbref.com/en/players/5c2b4f07/Serge-Aurier" TargetMode="External"/><Relationship Id="rId312" Type="http://schemas.openxmlformats.org/officeDocument/2006/relationships/hyperlink" Target="https://fbref.com/en/players/fdf3cb77/matchlogs/2023-2024/summary/Vladimir-Coufal-Match-Logs" TargetMode="External"/><Relationship Id="rId757" Type="http://schemas.openxmlformats.org/officeDocument/2006/relationships/hyperlink" Target="https://fbref.com/en/players/cc77354e/Boubacar-Kamara" TargetMode="External"/><Relationship Id="rId964" Type="http://schemas.openxmlformats.org/officeDocument/2006/relationships/hyperlink" Target="https://fbref.com/en/players/6afaebf2/Bryan-Mbeumo" TargetMode="External"/><Relationship Id="rId1387" Type="http://schemas.openxmlformats.org/officeDocument/2006/relationships/hyperlink" Target="https://fbref.com/en/players/b2626673/matchlogs/2023-2024/summary/Jay-Stansfield-Match-Logs" TargetMode="External"/><Relationship Id="rId1594" Type="http://schemas.openxmlformats.org/officeDocument/2006/relationships/hyperlink" Target="https://fbref.com/en/squads/7c21e445/West-Ham-United-Stats" TargetMode="External"/><Relationship Id="rId93" Type="http://schemas.openxmlformats.org/officeDocument/2006/relationships/hyperlink" Target="https://fbref.com/en/players/99127249/Antony" TargetMode="External"/><Relationship Id="rId189" Type="http://schemas.openxmlformats.org/officeDocument/2006/relationships/hyperlink" Target="https://fbref.com/en/players/a4ac4b8f/Willy-Boly" TargetMode="External"/><Relationship Id="rId396" Type="http://schemas.openxmlformats.org/officeDocument/2006/relationships/hyperlink" Target="https://fbref.com/en/players/a712ca2b/matchlogs/2023-2024/summary/Issa-Diop-Match-Logs" TargetMode="External"/><Relationship Id="rId617" Type="http://schemas.openxmlformats.org/officeDocument/2006/relationships/hyperlink" Target="https://fbref.com/en/players/fed7cb61/Kai-Havertz" TargetMode="External"/><Relationship Id="rId824" Type="http://schemas.openxmlformats.org/officeDocument/2006/relationships/hyperlink" Target="https://fbref.com/en/players/119b9a8e/Aymeric-Laporte" TargetMode="External"/><Relationship Id="rId1247" Type="http://schemas.openxmlformats.org/officeDocument/2006/relationships/hyperlink" Target="https://fbref.com/en/players/289601e6/matchlogs/2023-2024/summary/Antonee-Robinson-Match-Logs" TargetMode="External"/><Relationship Id="rId1454" Type="http://schemas.openxmlformats.org/officeDocument/2006/relationships/hyperlink" Target="https://fbref.com/en/squads/18bb7c10/Arsenal-Stats" TargetMode="External"/><Relationship Id="rId256" Type="http://schemas.openxmlformats.org/officeDocument/2006/relationships/hyperlink" Target="https://fbref.com/en/players/b4a014b1/matchlogs/2023-2024/summary/Diego-Carlos-Match-Logs" TargetMode="External"/><Relationship Id="rId463" Type="http://schemas.openxmlformats.org/officeDocument/2006/relationships/hyperlink" Target="https://fbref.com/en/squads/361ca564/Tottenham-Hotspur-Stats" TargetMode="External"/><Relationship Id="rId670" Type="http://schemas.openxmlformats.org/officeDocument/2006/relationships/hyperlink" Target="https://fbref.com/en/country/SWE/Sweden-Football" TargetMode="External"/><Relationship Id="rId1093" Type="http://schemas.openxmlformats.org/officeDocument/2006/relationships/hyperlink" Target="https://fbref.com/en/country/IRL/Republic-of-Ireland-Football" TargetMode="External"/><Relationship Id="rId1107" Type="http://schemas.openxmlformats.org/officeDocument/2006/relationships/hyperlink" Target="https://fbref.com/en/players/e7ee38c3/matchlogs/2023-2024/summary/Robin-Olsen-Match-Logs" TargetMode="External"/><Relationship Id="rId1314" Type="http://schemas.openxmlformats.org/officeDocument/2006/relationships/hyperlink" Target="https://fbref.com/en/squads/cd051869/Brentford-Stats" TargetMode="External"/><Relationship Id="rId1521" Type="http://schemas.openxmlformats.org/officeDocument/2006/relationships/hyperlink" Target="https://fbref.com/en/country/ENG/England-Football" TargetMode="External"/><Relationship Id="rId116" Type="http://schemas.openxmlformats.org/officeDocument/2006/relationships/hyperlink" Target="https://fbref.com/en/players/e5478b87/matchlogs/2023-2024/summary/Taiwo-Awoniyi-Match-Logs" TargetMode="External"/><Relationship Id="rId323" Type="http://schemas.openxmlformats.org/officeDocument/2006/relationships/hyperlink" Target="https://fbref.com/en/squads/cff3d9bb/Chelsea-Stats" TargetMode="External"/><Relationship Id="rId530" Type="http://schemas.openxmlformats.org/officeDocument/2006/relationships/hyperlink" Target="https://fbref.com/en/country/SEN/Senegal-Football" TargetMode="External"/><Relationship Id="rId768" Type="http://schemas.openxmlformats.org/officeDocument/2006/relationships/hyperlink" Target="https://fbref.com/en/players/c5b7c315/matchlogs/2023-2024/summary/Michael-Keane-Match-Logs" TargetMode="External"/><Relationship Id="rId975" Type="http://schemas.openxmlformats.org/officeDocument/2006/relationships/hyperlink" Target="https://fbref.com/en/players/5c42b6b6/matchlogs/2023-2024/summary/John-Mcatee-Match-Logs" TargetMode="External"/><Relationship Id="rId1160" Type="http://schemas.openxmlformats.org/officeDocument/2006/relationships/hyperlink" Target="https://fbref.com/en/players/6fe90922/Ivan-Perisic" TargetMode="External"/><Relationship Id="rId1398" Type="http://schemas.openxmlformats.org/officeDocument/2006/relationships/hyperlink" Target="https://fbref.com/en/squads/cd051869/Brentford-Stats" TargetMode="External"/><Relationship Id="rId20" Type="http://schemas.openxmlformats.org/officeDocument/2006/relationships/hyperlink" Target="https://fbref.com/en/players/288e1e13/matchlogs/2023-2024/summary/Nayef-Aguerd-Match-Logs" TargetMode="External"/><Relationship Id="rId628" Type="http://schemas.openxmlformats.org/officeDocument/2006/relationships/hyperlink" Target="https://fbref.com/en/players/169fd162/matchlogs/2023-2024/summary/Hwang-Hee-chan-Match-Logs" TargetMode="External"/><Relationship Id="rId835" Type="http://schemas.openxmlformats.org/officeDocument/2006/relationships/hyperlink" Target="https://fbref.com/en/players/450ab6fc/matchlogs/2023-2024/summary/Jamaal-Lascelles-Match-Logs" TargetMode="External"/><Relationship Id="rId1258" Type="http://schemas.openxmlformats.org/officeDocument/2006/relationships/hyperlink" Target="https://fbref.com/en/squads/b8fd03ef/Manchester-City-Stats" TargetMode="External"/><Relationship Id="rId1465" Type="http://schemas.openxmlformats.org/officeDocument/2006/relationships/hyperlink" Target="https://fbref.com/en/country/USA/United-States-Football" TargetMode="External"/><Relationship Id="rId267" Type="http://schemas.openxmlformats.org/officeDocument/2006/relationships/hyperlink" Target="https://fbref.com/en/squads/d07537b9/Brighton-and-Hove-Albion-Stats" TargetMode="External"/><Relationship Id="rId474" Type="http://schemas.openxmlformats.org/officeDocument/2006/relationships/hyperlink" Target="https://fbref.com/en/country/ENG/England-Football" TargetMode="External"/><Relationship Id="rId1020" Type="http://schemas.openxmlformats.org/officeDocument/2006/relationships/hyperlink" Target="https://fbref.com/en/players/2da834f1/Carlton-Morris" TargetMode="External"/><Relationship Id="rId1118" Type="http://schemas.openxmlformats.org/officeDocument/2006/relationships/hyperlink" Target="https://fbref.com/en/squads/d3fd31cc/Everton-Stats" TargetMode="External"/><Relationship Id="rId1325" Type="http://schemas.openxmlformats.org/officeDocument/2006/relationships/hyperlink" Target="https://fbref.com/en/country/POR/Portugal-Football" TargetMode="External"/><Relationship Id="rId1532" Type="http://schemas.openxmlformats.org/officeDocument/2006/relationships/hyperlink" Target="https://fbref.com/en/players/ce5143da/Danny-Welbeck" TargetMode="External"/><Relationship Id="rId127" Type="http://schemas.openxmlformats.org/officeDocument/2006/relationships/hyperlink" Target="https://fbref.com/en/squads/1df6b87e/Sheffield-United-Stats" TargetMode="External"/><Relationship Id="rId681" Type="http://schemas.openxmlformats.org/officeDocument/2006/relationships/hyperlink" Target="https://fbref.com/en/players/aa81d8f8/Karl-Jakob-Hein" TargetMode="External"/><Relationship Id="rId779" Type="http://schemas.openxmlformats.org/officeDocument/2006/relationships/hyperlink" Target="https://fbref.com/en/players/aa888da7/matchlogs/2023-2024/summary/Omari-Kellyman-Match-Logs" TargetMode="External"/><Relationship Id="rId902" Type="http://schemas.openxmlformats.org/officeDocument/2006/relationships/hyperlink" Target="https://fbref.com/en/squads/cff3d9bb/Chelsea-Stats" TargetMode="External"/><Relationship Id="rId986" Type="http://schemas.openxmlformats.org/officeDocument/2006/relationships/hyperlink" Target="https://fbref.com/en/squads/e4a775cb/Nottingham-Forest-Stats" TargetMode="External"/><Relationship Id="rId31" Type="http://schemas.openxmlformats.org/officeDocument/2006/relationships/hyperlink" Target="https://fbref.com/en/squads/e4a775cb/Nottingham-Forest-Stats" TargetMode="External"/><Relationship Id="rId334" Type="http://schemas.openxmlformats.org/officeDocument/2006/relationships/hyperlink" Target="https://fbref.com/en/country/GER/Germany-Football" TargetMode="External"/><Relationship Id="rId541" Type="http://schemas.openxmlformats.org/officeDocument/2006/relationships/hyperlink" Target="https://fbref.com/en/players/32f60ed8/Morgan-Gibbs-White" TargetMode="External"/><Relationship Id="rId639" Type="http://schemas.openxmlformats.org/officeDocument/2006/relationships/hyperlink" Target="https://fbref.com/en/squads/361ca564/Tottenham-Hotspur-Stats" TargetMode="External"/><Relationship Id="rId1171" Type="http://schemas.openxmlformats.org/officeDocument/2006/relationships/hyperlink" Target="https://fbref.com/en/players/19f4d211/matchlogs/2023-2024/summary/Jaden-Philogene-Bidace-Match-Logs" TargetMode="External"/><Relationship Id="rId1269" Type="http://schemas.openxmlformats.org/officeDocument/2006/relationships/hyperlink" Target="https://fbref.com/en/country/ENG/England-Football" TargetMode="External"/><Relationship Id="rId1476" Type="http://schemas.openxmlformats.org/officeDocument/2006/relationships/hyperlink" Target="https://fbref.com/en/players/e06683ca/Virgil-van-Dijk" TargetMode="External"/><Relationship Id="rId180" Type="http://schemas.openxmlformats.org/officeDocument/2006/relationships/hyperlink" Target="https://fbref.com/en/players/9af1f9ff/matchlogs/2023-2024/summary/Jordan-Beyer-Match-Logs" TargetMode="External"/><Relationship Id="rId278" Type="http://schemas.openxmlformats.org/officeDocument/2006/relationships/hyperlink" Target="https://fbref.com/en/country/NED/Netherlands-Football" TargetMode="External"/><Relationship Id="rId401" Type="http://schemas.openxmlformats.org/officeDocument/2006/relationships/hyperlink" Target="https://fbref.com/en/players/733f1a7d/Ben-Doak" TargetMode="External"/><Relationship Id="rId846" Type="http://schemas.openxmlformats.org/officeDocument/2006/relationships/hyperlink" Target="https://fbref.com/en/squads/47c64c55/Crystal-Palace-Stats" TargetMode="External"/><Relationship Id="rId1031" Type="http://schemas.openxmlformats.org/officeDocument/2006/relationships/hyperlink" Target="https://fbref.com/en/players/92868cb5/matchlogs/2023-2024/summary/Divin-Mubama-Match-Logs" TargetMode="External"/><Relationship Id="rId1129" Type="http://schemas.openxmlformats.org/officeDocument/2006/relationships/hyperlink" Target="https://fbref.com/en/country/DEN/Denmark-Football" TargetMode="External"/><Relationship Id="rId485" Type="http://schemas.openxmlformats.org/officeDocument/2006/relationships/hyperlink" Target="https://fbref.com/en/players/507c7bdf/Bruno-Fernandes" TargetMode="External"/><Relationship Id="rId692" Type="http://schemas.openxmlformats.org/officeDocument/2006/relationships/hyperlink" Target="https://fbref.com/en/players/8449d35e/matchlogs/2023-2024/summary/Vitaly-Janelt-Match-Logs" TargetMode="External"/><Relationship Id="rId706" Type="http://schemas.openxmlformats.org/officeDocument/2006/relationships/hyperlink" Target="https://fbref.com/en/country/BRA/Brazil-Football" TargetMode="External"/><Relationship Id="rId913" Type="http://schemas.openxmlformats.org/officeDocument/2006/relationships/hyperlink" Target="https://fbref.com/en/country/BEL/Belgium-Football" TargetMode="External"/><Relationship Id="rId1336" Type="http://schemas.openxmlformats.org/officeDocument/2006/relationships/hyperlink" Target="https://fbref.com/en/players/e4e0deaa/Femi-Seriki" TargetMode="External"/><Relationship Id="rId1543" Type="http://schemas.openxmlformats.org/officeDocument/2006/relationships/hyperlink" Target="https://fbref.com/en/players/dd323728/matchlogs/2023-2024/summary/Neco-Williams-Match-Logs" TargetMode="External"/><Relationship Id="rId42" Type="http://schemas.openxmlformats.org/officeDocument/2006/relationships/hyperlink" Target="https://fbref.com/en/country/SUI/Switzerland-Football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215f3907/Mikkel-Damsgaard" TargetMode="External"/><Relationship Id="rId552" Type="http://schemas.openxmlformats.org/officeDocument/2006/relationships/hyperlink" Target="https://fbref.com/en/players/9f7c837d/matchlogs/2023-2024/summary/Ben-Godfrey-Match-Logs" TargetMode="External"/><Relationship Id="rId997" Type="http://schemas.openxmlformats.org/officeDocument/2006/relationships/hyperlink" Target="https://fbref.com/en/country/ENG/England-Football" TargetMode="External"/><Relationship Id="rId1182" Type="http://schemas.openxmlformats.org/officeDocument/2006/relationships/hyperlink" Target="https://fbref.com/en/squads/b2b47a98/Newcastle-United-Stats" TargetMode="External"/><Relationship Id="rId1403" Type="http://schemas.openxmlformats.org/officeDocument/2006/relationships/hyperlink" Target="https://fbref.com/en/players/934e1968/matchlogs/2023-2024/summary/Dominik-Szoboszlai-Match-Logs" TargetMode="External"/><Relationship Id="rId191" Type="http://schemas.openxmlformats.org/officeDocument/2006/relationships/hyperlink" Target="https://fbref.com/en/squads/e4a775cb/Nottingham-Forest-Stats" TargetMode="External"/><Relationship Id="rId205" Type="http://schemas.openxmlformats.org/officeDocument/2006/relationships/hyperlink" Target="https://fbref.com/en/players/5f346071/Andre-Brooks" TargetMode="External"/><Relationship Id="rId412" Type="http://schemas.openxmlformats.org/officeDocument/2006/relationships/hyperlink" Target="https://fbref.com/en/players/d557d734/matchlogs/2023-2024/summary/Matt-Doherty-Match-Logs" TargetMode="External"/><Relationship Id="rId857" Type="http://schemas.openxmlformats.org/officeDocument/2006/relationships/hyperlink" Target="https://fbref.com/en/country/SWE/Sweden-Football" TargetMode="External"/><Relationship Id="rId1042" Type="http://schemas.openxmlformats.org/officeDocument/2006/relationships/hyperlink" Target="https://fbref.com/en/squads/b2b47a98/Newcastle-United-Stats" TargetMode="External"/><Relationship Id="rId1487" Type="http://schemas.openxmlformats.org/officeDocument/2006/relationships/hyperlink" Target="https://fbref.com/en/players/dad4b285/matchlogs/2023-2024/summary/Joel-Veltman-Match-Logs" TargetMode="External"/><Relationship Id="rId289" Type="http://schemas.openxmlformats.org/officeDocument/2006/relationships/hyperlink" Target="https://fbref.com/en/players/0442183b/Nathaniel-Clyne" TargetMode="External"/><Relationship Id="rId496" Type="http://schemas.openxmlformats.org/officeDocument/2006/relationships/hyperlink" Target="https://fbref.com/en/players/a92ab7be/matchlogs/2023-2024/summary/Mark-Flekken-Match-Logs" TargetMode="External"/><Relationship Id="rId717" Type="http://schemas.openxmlformats.org/officeDocument/2006/relationships/hyperlink" Target="https://fbref.com/en/players/0cd31129/Brennan-Johnson" TargetMode="External"/><Relationship Id="rId924" Type="http://schemas.openxmlformats.org/officeDocument/2006/relationships/hyperlink" Target="https://fbref.com/en/players/8b788c01/Anthony-Martial" TargetMode="External"/><Relationship Id="rId1347" Type="http://schemas.openxmlformats.org/officeDocument/2006/relationships/hyperlink" Target="https://fbref.com/en/players/ee7c0a5e/matchlogs/2023-2024/summary/James-Shea-Match-Logs" TargetMode="External"/><Relationship Id="rId1554" Type="http://schemas.openxmlformats.org/officeDocument/2006/relationships/hyperlink" Target="https://fbref.com/en/squads/fd962109/Fulham-Stats" TargetMode="External"/><Relationship Id="rId53" Type="http://schemas.openxmlformats.org/officeDocument/2006/relationships/hyperlink" Target="https://fbref.com/en/players/7a2e46a8/Alisson" TargetMode="External"/><Relationship Id="rId149" Type="http://schemas.openxmlformats.org/officeDocument/2006/relationships/hyperlink" Target="https://fbref.com/en/players/9ade9ce1/Anis-Ben-Slimane" TargetMode="External"/><Relationship Id="rId356" Type="http://schemas.openxmlformats.org/officeDocument/2006/relationships/hyperlink" Target="https://fbref.com/en/players/f08490a6/matchlogs/2023-2024/summary/Arnaut-Danjuma-Match-Logs" TargetMode="External"/><Relationship Id="rId563" Type="http://schemas.openxmlformats.org/officeDocument/2006/relationships/hyperlink" Target="https://fbref.com/en/squads/8cec06e1/Wolverhampton-Wanderers-Stats" TargetMode="External"/><Relationship Id="rId770" Type="http://schemas.openxmlformats.org/officeDocument/2006/relationships/hyperlink" Target="https://fbref.com/en/country/GER/Germany-Football" TargetMode="External"/><Relationship Id="rId1193" Type="http://schemas.openxmlformats.org/officeDocument/2006/relationships/hyperlink" Target="https://fbref.com/en/country/ENG/England-Football" TargetMode="External"/><Relationship Id="rId1207" Type="http://schemas.openxmlformats.org/officeDocument/2006/relationships/hyperlink" Target="https://fbref.com/en/players/28b40c9c/matchlogs/2023-2024/summary/Tim-Ream-Match-Logs" TargetMode="External"/><Relationship Id="rId1414" Type="http://schemas.openxmlformats.org/officeDocument/2006/relationships/hyperlink" Target="https://fbref.com/en/squads/fd962109/Fulham-Stats" TargetMode="External"/><Relationship Id="rId216" Type="http://schemas.openxmlformats.org/officeDocument/2006/relationships/hyperlink" Target="https://fbref.com/en/players/ca18c8f1/matchlogs/2023-2024/summary/Jacob-Brown-Match-Logs" TargetMode="External"/><Relationship Id="rId423" Type="http://schemas.openxmlformats.org/officeDocument/2006/relationships/hyperlink" Target="https://fbref.com/en/squads/47c64c55/Crystal-Palace-Stats" TargetMode="External"/><Relationship Id="rId868" Type="http://schemas.openxmlformats.org/officeDocument/2006/relationships/hyperlink" Target="https://fbref.com/en/players/37118440/Tom-Lockyer" TargetMode="External"/><Relationship Id="rId1053" Type="http://schemas.openxmlformats.org/officeDocument/2006/relationships/hyperlink" Target="https://fbref.com/en/country/ENG/England-Football" TargetMode="External"/><Relationship Id="rId1260" Type="http://schemas.openxmlformats.org/officeDocument/2006/relationships/hyperlink" Target="https://fbref.com/en/players/57c94db2/Mads-Roerslev" TargetMode="External"/><Relationship Id="rId1498" Type="http://schemas.openxmlformats.org/officeDocument/2006/relationships/hyperlink" Target="https://fbref.com/en/squads/361ca564/Tottenham-Hotspur-Stats" TargetMode="External"/><Relationship Id="rId630" Type="http://schemas.openxmlformats.org/officeDocument/2006/relationships/hyperlink" Target="https://fbref.com/en/country/ENG/England-Football" TargetMode="External"/><Relationship Id="rId728" Type="http://schemas.openxmlformats.org/officeDocument/2006/relationships/hyperlink" Target="https://fbref.com/en/players/4fb9c88f/matchlogs/2023-2024/summary/Curtis-Jones-Match-Logs" TargetMode="External"/><Relationship Id="rId935" Type="http://schemas.openxmlformats.org/officeDocument/2006/relationships/hyperlink" Target="https://fbref.com/en/players/7956236f/matchlogs/2023-2024/summary/Emiliano-Martinez-Match-Logs" TargetMode="External"/><Relationship Id="rId1358" Type="http://schemas.openxmlformats.org/officeDocument/2006/relationships/hyperlink" Target="https://fbref.com/en/squads/cff3d9bb/Chelsea-Stats" TargetMode="External"/><Relationship Id="rId1565" Type="http://schemas.openxmlformats.org/officeDocument/2006/relationships/hyperlink" Target="https://fbref.com/en/country/ENG/England-Football" TargetMode="External"/><Relationship Id="rId64" Type="http://schemas.openxmlformats.org/officeDocument/2006/relationships/hyperlink" Target="https://fbref.com/en/players/15ab5a2b/matchlogs/2023-2024/summary/Julian-Alvarez-Match-Logs" TargetMode="External"/><Relationship Id="rId367" Type="http://schemas.openxmlformats.org/officeDocument/2006/relationships/hyperlink" Target="https://fbref.com/en/squads/361ca564/Tottenham-Hotspur-Stats" TargetMode="External"/><Relationship Id="rId574" Type="http://schemas.openxmlformats.org/officeDocument/2006/relationships/hyperlink" Target="https://fbref.com/en/country/ENG/England-Football" TargetMode="External"/><Relationship Id="rId1120" Type="http://schemas.openxmlformats.org/officeDocument/2006/relationships/hyperlink" Target="https://fbref.com/en/players/c1242d4e/Stefan-Ortega" TargetMode="External"/><Relationship Id="rId1218" Type="http://schemas.openxmlformats.org/officeDocument/2006/relationships/hyperlink" Target="https://fbref.com/en/squads/fd962109/Fulham-Stats" TargetMode="External"/><Relationship Id="rId1425" Type="http://schemas.openxmlformats.org/officeDocument/2006/relationships/hyperlink" Target="https://fbref.com/en/country/JPN/Japan-Football" TargetMode="External"/><Relationship Id="rId227" Type="http://schemas.openxmlformats.org/officeDocument/2006/relationships/hyperlink" Target="https://fbref.com/en/squads/8cec06e1/Wolverhampton-Wanderers-Stats" TargetMode="External"/><Relationship Id="rId781" Type="http://schemas.openxmlformats.org/officeDocument/2006/relationships/hyperlink" Target="https://fbref.com/en/country/HUN/Hungary-Football" TargetMode="External"/><Relationship Id="rId879" Type="http://schemas.openxmlformats.org/officeDocument/2006/relationships/hyperlink" Target="https://fbref.com/en/players/7af88b33/matchlogs/2023-2024/summary/Max-Lowe-Match-Log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1780bb4a/Aaron-Hickey" TargetMode="External"/><Relationship Id="rId739" Type="http://schemas.openxmlformats.org/officeDocument/2006/relationships/hyperlink" Target="https://fbref.com/en/squads/e297cd13/Luton-Town-Stats" TargetMode="External"/><Relationship Id="rId1064" Type="http://schemas.openxmlformats.org/officeDocument/2006/relationships/hyperlink" Target="https://fbref.com/en/players/00242715/Moussa-Niakhate" TargetMode="External"/><Relationship Id="rId1271" Type="http://schemas.openxmlformats.org/officeDocument/2006/relationships/hyperlink" Target="https://fbref.com/en/players/10a10454/matchlogs/2023-2024/summary/Joe-Rothwell-Match-Logs" TargetMode="External"/><Relationship Id="rId1369" Type="http://schemas.openxmlformats.org/officeDocument/2006/relationships/hyperlink" Target="https://fbref.com/en/country/ENG/England-Football" TargetMode="External"/><Relationship Id="rId1576" Type="http://schemas.openxmlformats.org/officeDocument/2006/relationships/hyperlink" Target="https://fbref.com/en/players/c1fe2a48/Ryan-Yates" TargetMode="External"/><Relationship Id="rId280" Type="http://schemas.openxmlformats.org/officeDocument/2006/relationships/hyperlink" Target="https://fbref.com/en/players/2696b6a9/matchlogs/2023-2024/summary/Tahith-Chong-Match-Logs" TargetMode="External"/><Relationship Id="rId501" Type="http://schemas.openxmlformats.org/officeDocument/2006/relationships/hyperlink" Target="https://fbref.com/en/players/96cf7b61/Wes-Foderingham" TargetMode="External"/><Relationship Id="rId946" Type="http://schemas.openxmlformats.org/officeDocument/2006/relationships/hyperlink" Target="https://fbref.com/en/squads/47c64c55/Crystal-Palace-Stats" TargetMode="External"/><Relationship Id="rId1131" Type="http://schemas.openxmlformats.org/officeDocument/2006/relationships/hyperlink" Target="https://fbref.com/en/players/7b355808/matchlogs/2023-2024/summary/William-Osula-Match-Logs" TargetMode="External"/><Relationship Id="rId1229" Type="http://schemas.openxmlformats.org/officeDocument/2006/relationships/hyperlink" Target="https://fbref.com/en/country/BRA/Brazil-Football" TargetMode="External"/><Relationship Id="rId75" Type="http://schemas.openxmlformats.org/officeDocument/2006/relationships/hyperlink" Target="https://fbref.com/en/squads/7c21e445/West-Ham-United-Stats" TargetMode="External"/><Relationship Id="rId140" Type="http://schemas.openxmlformats.org/officeDocument/2006/relationships/hyperlink" Target="https://fbref.com/en/players/1aa84968/matchlogs/2023-2024/summary/Chris-Basham-Match-Logs" TargetMode="External"/><Relationship Id="rId378" Type="http://schemas.openxmlformats.org/officeDocument/2006/relationships/hyperlink" Target="https://fbref.com/en/country/FRA/France-Football" TargetMode="External"/><Relationship Id="rId585" Type="http://schemas.openxmlformats.org/officeDocument/2006/relationships/hyperlink" Target="https://fbref.com/en/players/7eda24fe/Ben-Greenwood" TargetMode="External"/><Relationship Id="rId792" Type="http://schemas.openxmlformats.org/officeDocument/2006/relationships/hyperlink" Target="https://fbref.com/en/players/dc3e663e/Jakub-Kiwior" TargetMode="External"/><Relationship Id="rId806" Type="http://schemas.openxmlformats.org/officeDocument/2006/relationships/hyperlink" Target="https://fbref.com/en/squads/822bd0ba/Liverpool-Stats" TargetMode="External"/><Relationship Id="rId1436" Type="http://schemas.openxmlformats.org/officeDocument/2006/relationships/hyperlink" Target="https://fbref.com/en/players/532e1e4f/Pau-Torre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debe38a0/John-Egan" TargetMode="External"/><Relationship Id="rId652" Type="http://schemas.openxmlformats.org/officeDocument/2006/relationships/hyperlink" Target="https://fbref.com/en/players/bd8a5d95/matchlogs/2023-2024/summary/Joseph-Hodge-Match-Logs" TargetMode="External"/><Relationship Id="rId1075" Type="http://schemas.openxmlformats.org/officeDocument/2006/relationships/hyperlink" Target="https://fbref.com/en/players/43439614/matchlogs/2023-2024/summary/Oliver-Norwood-Match-Logs" TargetMode="External"/><Relationship Id="rId1282" Type="http://schemas.openxmlformats.org/officeDocument/2006/relationships/hyperlink" Target="https://fbref.com/en/squads/18bb7c10/Arsenal-Stats" TargetMode="External"/><Relationship Id="rId1503" Type="http://schemas.openxmlformats.org/officeDocument/2006/relationships/hyperlink" Target="https://fbref.com/en/players/6412cc03/matchlogs/2023-2024/summary/Fabio-Vieira-Match-Logs" TargetMode="External"/><Relationship Id="rId291" Type="http://schemas.openxmlformats.org/officeDocument/2006/relationships/hyperlink" Target="https://fbref.com/en/squads/47c64c55/Crystal-Palace-Stats" TargetMode="External"/><Relationship Id="rId305" Type="http://schemas.openxmlformats.org/officeDocument/2006/relationships/hyperlink" Target="https://fbref.com/en/players/beb391dd/Maxwel-Cornet" TargetMode="External"/><Relationship Id="rId512" Type="http://schemas.openxmlformats.org/officeDocument/2006/relationships/hyperlink" Target="https://fbref.com/en/players/f84a807c/matchlogs/2023-2024/summary/Lyle-Foster-Match-Logs" TargetMode="External"/><Relationship Id="rId957" Type="http://schemas.openxmlformats.org/officeDocument/2006/relationships/hyperlink" Target="https://fbref.com/en/country/FRA/France-Football" TargetMode="External"/><Relationship Id="rId1142" Type="http://schemas.openxmlformats.org/officeDocument/2006/relationships/hyperlink" Target="https://fbref.com/en/squads/7c21e445/West-Ham-United-Stats" TargetMode="External"/><Relationship Id="rId1587" Type="http://schemas.openxmlformats.org/officeDocument/2006/relationships/hyperlink" Target="https://fbref.com/en/players/88968486/matchlogs/2023-2024/summary/Illia-Zabarnyi-Match-Logs" TargetMode="External"/><Relationship Id="rId86" Type="http://schemas.openxmlformats.org/officeDocument/2006/relationships/hyperlink" Target="https://fbref.com/en/country/ENG/England-Football" TargetMode="External"/><Relationship Id="rId151" Type="http://schemas.openxmlformats.org/officeDocument/2006/relationships/hyperlink" Target="https://fbref.com/en/squads/1df6b87e/Sheffield-United-Stats" TargetMode="External"/><Relationship Id="rId389" Type="http://schemas.openxmlformats.org/officeDocument/2006/relationships/hyperlink" Target="https://fbref.com/en/players/1b84dbe1/Lucas-Digne" TargetMode="External"/><Relationship Id="rId596" Type="http://schemas.openxmlformats.org/officeDocument/2006/relationships/hyperlink" Target="https://fbref.com/en/players/d0706b27/matchlogs/2023-2024/summary/Marc-Guehi-Match-Logs" TargetMode="External"/><Relationship Id="rId817" Type="http://schemas.openxmlformats.org/officeDocument/2006/relationships/hyperlink" Target="https://fbref.com/en/country/CRO/Croatia-Football" TargetMode="External"/><Relationship Id="rId1002" Type="http://schemas.openxmlformats.org/officeDocument/2006/relationships/hyperlink" Target="https://fbref.com/en/squads/8602292d/Aston-Villa-Stats" TargetMode="External"/><Relationship Id="rId1447" Type="http://schemas.openxmlformats.org/officeDocument/2006/relationships/hyperlink" Target="https://fbref.com/en/players/999ceb5f/matchlogs/2023-2024/summary/Boubacar-Traore-Match-Logs" TargetMode="External"/><Relationship Id="rId249" Type="http://schemas.openxmlformats.org/officeDocument/2006/relationships/hyperlink" Target="https://fbref.com/en/players/4506aec5/Thomas-Cannon" TargetMode="External"/><Relationship Id="rId456" Type="http://schemas.openxmlformats.org/officeDocument/2006/relationships/hyperlink" Target="https://fbref.com/en/players/2fba6108/matchlogs/2023-2024/summary/Anthony-Elanga-Match-Logs" TargetMode="External"/><Relationship Id="rId663" Type="http://schemas.openxmlformats.org/officeDocument/2006/relationships/hyperlink" Target="https://fbref.com/en/squads/d07537b9/Brighton-and-Hove-Albion-Stats" TargetMode="External"/><Relationship Id="rId870" Type="http://schemas.openxmlformats.org/officeDocument/2006/relationships/hyperlink" Target="https://fbref.com/en/squads/e297cd13/Luton-Town-Stats" TargetMode="External"/><Relationship Id="rId1086" Type="http://schemas.openxmlformats.org/officeDocument/2006/relationships/hyperlink" Target="https://fbref.com/en/squads/cd051869/Brentford-Stats" TargetMode="External"/><Relationship Id="rId1293" Type="http://schemas.openxmlformats.org/officeDocument/2006/relationships/hyperlink" Target="https://fbref.com/en/country/COL/Colombia-Football" TargetMode="External"/><Relationship Id="rId1307" Type="http://schemas.openxmlformats.org/officeDocument/2006/relationships/hyperlink" Target="https://fbref.com/en/players/dd745366/matchlogs/2023-2024/summary/Andrey-Santos-Match-Logs" TargetMode="External"/><Relationship Id="rId1514" Type="http://schemas.openxmlformats.org/officeDocument/2006/relationships/hyperlink" Target="https://fbref.com/en/squads/943e8050/Burnley-Stats" TargetMode="External"/><Relationship Id="rId13" Type="http://schemas.openxmlformats.org/officeDocument/2006/relationships/hyperlink" Target="https://fbref.com/en/players/4dcec659/Simon-Adingra" TargetMode="External"/><Relationship Id="rId109" Type="http://schemas.openxmlformats.org/officeDocument/2006/relationships/hyperlink" Target="https://fbref.com/en/players/5e253986/Brandon-Austin" TargetMode="External"/><Relationship Id="rId316" Type="http://schemas.openxmlformats.org/officeDocument/2006/relationships/hyperlink" Target="https://fbref.com/en/players/0ef89a37/matchlogs/2023-2024/summary/Philippe-Coutinho-Match-Logs" TargetMode="External"/><Relationship Id="rId523" Type="http://schemas.openxmlformats.org/officeDocument/2006/relationships/hyperlink" Target="https://fbref.com/en/squads/822bd0ba/Liverpool-Stats" TargetMode="External"/><Relationship Id="rId968" Type="http://schemas.openxmlformats.org/officeDocument/2006/relationships/hyperlink" Target="https://fbref.com/en/players/96593e89/James-Mcatee" TargetMode="External"/><Relationship Id="rId1153" Type="http://schemas.openxmlformats.org/officeDocument/2006/relationships/hyperlink" Target="https://fbref.com/en/country/URU/Uruguay-Football" TargetMode="External"/><Relationship Id="rId1598" Type="http://schemas.openxmlformats.org/officeDocument/2006/relationships/hyperlink" Target="https://fbref.com/en/squads/18bb7c10/Arsenal-Stats" TargetMode="External"/><Relationship Id="rId97" Type="http://schemas.openxmlformats.org/officeDocument/2006/relationships/hyperlink" Target="https://fbref.com/en/players/05e8ca6d/Cameron-Archer" TargetMode="External"/><Relationship Id="rId730" Type="http://schemas.openxmlformats.org/officeDocument/2006/relationships/hyperlink" Target="https://fbref.com/en/country/ITA/Italy-Football" TargetMode="External"/><Relationship Id="rId828" Type="http://schemas.openxmlformats.org/officeDocument/2006/relationships/hyperlink" Target="https://fbref.com/en/players/0ed063d6/Yasser-Larouci" TargetMode="External"/><Relationship Id="rId1013" Type="http://schemas.openxmlformats.org/officeDocument/2006/relationships/hyperlink" Target="https://fbref.com/en/country/SRB/Serbia-Football" TargetMode="External"/><Relationship Id="rId1360" Type="http://schemas.openxmlformats.org/officeDocument/2006/relationships/hyperlink" Target="https://fbref.com/en/players/6250083a/Oliver-Skipp" TargetMode="External"/><Relationship Id="rId1458" Type="http://schemas.openxmlformats.org/officeDocument/2006/relationships/hyperlink" Target="https://fbref.com/en/squads/1df6b87e/Sheffield-United-Stats" TargetMode="External"/><Relationship Id="rId162" Type="http://schemas.openxmlformats.org/officeDocument/2006/relationships/hyperlink" Target="https://fbref.com/en/country/ISL/Iceland-Football" TargetMode="External"/><Relationship Id="rId467" Type="http://schemas.openxmlformats.org/officeDocument/2006/relationships/hyperlink" Target="https://fbref.com/en/squads/19538871/Manchester-United-Stats" TargetMode="External"/><Relationship Id="rId1097" Type="http://schemas.openxmlformats.org/officeDocument/2006/relationships/hyperlink" Target="https://fbref.com/en/country/IRL/Republic-of-Ireland-Football" TargetMode="External"/><Relationship Id="rId1220" Type="http://schemas.openxmlformats.org/officeDocument/2006/relationships/hyperlink" Target="https://fbref.com/en/players/1c7012b8/Declan-Rice" TargetMode="External"/><Relationship Id="rId1318" Type="http://schemas.openxmlformats.org/officeDocument/2006/relationships/hyperlink" Target="https://fbref.com/en/squads/b2b47a98/Newcastle-United-Stats" TargetMode="External"/><Relationship Id="rId1525" Type="http://schemas.openxmlformats.org/officeDocument/2006/relationships/hyperlink" Target="https://fbref.com/en/country/ENG/England-Football" TargetMode="External"/><Relationship Id="rId674" Type="http://schemas.openxmlformats.org/officeDocument/2006/relationships/hyperlink" Target="https://fbref.com/en/country/NGA/Nigeria-Football" TargetMode="External"/><Relationship Id="rId881" Type="http://schemas.openxmlformats.org/officeDocument/2006/relationships/hyperlink" Target="https://fbref.com/en/country/BRA/Brazil-Football" TargetMode="External"/><Relationship Id="rId979" Type="http://schemas.openxmlformats.org/officeDocument/2006/relationships/hyperlink" Target="https://fbref.com/en/players/bf973eeb/matchlogs/2023-2024/summary/James-McConnell-Match-Logs" TargetMode="External"/><Relationship Id="rId24" Type="http://schemas.openxmlformats.org/officeDocument/2006/relationships/hyperlink" Target="https://fbref.com/en/players/a6c58494/matchlogs/2023-2024/summary/Naouirou-Ahamada-Match-Logs" TargetMode="External"/><Relationship Id="rId327" Type="http://schemas.openxmlformats.org/officeDocument/2006/relationships/hyperlink" Target="https://fbref.com/en/squads/943e8050/Burnley-Stats" TargetMode="External"/><Relationship Id="rId534" Type="http://schemas.openxmlformats.org/officeDocument/2006/relationships/hyperlink" Target="https://fbref.com/en/country/ARG/Argentina-Football" TargetMode="External"/><Relationship Id="rId741" Type="http://schemas.openxmlformats.org/officeDocument/2006/relationships/hyperlink" Target="https://fbref.com/en/players/570bb4b9/Hamed-Junior-Traore" TargetMode="External"/><Relationship Id="rId839" Type="http://schemas.openxmlformats.org/officeDocument/2006/relationships/hyperlink" Target="https://fbref.com/en/players/2b471f99/matchlogs/2023-2024/summary/Mario-Lemina-Match-Logs" TargetMode="External"/><Relationship Id="rId1164" Type="http://schemas.openxmlformats.org/officeDocument/2006/relationships/hyperlink" Target="https://fbref.com/en/players/4f565d77/Kalvin-Phillips" TargetMode="External"/><Relationship Id="rId1371" Type="http://schemas.openxmlformats.org/officeDocument/2006/relationships/hyperlink" Target="https://fbref.com/en/players/e77dc3b2/matchlogs/2023-2024/summary/Dominic-Solanke-Match-Logs" TargetMode="External"/><Relationship Id="rId1469" Type="http://schemas.openxmlformats.org/officeDocument/2006/relationships/hyperlink" Target="https://fbref.com/en/country/ITA/Italy-Football" TargetMode="External"/><Relationship Id="rId173" Type="http://schemas.openxmlformats.org/officeDocument/2006/relationships/hyperlink" Target="https://fbref.com/en/players/2aaadf33/Luke-Berry" TargetMode="External"/><Relationship Id="rId380" Type="http://schemas.openxmlformats.org/officeDocument/2006/relationships/hyperlink" Target="https://fbref.com/en/players/aeed5c06/matchlogs/2023-2024/summary/Moussa-Diaby-Match-Logs" TargetMode="External"/><Relationship Id="rId601" Type="http://schemas.openxmlformats.org/officeDocument/2006/relationships/hyperlink" Target="https://fbref.com/en/players/d56b9520/Malo-Gusto" TargetMode="External"/><Relationship Id="rId1024" Type="http://schemas.openxmlformats.org/officeDocument/2006/relationships/hyperlink" Target="https://fbref.com/en/players/9674002f/Mason-Mount" TargetMode="External"/><Relationship Id="rId1231" Type="http://schemas.openxmlformats.org/officeDocument/2006/relationships/hyperlink" Target="https://fbref.com/en/players/fa031b34/matchlogs/2023-2024/summary/Richarlison-Match-Logs" TargetMode="External"/><Relationship Id="rId240" Type="http://schemas.openxmlformats.org/officeDocument/2006/relationships/hyperlink" Target="https://fbref.com/en/players/dab84ad2/matchlogs/2023-2024/summary/Mason-Burstow-Match-Logs" TargetMode="External"/><Relationship Id="rId478" Type="http://schemas.openxmlformats.org/officeDocument/2006/relationships/hyperlink" Target="https://fbref.com/en/country/POL/Poland-Football" TargetMode="External"/><Relationship Id="rId685" Type="http://schemas.openxmlformats.org/officeDocument/2006/relationships/hyperlink" Target="https://fbref.com/en/players/1265a93a/Reece-James" TargetMode="External"/><Relationship Id="rId892" Type="http://schemas.openxmlformats.org/officeDocument/2006/relationships/hyperlink" Target="https://fbref.com/en/players/83d074ff/Alexis-Mac-Allister" TargetMode="External"/><Relationship Id="rId906" Type="http://schemas.openxmlformats.org/officeDocument/2006/relationships/hyperlink" Target="https://fbref.com/en/squads/19538871/Manchester-United-Stats" TargetMode="External"/><Relationship Id="rId1329" Type="http://schemas.openxmlformats.org/officeDocument/2006/relationships/hyperlink" Target="https://fbref.com/en/country/GHA/Ghana-Football" TargetMode="External"/><Relationship Id="rId1536" Type="http://schemas.openxmlformats.org/officeDocument/2006/relationships/hyperlink" Target="https://fbref.com/en/players/35e413f1/Ben-White" TargetMode="External"/><Relationship Id="rId35" Type="http://schemas.openxmlformats.org/officeDocument/2006/relationships/hyperlink" Target="https://fbref.com/en/squads/8cec06e1/Wolverhampton-Wanderers-Stats" TargetMode="External"/><Relationship Id="rId100" Type="http://schemas.openxmlformats.org/officeDocument/2006/relationships/hyperlink" Target="https://fbref.com/en/players/05e8ca6d/matchlogs/2023-2024/summary/Cameron-Archer-Match-Logs" TargetMode="External"/><Relationship Id="rId338" Type="http://schemas.openxmlformats.org/officeDocument/2006/relationships/hyperlink" Target="https://fbref.com/en/country/BEL/Belgium-Football" TargetMode="External"/><Relationship Id="rId545" Type="http://schemas.openxmlformats.org/officeDocument/2006/relationships/hyperlink" Target="https://fbref.com/en/players/df10e27c/Billy-Gilmour" TargetMode="External"/><Relationship Id="rId752" Type="http://schemas.openxmlformats.org/officeDocument/2006/relationships/hyperlink" Target="https://fbref.com/en/players/c066d1a5/matchlogs/2023-2024/summary/Issa-Kabore-Match-Logs" TargetMode="External"/><Relationship Id="rId1175" Type="http://schemas.openxmlformats.org/officeDocument/2006/relationships/hyperlink" Target="https://fbref.com/en/players/4806ec67/matchlogs/2023-2024/summary/Jordan-Pickford-Match-Logs" TargetMode="External"/><Relationship Id="rId1382" Type="http://schemas.openxmlformats.org/officeDocument/2006/relationships/hyperlink" Target="https://fbref.com/en/squads/1df6b87e/Sheffield-United-Stats" TargetMode="External"/><Relationship Id="rId184" Type="http://schemas.openxmlformats.org/officeDocument/2006/relationships/hyperlink" Target="https://fbref.com/en/players/d328a254/matchlogs/2023-2024/summary/Philip-Billing-Match-Logs" TargetMode="External"/><Relationship Id="rId391" Type="http://schemas.openxmlformats.org/officeDocument/2006/relationships/hyperlink" Target="https://fbref.com/en/squads/8602292d/Aston-Villa-Stats" TargetMode="External"/><Relationship Id="rId405" Type="http://schemas.openxmlformats.org/officeDocument/2006/relationships/hyperlink" Target="https://fbref.com/en/players/e814e1cf/Lewis-Dobbin" TargetMode="External"/><Relationship Id="rId612" Type="http://schemas.openxmlformats.org/officeDocument/2006/relationships/hyperlink" Target="https://fbref.com/en/players/1f44ac21/matchlogs/2023-2024/summary/Erling-Haaland-Match-Logs" TargetMode="External"/><Relationship Id="rId1035" Type="http://schemas.openxmlformats.org/officeDocument/2006/relationships/hyperlink" Target="https://fbref.com/en/players/049a888d/matchlogs/2023-2024/summary/Mykhailo-Mudryk-Match-Logs" TargetMode="External"/><Relationship Id="rId1242" Type="http://schemas.openxmlformats.org/officeDocument/2006/relationships/hyperlink" Target="https://fbref.com/en/squads/822bd0ba/Liverpool-Stats" TargetMode="External"/><Relationship Id="rId251" Type="http://schemas.openxmlformats.org/officeDocument/2006/relationships/hyperlink" Target="https://fbref.com/en/squads/d3fd31cc/Everton-Stats" TargetMode="External"/><Relationship Id="rId489" Type="http://schemas.openxmlformats.org/officeDocument/2006/relationships/hyperlink" Target="https://fbref.com/en/players/5ff4ab71/Enzo-Fernandez" TargetMode="External"/><Relationship Id="rId696" Type="http://schemas.openxmlformats.org/officeDocument/2006/relationships/hyperlink" Target="https://fbref.com/en/players/0f134faf/matchlogs/2023-2024/summary/Mathias-Jensen-Match-Logs" TargetMode="External"/><Relationship Id="rId917" Type="http://schemas.openxmlformats.org/officeDocument/2006/relationships/hyperlink" Target="https://fbref.com/en/country/ENG/England-Football" TargetMode="External"/><Relationship Id="rId1102" Type="http://schemas.openxmlformats.org/officeDocument/2006/relationships/hyperlink" Target="https://fbref.com/en/squads/7c21e445/West-Ham-United-Stats" TargetMode="External"/><Relationship Id="rId1547" Type="http://schemas.openxmlformats.org/officeDocument/2006/relationships/hyperlink" Target="https://fbref.com/en/players/8b9ebd03/matchlogs/2023-2024/summary/Willian-Match-Logs" TargetMode="External"/><Relationship Id="rId46" Type="http://schemas.openxmlformats.org/officeDocument/2006/relationships/hyperlink" Target="https://fbref.com/en/country/NED/Netherlands-Football" TargetMode="External"/><Relationship Id="rId349" Type="http://schemas.openxmlformats.org/officeDocument/2006/relationships/hyperlink" Target="https://fbref.com/en/players/a816dbfb/Danilo" TargetMode="External"/><Relationship Id="rId556" Type="http://schemas.openxmlformats.org/officeDocument/2006/relationships/hyperlink" Target="https://fbref.com/en/players/1961b2aa/matchlogs/2023-2024/summary/Andre-Gomes-Match-Logs" TargetMode="External"/><Relationship Id="rId763" Type="http://schemas.openxmlformats.org/officeDocument/2006/relationships/hyperlink" Target="https://fbref.com/en/squads/e297cd13/Luton-Town-Stats" TargetMode="External"/><Relationship Id="rId1186" Type="http://schemas.openxmlformats.org/officeDocument/2006/relationships/hyperlink" Target="https://fbref.com/en/squads/361ca564/Tottenham-Hotspur-Stats" TargetMode="External"/><Relationship Id="rId1393" Type="http://schemas.openxmlformats.org/officeDocument/2006/relationships/hyperlink" Target="https://fbref.com/en/country/ENG/England-Football" TargetMode="External"/><Relationship Id="rId1407" Type="http://schemas.openxmlformats.org/officeDocument/2006/relationships/hyperlink" Target="https://fbref.com/en/players/e514ab62/matchlogs/2023-2024/summary/Matt-Targett-Match-Logs" TargetMode="External"/><Relationship Id="rId111" Type="http://schemas.openxmlformats.org/officeDocument/2006/relationships/hyperlink" Target="https://fbref.com/en/squads/361ca564/Tottenham-Hotspur-Stats" TargetMode="External"/><Relationship Id="rId195" Type="http://schemas.openxmlformats.org/officeDocument/2006/relationships/hyperlink" Target="https://fbref.com/en/squads/b2b47a98/Newcastle-United-Stats" TargetMode="External"/><Relationship Id="rId209" Type="http://schemas.openxmlformats.org/officeDocument/2006/relationships/hyperlink" Target="https://fbref.com/en/players/dc4cae05/David-Brooks" TargetMode="External"/><Relationship Id="rId416" Type="http://schemas.openxmlformats.org/officeDocument/2006/relationships/hyperlink" Target="https://fbref.com/en/players/67ac5bb8/matchlogs/2023-2024/summary/Gabriel-Dos-Santos-Match-Logs" TargetMode="External"/><Relationship Id="rId970" Type="http://schemas.openxmlformats.org/officeDocument/2006/relationships/hyperlink" Target="https://fbref.com/en/squads/b8fd03ef/Manchester-City-Stats" TargetMode="External"/><Relationship Id="rId1046" Type="http://schemas.openxmlformats.org/officeDocument/2006/relationships/hyperlink" Target="https://fbref.com/en/squads/d3fd31cc/Everton-Stats" TargetMode="External"/><Relationship Id="rId1253" Type="http://schemas.openxmlformats.org/officeDocument/2006/relationships/hyperlink" Target="https://fbref.com/en/country/SVK/Slovakia-Football" TargetMode="External"/><Relationship Id="rId623" Type="http://schemas.openxmlformats.org/officeDocument/2006/relationships/hyperlink" Target="https://fbref.com/en/squads/d07537b9/Brighton-and-Hove-Albion-Stats" TargetMode="External"/><Relationship Id="rId830" Type="http://schemas.openxmlformats.org/officeDocument/2006/relationships/hyperlink" Target="https://fbref.com/en/squads/1df6b87e/Sheffield-United-Stats" TargetMode="External"/><Relationship Id="rId928" Type="http://schemas.openxmlformats.org/officeDocument/2006/relationships/hyperlink" Target="https://fbref.com/en/players/48a5a5d6/Martinelli" TargetMode="External"/><Relationship Id="rId1460" Type="http://schemas.openxmlformats.org/officeDocument/2006/relationships/hyperlink" Target="https://fbref.com/en/players/f315ca93/Kostas-Tsimikas" TargetMode="External"/><Relationship Id="rId1558" Type="http://schemas.openxmlformats.org/officeDocument/2006/relationships/hyperlink" Target="https://fbref.com/en/squads/cd051869/Brentford-Stats" TargetMode="External"/><Relationship Id="rId57" Type="http://schemas.openxmlformats.org/officeDocument/2006/relationships/hyperlink" Target="https://fbref.com/en/players/862a1c15/Miguel-Almiron" TargetMode="External"/><Relationship Id="rId262" Type="http://schemas.openxmlformats.org/officeDocument/2006/relationships/hyperlink" Target="https://fbref.com/en/country/POL/Poland-Football" TargetMode="External"/><Relationship Id="rId567" Type="http://schemas.openxmlformats.org/officeDocument/2006/relationships/hyperlink" Target="https://fbref.com/en/squads/822bd0ba/Liverpool-Stats" TargetMode="External"/><Relationship Id="rId1113" Type="http://schemas.openxmlformats.org/officeDocument/2006/relationships/hyperlink" Target="https://fbref.com/en/country/CMR/Cameroon-Football" TargetMode="External"/><Relationship Id="rId1197" Type="http://schemas.openxmlformats.org/officeDocument/2006/relationships/hyperlink" Target="https://fbref.com/en/country/ENG/England-Football" TargetMode="External"/><Relationship Id="rId1320" Type="http://schemas.openxmlformats.org/officeDocument/2006/relationships/hyperlink" Target="https://fbref.com/en/players/3312f911/Jeffrey-Schlupp" TargetMode="External"/><Relationship Id="rId1418" Type="http://schemas.openxmlformats.org/officeDocument/2006/relationships/hyperlink" Target="https://fbref.com/en/squads/8602292d/Aston-Villa-Stats" TargetMode="External"/><Relationship Id="rId122" Type="http://schemas.openxmlformats.org/officeDocument/2006/relationships/hyperlink" Target="https://fbref.com/en/country/JAM/Jamaica-Football" TargetMode="External"/><Relationship Id="rId774" Type="http://schemas.openxmlformats.org/officeDocument/2006/relationships/hyperlink" Target="https://fbref.com/en/country/IRL/Republic-of-Ireland-Football" TargetMode="External"/><Relationship Id="rId981" Type="http://schemas.openxmlformats.org/officeDocument/2006/relationships/hyperlink" Target="https://fbref.com/en/country/SCO/Scotland-Football" TargetMode="External"/><Relationship Id="rId1057" Type="http://schemas.openxmlformats.org/officeDocument/2006/relationships/hyperlink" Target="https://fbref.com/en/country/BRA/Brazil-Football" TargetMode="External"/><Relationship Id="rId427" Type="http://schemas.openxmlformats.org/officeDocument/2006/relationships/hyperlink" Target="https://fbref.com/en/squads/e297cd13/Luton-Town-Stats" TargetMode="External"/><Relationship Id="rId634" Type="http://schemas.openxmlformats.org/officeDocument/2006/relationships/hyperlink" Target="https://fbref.com/en/country/ENG/England-Football" TargetMode="External"/><Relationship Id="rId841" Type="http://schemas.openxmlformats.org/officeDocument/2006/relationships/hyperlink" Target="https://fbref.com/en/country/GER/Germany-Football" TargetMode="External"/><Relationship Id="rId1264" Type="http://schemas.openxmlformats.org/officeDocument/2006/relationships/hyperlink" Target="https://fbref.com/en/players/a3d94a58/Cristian-Romero" TargetMode="External"/><Relationship Id="rId1471" Type="http://schemas.openxmlformats.org/officeDocument/2006/relationships/hyperlink" Target="https://fbref.com/en/players/7cd520e8/matchlogs/2023-2024/summary/Destiny-Udogie-Match-Logs" TargetMode="External"/><Relationship Id="rId1569" Type="http://schemas.openxmlformats.org/officeDocument/2006/relationships/hyperlink" Target="https://fbref.com/en/country/ENG/England-Football" TargetMode="External"/><Relationship Id="rId273" Type="http://schemas.openxmlformats.org/officeDocument/2006/relationships/hyperlink" Target="https://fbref.com/en/players/d2424d1b/Ben-Chilwell" TargetMode="External"/><Relationship Id="rId480" Type="http://schemas.openxmlformats.org/officeDocument/2006/relationships/hyperlink" Target="https://fbref.com/en/players/9328b835/matchlogs/2023-2024/summary/Lukasz-Fabianski-Match-Logs" TargetMode="External"/><Relationship Id="rId701" Type="http://schemas.openxmlformats.org/officeDocument/2006/relationships/hyperlink" Target="https://fbref.com/en/players/e8832875/Joao-Pedro" TargetMode="External"/><Relationship Id="rId939" Type="http://schemas.openxmlformats.org/officeDocument/2006/relationships/hyperlink" Target="https://fbref.com/en/players/bac46a10/matchlogs/2023-2024/summary/Lisandro-Martinez-Match-Logs" TargetMode="External"/><Relationship Id="rId1124" Type="http://schemas.openxmlformats.org/officeDocument/2006/relationships/hyperlink" Target="https://fbref.com/en/players/79bc4c45/Ben-Osborn" TargetMode="External"/><Relationship Id="rId1331" Type="http://schemas.openxmlformats.org/officeDocument/2006/relationships/hyperlink" Target="https://fbref.com/en/players/efd2ec23/matchlogs/2023-2024/summary/Antoine-Semenyo-Match-Logs" TargetMode="External"/><Relationship Id="rId68" Type="http://schemas.openxmlformats.org/officeDocument/2006/relationships/hyperlink" Target="https://fbref.com/en/players/ad1f61f3/matchlogs/2023-2024/summary/Steven-Alzate-Match-Logs" TargetMode="External"/><Relationship Id="rId133" Type="http://schemas.openxmlformats.org/officeDocument/2006/relationships/hyperlink" Target="https://fbref.com/en/players/3ea50f67/Harvey-Barnes" TargetMode="External"/><Relationship Id="rId340" Type="http://schemas.openxmlformats.org/officeDocument/2006/relationships/hyperlink" Target="https://fbref.com/en/players/93e08bce/matchlogs/2023-2024/summary/Ameen-Al-Dakhil-Match-Logs" TargetMode="External"/><Relationship Id="rId578" Type="http://schemas.openxmlformats.org/officeDocument/2006/relationships/hyperlink" Target="https://fbref.com/en/country/ENG/England-Football" TargetMode="External"/><Relationship Id="rId785" Type="http://schemas.openxmlformats.org/officeDocument/2006/relationships/hyperlink" Target="https://fbref.com/en/country/IRL/Republic-of-Ireland-Football" TargetMode="External"/><Relationship Id="rId992" Type="http://schemas.openxmlformats.org/officeDocument/2006/relationships/hyperlink" Target="https://fbref.com/en/players/fed96827/Chris-Mepham" TargetMode="External"/><Relationship Id="rId1429" Type="http://schemas.openxmlformats.org/officeDocument/2006/relationships/hyperlink" Target="https://fbref.com/en/country/ENG/England-Football" TargetMode="External"/><Relationship Id="rId200" Type="http://schemas.openxmlformats.org/officeDocument/2006/relationships/hyperlink" Target="https://fbref.com/en/players/79c84d1c/matchlogs/2023-2024/summary/Jarrod-Bowen-Match-Logs" TargetMode="External"/><Relationship Id="rId438" Type="http://schemas.openxmlformats.org/officeDocument/2006/relationships/hyperlink" Target="https://fbref.com/en/country/BRA/Brazil-Football" TargetMode="External"/><Relationship Id="rId645" Type="http://schemas.openxmlformats.org/officeDocument/2006/relationships/hyperlink" Target="https://fbref.com/en/players/69942fb3/James-Hill" TargetMode="External"/><Relationship Id="rId852" Type="http://schemas.openxmlformats.org/officeDocument/2006/relationships/hyperlink" Target="https://fbref.com/en/players/41f08ac8/Keane-Lewis-Potter" TargetMode="External"/><Relationship Id="rId1068" Type="http://schemas.openxmlformats.org/officeDocument/2006/relationships/hyperlink" Target="https://fbref.com/en/players/a53649b7/Eddie-Nketiah" TargetMode="External"/><Relationship Id="rId1275" Type="http://schemas.openxmlformats.org/officeDocument/2006/relationships/hyperlink" Target="https://fbref.com/en/players/a9b1c319/matchlogs/2023-2024/summary/Pelly-Ruddock-Mpanzu-Match-Logs" TargetMode="External"/><Relationship Id="rId1482" Type="http://schemas.openxmlformats.org/officeDocument/2006/relationships/hyperlink" Target="https://fbref.com/en/squads/19538871/Manchester-United-Stats" TargetMode="External"/><Relationship Id="rId284" Type="http://schemas.openxmlformats.org/officeDocument/2006/relationships/hyperlink" Target="https://fbref.com/en/players/26ce2263/matchlogs/2023-2024/summary/Ryan-Christie-Match-Logs" TargetMode="External"/><Relationship Id="rId491" Type="http://schemas.openxmlformats.org/officeDocument/2006/relationships/hyperlink" Target="https://fbref.com/en/squads/cff3d9bb/Chelsea-Stats" TargetMode="External"/><Relationship Id="rId505" Type="http://schemas.openxmlformats.org/officeDocument/2006/relationships/hyperlink" Target="https://fbref.com/en/players/82927de4/Pablo-Fornals" TargetMode="External"/><Relationship Id="rId712" Type="http://schemas.openxmlformats.org/officeDocument/2006/relationships/hyperlink" Target="https://fbref.com/en/players/73b1d65b/matchlogs/2023-2024/summary/Ryan-John-Giles-Match-Logs" TargetMode="External"/><Relationship Id="rId1135" Type="http://schemas.openxmlformats.org/officeDocument/2006/relationships/hyperlink" Target="https://fbref.com/en/players/dc7f8a28/matchlogs/2023-2024/summary/Cole-Palmer-Match-Logs" TargetMode="External"/><Relationship Id="rId1342" Type="http://schemas.openxmlformats.org/officeDocument/2006/relationships/hyperlink" Target="https://fbref.com/en/squads/19538871/Manchester-United-Stats" TargetMode="External"/><Relationship Id="rId79" Type="http://schemas.openxmlformats.org/officeDocument/2006/relationships/hyperlink" Target="https://fbref.com/en/squads/47c64c55/Crystal-Palace-Stats" TargetMode="External"/><Relationship Id="rId144" Type="http://schemas.openxmlformats.org/officeDocument/2006/relationships/hyperlink" Target="https://fbref.com/en/players/a36524bf/matchlogs/2023-2024/summary/Calvin-Bassey-Match-Logs" TargetMode="External"/><Relationship Id="rId589" Type="http://schemas.openxmlformats.org/officeDocument/2006/relationships/hyperlink" Target="https://fbref.com/en/players/8aec0537/Pascal-Gross" TargetMode="External"/><Relationship Id="rId796" Type="http://schemas.openxmlformats.org/officeDocument/2006/relationships/hyperlink" Target="https://fbref.com/en/players/4c3a6744/Justin-Kluivert" TargetMode="External"/><Relationship Id="rId1202" Type="http://schemas.openxmlformats.org/officeDocument/2006/relationships/hyperlink" Target="https://fbref.com/en/squads/19538871/Manchester-United-Stats" TargetMode="External"/><Relationship Id="rId351" Type="http://schemas.openxmlformats.org/officeDocument/2006/relationships/hyperlink" Target="https://fbref.com/en/squads/e4a775cb/Nottingham-Forest-Stats" TargetMode="External"/><Relationship Id="rId449" Type="http://schemas.openxmlformats.org/officeDocument/2006/relationships/hyperlink" Target="https://fbref.com/en/players/3d554589/Hjalmar-Ekdal" TargetMode="External"/><Relationship Id="rId656" Type="http://schemas.openxmlformats.org/officeDocument/2006/relationships/hyperlink" Target="https://fbref.com/en/players/3f65d5ce/matchlogs/2023-2024/summary/Ethan-Horvath-Match-Logs" TargetMode="External"/><Relationship Id="rId863" Type="http://schemas.openxmlformats.org/officeDocument/2006/relationships/hyperlink" Target="https://fbref.com/en/players/afed6722/matchlogs/2023-2024/summary/Valentino-Livramento-Match-Logs" TargetMode="External"/><Relationship Id="rId1079" Type="http://schemas.openxmlformats.org/officeDocument/2006/relationships/hyperlink" Target="https://fbref.com/en/players/e6af02e0/matchlogs/2023-2024/summary/Matheus-Nunes-Match-Logs" TargetMode="External"/><Relationship Id="rId1286" Type="http://schemas.openxmlformats.org/officeDocument/2006/relationships/hyperlink" Target="https://fbref.com/en/squads/822bd0ba/Liverpool-Stats" TargetMode="External"/><Relationship Id="rId1493" Type="http://schemas.openxmlformats.org/officeDocument/2006/relationships/hyperlink" Target="https://fbref.com/en/country/NED/Netherlands-Football" TargetMode="External"/><Relationship Id="rId1507" Type="http://schemas.openxmlformats.org/officeDocument/2006/relationships/hyperlink" Target="https://fbref.com/en/players/8b529245/matchlogs/2023-2024/summary/Carlos-Vinicius-Match-Logs" TargetMode="External"/><Relationship Id="rId211" Type="http://schemas.openxmlformats.org/officeDocument/2006/relationships/hyperlink" Target="https://fbref.com/en/squads/4ba7cbea/Bournemouth-Stats" TargetMode="External"/><Relationship Id="rId295" Type="http://schemas.openxmlformats.org/officeDocument/2006/relationships/hyperlink" Target="https://fbref.com/en/squads/cd051869/Brentford-Stats" TargetMode="External"/><Relationship Id="rId309" Type="http://schemas.openxmlformats.org/officeDocument/2006/relationships/hyperlink" Target="https://fbref.com/en/players/fdf3cb77/Vladimir-Coufal" TargetMode="External"/><Relationship Id="rId516" Type="http://schemas.openxmlformats.org/officeDocument/2006/relationships/hyperlink" Target="https://fbref.com/en/players/38c29201/matchlogs/2023-2024/summary/Aidan-Francis-Match-Logs" TargetMode="External"/><Relationship Id="rId1146" Type="http://schemas.openxmlformats.org/officeDocument/2006/relationships/hyperlink" Target="https://fbref.com/en/squads/18bb7c10/Arsenal-Stats" TargetMode="External"/><Relationship Id="rId723" Type="http://schemas.openxmlformats.org/officeDocument/2006/relationships/hyperlink" Target="https://fbref.com/en/squads/47c64c55/Crystal-Palace-Stats" TargetMode="External"/><Relationship Id="rId930" Type="http://schemas.openxmlformats.org/officeDocument/2006/relationships/hyperlink" Target="https://fbref.com/en/squads/18bb7c10/Arsenal-Stats" TargetMode="External"/><Relationship Id="rId1006" Type="http://schemas.openxmlformats.org/officeDocument/2006/relationships/hyperlink" Target="https://fbref.com/en/squads/47c64c55/Crystal-Palace-Stats" TargetMode="External"/><Relationship Id="rId1353" Type="http://schemas.openxmlformats.org/officeDocument/2006/relationships/hyperlink" Target="https://fbref.com/en/country/POR/Portugal-Football" TargetMode="External"/><Relationship Id="rId1560" Type="http://schemas.openxmlformats.org/officeDocument/2006/relationships/hyperlink" Target="https://fbref.com/en/players/4e9a0555/Chris-Wood" TargetMode="External"/><Relationship Id="rId155" Type="http://schemas.openxmlformats.org/officeDocument/2006/relationships/hyperlink" Target="https://fbref.com/en/squads/7c21e445/West-Ham-United-Stats" TargetMode="External"/><Relationship Id="rId362" Type="http://schemas.openxmlformats.org/officeDocument/2006/relationships/hyperlink" Target="https://fbref.com/en/country/WAL/Wales-Football" TargetMode="External"/><Relationship Id="rId1213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country/ESP/Spain-Football" TargetMode="External"/><Relationship Id="rId1420" Type="http://schemas.openxmlformats.org/officeDocument/2006/relationships/hyperlink" Target="https://fbref.com/en/players/41034650/Jurrien-Timber" TargetMode="External"/><Relationship Id="rId1518" Type="http://schemas.openxmlformats.org/officeDocument/2006/relationships/hyperlink" Target="https://fbref.com/en/squads/b8fd03ef/Manchester-City-Stats" TargetMode="External"/><Relationship Id="rId222" Type="http://schemas.openxmlformats.org/officeDocument/2006/relationships/hyperlink" Target="https://fbref.com/en/country/DEN/Denmark-Football" TargetMode="External"/><Relationship Id="rId667" Type="http://schemas.openxmlformats.org/officeDocument/2006/relationships/hyperlink" Target="https://fbref.com/en/squads/7c21e445/West-Ham-United-Stats" TargetMode="External"/><Relationship Id="rId874" Type="http://schemas.openxmlformats.org/officeDocument/2006/relationships/hyperlink" Target="https://fbref.com/en/squads/b2b47a98/Newcastle-United-Stats" TargetMode="External"/><Relationship Id="rId17" Type="http://schemas.openxmlformats.org/officeDocument/2006/relationships/hyperlink" Target="https://fbref.com/en/players/288e1e13/Nayef-Aguerd" TargetMode="External"/><Relationship Id="rId527" Type="http://schemas.openxmlformats.org/officeDocument/2006/relationships/hyperlink" Target="https://fbref.com/en/squads/cff3d9bb/Chelsea-Stats" TargetMode="External"/><Relationship Id="rId734" Type="http://schemas.openxmlformats.org/officeDocument/2006/relationships/hyperlink" Target="https://fbref.com/en/country/POR/Portugal-Football" TargetMode="External"/><Relationship Id="rId941" Type="http://schemas.openxmlformats.org/officeDocument/2006/relationships/hyperlink" Target="https://fbref.com/en/country/SEN/Senegal-Football" TargetMode="External"/><Relationship Id="rId1157" Type="http://schemas.openxmlformats.org/officeDocument/2006/relationships/hyperlink" Target="https://fbref.com/en/country/BRA/Brazil-Football" TargetMode="External"/><Relationship Id="rId1364" Type="http://schemas.openxmlformats.org/officeDocument/2006/relationships/hyperlink" Target="https://fbref.com/en/players/17695062/Emile-Smith-Rowe" TargetMode="External"/><Relationship Id="rId1571" Type="http://schemas.openxmlformats.org/officeDocument/2006/relationships/hyperlink" Target="https://fbref.com/en/players/a5212312/matchlogs/2023-2024/summary/Joe-Worrall-Match-Logs" TargetMode="External"/><Relationship Id="rId70" Type="http://schemas.openxmlformats.org/officeDocument/2006/relationships/hyperlink" Target="https://fbref.com/en/country/SUI/Switzerland-Football" TargetMode="External"/><Relationship Id="rId166" Type="http://schemas.openxmlformats.org/officeDocument/2006/relationships/hyperlink" Target="https://fbref.com/en/country/NOR/Norway-Football" TargetMode="External"/><Relationship Id="rId373" Type="http://schemas.openxmlformats.org/officeDocument/2006/relationships/hyperlink" Target="https://fbref.com/en/players/e46012d4/Kevin-De-Bruyne" TargetMode="External"/><Relationship Id="rId580" Type="http://schemas.openxmlformats.org/officeDocument/2006/relationships/hyperlink" Target="https://fbref.com/en/players/d7e24aa1/matchlogs/2023-2024/summary/John-Kymani-Gordon-Match-Logs" TargetMode="External"/><Relationship Id="rId801" Type="http://schemas.openxmlformats.org/officeDocument/2006/relationships/hyperlink" Target="https://fbref.com/en/country/ITA/Italy-Football" TargetMode="External"/><Relationship Id="rId1017" Type="http://schemas.openxmlformats.org/officeDocument/2006/relationships/hyperlink" Target="https://fbref.com/en/country/WAL/Wales-Football" TargetMode="External"/><Relationship Id="rId1224" Type="http://schemas.openxmlformats.org/officeDocument/2006/relationships/hyperlink" Target="https://fbref.com/en/players/0a3d6d2b/Chris-Richards" TargetMode="External"/><Relationship Id="rId1431" Type="http://schemas.openxmlformats.org/officeDocument/2006/relationships/hyperlink" Target="https://fbref.com/en/players/e7ca0439/matchlogs/2023-2024/summary/James-Tomkins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b2d31e83/Dan-Burn" TargetMode="External"/><Relationship Id="rId440" Type="http://schemas.openxmlformats.org/officeDocument/2006/relationships/hyperlink" Target="https://fbref.com/en/players/3bb7b8b4/matchlogs/2023-2024/summary/Ederson-Match-Logs" TargetMode="External"/><Relationship Id="rId678" Type="http://schemas.openxmlformats.org/officeDocument/2006/relationships/hyperlink" Target="https://fbref.com/en/country/SEN/Senegal-Football" TargetMode="External"/><Relationship Id="rId885" Type="http://schemas.openxmlformats.org/officeDocument/2006/relationships/hyperlink" Target="https://fbref.com/en/country/SRB/Serbia-Football" TargetMode="External"/><Relationship Id="rId1070" Type="http://schemas.openxmlformats.org/officeDocument/2006/relationships/hyperlink" Target="https://fbref.com/en/squads/18bb7c10/Arsenal-Stats" TargetMode="External"/><Relationship Id="rId1529" Type="http://schemas.openxmlformats.org/officeDocument/2006/relationships/hyperlink" Target="https://fbref.com/en/country/ENG/England-Football" TargetMode="External"/><Relationship Id="rId28" Type="http://schemas.openxmlformats.org/officeDocument/2006/relationships/hyperlink" Target="https://fbref.com/en/players/eab957a3/matchlogs/2023-2024/summary/Anel-Ahmedhodzic-Match-Logs" TargetMode="External"/><Relationship Id="rId300" Type="http://schemas.openxmlformats.org/officeDocument/2006/relationships/hyperlink" Target="https://fbref.com/en/players/700783e7/matchlogs/2023-2024/summary/Levi-Colwill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0db5d2c8/Mathias-Jorgensen" TargetMode="External"/><Relationship Id="rId952" Type="http://schemas.openxmlformats.org/officeDocument/2006/relationships/hyperlink" Target="https://fbref.com/en/players/27f4f772/Remi-Matthews" TargetMode="External"/><Relationship Id="rId1168" Type="http://schemas.openxmlformats.org/officeDocument/2006/relationships/hyperlink" Target="https://fbref.com/en/players/19f4d211/Jaden-Philogene-Bidace" TargetMode="External"/><Relationship Id="rId1375" Type="http://schemas.openxmlformats.org/officeDocument/2006/relationships/hyperlink" Target="https://fbref.com/en/players/886f9aac/matchlogs/2023-2024/summary/Manor-Solomon-Match-Logs" TargetMode="External"/><Relationship Id="rId1582" Type="http://schemas.openxmlformats.org/officeDocument/2006/relationships/hyperlink" Target="https://fbref.com/en/squads/d3fd31cc/Everton-Stats" TargetMode="External"/><Relationship Id="rId81" Type="http://schemas.openxmlformats.org/officeDocument/2006/relationships/hyperlink" Target="https://fbref.com/en/players/de31038e/Elliot-Anderson" TargetMode="External"/><Relationship Id="rId177" Type="http://schemas.openxmlformats.org/officeDocument/2006/relationships/hyperlink" Target="https://fbref.com/en/players/9af1f9ff/Jordan-Beyer" TargetMode="External"/><Relationship Id="rId384" Type="http://schemas.openxmlformats.org/officeDocument/2006/relationships/hyperlink" Target="https://fbref.com/en/players/4a1a9578/matchlogs/2023-2024/summary/Luis-Diaz-Match-Logs" TargetMode="External"/><Relationship Id="rId591" Type="http://schemas.openxmlformats.org/officeDocument/2006/relationships/hyperlink" Target="https://fbref.com/en/squads/d07537b9/Brighton-and-Hove-Albion-Stats" TargetMode="External"/><Relationship Id="rId605" Type="http://schemas.openxmlformats.org/officeDocument/2006/relationships/hyperlink" Target="https://fbref.com/en/players/5ad50391/Josko-Gvardiol" TargetMode="External"/><Relationship Id="rId812" Type="http://schemas.openxmlformats.org/officeDocument/2006/relationships/hyperlink" Target="https://fbref.com/en/players/8d3c902d/Cheikhou-Kouyate" TargetMode="External"/><Relationship Id="rId1028" Type="http://schemas.openxmlformats.org/officeDocument/2006/relationships/hyperlink" Target="https://fbref.com/en/players/92868cb5/Divin-Mubama" TargetMode="External"/><Relationship Id="rId1235" Type="http://schemas.openxmlformats.org/officeDocument/2006/relationships/hyperlink" Target="https://fbref.com/en/players/7a1f2c08/matchlogs/2023-2024/summary/Jairo-Riedewald-Match-Logs" TargetMode="External"/><Relationship Id="rId1442" Type="http://schemas.openxmlformats.org/officeDocument/2006/relationships/hyperlink" Target="https://fbref.com/en/squads/943e8050/Burnley-Stats" TargetMode="External"/><Relationship Id="rId244" Type="http://schemas.openxmlformats.org/officeDocument/2006/relationships/hyperlink" Target="https://fbref.com/en/players/a8748947/matchlogs/2023-2024/summary/Tom-Cairney-Match-Logs" TargetMode="External"/><Relationship Id="rId689" Type="http://schemas.openxmlformats.org/officeDocument/2006/relationships/hyperlink" Target="https://fbref.com/en/players/8449d35e/Vitaly-Janelt" TargetMode="External"/><Relationship Id="rId896" Type="http://schemas.openxmlformats.org/officeDocument/2006/relationships/hyperlink" Target="https://fbref.com/en/players/ee38d9c5/James-Maddison" TargetMode="External"/><Relationship Id="rId1081" Type="http://schemas.openxmlformats.org/officeDocument/2006/relationships/hyperlink" Target="https://fbref.com/en/country/URU/Uruguay-Football" TargetMode="External"/><Relationship Id="rId1302" Type="http://schemas.openxmlformats.org/officeDocument/2006/relationships/hyperlink" Target="https://fbref.com/en/squads/19538871/Manchester-United-Stats" TargetMode="External"/><Relationship Id="rId39" Type="http://schemas.openxmlformats.org/officeDocument/2006/relationships/hyperlink" Target="https://fbref.com/en/squads/cd051869/Brentford-Stats" TargetMode="External"/><Relationship Id="rId451" Type="http://schemas.openxmlformats.org/officeDocument/2006/relationships/hyperlink" Target="https://fbref.com/en/squads/943e8050/Burnley-Stats" TargetMode="External"/><Relationship Id="rId549" Type="http://schemas.openxmlformats.org/officeDocument/2006/relationships/hyperlink" Target="https://fbref.com/en/players/9f7c837d/Ben-Godfrey" TargetMode="External"/><Relationship Id="rId756" Type="http://schemas.openxmlformats.org/officeDocument/2006/relationships/hyperlink" Target="https://fbref.com/en/players/15f24fe7/matchlogs/2023-2024/summary/Sasa-Kalajdzic-Match-Logs" TargetMode="External"/><Relationship Id="rId1179" Type="http://schemas.openxmlformats.org/officeDocument/2006/relationships/hyperlink" Target="https://fbref.com/en/players/e541326e/matchlogs/2023-2024/summary/Ethan-Pinnock-Match-Logs" TargetMode="External"/><Relationship Id="rId1386" Type="http://schemas.openxmlformats.org/officeDocument/2006/relationships/hyperlink" Target="https://fbref.com/en/squads/fd962109/Fulham-Stats" TargetMode="External"/><Relationship Id="rId1593" Type="http://schemas.openxmlformats.org/officeDocument/2006/relationships/hyperlink" Target="https://fbref.com/en/country/FRA/France-Football" TargetMode="External"/><Relationship Id="rId104" Type="http://schemas.openxmlformats.org/officeDocument/2006/relationships/hyperlink" Target="https://fbref.com/en/players/2f965a72/matchlogs/2023-2024/summary/Alphonse-Areola-Match-Logs" TargetMode="External"/><Relationship Id="rId188" Type="http://schemas.openxmlformats.org/officeDocument/2006/relationships/hyperlink" Target="https://fbref.com/en/players/6c203af0/matchlogs/2023-2024/summary/Yves-Bissouma-Match-Logs" TargetMode="External"/><Relationship Id="rId311" Type="http://schemas.openxmlformats.org/officeDocument/2006/relationships/hyperlink" Target="https://fbref.com/en/squads/7c21e445/West-Ham-United-Stats" TargetMode="External"/><Relationship Id="rId395" Type="http://schemas.openxmlformats.org/officeDocument/2006/relationships/hyperlink" Target="https://fbref.com/en/squads/fd962109/Fulham-Stats" TargetMode="External"/><Relationship Id="rId409" Type="http://schemas.openxmlformats.org/officeDocument/2006/relationships/hyperlink" Target="https://fbref.com/en/players/d557d734/Matt-Doherty" TargetMode="External"/><Relationship Id="rId963" Type="http://schemas.openxmlformats.org/officeDocument/2006/relationships/hyperlink" Target="https://fbref.com/en/players/493924a7/matchlogs/2023-2024/summary/Kevin-Mbabu-Match-Logs" TargetMode="External"/><Relationship Id="rId1039" Type="http://schemas.openxmlformats.org/officeDocument/2006/relationships/hyperlink" Target="https://fbref.com/en/players/99aa1a84/matchlogs/2023-2024/summary/Arijanet-Muric-Match-Logs" TargetMode="External"/><Relationship Id="rId1246" Type="http://schemas.openxmlformats.org/officeDocument/2006/relationships/hyperlink" Target="https://fbref.com/en/squads/fd962109/Fulham-Stats" TargetMode="External"/><Relationship Id="rId92" Type="http://schemas.openxmlformats.org/officeDocument/2006/relationships/hyperlink" Target="https://fbref.com/en/players/ac05f970/matchlogs/2023-2024/summary/Michail-Antonio-Match-Logs" TargetMode="External"/><Relationship Id="rId616" Type="http://schemas.openxmlformats.org/officeDocument/2006/relationships/hyperlink" Target="https://fbref.com/en/players/a7588cdc/matchlogs/2023-2024/summary/Antwoine-Hackford-Match-Logs" TargetMode="External"/><Relationship Id="rId823" Type="http://schemas.openxmlformats.org/officeDocument/2006/relationships/hyperlink" Target="https://fbref.com/en/players/df3cda47/matchlogs/2023-2024/summary/Dejan-Kulusevski-Match-Logs" TargetMode="External"/><Relationship Id="rId1453" Type="http://schemas.openxmlformats.org/officeDocument/2006/relationships/hyperlink" Target="https://fbref.com/en/country/BEL/Belgium-Football" TargetMode="External"/><Relationship Id="rId255" Type="http://schemas.openxmlformats.org/officeDocument/2006/relationships/hyperlink" Target="https://fbref.com/en/squads/8602292d/Aston-Villa-Stats" TargetMode="External"/><Relationship Id="rId462" Type="http://schemas.openxmlformats.org/officeDocument/2006/relationships/hyperlink" Target="https://fbref.com/en/country/BRA/Brazil-Football" TargetMode="External"/><Relationship Id="rId1092" Type="http://schemas.openxmlformats.org/officeDocument/2006/relationships/hyperlink" Target="https://fbref.com/en/players/1d042188/Dara-OShea" TargetMode="External"/><Relationship Id="rId1106" Type="http://schemas.openxmlformats.org/officeDocument/2006/relationships/hyperlink" Target="https://fbref.com/en/squads/8602292d/Aston-Villa-Stats" TargetMode="External"/><Relationship Id="rId1313" Type="http://schemas.openxmlformats.org/officeDocument/2006/relationships/hyperlink" Target="https://fbref.com/en/country/GER/Germany-Football" TargetMode="External"/><Relationship Id="rId1397" Type="http://schemas.openxmlformats.org/officeDocument/2006/relationships/hyperlink" Target="https://fbref.com/en/country/ALB/Albania-Football" TargetMode="External"/><Relationship Id="rId1520" Type="http://schemas.openxmlformats.org/officeDocument/2006/relationships/hyperlink" Target="https://fbref.com/en/players/9e525177/Aaron-Wan-Bissaka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ESP/Spain-Football" TargetMode="External"/><Relationship Id="rId767" Type="http://schemas.openxmlformats.org/officeDocument/2006/relationships/hyperlink" Target="https://fbref.com/en/squads/d3fd31cc/Everton-Stats" TargetMode="External"/><Relationship Id="rId974" Type="http://schemas.openxmlformats.org/officeDocument/2006/relationships/hyperlink" Target="https://fbref.com/en/squads/e297cd13/Luton-Town-Stats" TargetMode="External"/><Relationship Id="rId199" Type="http://schemas.openxmlformats.org/officeDocument/2006/relationships/hyperlink" Target="https://fbref.com/en/squads/7c21e445/West-Ham-United-Stats" TargetMode="External"/><Relationship Id="rId627" Type="http://schemas.openxmlformats.org/officeDocument/2006/relationships/hyperlink" Target="https://fbref.com/en/squads/8cec06e1/Wolverhampton-Wanderers-Stats" TargetMode="External"/><Relationship Id="rId834" Type="http://schemas.openxmlformats.org/officeDocument/2006/relationships/hyperlink" Target="https://fbref.com/en/squads/b2b47a98/Newcastle-United-Stats" TargetMode="External"/><Relationship Id="rId1257" Type="http://schemas.openxmlformats.org/officeDocument/2006/relationships/hyperlink" Target="https://fbref.com/en/country/ESP/Spain-Football" TargetMode="External"/><Relationship Id="rId1464" Type="http://schemas.openxmlformats.org/officeDocument/2006/relationships/hyperlink" Target="https://fbref.com/en/players/4a51ba65/Matt-Turner" TargetMode="External"/><Relationship Id="rId266" Type="http://schemas.openxmlformats.org/officeDocument/2006/relationships/hyperlink" Target="https://fbref.com/en/country/PAR/Paraguay-Football" TargetMode="External"/><Relationship Id="rId473" Type="http://schemas.openxmlformats.org/officeDocument/2006/relationships/hyperlink" Target="https://fbref.com/en/players/ae4fc6a4/Eberechi-Eze" TargetMode="External"/><Relationship Id="rId680" Type="http://schemas.openxmlformats.org/officeDocument/2006/relationships/hyperlink" Target="https://fbref.com/en/players/9c36ed83/matchlogs/2023-2024/summary/Nicolas-Jackson-Match-Logs" TargetMode="External"/><Relationship Id="rId901" Type="http://schemas.openxmlformats.org/officeDocument/2006/relationships/hyperlink" Target="https://fbref.com/en/country/ENG/England-Football" TargetMode="External"/><Relationship Id="rId1117" Type="http://schemas.openxmlformats.org/officeDocument/2006/relationships/hyperlink" Target="https://fbref.com/en/country/ENG/England-Football" TargetMode="External"/><Relationship Id="rId1324" Type="http://schemas.openxmlformats.org/officeDocument/2006/relationships/hyperlink" Target="https://fbref.com/en/players/d04b94db/Nelson-Semedo" TargetMode="External"/><Relationship Id="rId1531" Type="http://schemas.openxmlformats.org/officeDocument/2006/relationships/hyperlink" Target="https://fbref.com/en/players/aed3a70f/matchlogs/2023-2024/summary/Ollie-Watkins-Match-Logs" TargetMode="External"/><Relationship Id="rId30" Type="http://schemas.openxmlformats.org/officeDocument/2006/relationships/hyperlink" Target="https://fbref.com/en/country/NGA/Nigeria-Football" TargetMode="External"/><Relationship Id="rId126" Type="http://schemas.openxmlformats.org/officeDocument/2006/relationships/hyperlink" Target="https://fbref.com/en/country/GRE/Greece-Football" TargetMode="External"/><Relationship Id="rId333" Type="http://schemas.openxmlformats.org/officeDocument/2006/relationships/hyperlink" Target="https://fbref.com/en/players/db4ed67b/Mahmoud-Dahoud" TargetMode="External"/><Relationship Id="rId540" Type="http://schemas.openxmlformats.org/officeDocument/2006/relationships/hyperlink" Target="https://fbref.com/en/players/4e015693/matchlogs/2023-2024/summary/James-Garner-Match-Logs" TargetMode="External"/><Relationship Id="rId778" Type="http://schemas.openxmlformats.org/officeDocument/2006/relationships/hyperlink" Target="https://fbref.com/en/squads/8602292d/Aston-Villa-Stats" TargetMode="External"/><Relationship Id="rId985" Type="http://schemas.openxmlformats.org/officeDocument/2006/relationships/hyperlink" Target="https://fbref.com/en/country/SCO/Scotland-Football" TargetMode="External"/><Relationship Id="rId1170" Type="http://schemas.openxmlformats.org/officeDocument/2006/relationships/hyperlink" Target="https://fbref.com/en/squads/8602292d/Aston-Villa-Stats" TargetMode="External"/><Relationship Id="rId638" Type="http://schemas.openxmlformats.org/officeDocument/2006/relationships/hyperlink" Target="https://fbref.com/en/country/KOR/Korea-Republic-Football" TargetMode="External"/><Relationship Id="rId845" Type="http://schemas.openxmlformats.org/officeDocument/2006/relationships/hyperlink" Target="https://fbref.com/en/country/COL/Colombia-Football" TargetMode="External"/><Relationship Id="rId1030" Type="http://schemas.openxmlformats.org/officeDocument/2006/relationships/hyperlink" Target="https://fbref.com/en/squads/7c21e445/West-Ham-United-Stats" TargetMode="External"/><Relationship Id="rId1268" Type="http://schemas.openxmlformats.org/officeDocument/2006/relationships/hyperlink" Target="https://fbref.com/en/players/10a10454/Joe-Rothwell" TargetMode="External"/><Relationship Id="rId1475" Type="http://schemas.openxmlformats.org/officeDocument/2006/relationships/hyperlink" Target="https://fbref.com/en/players/1df4a109/matchlogs/2023-2024/summary/Lesley-Ugochukwu-Match-Logs" TargetMode="External"/><Relationship Id="rId277" Type="http://schemas.openxmlformats.org/officeDocument/2006/relationships/hyperlink" Target="https://fbref.com/en/players/2696b6a9/Tahith-Chong" TargetMode="External"/><Relationship Id="rId400" Type="http://schemas.openxmlformats.org/officeDocument/2006/relationships/hyperlink" Target="https://fbref.com/en/players/ad82197c/matchlogs/2023-2024/summary/Axel-Disasi-Match-Logs" TargetMode="External"/><Relationship Id="rId484" Type="http://schemas.openxmlformats.org/officeDocument/2006/relationships/hyperlink" Target="https://fbref.com/en/players/4596da74/matchlogs/2023-2024/summary/Evan-Ferguson-Match-Logs" TargetMode="External"/><Relationship Id="rId705" Type="http://schemas.openxmlformats.org/officeDocument/2006/relationships/hyperlink" Target="https://fbref.com/en/players/c17bfb65/Joelinton" TargetMode="External"/><Relationship Id="rId1128" Type="http://schemas.openxmlformats.org/officeDocument/2006/relationships/hyperlink" Target="https://fbref.com/en/players/7b355808/William-Osula" TargetMode="External"/><Relationship Id="rId1335" Type="http://schemas.openxmlformats.org/officeDocument/2006/relationships/hyperlink" Target="https://fbref.com/en/players/35141f4c/matchlogs/2023-2024/summary/Marcos-Senesi-Match-Logs" TargetMode="External"/><Relationship Id="rId1542" Type="http://schemas.openxmlformats.org/officeDocument/2006/relationships/hyperlink" Target="https://fbref.com/en/squads/e4a775cb/Nottingham-Forest-Stats" TargetMode="External"/><Relationship Id="rId137" Type="http://schemas.openxmlformats.org/officeDocument/2006/relationships/hyperlink" Target="https://fbref.com/en/players/1aa84968/Chris-Basham" TargetMode="External"/><Relationship Id="rId344" Type="http://schemas.openxmlformats.org/officeDocument/2006/relationships/hyperlink" Target="https://fbref.com/en/players/d9565625/matchlogs/2023-2024/summary/Diogo-Dalot-Match-Logs" TargetMode="External"/><Relationship Id="rId691" Type="http://schemas.openxmlformats.org/officeDocument/2006/relationships/hyperlink" Target="https://fbref.com/en/squads/cd051869/Brentford-Stats" TargetMode="External"/><Relationship Id="rId789" Type="http://schemas.openxmlformats.org/officeDocument/2006/relationships/hyperlink" Target="https://fbref.com/en/country/ENG/England-Football" TargetMode="External"/><Relationship Id="rId912" Type="http://schemas.openxmlformats.org/officeDocument/2006/relationships/hyperlink" Target="https://fbref.com/en/players/d7f99582/Benson-Manuel" TargetMode="External"/><Relationship Id="rId996" Type="http://schemas.openxmlformats.org/officeDocument/2006/relationships/hyperlink" Target="https://fbref.com/en/players/2f90f6b8/James-Milner" TargetMode="External"/><Relationship Id="rId41" Type="http://schemas.openxmlformats.org/officeDocument/2006/relationships/hyperlink" Target="https://fbref.com/en/players/89ac64a6/Manuel-Akanji" TargetMode="External"/><Relationship Id="rId551" Type="http://schemas.openxmlformats.org/officeDocument/2006/relationships/hyperlink" Target="https://fbref.com/en/squads/d3fd31cc/Everton-Stats" TargetMode="External"/><Relationship Id="rId649" Type="http://schemas.openxmlformats.org/officeDocument/2006/relationships/hyperlink" Target="https://fbref.com/en/players/bd8a5d95/Joseph-Hodge" TargetMode="External"/><Relationship Id="rId856" Type="http://schemas.openxmlformats.org/officeDocument/2006/relationships/hyperlink" Target="https://fbref.com/en/players/f5deef4c/Victor-Lindelof" TargetMode="External"/><Relationship Id="rId1181" Type="http://schemas.openxmlformats.org/officeDocument/2006/relationships/hyperlink" Target="https://fbref.com/en/country/ENG/England-Football" TargetMode="External"/><Relationship Id="rId1279" Type="http://schemas.openxmlformats.org/officeDocument/2006/relationships/hyperlink" Target="https://fbref.com/en/players/903b6e8b/matchlogs/2023-2024/summary/Jose-Sa-Match-Logs" TargetMode="External"/><Relationship Id="rId1402" Type="http://schemas.openxmlformats.org/officeDocument/2006/relationships/hyperlink" Target="https://fbref.com/en/squads/822bd0ba/Liverpool-Stats" TargetMode="External"/><Relationship Id="rId1486" Type="http://schemas.openxmlformats.org/officeDocument/2006/relationships/hyperlink" Target="https://fbref.com/en/squads/d07537b9/Brighton-and-Hove-Albion-Stats" TargetMode="External"/><Relationship Id="rId190" Type="http://schemas.openxmlformats.org/officeDocument/2006/relationships/hyperlink" Target="https://fbref.com/en/country/CIV/Cote-dIvoire-Football" TargetMode="External"/><Relationship Id="rId204" Type="http://schemas.openxmlformats.org/officeDocument/2006/relationships/hyperlink" Target="https://fbref.com/en/players/c1949191/matchlogs/2023-2024/summary/Jarrad-Branthwaite-Match-Logs" TargetMode="External"/><Relationship Id="rId288" Type="http://schemas.openxmlformats.org/officeDocument/2006/relationships/hyperlink" Target="https://fbref.com/en/players/b2f9c73e/matchlogs/2023-2024/summary/Carney-Chukwuemeka-Match-Logs" TargetMode="External"/><Relationship Id="rId411" Type="http://schemas.openxmlformats.org/officeDocument/2006/relationships/hyperlink" Target="https://fbref.com/en/squads/8cec06e1/Wolverhampton-Wanderers-Stats" TargetMode="External"/><Relationship Id="rId509" Type="http://schemas.openxmlformats.org/officeDocument/2006/relationships/hyperlink" Target="https://fbref.com/en/players/f84a807c/Lyle-Foster" TargetMode="External"/><Relationship Id="rId1041" Type="http://schemas.openxmlformats.org/officeDocument/2006/relationships/hyperlink" Target="https://fbref.com/en/country/ENG/England-Football" TargetMode="External"/><Relationship Id="rId1139" Type="http://schemas.openxmlformats.org/officeDocument/2006/relationships/hyperlink" Target="https://fbref.com/en/players/e0bc6fdc/matchlogs/2023-2024/summary/Emerson-Palmieri-Match-Logs" TargetMode="External"/><Relationship Id="rId1346" Type="http://schemas.openxmlformats.org/officeDocument/2006/relationships/hyperlink" Target="https://fbref.com/en/squads/e297cd13/Luton-Town-Stats" TargetMode="External"/><Relationship Id="rId495" Type="http://schemas.openxmlformats.org/officeDocument/2006/relationships/hyperlink" Target="https://fbref.com/en/squads/cd051869/Brentford-Stats" TargetMode="External"/><Relationship Id="rId716" Type="http://schemas.openxmlformats.org/officeDocument/2006/relationships/hyperlink" Target="https://fbref.com/en/players/9319781b/matchlogs/2023-2024/summary/Ben-Johnson-Match-Logs" TargetMode="External"/><Relationship Id="rId923" Type="http://schemas.openxmlformats.org/officeDocument/2006/relationships/hyperlink" Target="https://fbref.com/en/players/7923301c/matchlogs/2023-2024/summary/Louie-Marsh-Match-Logs" TargetMode="External"/><Relationship Id="rId1553" Type="http://schemas.openxmlformats.org/officeDocument/2006/relationships/hyperlink" Target="https://fbref.com/en/country/WAL/Wales-Football" TargetMode="External"/><Relationship Id="rId52" Type="http://schemas.openxmlformats.org/officeDocument/2006/relationships/hyperlink" Target="https://fbref.com/en/players/cd1acf9d/matchlogs/2023-2024/summary/Trent-Alexander-Arnold-Match-Logs" TargetMode="External"/><Relationship Id="rId148" Type="http://schemas.openxmlformats.org/officeDocument/2006/relationships/hyperlink" Target="https://fbref.com/en/players/399e9474/matchlogs/2023-2024/summary/Amarii-Bell-Match-Logs" TargetMode="External"/><Relationship Id="rId355" Type="http://schemas.openxmlformats.org/officeDocument/2006/relationships/hyperlink" Target="https://fbref.com/en/squads/d3fd31cc/Everton-Stats" TargetMode="External"/><Relationship Id="rId562" Type="http://schemas.openxmlformats.org/officeDocument/2006/relationships/hyperlink" Target="https://fbref.com/en/country/POR/Portugal-Football" TargetMode="External"/><Relationship Id="rId1192" Type="http://schemas.openxmlformats.org/officeDocument/2006/relationships/hyperlink" Target="https://fbref.com/en/players/45685411/Jesuran-Rak-Sakyi" TargetMode="External"/><Relationship Id="rId1206" Type="http://schemas.openxmlformats.org/officeDocument/2006/relationships/hyperlink" Target="https://fbref.com/en/squads/fd962109/Fulham-Stats" TargetMode="External"/><Relationship Id="rId1413" Type="http://schemas.openxmlformats.org/officeDocument/2006/relationships/hyperlink" Target="https://fbref.com/en/country/NED/Netherlands-Football" TargetMode="External"/><Relationship Id="rId215" Type="http://schemas.openxmlformats.org/officeDocument/2006/relationships/hyperlink" Target="https://fbref.com/en/squads/e297cd13/Luton-Town-Stats" TargetMode="External"/><Relationship Id="rId422" Type="http://schemas.openxmlformats.org/officeDocument/2006/relationships/hyperlink" Target="https://fbref.com/en/country/MLI/Mali-Football" TargetMode="External"/><Relationship Id="rId867" Type="http://schemas.openxmlformats.org/officeDocument/2006/relationships/hyperlink" Target="https://fbref.com/en/players/d7553721/matchlogs/2023-2024/summary/Giovani-Lo-Celso-Match-Logs" TargetMode="External"/><Relationship Id="rId1052" Type="http://schemas.openxmlformats.org/officeDocument/2006/relationships/hyperlink" Target="https://fbref.com/en/players/c5bdb6e3/Reiss-Nelson" TargetMode="External"/><Relationship Id="rId1497" Type="http://schemas.openxmlformats.org/officeDocument/2006/relationships/hyperlink" Target="https://fbref.com/en/country/ITA/Italy-Football" TargetMode="External"/><Relationship Id="rId299" Type="http://schemas.openxmlformats.org/officeDocument/2006/relationships/hyperlink" Target="https://fbref.com/en/squads/cff3d9bb/Chelsea-Stats" TargetMode="External"/><Relationship Id="rId727" Type="http://schemas.openxmlformats.org/officeDocument/2006/relationships/hyperlink" Target="https://fbref.com/en/squads/822bd0ba/Liverpool-Stats" TargetMode="External"/><Relationship Id="rId934" Type="http://schemas.openxmlformats.org/officeDocument/2006/relationships/hyperlink" Target="https://fbref.com/en/squads/8602292d/Aston-Villa-Stats" TargetMode="External"/><Relationship Id="rId1357" Type="http://schemas.openxmlformats.org/officeDocument/2006/relationships/hyperlink" Target="https://fbref.com/en/country/BRA/Brazil-Football" TargetMode="External"/><Relationship Id="rId1564" Type="http://schemas.openxmlformats.org/officeDocument/2006/relationships/hyperlink" Target="https://fbref.com/en/players/d3085b49/Cauley-Woodrow" TargetMode="External"/><Relationship Id="rId63" Type="http://schemas.openxmlformats.org/officeDocument/2006/relationships/hyperlink" Target="https://fbref.com/en/squads/b8fd03ef/Manchester-City-Stats" TargetMode="External"/><Relationship Id="rId159" Type="http://schemas.openxmlformats.org/officeDocument/2006/relationships/hyperlink" Target="https://fbref.com/en/squads/8cec06e1/Wolverhampton-Wanderers-Stats" TargetMode="External"/><Relationship Id="rId366" Type="http://schemas.openxmlformats.org/officeDocument/2006/relationships/hyperlink" Target="https://fbref.com/en/country/WAL/Wales-Football" TargetMode="External"/><Relationship Id="rId573" Type="http://schemas.openxmlformats.org/officeDocument/2006/relationships/hyperlink" Target="https://fbref.com/en/players/2bd83368/Anthony-Gordon" TargetMode="External"/><Relationship Id="rId780" Type="http://schemas.openxmlformats.org/officeDocument/2006/relationships/hyperlink" Target="https://fbref.com/en/players/0ad53bdc/Milos-Kerkez" TargetMode="External"/><Relationship Id="rId1217" Type="http://schemas.openxmlformats.org/officeDocument/2006/relationships/hyperlink" Target="https://fbref.com/en/country/JAM/Jamaica-Football" TargetMode="External"/><Relationship Id="rId1424" Type="http://schemas.openxmlformats.org/officeDocument/2006/relationships/hyperlink" Target="https://fbref.com/en/players/b3af9be1/Takehiro-Tomiyasu" TargetMode="External"/><Relationship Id="rId226" Type="http://schemas.openxmlformats.org/officeDocument/2006/relationships/hyperlink" Target="https://fbref.com/en/country/ESP/Spain-Football" TargetMode="External"/><Relationship Id="rId433" Type="http://schemas.openxmlformats.org/officeDocument/2006/relationships/hyperlink" Target="https://fbref.com/en/players/282f75f3/Lewis-Dunk" TargetMode="External"/><Relationship Id="rId878" Type="http://schemas.openxmlformats.org/officeDocument/2006/relationships/hyperlink" Target="https://fbref.com/en/squads/1df6b87e/Sheffield-United-Stats" TargetMode="External"/><Relationship Id="rId1063" Type="http://schemas.openxmlformats.org/officeDocument/2006/relationships/hyperlink" Target="https://fbref.com/en/players/7ba2eaa9/matchlogs/2023-2024/summary/Pedro-Neto-Match-Logs" TargetMode="External"/><Relationship Id="rId1270" Type="http://schemas.openxmlformats.org/officeDocument/2006/relationships/hyperlink" Target="https://fbref.com/en/squads/4ba7cbea/Bournemouth-Stats" TargetMode="External"/><Relationship Id="rId640" Type="http://schemas.openxmlformats.org/officeDocument/2006/relationships/hyperlink" Target="https://fbref.com/en/players/92e7e919/matchlogs/2023-2024/summary/Son-Heung-min-Match-Logs" TargetMode="External"/><Relationship Id="rId738" Type="http://schemas.openxmlformats.org/officeDocument/2006/relationships/hyperlink" Target="https://fbref.com/en/country/DEN/Denmark-Football" TargetMode="External"/><Relationship Id="rId945" Type="http://schemas.openxmlformats.org/officeDocument/2006/relationships/hyperlink" Target="https://fbref.com/en/country/FRA/France-Football" TargetMode="External"/><Relationship Id="rId1368" Type="http://schemas.openxmlformats.org/officeDocument/2006/relationships/hyperlink" Target="https://fbref.com/en/players/e77dc3b2/Dominic-Solanke" TargetMode="External"/><Relationship Id="rId1575" Type="http://schemas.openxmlformats.org/officeDocument/2006/relationships/hyperlink" Target="https://fbref.com/en/players/907a5d7c/matchlogs/2023-2024/summary/Yehor-Yarmoliuk-Match-Logs" TargetMode="External"/><Relationship Id="rId74" Type="http://schemas.openxmlformats.org/officeDocument/2006/relationships/hyperlink" Target="https://fbref.com/en/country/ENG/England-Football" TargetMode="External"/><Relationship Id="rId377" Type="http://schemas.openxmlformats.org/officeDocument/2006/relationships/hyperlink" Target="https://fbref.com/en/players/aeed5c06/Moussa-Diaby" TargetMode="External"/><Relationship Id="rId500" Type="http://schemas.openxmlformats.org/officeDocument/2006/relationships/hyperlink" Target="https://fbref.com/en/players/ed1e53f3/matchlogs/2023-2024/summary/Phil-Foden-Match-Logs" TargetMode="External"/><Relationship Id="rId584" Type="http://schemas.openxmlformats.org/officeDocument/2006/relationships/hyperlink" Target="https://fbref.com/en/players/b0b4fd3e/matchlogs/2023-2024/summary/Jack-Grealish-Match-Logs" TargetMode="External"/><Relationship Id="rId805" Type="http://schemas.openxmlformats.org/officeDocument/2006/relationships/hyperlink" Target="https://fbref.com/en/country/FRA/France-Football" TargetMode="External"/><Relationship Id="rId1130" Type="http://schemas.openxmlformats.org/officeDocument/2006/relationships/hyperlink" Target="https://fbref.com/en/squads/1df6b87e/Sheffield-United-Stats" TargetMode="External"/><Relationship Id="rId1228" Type="http://schemas.openxmlformats.org/officeDocument/2006/relationships/hyperlink" Target="https://fbref.com/en/players/fa031b34/Richarlison" TargetMode="External"/><Relationship Id="rId1435" Type="http://schemas.openxmlformats.org/officeDocument/2006/relationships/hyperlink" Target="https://fbref.com/en/players/0db169ae/matchlogs/2023-2024/summary/Sandro-Tonali-Match-Log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dab84ad2/Mason-Burstow" TargetMode="External"/><Relationship Id="rId791" Type="http://schemas.openxmlformats.org/officeDocument/2006/relationships/hyperlink" Target="https://fbref.com/en/players/d0f72bf1/matchlogs/2023-2024/summary/Max-Kilman-Match-Logs" TargetMode="External"/><Relationship Id="rId889" Type="http://schemas.openxmlformats.org/officeDocument/2006/relationships/hyperlink" Target="https://fbref.com/en/country/NED/Netherlands-Football" TargetMode="External"/><Relationship Id="rId1074" Type="http://schemas.openxmlformats.org/officeDocument/2006/relationships/hyperlink" Target="https://fbref.com/en/squads/1df6b87e/Sheffield-United-Stats" TargetMode="External"/><Relationship Id="rId444" Type="http://schemas.openxmlformats.org/officeDocument/2006/relationships/hyperlink" Target="https://fbref.com/en/players/0562b7f1/matchlogs/2023-2024/summary/Odsonne-Edouard-Match-Logs" TargetMode="External"/><Relationship Id="rId651" Type="http://schemas.openxmlformats.org/officeDocument/2006/relationships/hyperlink" Target="https://fbref.com/en/squads/8cec06e1/Wolverhampton-Wanderers-Stats" TargetMode="External"/><Relationship Id="rId749" Type="http://schemas.openxmlformats.org/officeDocument/2006/relationships/hyperlink" Target="https://fbref.com/en/players/c066d1a5/Issa-Kabore" TargetMode="External"/><Relationship Id="rId1281" Type="http://schemas.openxmlformats.org/officeDocument/2006/relationships/hyperlink" Target="https://fbref.com/en/country/ENG/England-Football" TargetMode="External"/><Relationship Id="rId1379" Type="http://schemas.openxmlformats.org/officeDocument/2006/relationships/hyperlink" Target="https://fbref.com/en/players/6613c819/matchlogs/2023-2024/summary/Tomas-Soucek-Match-Logs" TargetMode="External"/><Relationship Id="rId1502" Type="http://schemas.openxmlformats.org/officeDocument/2006/relationships/hyperlink" Target="https://fbref.com/en/squads/18bb7c10/Arsenal-Stats" TargetMode="External"/><Relationship Id="rId1586" Type="http://schemas.openxmlformats.org/officeDocument/2006/relationships/hyperlink" Target="https://fbref.com/en/squads/4ba7cbea/Bournemouth-Stats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74e12f1e/matchlogs/2023-2024/summary/Jack-Cork-Match-Logs" TargetMode="External"/><Relationship Id="rId388" Type="http://schemas.openxmlformats.org/officeDocument/2006/relationships/hyperlink" Target="https://fbref.com/en/players/979cb300/matchlogs/2023-2024/summary/Matt-Dibley-Dias-Match-Logs" TargetMode="External"/><Relationship Id="rId511" Type="http://schemas.openxmlformats.org/officeDocument/2006/relationships/hyperlink" Target="https://fbref.com/en/squads/943e8050/Burnley-Stats" TargetMode="External"/><Relationship Id="rId609" Type="http://schemas.openxmlformats.org/officeDocument/2006/relationships/hyperlink" Target="https://fbref.com/en/players/1f44ac21/Erling-Haaland" TargetMode="External"/><Relationship Id="rId956" Type="http://schemas.openxmlformats.org/officeDocument/2006/relationships/hyperlink" Target="https://fbref.com/en/players/4bcf39f6/Neal-Maupay" TargetMode="External"/><Relationship Id="rId1141" Type="http://schemas.openxmlformats.org/officeDocument/2006/relationships/hyperlink" Target="https://fbref.com/en/country/BRA/Brazil-Football" TargetMode="External"/><Relationship Id="rId1239" Type="http://schemas.openxmlformats.org/officeDocument/2006/relationships/hyperlink" Target="https://fbref.com/en/players/24fae784/matchlogs/2023-2024/summary/Connor-Roberts-Match-Logs" TargetMode="External"/><Relationship Id="rId85" Type="http://schemas.openxmlformats.org/officeDocument/2006/relationships/hyperlink" Target="https://fbref.com/en/players/e4238fb1/Jaidon-Anthony" TargetMode="External"/><Relationship Id="rId150" Type="http://schemas.openxmlformats.org/officeDocument/2006/relationships/hyperlink" Target="https://fbref.com/en/country/TUN/Tunisia-Football" TargetMode="External"/><Relationship Id="rId595" Type="http://schemas.openxmlformats.org/officeDocument/2006/relationships/hyperlink" Target="https://fbref.com/en/squads/47c64c55/Crystal-Palace-Stats" TargetMode="External"/><Relationship Id="rId816" Type="http://schemas.openxmlformats.org/officeDocument/2006/relationships/hyperlink" Target="https://fbref.com/en/players/79c0821a/Mateo-Kovacic" TargetMode="External"/><Relationship Id="rId1001" Type="http://schemas.openxmlformats.org/officeDocument/2006/relationships/hyperlink" Target="https://fbref.com/en/country/ENG/England-Football" TargetMode="External"/><Relationship Id="rId1446" Type="http://schemas.openxmlformats.org/officeDocument/2006/relationships/hyperlink" Target="https://fbref.com/en/squads/8cec06e1/Wolverhampton-Wanderers-Stats" TargetMode="External"/><Relationship Id="rId248" Type="http://schemas.openxmlformats.org/officeDocument/2006/relationships/hyperlink" Target="https://fbref.com/en/players/858409be/matchlogs/2023-2024/summary/Allan-Campbell-Match-Logs" TargetMode="External"/><Relationship Id="rId455" Type="http://schemas.openxmlformats.org/officeDocument/2006/relationships/hyperlink" Target="https://fbref.com/en/squads/e4a775cb/Nottingham-Forest-Stats" TargetMode="External"/><Relationship Id="rId662" Type="http://schemas.openxmlformats.org/officeDocument/2006/relationships/hyperlink" Target="https://fbref.com/en/country/BRA/Brazil-Football" TargetMode="External"/><Relationship Id="rId1085" Type="http://schemas.openxmlformats.org/officeDocument/2006/relationships/hyperlink" Target="https://fbref.com/en/country/DEN/Denmark-Football" TargetMode="External"/><Relationship Id="rId1292" Type="http://schemas.openxmlformats.org/officeDocument/2006/relationships/hyperlink" Target="https://fbref.com/en/players/da7b447d/Davinson-Sanchez" TargetMode="External"/><Relationship Id="rId1306" Type="http://schemas.openxmlformats.org/officeDocument/2006/relationships/hyperlink" Target="https://fbref.com/en/squads/cff3d9bb/Chelsea-Stats" TargetMode="External"/><Relationship Id="rId1513" Type="http://schemas.openxmlformats.org/officeDocument/2006/relationships/hyperlink" Target="https://fbref.com/en/country/BRA/Brazil-Football" TargetMode="External"/><Relationship Id="rId12" Type="http://schemas.openxmlformats.org/officeDocument/2006/relationships/hyperlink" Target="https://fbref.com/en/players/0480ebc7/matchlogs/2023-2024/summary/Elijah-Adebayo-Match-Logs" TargetMode="External"/><Relationship Id="rId108" Type="http://schemas.openxmlformats.org/officeDocument/2006/relationships/hyperlink" Target="https://fbref.com/en/players/5c2b4f07/matchlogs/2023-2024/summary/Serge-Aurier-Match-Logs" TargetMode="External"/><Relationship Id="rId315" Type="http://schemas.openxmlformats.org/officeDocument/2006/relationships/hyperlink" Target="https://fbref.com/en/squads/8602292d/Aston-Villa-Stats" TargetMode="External"/><Relationship Id="rId522" Type="http://schemas.openxmlformats.org/officeDocument/2006/relationships/hyperlink" Target="https://fbref.com/en/country/NED/Netherlands-Football" TargetMode="External"/><Relationship Id="rId967" Type="http://schemas.openxmlformats.org/officeDocument/2006/relationships/hyperlink" Target="https://fbref.com/en/players/6afaebf2/matchlogs/2023-2024/summary/Bryan-Mbeumo-Match-Logs" TargetMode="External"/><Relationship Id="rId1152" Type="http://schemas.openxmlformats.org/officeDocument/2006/relationships/hyperlink" Target="https://fbref.com/en/players/ac7e7b1c/Facundo-Pellistri" TargetMode="External"/><Relationship Id="rId1597" Type="http://schemas.openxmlformats.org/officeDocument/2006/relationships/hyperlink" Target="https://fbref.com/en/country/NOR/Norway-Football" TargetMode="External"/><Relationship Id="rId96" Type="http://schemas.openxmlformats.org/officeDocument/2006/relationships/hyperlink" Target="https://fbref.com/en/players/99127249/matchlogs/2023-2024/summary/Antony-Match-Logs" TargetMode="External"/><Relationship Id="rId161" Type="http://schemas.openxmlformats.org/officeDocument/2006/relationships/hyperlink" Target="https://fbref.com/en/players/f72293fc/Johann-Berg-Gudmundsson" TargetMode="External"/><Relationship Id="rId399" Type="http://schemas.openxmlformats.org/officeDocument/2006/relationships/hyperlink" Target="https://fbref.com/en/squads/cff3d9bb/Chelsea-Stats" TargetMode="External"/><Relationship Id="rId827" Type="http://schemas.openxmlformats.org/officeDocument/2006/relationships/hyperlink" Target="https://fbref.com/en/players/119b9a8e/matchlogs/2023-2024/summary/Aymeric-Laporte-Match-Logs" TargetMode="External"/><Relationship Id="rId1012" Type="http://schemas.openxmlformats.org/officeDocument/2006/relationships/hyperlink" Target="https://fbref.com/en/players/3925dbd6/Aleksandar-Mitrovic" TargetMode="External"/><Relationship Id="rId1457" Type="http://schemas.openxmlformats.org/officeDocument/2006/relationships/hyperlink" Target="https://fbref.com/en/country/USA/United-States-Football" TargetMode="External"/><Relationship Id="rId259" Type="http://schemas.openxmlformats.org/officeDocument/2006/relationships/hyperlink" Target="https://fbref.com/en/squads/19538871/Manchester-United-Stats" TargetMode="External"/><Relationship Id="rId466" Type="http://schemas.openxmlformats.org/officeDocument/2006/relationships/hyperlink" Target="https://fbref.com/en/country/DEN/Denmark-Football" TargetMode="External"/><Relationship Id="rId673" Type="http://schemas.openxmlformats.org/officeDocument/2006/relationships/hyperlink" Target="https://fbref.com/en/players/6ca5ec4b/Alex-Iwobi" TargetMode="External"/><Relationship Id="rId880" Type="http://schemas.openxmlformats.org/officeDocument/2006/relationships/hyperlink" Target="https://fbref.com/en/players/6f7d826d/Douglas-Luiz" TargetMode="External"/><Relationship Id="rId1096" Type="http://schemas.openxmlformats.org/officeDocument/2006/relationships/hyperlink" Target="https://fbref.com/en/players/788c0277/Chiedozie-Ogbene" TargetMode="External"/><Relationship Id="rId1317" Type="http://schemas.openxmlformats.org/officeDocument/2006/relationships/hyperlink" Target="https://fbref.com/en/country/SUI/Switzerland-Football" TargetMode="External"/><Relationship Id="rId1524" Type="http://schemas.openxmlformats.org/officeDocument/2006/relationships/hyperlink" Target="https://fbref.com/en/players/8a7ff278/Joel-Ward" TargetMode="External"/><Relationship Id="rId23" Type="http://schemas.openxmlformats.org/officeDocument/2006/relationships/hyperlink" Target="https://fbref.com/en/squads/47c64c55/Crystal-Palace-Stats" TargetMode="External"/><Relationship Id="rId119" Type="http://schemas.openxmlformats.org/officeDocument/2006/relationships/hyperlink" Target="https://fbref.com/en/squads/47c64c55/Crystal-Palace-Stats" TargetMode="External"/><Relationship Id="rId326" Type="http://schemas.openxmlformats.org/officeDocument/2006/relationships/hyperlink" Target="https://fbref.com/en/country/IRL/Republic-of-Ireland-Football" TargetMode="External"/><Relationship Id="rId533" Type="http://schemas.openxmlformats.org/officeDocument/2006/relationships/hyperlink" Target="https://fbref.com/en/players/7aa8adfe/Alejandro-Garnacho" TargetMode="External"/><Relationship Id="rId978" Type="http://schemas.openxmlformats.org/officeDocument/2006/relationships/hyperlink" Target="https://fbref.com/en/squads/822bd0ba/Liverpool-Stats" TargetMode="External"/><Relationship Id="rId1163" Type="http://schemas.openxmlformats.org/officeDocument/2006/relationships/hyperlink" Target="https://fbref.com/en/players/6fe90922/matchlogs/2023-2024/summary/Ivan-Perisic-Match-Logs" TargetMode="External"/><Relationship Id="rId1370" Type="http://schemas.openxmlformats.org/officeDocument/2006/relationships/hyperlink" Target="https://fbref.com/en/squads/4ba7cbea/Bournemouth-Stats" TargetMode="External"/><Relationship Id="rId740" Type="http://schemas.openxmlformats.org/officeDocument/2006/relationships/hyperlink" Target="https://fbref.com/en/players/f098c03e/matchlogs/2023-2024/summary/Mads-Juel-Andersen-Match-Logs" TargetMode="External"/><Relationship Id="rId838" Type="http://schemas.openxmlformats.org/officeDocument/2006/relationships/hyperlink" Target="https://fbref.com/en/squads/8cec06e1/Wolverhampton-Wanderers-Stats" TargetMode="External"/><Relationship Id="rId1023" Type="http://schemas.openxmlformats.org/officeDocument/2006/relationships/hyperlink" Target="https://fbref.com/en/players/2da834f1/matchlogs/2023-2024/summary/Carlton-Morris-Match-Logs" TargetMode="External"/><Relationship Id="rId1468" Type="http://schemas.openxmlformats.org/officeDocument/2006/relationships/hyperlink" Target="https://fbref.com/en/players/7cd520e8/Destiny-Udogie" TargetMode="External"/><Relationship Id="rId172" Type="http://schemas.openxmlformats.org/officeDocument/2006/relationships/hyperlink" Target="https://fbref.com/en/players/b59c2a92/matchlogs/2023-2024/summary/Lucas-Bergstrom-Match-Logs" TargetMode="External"/><Relationship Id="rId477" Type="http://schemas.openxmlformats.org/officeDocument/2006/relationships/hyperlink" Target="https://fbref.com/en/players/9328b835/Lukasz-Fabianski" TargetMode="External"/><Relationship Id="rId600" Type="http://schemas.openxmlformats.org/officeDocument/2006/relationships/hyperlink" Target="https://fbref.com/en/players/82518f62/matchlogs/2023-2024/summary/Bruno-Guimaraes-Match-Logs" TargetMode="External"/><Relationship Id="rId684" Type="http://schemas.openxmlformats.org/officeDocument/2006/relationships/hyperlink" Target="https://fbref.com/en/players/aa81d8f8/matchlogs/2023-2024/summary/Karl-Jakob-Hein-Match-Logs" TargetMode="External"/><Relationship Id="rId1230" Type="http://schemas.openxmlformats.org/officeDocument/2006/relationships/hyperlink" Target="https://fbref.com/en/squads/361ca564/Tottenham-Hotspur-Stats" TargetMode="External"/><Relationship Id="rId1328" Type="http://schemas.openxmlformats.org/officeDocument/2006/relationships/hyperlink" Target="https://fbref.com/en/players/efd2ec23/Antoine-Semenyo" TargetMode="External"/><Relationship Id="rId1535" Type="http://schemas.openxmlformats.org/officeDocument/2006/relationships/hyperlink" Target="https://fbref.com/en/players/ce5143da/matchlogs/2023-2024/summary/Danny-Welbeck-Match-Logs" TargetMode="External"/><Relationship Id="rId337" Type="http://schemas.openxmlformats.org/officeDocument/2006/relationships/hyperlink" Target="https://fbref.com/en/players/93e08bce/Ameen-Al-Dakhil" TargetMode="External"/><Relationship Id="rId891" Type="http://schemas.openxmlformats.org/officeDocument/2006/relationships/hyperlink" Target="https://fbref.com/en/players/cab9634e/matchlogs/2023-2024/summary/Ian-Maatsen-Match-Logs" TargetMode="External"/><Relationship Id="rId905" Type="http://schemas.openxmlformats.org/officeDocument/2006/relationships/hyperlink" Target="https://fbref.com/en/country/ENG/England-Football" TargetMode="External"/><Relationship Id="rId989" Type="http://schemas.openxmlformats.org/officeDocument/2006/relationships/hyperlink" Target="https://fbref.com/en/country/SCO/Scotland-Football" TargetMode="External"/><Relationship Id="rId34" Type="http://schemas.openxmlformats.org/officeDocument/2006/relationships/hyperlink" Target="https://fbref.com/en/country/ALG/Algeria-Football" TargetMode="External"/><Relationship Id="rId544" Type="http://schemas.openxmlformats.org/officeDocument/2006/relationships/hyperlink" Target="https://fbref.com/en/players/32f60ed8/matchlogs/2023-2024/summary/Morgan-Gibbs-White-Match-Logs" TargetMode="External"/><Relationship Id="rId751" Type="http://schemas.openxmlformats.org/officeDocument/2006/relationships/hyperlink" Target="https://fbref.com/en/squads/e297cd13/Luton-Town-Stats" TargetMode="External"/><Relationship Id="rId849" Type="http://schemas.openxmlformats.org/officeDocument/2006/relationships/hyperlink" Target="https://fbref.com/en/country/ENG/England-Football" TargetMode="External"/><Relationship Id="rId1174" Type="http://schemas.openxmlformats.org/officeDocument/2006/relationships/hyperlink" Target="https://fbref.com/en/squads/d3fd31cc/Everton-Stats" TargetMode="External"/><Relationship Id="rId1381" Type="http://schemas.openxmlformats.org/officeDocument/2006/relationships/hyperlink" Target="https://fbref.com/en/country/BRA/Brazil-Football" TargetMode="External"/><Relationship Id="rId1479" Type="http://schemas.openxmlformats.org/officeDocument/2006/relationships/hyperlink" Target="https://fbref.com/en/players/e06683ca/matchlogs/2023-2024/summary/Virgil-van-Dijk-Match-Logs" TargetMode="External"/><Relationship Id="rId183" Type="http://schemas.openxmlformats.org/officeDocument/2006/relationships/hyperlink" Target="https://fbref.com/en/squads/4ba7cbea/Bournemouth-Stats" TargetMode="External"/><Relationship Id="rId390" Type="http://schemas.openxmlformats.org/officeDocument/2006/relationships/hyperlink" Target="https://fbref.com/en/country/FRA/France-Football" TargetMode="External"/><Relationship Id="rId404" Type="http://schemas.openxmlformats.org/officeDocument/2006/relationships/hyperlink" Target="https://fbref.com/en/players/733f1a7d/matchlogs/2023-2024/summary/Ben-Doak-Match-Logs" TargetMode="External"/><Relationship Id="rId611" Type="http://schemas.openxmlformats.org/officeDocument/2006/relationships/hyperlink" Target="https://fbref.com/en/squads/b8fd03ef/Manchester-City-Stats" TargetMode="External"/><Relationship Id="rId1034" Type="http://schemas.openxmlformats.org/officeDocument/2006/relationships/hyperlink" Target="https://fbref.com/en/squads/cff3d9bb/Chelsea-Stats" TargetMode="External"/><Relationship Id="rId1241" Type="http://schemas.openxmlformats.org/officeDocument/2006/relationships/hyperlink" Target="https://fbref.com/en/country/SCO/Scotland-Football" TargetMode="External"/><Relationship Id="rId1339" Type="http://schemas.openxmlformats.org/officeDocument/2006/relationships/hyperlink" Target="https://fbref.com/en/players/e4e0deaa/matchlogs/2023-2024/summary/Femi-Seriki-Match-Logs" TargetMode="External"/><Relationship Id="rId250" Type="http://schemas.openxmlformats.org/officeDocument/2006/relationships/hyperlink" Target="https://fbref.com/en/country/IRL/Republic-of-Ireland-Football" TargetMode="External"/><Relationship Id="rId488" Type="http://schemas.openxmlformats.org/officeDocument/2006/relationships/hyperlink" Target="https://fbref.com/en/players/507c7bdf/matchlogs/2023-2024/summary/Bruno-Fernandes-Match-Logs" TargetMode="External"/><Relationship Id="rId695" Type="http://schemas.openxmlformats.org/officeDocument/2006/relationships/hyperlink" Target="https://fbref.com/en/squads/cd051869/Brentford-Stats" TargetMode="External"/><Relationship Id="rId709" Type="http://schemas.openxmlformats.org/officeDocument/2006/relationships/hyperlink" Target="https://fbref.com/en/players/73b1d65b/Ryan-John-Giles" TargetMode="External"/><Relationship Id="rId916" Type="http://schemas.openxmlformats.org/officeDocument/2006/relationships/hyperlink" Target="https://fbref.com/en/players/bb5fbd2b/Solly-March" TargetMode="External"/><Relationship Id="rId1101" Type="http://schemas.openxmlformats.org/officeDocument/2006/relationships/hyperlink" Target="https://fbref.com/en/country/ITA/Italy-Football" TargetMode="External"/><Relationship Id="rId1546" Type="http://schemas.openxmlformats.org/officeDocument/2006/relationships/hyperlink" Target="https://fbref.com/en/squads/fd962109/Fulham-Stats" TargetMode="External"/><Relationship Id="rId45" Type="http://schemas.openxmlformats.org/officeDocument/2006/relationships/hyperlink" Target="https://fbref.com/en/players/eaeca114/Nathan-Ake" TargetMode="External"/><Relationship Id="rId110" Type="http://schemas.openxmlformats.org/officeDocument/2006/relationships/hyperlink" Target="https://fbref.com/en/country/ENG/England-Football" TargetMode="External"/><Relationship Id="rId348" Type="http://schemas.openxmlformats.org/officeDocument/2006/relationships/hyperlink" Target="https://fbref.com/en/players/215f3907/matchlogs/2023-2024/summary/Mikkel-Damsgaard-Match-Logs" TargetMode="External"/><Relationship Id="rId555" Type="http://schemas.openxmlformats.org/officeDocument/2006/relationships/hyperlink" Target="https://fbref.com/en/squads/d3fd31cc/Everton-Stats" TargetMode="External"/><Relationship Id="rId762" Type="http://schemas.openxmlformats.org/officeDocument/2006/relationships/hyperlink" Target="https://fbref.com/en/country/BEL/Belgium-Football" TargetMode="External"/><Relationship Id="rId1185" Type="http://schemas.openxmlformats.org/officeDocument/2006/relationships/hyperlink" Target="https://fbref.com/en/country/ESP/Spain-Football" TargetMode="External"/><Relationship Id="rId1392" Type="http://schemas.openxmlformats.org/officeDocument/2006/relationships/hyperlink" Target="https://fbref.com/en/players/b400bde0/Raheem-Sterling" TargetMode="External"/><Relationship Id="rId1406" Type="http://schemas.openxmlformats.org/officeDocument/2006/relationships/hyperlink" Target="https://fbref.com/en/squads/b2b47a98/Newcastle-United-Stats" TargetMode="External"/><Relationship Id="rId194" Type="http://schemas.openxmlformats.org/officeDocument/2006/relationships/hyperlink" Target="https://fbref.com/en/country/NED/Netherlands-Football" TargetMode="External"/><Relationship Id="rId208" Type="http://schemas.openxmlformats.org/officeDocument/2006/relationships/hyperlink" Target="https://fbref.com/en/players/5f346071/matchlogs/2023-2024/summary/Andre-Brooks-Match-Logs" TargetMode="External"/><Relationship Id="rId415" Type="http://schemas.openxmlformats.org/officeDocument/2006/relationships/hyperlink" Target="https://fbref.com/en/squads/18bb7c10/Arsenal-Stats" TargetMode="External"/><Relationship Id="rId622" Type="http://schemas.openxmlformats.org/officeDocument/2006/relationships/hyperlink" Target="https://fbref.com/en/country/NED/Netherlands-Football" TargetMode="External"/><Relationship Id="rId1045" Type="http://schemas.openxmlformats.org/officeDocument/2006/relationships/hyperlink" Target="https://fbref.com/en/country/UKR/Ukraine-Football" TargetMode="External"/><Relationship Id="rId1252" Type="http://schemas.openxmlformats.org/officeDocument/2006/relationships/hyperlink" Target="https://fbref.com/en/players/17acc2ed/Marek-Rodak" TargetMode="External"/><Relationship Id="rId261" Type="http://schemas.openxmlformats.org/officeDocument/2006/relationships/hyperlink" Target="https://fbref.com/en/players/2389cdc2/Matty-Cash" TargetMode="External"/><Relationship Id="rId499" Type="http://schemas.openxmlformats.org/officeDocument/2006/relationships/hyperlink" Target="https://fbref.com/en/squads/b8fd03ef/Manchester-City-Stats" TargetMode="External"/><Relationship Id="rId927" Type="http://schemas.openxmlformats.org/officeDocument/2006/relationships/hyperlink" Target="https://fbref.com/en/players/8b788c01/matchlogs/2023-2024/summary/Anthony-Martial-Match-Logs" TargetMode="External"/><Relationship Id="rId1112" Type="http://schemas.openxmlformats.org/officeDocument/2006/relationships/hyperlink" Target="https://fbref.com/en/players/e9c0c1b2/Andre-Onana" TargetMode="External"/><Relationship Id="rId1557" Type="http://schemas.openxmlformats.org/officeDocument/2006/relationships/hyperlink" Target="https://fbref.com/en/country/COD/Congo-DR-Football" TargetMode="External"/><Relationship Id="rId56" Type="http://schemas.openxmlformats.org/officeDocument/2006/relationships/hyperlink" Target="https://fbref.com/en/players/7a2e46a8/matchlogs/2023-2024/summary/Alisson-Match-Logs" TargetMode="External"/><Relationship Id="rId359" Type="http://schemas.openxmlformats.org/officeDocument/2006/relationships/hyperlink" Target="https://fbref.com/en/squads/cd051869/Brentford-Stats" TargetMode="External"/><Relationship Id="rId566" Type="http://schemas.openxmlformats.org/officeDocument/2006/relationships/hyperlink" Target="https://fbref.com/en/country/ENG/England-Football" TargetMode="External"/><Relationship Id="rId773" Type="http://schemas.openxmlformats.org/officeDocument/2006/relationships/hyperlink" Target="https://fbref.com/en/players/62d7ef38/Caoimhin-Kelleher" TargetMode="External"/><Relationship Id="rId1196" Type="http://schemas.openxmlformats.org/officeDocument/2006/relationships/hyperlink" Target="https://fbref.com/en/players/466fb2c5/Aaron-Ramsdale" TargetMode="External"/><Relationship Id="rId1417" Type="http://schemas.openxmlformats.org/officeDocument/2006/relationships/hyperlink" Target="https://fbref.com/en/country/BEL/Belgium-Football" TargetMode="External"/><Relationship Id="rId121" Type="http://schemas.openxmlformats.org/officeDocument/2006/relationships/hyperlink" Target="https://fbref.com/en/players/3a233281/Leon-Bailey" TargetMode="External"/><Relationship Id="rId219" Type="http://schemas.openxmlformats.org/officeDocument/2006/relationships/hyperlink" Target="https://fbref.com/en/squads/943e8050/Burnley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8a3c1dc7/Rico-Henry" TargetMode="External"/><Relationship Id="rId980" Type="http://schemas.openxmlformats.org/officeDocument/2006/relationships/hyperlink" Target="https://fbref.com/en/players/90f91999/John-McGinn" TargetMode="External"/><Relationship Id="rId1056" Type="http://schemas.openxmlformats.org/officeDocument/2006/relationships/hyperlink" Target="https://fbref.com/en/players/a9dc785c/Neto" TargetMode="External"/><Relationship Id="rId1263" Type="http://schemas.openxmlformats.org/officeDocument/2006/relationships/hyperlink" Target="https://fbref.com/en/players/57c94db2/matchlogs/2023-2024/summary/Mads-Roerslev-Match-Logs" TargetMode="External"/><Relationship Id="rId840" Type="http://schemas.openxmlformats.org/officeDocument/2006/relationships/hyperlink" Target="https://fbref.com/en/players/2628fd2b/Bernd-Leno" TargetMode="External"/><Relationship Id="rId938" Type="http://schemas.openxmlformats.org/officeDocument/2006/relationships/hyperlink" Target="https://fbref.com/en/squads/19538871/Manchester-United-Stats" TargetMode="External"/><Relationship Id="rId1470" Type="http://schemas.openxmlformats.org/officeDocument/2006/relationships/hyperlink" Target="https://fbref.com/en/squads/361ca564/Tottenham-Hotspur-Stats" TargetMode="External"/><Relationship Id="rId1568" Type="http://schemas.openxmlformats.org/officeDocument/2006/relationships/hyperlink" Target="https://fbref.com/en/players/a5212312/Joe-Worrall" TargetMode="External"/><Relationship Id="rId67" Type="http://schemas.openxmlformats.org/officeDocument/2006/relationships/hyperlink" Target="https://fbref.com/en/squads/d07537b9/Brighton-and-Hove-Albion-Stats" TargetMode="External"/><Relationship Id="rId272" Type="http://schemas.openxmlformats.org/officeDocument/2006/relationships/hyperlink" Target="https://fbref.com/en/players/dc6f5bdd/matchlogs/2023-2024/summary/Calum-Chambers-Match-Logs" TargetMode="External"/><Relationship Id="rId577" Type="http://schemas.openxmlformats.org/officeDocument/2006/relationships/hyperlink" Target="https://fbref.com/en/players/d7e24aa1/John-Kymani-Gordon" TargetMode="External"/><Relationship Id="rId700" Type="http://schemas.openxmlformats.org/officeDocument/2006/relationships/hyperlink" Target="https://fbref.com/en/players/b561db50/matchlogs/2023-2024/summary/Raul-Jimenez-Match-Logs" TargetMode="External"/><Relationship Id="rId1123" Type="http://schemas.openxmlformats.org/officeDocument/2006/relationships/hyperlink" Target="https://fbref.com/en/players/c1242d4e/matchlogs/2023-2024/summary/Stefan-Ortega-Match-Logs" TargetMode="External"/><Relationship Id="rId1330" Type="http://schemas.openxmlformats.org/officeDocument/2006/relationships/hyperlink" Target="https://fbref.com/en/squads/4ba7cbea/Bournemouth-Stats" TargetMode="External"/><Relationship Id="rId1428" Type="http://schemas.openxmlformats.org/officeDocument/2006/relationships/hyperlink" Target="https://fbref.com/en/players/e7ca0439/James-Tomkins" TargetMode="External"/><Relationship Id="rId132" Type="http://schemas.openxmlformats.org/officeDocument/2006/relationships/hyperlink" Target="https://fbref.com/en/players/2886c9b5/matchlogs/2023-2024/summary/Shandon-Baptiste-Match-Logs" TargetMode="External"/><Relationship Id="rId784" Type="http://schemas.openxmlformats.org/officeDocument/2006/relationships/hyperlink" Target="https://fbref.com/en/players/3eeda7dd/Gavin-Kilkenny" TargetMode="External"/><Relationship Id="rId991" Type="http://schemas.openxmlformats.org/officeDocument/2006/relationships/hyperlink" Target="https://fbref.com/en/players/d93c2511/matchlogs/2023-2024/summary/Scott-McTominay-Match-Logs" TargetMode="External"/><Relationship Id="rId1067" Type="http://schemas.openxmlformats.org/officeDocument/2006/relationships/hyperlink" Target="https://fbref.com/en/players/00242715/matchlogs/2023-2024/summary/Moussa-Niakhate-Match-Logs" TargetMode="External"/><Relationship Id="rId437" Type="http://schemas.openxmlformats.org/officeDocument/2006/relationships/hyperlink" Target="https://fbref.com/en/players/3bb7b8b4/Ederson" TargetMode="External"/><Relationship Id="rId644" Type="http://schemas.openxmlformats.org/officeDocument/2006/relationships/hyperlink" Target="https://fbref.com/en/players/1780bb4a/matchlogs/2023-2024/summary/Aaron-Hickey-Match-Logs" TargetMode="External"/><Relationship Id="rId851" Type="http://schemas.openxmlformats.org/officeDocument/2006/relationships/hyperlink" Target="https://fbref.com/en/players/b57e066e/matchlogs/2023-2024/summary/Rico-Lewis-Match-Logs" TargetMode="External"/><Relationship Id="rId1274" Type="http://schemas.openxmlformats.org/officeDocument/2006/relationships/hyperlink" Target="https://fbref.com/en/squads/e297cd13/Luton-Town-Stats" TargetMode="External"/><Relationship Id="rId1481" Type="http://schemas.openxmlformats.org/officeDocument/2006/relationships/hyperlink" Target="https://fbref.com/en/country/FRA/France-Football" TargetMode="External"/><Relationship Id="rId1579" Type="http://schemas.openxmlformats.org/officeDocument/2006/relationships/hyperlink" Target="https://fbref.com/en/players/c1fe2a48/matchlogs/2023-2024/summary/Ryan-Yates-Match-Logs" TargetMode="External"/><Relationship Id="rId283" Type="http://schemas.openxmlformats.org/officeDocument/2006/relationships/hyperlink" Target="https://fbref.com/en/squads/4ba7cbea/Bournemouth-Stats" TargetMode="External"/><Relationship Id="rId490" Type="http://schemas.openxmlformats.org/officeDocument/2006/relationships/hyperlink" Target="https://fbref.com/en/country/ARG/Argentina-Football" TargetMode="External"/><Relationship Id="rId504" Type="http://schemas.openxmlformats.org/officeDocument/2006/relationships/hyperlink" Target="https://fbref.com/en/players/96cf7b61/matchlogs/2023-2024/summary/Wes-Foderingham-Match-Logs" TargetMode="External"/><Relationship Id="rId711" Type="http://schemas.openxmlformats.org/officeDocument/2006/relationships/hyperlink" Target="https://fbref.com/en/squads/e297cd13/Luton-Town-Stats" TargetMode="External"/><Relationship Id="rId949" Type="http://schemas.openxmlformats.org/officeDocument/2006/relationships/hyperlink" Target="https://fbref.com/en/country/CMR/Cameroon-Football" TargetMode="External"/><Relationship Id="rId1134" Type="http://schemas.openxmlformats.org/officeDocument/2006/relationships/hyperlink" Target="https://fbref.com/en/squads/b8fd03ef/Manchester-City-Stats" TargetMode="External"/><Relationship Id="rId1341" Type="http://schemas.openxmlformats.org/officeDocument/2006/relationships/hyperlink" Target="https://fbref.com/en/country/ENG/England-Football" TargetMode="External"/><Relationship Id="rId78" Type="http://schemas.openxmlformats.org/officeDocument/2006/relationships/hyperlink" Target="https://fbref.com/en/country/DEN/Denmark-Football" TargetMode="External"/><Relationship Id="rId143" Type="http://schemas.openxmlformats.org/officeDocument/2006/relationships/hyperlink" Target="https://fbref.com/en/squads/fd962109/Fulham-Stats" TargetMode="External"/><Relationship Id="rId350" Type="http://schemas.openxmlformats.org/officeDocument/2006/relationships/hyperlink" Target="https://fbref.com/en/country/BRA/Brazil-Football" TargetMode="External"/><Relationship Id="rId588" Type="http://schemas.openxmlformats.org/officeDocument/2006/relationships/hyperlink" Target="https://fbref.com/en/players/7eda24fe/matchlogs/2023-2024/summary/Ben-Greenwood-Match-Logs" TargetMode="External"/><Relationship Id="rId795" Type="http://schemas.openxmlformats.org/officeDocument/2006/relationships/hyperlink" Target="https://fbref.com/en/players/dc3e663e/matchlogs/2023-2024/summary/Jakub-Kiwior-Match-Logs" TargetMode="External"/><Relationship Id="rId809" Type="http://schemas.openxmlformats.org/officeDocument/2006/relationships/hyperlink" Target="https://fbref.com/en/country/ENG/England-Football" TargetMode="External"/><Relationship Id="rId1201" Type="http://schemas.openxmlformats.org/officeDocument/2006/relationships/hyperlink" Target="https://fbref.com/en/country/ENG/England-Football" TargetMode="External"/><Relationship Id="rId1439" Type="http://schemas.openxmlformats.org/officeDocument/2006/relationships/hyperlink" Target="https://fbref.com/en/players/532e1e4f/matchlogs/2023-2024/summary/Pau-Torres-Match-Logs" TargetMode="External"/><Relationship Id="rId9" Type="http://schemas.openxmlformats.org/officeDocument/2006/relationships/hyperlink" Target="https://fbref.com/en/players/0480ebc7/Elijah-Adebayo" TargetMode="External"/><Relationship Id="rId210" Type="http://schemas.openxmlformats.org/officeDocument/2006/relationships/hyperlink" Target="https://fbref.com/en/country/WAL/Wales-Football" TargetMode="External"/><Relationship Id="rId448" Type="http://schemas.openxmlformats.org/officeDocument/2006/relationships/hyperlink" Target="https://fbref.com/en/players/debe38a0/matchlogs/2023-2024/summary/John-Egan-Match-Logs" TargetMode="External"/><Relationship Id="rId655" Type="http://schemas.openxmlformats.org/officeDocument/2006/relationships/hyperlink" Target="https://fbref.com/en/squads/e4a775cb/Nottingham-Forest-Stats" TargetMode="External"/><Relationship Id="rId862" Type="http://schemas.openxmlformats.org/officeDocument/2006/relationships/hyperlink" Target="https://fbref.com/en/squads/b2b47a98/Newcastle-United-Stats" TargetMode="External"/><Relationship Id="rId1078" Type="http://schemas.openxmlformats.org/officeDocument/2006/relationships/hyperlink" Target="https://fbref.com/en/squads/8cec06e1/Wolverhampton-Wanderers-Stats" TargetMode="External"/><Relationship Id="rId1285" Type="http://schemas.openxmlformats.org/officeDocument/2006/relationships/hyperlink" Target="https://fbref.com/en/country/EGY/Egypt-Football" TargetMode="External"/><Relationship Id="rId1492" Type="http://schemas.openxmlformats.org/officeDocument/2006/relationships/hyperlink" Target="https://fbref.com/en/players/cf134113/Bart-Verbruggen" TargetMode="External"/><Relationship Id="rId1506" Type="http://schemas.openxmlformats.org/officeDocument/2006/relationships/hyperlink" Target="https://fbref.com/en/squads/fd962109/Fulham-Stats" TargetMode="External"/><Relationship Id="rId294" Type="http://schemas.openxmlformats.org/officeDocument/2006/relationships/hyperlink" Target="https://fbref.com/en/country/IRL/Republic-of-Ireland-Football" TargetMode="External"/><Relationship Id="rId308" Type="http://schemas.openxmlformats.org/officeDocument/2006/relationships/hyperlink" Target="https://fbref.com/en/players/beb391dd/matchlogs/2023-2024/summary/Maxwel-Cornet-Match-Logs" TargetMode="External"/><Relationship Id="rId515" Type="http://schemas.openxmlformats.org/officeDocument/2006/relationships/hyperlink" Target="https://fbref.com/en/squads/e297cd13/Luton-Town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country/GHA/Ghana-Football" TargetMode="External"/><Relationship Id="rId1352" Type="http://schemas.openxmlformats.org/officeDocument/2006/relationships/hyperlink" Target="https://fbref.com/en/players/e7aa9d7c/Fabio-Silva" TargetMode="External"/><Relationship Id="rId89" Type="http://schemas.openxmlformats.org/officeDocument/2006/relationships/hyperlink" Target="https://fbref.com/en/players/ac05f970/Michail-Antonio" TargetMode="External"/><Relationship Id="rId154" Type="http://schemas.openxmlformats.org/officeDocument/2006/relationships/hyperlink" Target="https://fbref.com/en/country/ALG/Algeria-Football" TargetMode="External"/><Relationship Id="rId361" Type="http://schemas.openxmlformats.org/officeDocument/2006/relationships/hyperlink" Target="https://fbref.com/en/players/71894777/Adam-Davies" TargetMode="External"/><Relationship Id="rId599" Type="http://schemas.openxmlformats.org/officeDocument/2006/relationships/hyperlink" Target="https://fbref.com/en/squads/b2b47a98/Newcastle-United-Stats" TargetMode="External"/><Relationship Id="rId1005" Type="http://schemas.openxmlformats.org/officeDocument/2006/relationships/hyperlink" Target="https://fbref.com/en/country/ENG/England-Football" TargetMode="External"/><Relationship Id="rId1212" Type="http://schemas.openxmlformats.org/officeDocument/2006/relationships/hyperlink" Target="https://fbref.com/en/players/803ae100/Harrison-Reed" TargetMode="External"/><Relationship Id="rId459" Type="http://schemas.openxmlformats.org/officeDocument/2006/relationships/hyperlink" Target="https://fbref.com/en/squads/822bd0ba/Liverpool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country/ENG/England-Football" TargetMode="External"/><Relationship Id="rId1089" Type="http://schemas.openxmlformats.org/officeDocument/2006/relationships/hyperlink" Target="https://fbref.com/en/country/ENG/England-Football" TargetMode="External"/><Relationship Id="rId1296" Type="http://schemas.openxmlformats.org/officeDocument/2006/relationships/hyperlink" Target="https://fbref.com/en/players/6a713852/Robert-Sanchez" TargetMode="External"/><Relationship Id="rId1517" Type="http://schemas.openxmlformats.org/officeDocument/2006/relationships/hyperlink" Target="https://fbref.com/en/country/ENG/England-Football" TargetMode="External"/><Relationship Id="rId16" Type="http://schemas.openxmlformats.org/officeDocument/2006/relationships/hyperlink" Target="https://fbref.com/en/players/4dcec659/matchlogs/2023-2024/summary/Simon-Adingra-Match-Logs" TargetMode="External"/><Relationship Id="rId221" Type="http://schemas.openxmlformats.org/officeDocument/2006/relationships/hyperlink" Target="https://fbref.com/en/players/4e204552/Jacob-Bruun-Larsen" TargetMode="External"/><Relationship Id="rId319" Type="http://schemas.openxmlformats.org/officeDocument/2006/relationships/hyperlink" Target="https://fbref.com/en/squads/7c21e445/West-Ham-United-Stats" TargetMode="External"/><Relationship Id="rId526" Type="http://schemas.openxmlformats.org/officeDocument/2006/relationships/hyperlink" Target="https://fbref.com/en/country/ENG/England-Football" TargetMode="External"/><Relationship Id="rId1156" Type="http://schemas.openxmlformats.org/officeDocument/2006/relationships/hyperlink" Target="https://fbref.com/en/players/6639e500/Andreas-Pereira" TargetMode="External"/><Relationship Id="rId1363" Type="http://schemas.openxmlformats.org/officeDocument/2006/relationships/hyperlink" Target="https://fbref.com/en/players/6250083a/matchlogs/2023-2024/summary/Oliver-Skipp-Match-Logs" TargetMode="External"/><Relationship Id="rId733" Type="http://schemas.openxmlformats.org/officeDocument/2006/relationships/hyperlink" Target="https://fbref.com/en/players/178ae8f8/Diogo-Jota" TargetMode="External"/><Relationship Id="rId940" Type="http://schemas.openxmlformats.org/officeDocument/2006/relationships/hyperlink" Target="https://fbref.com/en/players/feb5d972/Pape-Matar-Sarr" TargetMode="External"/><Relationship Id="rId1016" Type="http://schemas.openxmlformats.org/officeDocument/2006/relationships/hyperlink" Target="https://fbref.com/en/players/01ce9e70/Kieffer-Moore" TargetMode="External"/><Relationship Id="rId1570" Type="http://schemas.openxmlformats.org/officeDocument/2006/relationships/hyperlink" Target="https://fbref.com/en/squads/e4a775cb/Nottingham-Forest-Stats" TargetMode="External"/><Relationship Id="rId165" Type="http://schemas.openxmlformats.org/officeDocument/2006/relationships/hyperlink" Target="https://fbref.com/en/players/d0b6129f/Sander-Berge" TargetMode="External"/><Relationship Id="rId372" Type="http://schemas.openxmlformats.org/officeDocument/2006/relationships/hyperlink" Target="https://fbref.com/en/players/3e9e06cb/matchlogs/2023-2024/summary/Craig-Dawson-Match-Logs" TargetMode="External"/><Relationship Id="rId677" Type="http://schemas.openxmlformats.org/officeDocument/2006/relationships/hyperlink" Target="https://fbref.com/en/players/9c36ed83/Nicolas-Jackson" TargetMode="External"/><Relationship Id="rId800" Type="http://schemas.openxmlformats.org/officeDocument/2006/relationships/hyperlink" Target="https://fbref.com/en/players/fc076f78/Luca-Koleosho" TargetMode="External"/><Relationship Id="rId1223" Type="http://schemas.openxmlformats.org/officeDocument/2006/relationships/hyperlink" Target="https://fbref.com/en/players/1c7012b8/matchlogs/2023-2024/summary/Declan-Rice-Match-Logs" TargetMode="External"/><Relationship Id="rId1430" Type="http://schemas.openxmlformats.org/officeDocument/2006/relationships/hyperlink" Target="https://fbref.com/en/squads/47c64c55/Crystal-Palace-Stats" TargetMode="External"/><Relationship Id="rId1528" Type="http://schemas.openxmlformats.org/officeDocument/2006/relationships/hyperlink" Target="https://fbref.com/en/players/aed3a70f/Ollie-Watkins" TargetMode="External"/><Relationship Id="rId232" Type="http://schemas.openxmlformats.org/officeDocument/2006/relationships/hyperlink" Target="https://fbref.com/en/players/468a7a91/matchlogs/2023-2024/summary/Facundo-Buonanotte-Match-Logs" TargetMode="External"/><Relationship Id="rId884" Type="http://schemas.openxmlformats.org/officeDocument/2006/relationships/hyperlink" Target="https://fbref.com/en/players/c6e8cf1f/Sasa-Lukic" TargetMode="External"/><Relationship Id="rId27" Type="http://schemas.openxmlformats.org/officeDocument/2006/relationships/hyperlink" Target="https://fbref.com/en/squads/1df6b87e/Sheffield-United-Stats" TargetMode="External"/><Relationship Id="rId537" Type="http://schemas.openxmlformats.org/officeDocument/2006/relationships/hyperlink" Target="https://fbref.com/en/players/4e015693/James-Garner" TargetMode="External"/><Relationship Id="rId744" Type="http://schemas.openxmlformats.org/officeDocument/2006/relationships/hyperlink" Target="https://fbref.com/en/players/570bb4b9/matchlogs/2023-2024/summary/Hamed-Junior-Traore-Match-Logs" TargetMode="External"/><Relationship Id="rId951" Type="http://schemas.openxmlformats.org/officeDocument/2006/relationships/hyperlink" Target="https://fbref.com/en/players/b217ef29/matchlogs/2023-2024/summary/Joel-Matip-Match-Logs" TargetMode="External"/><Relationship Id="rId1167" Type="http://schemas.openxmlformats.org/officeDocument/2006/relationships/hyperlink" Target="https://fbref.com/en/players/4f565d77/matchlogs/2023-2024/summary/Kalvin-Phillips-Match-Logs" TargetMode="External"/><Relationship Id="rId1374" Type="http://schemas.openxmlformats.org/officeDocument/2006/relationships/hyperlink" Target="https://fbref.com/en/squads/361ca564/Tottenham-Hotspur-Stats" TargetMode="External"/><Relationship Id="rId1581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e34fc66d/matchlogs/2023-2024/summary/Joachim-Andersen-Match-Logs" TargetMode="External"/><Relationship Id="rId176" Type="http://schemas.openxmlformats.org/officeDocument/2006/relationships/hyperlink" Target="https://fbref.com/en/players/2aaadf33/matchlogs/2023-2024/summary/Luke-Berry-Match-Logs" TargetMode="External"/><Relationship Id="rId383" Type="http://schemas.openxmlformats.org/officeDocument/2006/relationships/hyperlink" Target="https://fbref.com/en/squads/822bd0ba/Liverpool-Stats" TargetMode="External"/><Relationship Id="rId590" Type="http://schemas.openxmlformats.org/officeDocument/2006/relationships/hyperlink" Target="https://fbref.com/en/country/GER/Germany-Football" TargetMode="External"/><Relationship Id="rId604" Type="http://schemas.openxmlformats.org/officeDocument/2006/relationships/hyperlink" Target="https://fbref.com/en/players/d56b9520/matchlogs/2023-2024/summary/Malo-Gusto-Match-Logs" TargetMode="External"/><Relationship Id="rId811" Type="http://schemas.openxmlformats.org/officeDocument/2006/relationships/hyperlink" Target="https://fbref.com/en/players/0313a347/matchlogs/2023-2024/summary/Ezri-Konsa-Match-Logs" TargetMode="External"/><Relationship Id="rId1027" Type="http://schemas.openxmlformats.org/officeDocument/2006/relationships/hyperlink" Target="https://fbref.com/en/players/9674002f/matchlogs/2023-2024/summary/Mason-Mount-Match-Logs" TargetMode="External"/><Relationship Id="rId1234" Type="http://schemas.openxmlformats.org/officeDocument/2006/relationships/hyperlink" Target="https://fbref.com/en/squads/47c64c55/Crystal-Palace-Stats" TargetMode="External"/><Relationship Id="rId1441" Type="http://schemas.openxmlformats.org/officeDocument/2006/relationships/hyperlink" Target="https://fbref.com/en/country/ENG/England-Football" TargetMode="External"/><Relationship Id="rId243" Type="http://schemas.openxmlformats.org/officeDocument/2006/relationships/hyperlink" Target="https://fbref.com/en/squads/fd962109/Fulham-Stats" TargetMode="External"/><Relationship Id="rId450" Type="http://schemas.openxmlformats.org/officeDocument/2006/relationships/hyperlink" Target="https://fbref.com/en/country/SWE/Sweden-Football" TargetMode="External"/><Relationship Id="rId688" Type="http://schemas.openxmlformats.org/officeDocument/2006/relationships/hyperlink" Target="https://fbref.com/en/players/1265a93a/matchlogs/2023-2024/summary/Reece-James-Match-Logs" TargetMode="External"/><Relationship Id="rId895" Type="http://schemas.openxmlformats.org/officeDocument/2006/relationships/hyperlink" Target="https://fbref.com/en/players/83d074ff/matchlogs/2023-2024/summary/Alexis-Mac-Allister-Match-Logs" TargetMode="External"/><Relationship Id="rId909" Type="http://schemas.openxmlformats.org/officeDocument/2006/relationships/hyperlink" Target="https://fbref.com/en/country/BEL/Belgium-Football" TargetMode="External"/><Relationship Id="rId1080" Type="http://schemas.openxmlformats.org/officeDocument/2006/relationships/hyperlink" Target="https://fbref.com/en/players/4d77b365/Darwin-Nunez" TargetMode="External"/><Relationship Id="rId1301" Type="http://schemas.openxmlformats.org/officeDocument/2006/relationships/hyperlink" Target="https://fbref.com/en/country/ENG/England-Football" TargetMode="External"/><Relationship Id="rId1539" Type="http://schemas.openxmlformats.org/officeDocument/2006/relationships/hyperlink" Target="https://fbref.com/en/players/35e413f1/matchlogs/2023-2024/summary/Ben-White-Match-Logs" TargetMode="External"/><Relationship Id="rId38" Type="http://schemas.openxmlformats.org/officeDocument/2006/relationships/hyperlink" Target="https://fbref.com/en/country/NOR/Norway-Football" TargetMode="External"/><Relationship Id="rId103" Type="http://schemas.openxmlformats.org/officeDocument/2006/relationships/hyperlink" Target="https://fbref.com/en/squads/7c21e445/West-Ham-United-Stats" TargetMode="External"/><Relationship Id="rId310" Type="http://schemas.openxmlformats.org/officeDocument/2006/relationships/hyperlink" Target="https://fbref.com/en/country/CZE/Czech-Republic-Football" TargetMode="External"/><Relationship Id="rId548" Type="http://schemas.openxmlformats.org/officeDocument/2006/relationships/hyperlink" Target="https://fbref.com/en/players/df10e27c/matchlogs/2023-2024/summary/Billy-Gilmour-Match-Logs" TargetMode="External"/><Relationship Id="rId755" Type="http://schemas.openxmlformats.org/officeDocument/2006/relationships/hyperlink" Target="https://fbref.com/en/squads/8cec06e1/Wolverhampton-Wanderers-Stats" TargetMode="External"/><Relationship Id="rId962" Type="http://schemas.openxmlformats.org/officeDocument/2006/relationships/hyperlink" Target="https://fbref.com/en/squads/fd962109/Fulham-Stats" TargetMode="External"/><Relationship Id="rId1178" Type="http://schemas.openxmlformats.org/officeDocument/2006/relationships/hyperlink" Target="https://fbref.com/en/squads/cd051869/Brentford-Stats" TargetMode="External"/><Relationship Id="rId1385" Type="http://schemas.openxmlformats.org/officeDocument/2006/relationships/hyperlink" Target="https://fbref.com/en/country/ENG/England-Football" TargetMode="External"/><Relationship Id="rId1592" Type="http://schemas.openxmlformats.org/officeDocument/2006/relationships/hyperlink" Target="https://fbref.com/en/players/ce4246f5/Kurt-Zouma" TargetMode="External"/><Relationship Id="rId91" Type="http://schemas.openxmlformats.org/officeDocument/2006/relationships/hyperlink" Target="https://fbref.com/en/squads/7c21e445/West-Ham-United-Stats" TargetMode="External"/><Relationship Id="rId187" Type="http://schemas.openxmlformats.org/officeDocument/2006/relationships/hyperlink" Target="https://fbref.com/en/squads/361ca564/Tottenham-Hotspur-Stats" TargetMode="External"/><Relationship Id="rId394" Type="http://schemas.openxmlformats.org/officeDocument/2006/relationships/hyperlink" Target="https://fbref.com/en/country/FRA/France-Football" TargetMode="External"/><Relationship Id="rId408" Type="http://schemas.openxmlformats.org/officeDocument/2006/relationships/hyperlink" Target="https://fbref.com/en/players/e814e1cf/matchlogs/2023-2024/summary/Lewis-Dobbin-Match-Logs" TargetMode="External"/><Relationship Id="rId615" Type="http://schemas.openxmlformats.org/officeDocument/2006/relationships/hyperlink" Target="https://fbref.com/en/squads/1df6b87e/Sheffield-United-Stats" TargetMode="External"/><Relationship Id="rId822" Type="http://schemas.openxmlformats.org/officeDocument/2006/relationships/hyperlink" Target="https://fbref.com/en/squads/361ca564/Tottenham-Hotspur-Stats" TargetMode="External"/><Relationship Id="rId1038" Type="http://schemas.openxmlformats.org/officeDocument/2006/relationships/hyperlink" Target="https://fbref.com/en/squads/943e8050/Burnley-Stats" TargetMode="External"/><Relationship Id="rId1245" Type="http://schemas.openxmlformats.org/officeDocument/2006/relationships/hyperlink" Target="https://fbref.com/en/country/USA/United-States-Football" TargetMode="External"/><Relationship Id="rId1452" Type="http://schemas.openxmlformats.org/officeDocument/2006/relationships/hyperlink" Target="https://fbref.com/en/players/38ceb24a/Leandro-Trossard" TargetMode="External"/><Relationship Id="rId254" Type="http://schemas.openxmlformats.org/officeDocument/2006/relationships/hyperlink" Target="https://fbref.com/en/country/BRA/Brazil-Football" TargetMode="External"/><Relationship Id="rId699" Type="http://schemas.openxmlformats.org/officeDocument/2006/relationships/hyperlink" Target="https://fbref.com/en/squads/fd962109/Fulham-Stats" TargetMode="External"/><Relationship Id="rId1091" Type="http://schemas.openxmlformats.org/officeDocument/2006/relationships/hyperlink" Target="https://fbref.com/en/players/089667a5/matchlogs/2023-2024/summary/Lewis-OBrien-Match-Logs" TargetMode="External"/><Relationship Id="rId1105" Type="http://schemas.openxmlformats.org/officeDocument/2006/relationships/hyperlink" Target="https://fbref.com/en/country/SWE/Sweden-Football" TargetMode="External"/><Relationship Id="rId1312" Type="http://schemas.openxmlformats.org/officeDocument/2006/relationships/hyperlink" Target="https://fbref.com/en/players/52afb588/Kevin-Schade" TargetMode="External"/><Relationship Id="rId49" Type="http://schemas.openxmlformats.org/officeDocument/2006/relationships/hyperlink" Target="https://fbref.com/en/players/cd1acf9d/Trent-Alexander-Arnold" TargetMode="External"/><Relationship Id="rId114" Type="http://schemas.openxmlformats.org/officeDocument/2006/relationships/hyperlink" Target="https://fbref.com/en/country/NGA/Nigeria-Football" TargetMode="External"/><Relationship Id="rId461" Type="http://schemas.openxmlformats.org/officeDocument/2006/relationships/hyperlink" Target="https://fbref.com/en/players/df8b52a5/Emerson" TargetMode="External"/><Relationship Id="rId559" Type="http://schemas.openxmlformats.org/officeDocument/2006/relationships/hyperlink" Target="https://fbref.com/en/squads/8cec06e1/Wolverhampton-Wanderers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country/ROU/Romania-Football" TargetMode="External"/><Relationship Id="rId1396" Type="http://schemas.openxmlformats.org/officeDocument/2006/relationships/hyperlink" Target="https://fbref.com/en/players/339fe0e8/Thomas-Strakosha" TargetMode="External"/><Relationship Id="rId198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players/1daec722/Marc-Cucurella" TargetMode="External"/><Relationship Id="rId419" Type="http://schemas.openxmlformats.org/officeDocument/2006/relationships/hyperlink" Target="https://fbref.com/en/squads/d3fd31cc/Everton-Stats" TargetMode="External"/><Relationship Id="rId626" Type="http://schemas.openxmlformats.org/officeDocument/2006/relationships/hyperlink" Target="https://fbref.com/en/country/KOR/Korea-Republic-Football" TargetMode="External"/><Relationship Id="rId973" Type="http://schemas.openxmlformats.org/officeDocument/2006/relationships/hyperlink" Target="https://fbref.com/en/country/ENG/England-Football" TargetMode="External"/><Relationship Id="rId1049" Type="http://schemas.openxmlformats.org/officeDocument/2006/relationships/hyperlink" Target="https://fbref.com/en/country/ZIM/Zimbabwe-Football" TargetMode="External"/><Relationship Id="rId1256" Type="http://schemas.openxmlformats.org/officeDocument/2006/relationships/hyperlink" Target="https://fbref.com/en/players/6434f10d/Rodri" TargetMode="External"/><Relationship Id="rId833" Type="http://schemas.openxmlformats.org/officeDocument/2006/relationships/hyperlink" Target="https://fbref.com/en/country/ENG/England-Football" TargetMode="External"/><Relationship Id="rId1116" Type="http://schemas.openxmlformats.org/officeDocument/2006/relationships/hyperlink" Target="https://fbref.com/en/players/d86a1f3e/Tyler-Onyango" TargetMode="External"/><Relationship Id="rId1463" Type="http://schemas.openxmlformats.org/officeDocument/2006/relationships/hyperlink" Target="https://fbref.com/en/players/f315ca93/matchlogs/2023-2024/summary/Kostas-Tsimikas-Match-Logs" TargetMode="External"/><Relationship Id="rId265" Type="http://schemas.openxmlformats.org/officeDocument/2006/relationships/hyperlink" Target="https://fbref.com/en/players/9cfbad36/Julio-Cesar-Enciso" TargetMode="External"/><Relationship Id="rId472" Type="http://schemas.openxmlformats.org/officeDocument/2006/relationships/hyperlink" Target="https://fbref.com/en/players/d38fdf53/matchlogs/2023-2024/summary/Pervis-Estupinan-Match-Logs" TargetMode="External"/><Relationship Id="rId900" Type="http://schemas.openxmlformats.org/officeDocument/2006/relationships/hyperlink" Target="https://fbref.com/en/players/bf34eebd/Noni-Madueke" TargetMode="External"/><Relationship Id="rId1323" Type="http://schemas.openxmlformats.org/officeDocument/2006/relationships/hyperlink" Target="https://fbref.com/en/players/3312f911/matchlogs/2023-2024/summary/Jeffrey-Schlupp-Match-Logs" TargetMode="External"/><Relationship Id="rId1530" Type="http://schemas.openxmlformats.org/officeDocument/2006/relationships/hyperlink" Target="https://fbref.com/en/squads/8602292d/Aston-Villa-Stats" TargetMode="External"/><Relationship Id="rId125" Type="http://schemas.openxmlformats.org/officeDocument/2006/relationships/hyperlink" Target="https://fbref.com/en/players/394854c4/George-Baldock" TargetMode="External"/><Relationship Id="rId332" Type="http://schemas.openxmlformats.org/officeDocument/2006/relationships/hyperlink" Target="https://fbref.com/en/players/dc62b55d/matchlogs/2023-2024/summary/Matheus-Cunha-Match-Logs" TargetMode="External"/><Relationship Id="rId777" Type="http://schemas.openxmlformats.org/officeDocument/2006/relationships/hyperlink" Target="https://fbref.com/en/players/aa888da7/Omari-Kellyman" TargetMode="External"/><Relationship Id="rId984" Type="http://schemas.openxmlformats.org/officeDocument/2006/relationships/hyperlink" Target="https://fbref.com/en/players/4e5a4cbc/Scott-McKenna" TargetMode="External"/><Relationship Id="rId637" Type="http://schemas.openxmlformats.org/officeDocument/2006/relationships/hyperlink" Target="https://fbref.com/en/players/92e7e919/Son-Heung-min" TargetMode="External"/><Relationship Id="rId844" Type="http://schemas.openxmlformats.org/officeDocument/2006/relationships/hyperlink" Target="https://fbref.com/en/players/9b5ce51a/Jefferson-Lerma" TargetMode="External"/><Relationship Id="rId1267" Type="http://schemas.openxmlformats.org/officeDocument/2006/relationships/hyperlink" Target="https://fbref.com/en/players/a3d94a58/matchlogs/2023-2024/summary/Cristian-Romero-Match-Logs" TargetMode="External"/><Relationship Id="rId1474" Type="http://schemas.openxmlformats.org/officeDocument/2006/relationships/hyperlink" Target="https://fbref.com/en/squads/cff3d9bb/Chelsea-Stats" TargetMode="External"/><Relationship Id="rId276" Type="http://schemas.openxmlformats.org/officeDocument/2006/relationships/hyperlink" Target="https://fbref.com/en/players/d2424d1b/matchlogs/2023-2024/summary/Ben-Chilwell-Match-Logs" TargetMode="External"/><Relationship Id="rId483" Type="http://schemas.openxmlformats.org/officeDocument/2006/relationships/hyperlink" Target="https://fbref.com/en/squads/d07537b9/Brighton-and-Hove-Albion-Stats" TargetMode="External"/><Relationship Id="rId690" Type="http://schemas.openxmlformats.org/officeDocument/2006/relationships/hyperlink" Target="https://fbref.com/en/country/GER/Germany-Football" TargetMode="External"/><Relationship Id="rId704" Type="http://schemas.openxmlformats.org/officeDocument/2006/relationships/hyperlink" Target="https://fbref.com/en/players/e8832875/matchlogs/2023-2024/summary/Joao-Pedro-Match-Logs" TargetMode="External"/><Relationship Id="rId911" Type="http://schemas.openxmlformats.org/officeDocument/2006/relationships/hyperlink" Target="https://fbref.com/en/players/a572e291/matchlogs/2023-2024/summary/Orel-Mangala-Match-Logs" TargetMode="External"/><Relationship Id="rId1127" Type="http://schemas.openxmlformats.org/officeDocument/2006/relationships/hyperlink" Target="https://fbref.com/en/players/79bc4c45/matchlogs/2023-2024/summary/Ben-Osborn-Match-Logs" TargetMode="External"/><Relationship Id="rId1334" Type="http://schemas.openxmlformats.org/officeDocument/2006/relationships/hyperlink" Target="https://fbref.com/en/squads/4ba7cbea/Bournemouth-Stats" TargetMode="External"/><Relationship Id="rId1541" Type="http://schemas.openxmlformats.org/officeDocument/2006/relationships/hyperlink" Target="https://fbref.com/en/country/WAL/Wales-Football" TargetMode="External"/><Relationship Id="rId40" Type="http://schemas.openxmlformats.org/officeDocument/2006/relationships/hyperlink" Target="https://fbref.com/en/players/a8c0acb7/matchlogs/2023-2024/summary/Kristoffer-Ajer-Match-Logs" TargetMode="External"/><Relationship Id="rId136" Type="http://schemas.openxmlformats.org/officeDocument/2006/relationships/hyperlink" Target="https://fbref.com/en/players/3ea50f67/matchlogs/2023-2024/summary/Harvey-Barnes-Match-Logs" TargetMode="External"/><Relationship Id="rId343" Type="http://schemas.openxmlformats.org/officeDocument/2006/relationships/hyperlink" Target="https://fbref.com/en/squads/19538871/Manchester-United-Stats" TargetMode="External"/><Relationship Id="rId550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players/d0f72bf1/Max-Kilman" TargetMode="External"/><Relationship Id="rId995" Type="http://schemas.openxmlformats.org/officeDocument/2006/relationships/hyperlink" Target="https://fbref.com/en/players/fed96827/matchlogs/2023-2024/summary/Chris-Mepham-Match-Logs" TargetMode="External"/><Relationship Id="rId1180" Type="http://schemas.openxmlformats.org/officeDocument/2006/relationships/hyperlink" Target="https://fbref.com/en/players/4b40d9ca/Nick-Pope" TargetMode="External"/><Relationship Id="rId1401" Type="http://schemas.openxmlformats.org/officeDocument/2006/relationships/hyperlink" Target="https://fbref.com/en/country/HUN/Hungary-Football" TargetMode="External"/><Relationship Id="rId203" Type="http://schemas.openxmlformats.org/officeDocument/2006/relationships/hyperlink" Target="https://fbref.com/en/squads/d3fd31cc/Everton-Stats" TargetMode="External"/><Relationship Id="rId648" Type="http://schemas.openxmlformats.org/officeDocument/2006/relationships/hyperlink" Target="https://fbref.com/en/players/69942fb3/matchlogs/2023-2024/summary/James-Hill-Match-Logs" TargetMode="External"/><Relationship Id="rId855" Type="http://schemas.openxmlformats.org/officeDocument/2006/relationships/hyperlink" Target="https://fbref.com/en/players/41f08ac8/matchlogs/2023-2024/summary/Keane-Lewis-Potter-Match-Logs" TargetMode="External"/><Relationship Id="rId1040" Type="http://schemas.openxmlformats.org/officeDocument/2006/relationships/hyperlink" Target="https://fbref.com/en/players/de112b84/Jacob-Murphy" TargetMode="External"/><Relationship Id="rId1278" Type="http://schemas.openxmlformats.org/officeDocument/2006/relationships/hyperlink" Target="https://fbref.com/en/squads/8cec06e1/Wolverhampton-Wanderers-Stats" TargetMode="External"/><Relationship Id="rId1485" Type="http://schemas.openxmlformats.org/officeDocument/2006/relationships/hyperlink" Target="https://fbref.com/en/country/NED/Netherlands-Football" TargetMode="External"/><Relationship Id="rId287" Type="http://schemas.openxmlformats.org/officeDocument/2006/relationships/hyperlink" Target="https://fbref.com/en/squads/cff3d9bb/Chelsea-Stats" TargetMode="External"/><Relationship Id="rId410" Type="http://schemas.openxmlformats.org/officeDocument/2006/relationships/hyperlink" Target="https://fbref.com/en/country/IRL/Republic-of-Ireland-Football" TargetMode="External"/><Relationship Id="rId494" Type="http://schemas.openxmlformats.org/officeDocument/2006/relationships/hyperlink" Target="https://fbref.com/en/country/NED/Netherlands-Football" TargetMode="External"/><Relationship Id="rId508" Type="http://schemas.openxmlformats.org/officeDocument/2006/relationships/hyperlink" Target="https://fbref.com/en/players/82927de4/matchlogs/2023-2024/summary/Pablo-Fornals-Match-Logs" TargetMode="External"/><Relationship Id="rId715" Type="http://schemas.openxmlformats.org/officeDocument/2006/relationships/hyperlink" Target="https://fbref.com/en/squads/7c21e445/West-Ham-United-Stats" TargetMode="External"/><Relationship Id="rId922" Type="http://schemas.openxmlformats.org/officeDocument/2006/relationships/hyperlink" Target="https://fbref.com/en/squads/1df6b87e/Sheffield-United-Stats" TargetMode="External"/><Relationship Id="rId1138" Type="http://schemas.openxmlformats.org/officeDocument/2006/relationships/hyperlink" Target="https://fbref.com/en/squads/7c21e445/West-Ham-United-Stats" TargetMode="External"/><Relationship Id="rId1345" Type="http://schemas.openxmlformats.org/officeDocument/2006/relationships/hyperlink" Target="https://fbref.com/en/country/ENG/England-Football" TargetMode="External"/><Relationship Id="rId1552" Type="http://schemas.openxmlformats.org/officeDocument/2006/relationships/hyperlink" Target="https://fbref.com/en/players/c6dc9ecd/Harry-Wilson" TargetMode="External"/><Relationship Id="rId147" Type="http://schemas.openxmlformats.org/officeDocument/2006/relationships/hyperlink" Target="https://fbref.com/en/squads/e297cd13/Luton-Town-Stats" TargetMode="External"/><Relationship Id="rId354" Type="http://schemas.openxmlformats.org/officeDocument/2006/relationships/hyperlink" Target="https://fbref.com/en/country/NED/Netherlands-Football" TargetMode="External"/><Relationship Id="rId799" Type="http://schemas.openxmlformats.org/officeDocument/2006/relationships/hyperlink" Target="https://fbref.com/en/players/4c3a6744/matchlogs/2023-2024/summary/Justin-Kluivert-Match-Logs" TargetMode="External"/><Relationship Id="rId1191" Type="http://schemas.openxmlformats.org/officeDocument/2006/relationships/hyperlink" Target="https://fbref.com/en/players/67f649be/matchlogs/2023-2024/summary/Ionut-Radu-Match-Logs" TargetMode="External"/><Relationship Id="rId1205" Type="http://schemas.openxmlformats.org/officeDocument/2006/relationships/hyperlink" Target="https://fbref.com/en/country/USA/United-States-Football" TargetMode="External"/><Relationship Id="rId51" Type="http://schemas.openxmlformats.org/officeDocument/2006/relationships/hyperlink" Target="https://fbref.com/en/squads/822bd0ba/Liverpool-Stats" TargetMode="External"/><Relationship Id="rId561" Type="http://schemas.openxmlformats.org/officeDocument/2006/relationships/hyperlink" Target="https://fbref.com/en/players/f0caab96/Toti-Gomes" TargetMode="External"/><Relationship Id="rId659" Type="http://schemas.openxmlformats.org/officeDocument/2006/relationships/hyperlink" Target="https://fbref.com/en/squads/361ca564/Tottenham-Hotspur-Stats" TargetMode="External"/><Relationship Id="rId866" Type="http://schemas.openxmlformats.org/officeDocument/2006/relationships/hyperlink" Target="https://fbref.com/en/squads/361ca564/Tottenham-Hotspur-Stats" TargetMode="External"/><Relationship Id="rId1289" Type="http://schemas.openxmlformats.org/officeDocument/2006/relationships/hyperlink" Target="https://fbref.com/en/country/FRA/France-Football" TargetMode="External"/><Relationship Id="rId1412" Type="http://schemas.openxmlformats.org/officeDocument/2006/relationships/hyperlink" Target="https://fbref.com/en/players/77d7c96f/Kenny-Tete" TargetMode="External"/><Relationship Id="rId1496" Type="http://schemas.openxmlformats.org/officeDocument/2006/relationships/hyperlink" Target="https://fbref.com/en/players/77d6fd4d/Guglielmo-Vicario" TargetMode="External"/><Relationship Id="rId214" Type="http://schemas.openxmlformats.org/officeDocument/2006/relationships/hyperlink" Target="https://fbref.com/en/country/SCO/Scotland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ce4f40c7/Cheick-Doucoure" TargetMode="External"/><Relationship Id="rId519" Type="http://schemas.openxmlformats.org/officeDocument/2006/relationships/hyperlink" Target="https://fbref.com/en/squads/e4a775cb/Nottingham-Forest-Stats" TargetMode="External"/><Relationship Id="rId1051" Type="http://schemas.openxmlformats.org/officeDocument/2006/relationships/hyperlink" Target="https://fbref.com/en/players/de5b5570/matchlogs/2023-2024/summary/Marvelous-Nakamba-Match-Logs" TargetMode="External"/><Relationship Id="rId1149" Type="http://schemas.openxmlformats.org/officeDocument/2006/relationships/hyperlink" Target="https://fbref.com/en/country/SCO/Scotland-Football" TargetMode="External"/><Relationship Id="rId1356" Type="http://schemas.openxmlformats.org/officeDocument/2006/relationships/hyperlink" Target="https://fbref.com/en/players/86e7deaf/Thiago-Silva" TargetMode="External"/><Relationship Id="rId158" Type="http://schemas.openxmlformats.org/officeDocument/2006/relationships/hyperlink" Target="https://fbref.com/en/country/ENG/England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country/ARG/Argentina-Football" TargetMode="External"/><Relationship Id="rId1009" Type="http://schemas.openxmlformats.org/officeDocument/2006/relationships/hyperlink" Target="https://fbref.com/en/country/JPN/Japan-Football" TargetMode="External"/><Relationship Id="rId1563" Type="http://schemas.openxmlformats.org/officeDocument/2006/relationships/hyperlink" Target="https://fbref.com/en/players/4e9a0555/matchlogs/2023-2024/summary/Chris-Wood-Match-Logs" TargetMode="External"/><Relationship Id="rId62" Type="http://schemas.openxmlformats.org/officeDocument/2006/relationships/hyperlink" Target="https://fbref.com/en/country/ARG/Argentina-Football" TargetMode="External"/><Relationship Id="rId365" Type="http://schemas.openxmlformats.org/officeDocument/2006/relationships/hyperlink" Target="https://fbref.com/en/players/44781702/Ben-Davies" TargetMode="External"/><Relationship Id="rId572" Type="http://schemas.openxmlformats.org/officeDocument/2006/relationships/hyperlink" Target="https://fbref.com/en/players/01e5f06e/matchlogs/2023-2024/summary/Sergio-Gomez-Match-Logs" TargetMode="External"/><Relationship Id="rId1216" Type="http://schemas.openxmlformats.org/officeDocument/2006/relationships/hyperlink" Target="https://fbref.com/en/players/0f7533cd/Bobby-Reid" TargetMode="External"/><Relationship Id="rId1423" Type="http://schemas.openxmlformats.org/officeDocument/2006/relationships/hyperlink" Target="https://fbref.com/en/players/41034650/matchlogs/2023-2024/summary/Jurrien-Timber-Match-Logs" TargetMode="External"/><Relationship Id="rId225" Type="http://schemas.openxmlformats.org/officeDocument/2006/relationships/hyperlink" Target="https://fbref.com/en/players/bfc3b3a0/Hugo-Bueno" TargetMode="External"/><Relationship Id="rId432" Type="http://schemas.openxmlformats.org/officeDocument/2006/relationships/hyperlink" Target="https://fbref.com/en/players/3a949a25/matchlogs/2023-2024/summary/Martin-Dubravka-Match-Logs" TargetMode="External"/><Relationship Id="rId877" Type="http://schemas.openxmlformats.org/officeDocument/2006/relationships/hyperlink" Target="https://fbref.com/en/country/ENG/England-Football" TargetMode="External"/><Relationship Id="rId1062" Type="http://schemas.openxmlformats.org/officeDocument/2006/relationships/hyperlink" Target="https://fbref.com/en/squads/8cec06e1/Wolverhampton-Wanderers-Stats" TargetMode="External"/><Relationship Id="rId737" Type="http://schemas.openxmlformats.org/officeDocument/2006/relationships/hyperlink" Target="https://fbref.com/en/players/f098c03e/Mads-Juel-Andersen" TargetMode="External"/><Relationship Id="rId944" Type="http://schemas.openxmlformats.org/officeDocument/2006/relationships/hyperlink" Target="https://fbref.com/en/players/50e6dc35/Jean-Philippe-Mateta" TargetMode="External"/><Relationship Id="rId1367" Type="http://schemas.openxmlformats.org/officeDocument/2006/relationships/hyperlink" Target="https://fbref.com/en/players/17695062/matchlogs/2023-2024/summary/Emile-Smith-Rowe-Match-Logs" TargetMode="External"/><Relationship Id="rId1574" Type="http://schemas.openxmlformats.org/officeDocument/2006/relationships/hyperlink" Target="https://fbref.com/en/squads/cd051869/Brentford-Stats" TargetMode="External"/><Relationship Id="rId73" Type="http://schemas.openxmlformats.org/officeDocument/2006/relationships/hyperlink" Target="https://fbref.com/en/players/21a866b7/Joseph-Anang" TargetMode="External"/><Relationship Id="rId169" Type="http://schemas.openxmlformats.org/officeDocument/2006/relationships/hyperlink" Target="https://fbref.com/en/players/b59c2a92/Lucas-Bergstrom" TargetMode="External"/><Relationship Id="rId376" Type="http://schemas.openxmlformats.org/officeDocument/2006/relationships/hyperlink" Target="https://fbref.com/en/players/e46012d4/matchlogs/2023-2024/summary/Kevin-De-Bruyne-Match-Logs" TargetMode="External"/><Relationship Id="rId583" Type="http://schemas.openxmlformats.org/officeDocument/2006/relationships/hyperlink" Target="https://fbref.com/en/squads/b8fd03ef/Manchester-City-Stats" TargetMode="External"/><Relationship Id="rId790" Type="http://schemas.openxmlformats.org/officeDocument/2006/relationships/hyperlink" Target="https://fbref.com/en/squads/8cec06e1/Wolverhampton-Wanderers-Stats" TargetMode="External"/><Relationship Id="rId804" Type="http://schemas.openxmlformats.org/officeDocument/2006/relationships/hyperlink" Target="https://fbref.com/en/players/5ed9b537/Ibrahima-Konate" TargetMode="External"/><Relationship Id="rId1227" Type="http://schemas.openxmlformats.org/officeDocument/2006/relationships/hyperlink" Target="https://fbref.com/en/players/0a3d6d2b/matchlogs/2023-2024/summary/Chris-Richards-Match-Logs" TargetMode="External"/><Relationship Id="rId1434" Type="http://schemas.openxmlformats.org/officeDocument/2006/relationships/hyperlink" Target="https://fbref.com/en/squads/b2b47a98/Newcastle-United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b2d31e83/matchlogs/2023-2024/summary/Dan-Burn-Match-Logs" TargetMode="External"/><Relationship Id="rId443" Type="http://schemas.openxmlformats.org/officeDocument/2006/relationships/hyperlink" Target="https://fbref.com/en/squads/47c64c55/Crystal-Palace-Stats" TargetMode="External"/><Relationship Id="rId650" Type="http://schemas.openxmlformats.org/officeDocument/2006/relationships/hyperlink" Target="https://fbref.com/en/country/IRL/Republic-of-Ireland-Football" TargetMode="External"/><Relationship Id="rId888" Type="http://schemas.openxmlformats.org/officeDocument/2006/relationships/hyperlink" Target="https://fbref.com/en/players/cab9634e/Ian-Maatsen" TargetMode="External"/><Relationship Id="rId1073" Type="http://schemas.openxmlformats.org/officeDocument/2006/relationships/hyperlink" Target="https://fbref.com/en/country/NIR/Northern-Ireland-Football" TargetMode="External"/><Relationship Id="rId1280" Type="http://schemas.openxmlformats.org/officeDocument/2006/relationships/hyperlink" Target="https://fbref.com/en/players/bc7dc64d/Bukayo-Saka" TargetMode="External"/><Relationship Id="rId1501" Type="http://schemas.openxmlformats.org/officeDocument/2006/relationships/hyperlink" Target="https://fbref.com/en/country/POR/Portugal-Football" TargetMode="External"/><Relationship Id="rId303" Type="http://schemas.openxmlformats.org/officeDocument/2006/relationships/hyperlink" Target="https://fbref.com/en/squads/943e8050/Burnley-Stats" TargetMode="External"/><Relationship Id="rId748" Type="http://schemas.openxmlformats.org/officeDocument/2006/relationships/hyperlink" Target="https://fbref.com/en/players/0db5d2c8/matchlogs/2023-2024/summary/Mathias-Jorgensen-Match-Logs" TargetMode="External"/><Relationship Id="rId955" Type="http://schemas.openxmlformats.org/officeDocument/2006/relationships/hyperlink" Target="https://fbref.com/en/players/27f4f772/matchlogs/2023-2024/summary/Remi-Matthews-Match-Logs" TargetMode="External"/><Relationship Id="rId1140" Type="http://schemas.openxmlformats.org/officeDocument/2006/relationships/hyperlink" Target="https://fbref.com/en/players/9b6f7fd5/Lucas-Paqueta" TargetMode="External"/><Relationship Id="rId1378" Type="http://schemas.openxmlformats.org/officeDocument/2006/relationships/hyperlink" Target="https://fbref.com/en/squads/7c21e445/West-Ham-United-Stats" TargetMode="External"/><Relationship Id="rId1585" Type="http://schemas.openxmlformats.org/officeDocument/2006/relationships/hyperlink" Target="https://fbref.com/en/country/UKR/Ukraine-Football" TargetMode="External"/><Relationship Id="rId84" Type="http://schemas.openxmlformats.org/officeDocument/2006/relationships/hyperlink" Target="https://fbref.com/en/players/de31038e/matchlogs/2023-2024/summary/Elliot-Anderson-Match-Logs" TargetMode="External"/><Relationship Id="rId387" Type="http://schemas.openxmlformats.org/officeDocument/2006/relationships/hyperlink" Target="https://fbref.com/en/squads/fd962109/Fulham-Stats" TargetMode="External"/><Relationship Id="rId510" Type="http://schemas.openxmlformats.org/officeDocument/2006/relationships/hyperlink" Target="https://fbref.com/en/country/RSA/South-Africa-Football" TargetMode="External"/><Relationship Id="rId594" Type="http://schemas.openxmlformats.org/officeDocument/2006/relationships/hyperlink" Target="https://fbref.com/en/country/ENG/England-Football" TargetMode="External"/><Relationship Id="rId608" Type="http://schemas.openxmlformats.org/officeDocument/2006/relationships/hyperlink" Target="https://fbref.com/en/players/5ad50391/matchlogs/2023-2024/summary/Josko-Gvardiol-Match-Logs" TargetMode="External"/><Relationship Id="rId815" Type="http://schemas.openxmlformats.org/officeDocument/2006/relationships/hyperlink" Target="https://fbref.com/en/players/8d3c902d/matchlogs/2023-2024/summary/Cheikhou-Kouyate-Match-Logs" TargetMode="External"/><Relationship Id="rId1238" Type="http://schemas.openxmlformats.org/officeDocument/2006/relationships/hyperlink" Target="https://fbref.com/en/squads/943e8050/Burnley-Stats" TargetMode="External"/><Relationship Id="rId1445" Type="http://schemas.openxmlformats.org/officeDocument/2006/relationships/hyperlink" Target="https://fbref.com/en/country/MLI/Mali-Football" TargetMode="External"/><Relationship Id="rId247" Type="http://schemas.openxmlformats.org/officeDocument/2006/relationships/hyperlink" Target="https://fbref.com/en/squads/e297cd13/Luton-Town-Stats" TargetMode="External"/><Relationship Id="rId899" Type="http://schemas.openxmlformats.org/officeDocument/2006/relationships/hyperlink" Target="https://fbref.com/en/players/ee38d9c5/matchlogs/2023-2024/summary/James-Maddison-Match-Logs" TargetMode="External"/><Relationship Id="rId1000" Type="http://schemas.openxmlformats.org/officeDocument/2006/relationships/hyperlink" Target="https://fbref.com/en/players/8397a50c/Tyrone-Mings" TargetMode="External"/><Relationship Id="rId1084" Type="http://schemas.openxmlformats.org/officeDocument/2006/relationships/hyperlink" Target="https://fbref.com/en/players/df0a4c90/Christian-Norgaard" TargetMode="External"/><Relationship Id="rId1305" Type="http://schemas.openxmlformats.org/officeDocument/2006/relationships/hyperlink" Target="https://fbref.com/en/country/BRA/Brazil-Football" TargetMode="External"/><Relationship Id="rId107" Type="http://schemas.openxmlformats.org/officeDocument/2006/relationships/hyperlink" Target="https://fbref.com/en/squads/e4a775cb/Nottingham-Forest-Stats" TargetMode="External"/><Relationship Id="rId454" Type="http://schemas.openxmlformats.org/officeDocument/2006/relationships/hyperlink" Target="https://fbref.com/en/country/SWE/Sweden-Football" TargetMode="External"/><Relationship Id="rId661" Type="http://schemas.openxmlformats.org/officeDocument/2006/relationships/hyperlink" Target="https://fbref.com/en/players/a4e85758/Igor" TargetMode="External"/><Relationship Id="rId759" Type="http://schemas.openxmlformats.org/officeDocument/2006/relationships/hyperlink" Target="https://fbref.com/en/squads/8602292d/Aston-Villa-Stats" TargetMode="External"/><Relationship Id="rId966" Type="http://schemas.openxmlformats.org/officeDocument/2006/relationships/hyperlink" Target="https://fbref.com/en/squads/cd051869/Brentford-Stats" TargetMode="External"/><Relationship Id="rId1291" Type="http://schemas.openxmlformats.org/officeDocument/2006/relationships/hyperlink" Target="https://fbref.com/en/players/972aeb2a/matchlogs/2023-2024/summary/William-Saliba-Match-Logs" TargetMode="External"/><Relationship Id="rId1389" Type="http://schemas.openxmlformats.org/officeDocument/2006/relationships/hyperlink" Target="https://fbref.com/en/country/ENG/England-Football" TargetMode="External"/><Relationship Id="rId1512" Type="http://schemas.openxmlformats.org/officeDocument/2006/relationships/hyperlink" Target="https://fbref.com/en/players/9295dc1c/Vitinho" TargetMode="External"/><Relationship Id="rId1596" Type="http://schemas.openxmlformats.org/officeDocument/2006/relationships/hyperlink" Target="https://fbref.com/en/players/79300479/Martin-Odegaard" TargetMode="External"/><Relationship Id="rId11" Type="http://schemas.openxmlformats.org/officeDocument/2006/relationships/hyperlink" Target="https://fbref.com/en/squads/e297cd13/Luton-Town-Stats" TargetMode="External"/><Relationship Id="rId314" Type="http://schemas.openxmlformats.org/officeDocument/2006/relationships/hyperlink" Target="https://fbref.com/en/country/BRA/Brazil-Football" TargetMode="External"/><Relationship Id="rId398" Type="http://schemas.openxmlformats.org/officeDocument/2006/relationships/hyperlink" Target="https://fbref.com/en/country/FRA/France-Football" TargetMode="External"/><Relationship Id="rId521" Type="http://schemas.openxmlformats.org/officeDocument/2006/relationships/hyperlink" Target="https://fbref.com/en/players/1971591f/Cody-Gakpo" TargetMode="External"/><Relationship Id="rId619" Type="http://schemas.openxmlformats.org/officeDocument/2006/relationships/hyperlink" Target="https://fbref.com/en/squads/18bb7c10/Arsenal-Stats" TargetMode="External"/><Relationship Id="rId1151" Type="http://schemas.openxmlformats.org/officeDocument/2006/relationships/hyperlink" Target="https://fbref.com/en/players/230f0471/matchlogs/2023-2024/summary/Nathan-Patterson-Match-Logs" TargetMode="External"/><Relationship Id="rId1249" Type="http://schemas.openxmlformats.org/officeDocument/2006/relationships/hyperlink" Target="https://fbref.com/en/country/ENG/England-Football" TargetMode="External"/><Relationship Id="rId95" Type="http://schemas.openxmlformats.org/officeDocument/2006/relationships/hyperlink" Target="https://fbref.com/en/squads/19538871/Manchester-United-Stats" TargetMode="External"/><Relationship Id="rId160" Type="http://schemas.openxmlformats.org/officeDocument/2006/relationships/hyperlink" Target="https://fbref.com/en/players/68db6358/matchlogs/2023-2024/summary/Daniel-Bentley-Match-Logs" TargetMode="External"/><Relationship Id="rId826" Type="http://schemas.openxmlformats.org/officeDocument/2006/relationships/hyperlink" Target="https://fbref.com/en/squads/b8fd03ef/Manchester-City-Stats" TargetMode="External"/><Relationship Id="rId1011" Type="http://schemas.openxmlformats.org/officeDocument/2006/relationships/hyperlink" Target="https://fbref.com/en/players/74618572/matchlogs/2023-2024/summary/Kaoru-Mitoma-Match-Logs" TargetMode="External"/><Relationship Id="rId1109" Type="http://schemas.openxmlformats.org/officeDocument/2006/relationships/hyperlink" Target="https://fbref.com/en/country/BEL/Belgium-Football" TargetMode="External"/><Relationship Id="rId1456" Type="http://schemas.openxmlformats.org/officeDocument/2006/relationships/hyperlink" Target="https://fbref.com/en/players/cddf767b/Auston-Trusty" TargetMode="External"/><Relationship Id="rId258" Type="http://schemas.openxmlformats.org/officeDocument/2006/relationships/hyperlink" Target="https://fbref.com/en/country/BRA/Brazil-Football" TargetMode="External"/><Relationship Id="rId465" Type="http://schemas.openxmlformats.org/officeDocument/2006/relationships/hyperlink" Target="https://fbref.com/en/players/980522ec/Christian-Eriksen" TargetMode="External"/><Relationship Id="rId672" Type="http://schemas.openxmlformats.org/officeDocument/2006/relationships/hyperlink" Target="https://fbref.com/en/players/8e92be30/matchlogs/2023-2024/summary/Alexander-Isak-Match-Logs" TargetMode="External"/><Relationship Id="rId1095" Type="http://schemas.openxmlformats.org/officeDocument/2006/relationships/hyperlink" Target="https://fbref.com/en/players/1d042188/matchlogs/2023-2024/summary/Dara-OShea-Match-Logs" TargetMode="External"/><Relationship Id="rId1316" Type="http://schemas.openxmlformats.org/officeDocument/2006/relationships/hyperlink" Target="https://fbref.com/en/players/c8aa95da/Fabian-Schar" TargetMode="External"/><Relationship Id="rId1523" Type="http://schemas.openxmlformats.org/officeDocument/2006/relationships/hyperlink" Target="https://fbref.com/en/players/9e525177/matchlogs/2023-2024/summary/Aaron-Wan-Bissaka-Match-Logs" TargetMode="External"/><Relationship Id="rId22" Type="http://schemas.openxmlformats.org/officeDocument/2006/relationships/hyperlink" Target="https://fbref.com/en/country/FRA/France-Football" TargetMode="External"/><Relationship Id="rId118" Type="http://schemas.openxmlformats.org/officeDocument/2006/relationships/hyperlink" Target="https://fbref.com/en/country/GHA/Ghana-Football" TargetMode="External"/><Relationship Id="rId325" Type="http://schemas.openxmlformats.org/officeDocument/2006/relationships/hyperlink" Target="https://fbref.com/en/players/f6d7d690/Josh-Cullen" TargetMode="External"/><Relationship Id="rId532" Type="http://schemas.openxmlformats.org/officeDocument/2006/relationships/hyperlink" Target="https://fbref.com/en/players/72c812f3/matchlogs/2023-2024/summary/Idrissa-Gana-Gueye-Match-Logs" TargetMode="External"/><Relationship Id="rId977" Type="http://schemas.openxmlformats.org/officeDocument/2006/relationships/hyperlink" Target="https://fbref.com/en/country/ENG/England-Football" TargetMode="External"/><Relationship Id="rId1162" Type="http://schemas.openxmlformats.org/officeDocument/2006/relationships/hyperlink" Target="https://fbref.com/en/squads/361ca564/Tottenham-Hotspur-Stats" TargetMode="External"/><Relationship Id="rId171" Type="http://schemas.openxmlformats.org/officeDocument/2006/relationships/hyperlink" Target="https://fbref.com/en/squads/cff3d9bb/Chelsea-Stats" TargetMode="External"/><Relationship Id="rId837" Type="http://schemas.openxmlformats.org/officeDocument/2006/relationships/hyperlink" Target="https://fbref.com/en/country/GAB/Gabon-Football" TargetMode="External"/><Relationship Id="rId1022" Type="http://schemas.openxmlformats.org/officeDocument/2006/relationships/hyperlink" Target="https://fbref.com/en/squads/e297cd13/Luton-Town-Stats" TargetMode="External"/><Relationship Id="rId1467" Type="http://schemas.openxmlformats.org/officeDocument/2006/relationships/hyperlink" Target="https://fbref.com/en/players/4a51ba65/matchlogs/2023-2024/summary/Matt-Turner-Match-Logs" TargetMode="External"/><Relationship Id="rId269" Type="http://schemas.openxmlformats.org/officeDocument/2006/relationships/hyperlink" Target="https://fbref.com/en/players/dc6f5bdd/Calum-Chambers" TargetMode="External"/><Relationship Id="rId476" Type="http://schemas.openxmlformats.org/officeDocument/2006/relationships/hyperlink" Target="https://fbref.com/en/players/ae4fc6a4/matchlogs/2023-2024/summary/Eberechi-Eze-Match-Logs" TargetMode="External"/><Relationship Id="rId683" Type="http://schemas.openxmlformats.org/officeDocument/2006/relationships/hyperlink" Target="https://fbref.com/en/squads/18bb7c10/Arsenal-Stats" TargetMode="External"/><Relationship Id="rId890" Type="http://schemas.openxmlformats.org/officeDocument/2006/relationships/hyperlink" Target="https://fbref.com/en/squads/cff3d9bb/Chelsea-Stats" TargetMode="External"/><Relationship Id="rId904" Type="http://schemas.openxmlformats.org/officeDocument/2006/relationships/hyperlink" Target="https://fbref.com/en/players/d8931174/Harry-Maguire" TargetMode="External"/><Relationship Id="rId1327" Type="http://schemas.openxmlformats.org/officeDocument/2006/relationships/hyperlink" Target="https://fbref.com/en/players/d04b94db/matchlogs/2023-2024/summary/Nelson-Semedo-Match-Logs" TargetMode="External"/><Relationship Id="rId1534" Type="http://schemas.openxmlformats.org/officeDocument/2006/relationships/hyperlink" Target="https://fbref.com/en/squads/d07537b9/Brighton-and-Hove-Albion-Stats" TargetMode="External"/><Relationship Id="rId33" Type="http://schemas.openxmlformats.org/officeDocument/2006/relationships/hyperlink" Target="https://fbref.com/en/players/9b398aea/Rayan-Ait-Nouri" TargetMode="External"/><Relationship Id="rId129" Type="http://schemas.openxmlformats.org/officeDocument/2006/relationships/hyperlink" Target="https://fbref.com/en/players/2886c9b5/Shandon-Baptiste" TargetMode="External"/><Relationship Id="rId336" Type="http://schemas.openxmlformats.org/officeDocument/2006/relationships/hyperlink" Target="https://fbref.com/en/players/db4ed67b/matchlogs/2023-2024/summary/Mahmoud-Dahoud-Match-Logs" TargetMode="External"/><Relationship Id="rId543" Type="http://schemas.openxmlformats.org/officeDocument/2006/relationships/hyperlink" Target="https://fbref.com/en/squads/e4a775cb/Nottingham-Forest-Stats" TargetMode="External"/><Relationship Id="rId988" Type="http://schemas.openxmlformats.org/officeDocument/2006/relationships/hyperlink" Target="https://fbref.com/en/players/d93c2511/Scott-McTominay" TargetMode="External"/><Relationship Id="rId1173" Type="http://schemas.openxmlformats.org/officeDocument/2006/relationships/hyperlink" Target="https://fbref.com/en/country/ENG/England-Football" TargetMode="External"/><Relationship Id="rId1380" Type="http://schemas.openxmlformats.org/officeDocument/2006/relationships/hyperlink" Target="https://fbref.com/en/players/6a8a7af8/Vinicius-Souza" TargetMode="External"/><Relationship Id="rId182" Type="http://schemas.openxmlformats.org/officeDocument/2006/relationships/hyperlink" Target="https://fbref.com/en/country/DEN/Denmark-Football" TargetMode="External"/><Relationship Id="rId403" Type="http://schemas.openxmlformats.org/officeDocument/2006/relationships/hyperlink" Target="https://fbref.com/en/squads/822bd0ba/Liverpool-Stats" TargetMode="External"/><Relationship Id="rId750" Type="http://schemas.openxmlformats.org/officeDocument/2006/relationships/hyperlink" Target="https://fbref.com/en/country/BFA/Burkina-Faso-Football" TargetMode="External"/><Relationship Id="rId848" Type="http://schemas.openxmlformats.org/officeDocument/2006/relationships/hyperlink" Target="https://fbref.com/en/players/b57e066e/Rico-Lewis" TargetMode="External"/><Relationship Id="rId1033" Type="http://schemas.openxmlformats.org/officeDocument/2006/relationships/hyperlink" Target="https://fbref.com/en/country/UKR/Ukraine-Football" TargetMode="External"/><Relationship Id="rId1478" Type="http://schemas.openxmlformats.org/officeDocument/2006/relationships/hyperlink" Target="https://fbref.com/en/squads/822bd0ba/Liverpool-Stats" TargetMode="External"/><Relationship Id="rId487" Type="http://schemas.openxmlformats.org/officeDocument/2006/relationships/hyperlink" Target="https://fbref.com/en/squads/19538871/Manchester-United-Stats" TargetMode="External"/><Relationship Id="rId610" Type="http://schemas.openxmlformats.org/officeDocument/2006/relationships/hyperlink" Target="https://fbref.com/en/country/NOR/Norway-Football" TargetMode="External"/><Relationship Id="rId694" Type="http://schemas.openxmlformats.org/officeDocument/2006/relationships/hyperlink" Target="https://fbref.com/en/country/DEN/Denmark-Football" TargetMode="External"/><Relationship Id="rId708" Type="http://schemas.openxmlformats.org/officeDocument/2006/relationships/hyperlink" Target="https://fbref.com/en/players/c17bfb65/matchlogs/2023-2024/summary/Joelinton-Match-Logs" TargetMode="External"/><Relationship Id="rId915" Type="http://schemas.openxmlformats.org/officeDocument/2006/relationships/hyperlink" Target="https://fbref.com/en/players/d7f99582/matchlogs/2023-2024/summary/Benson-Manuel-Match-Logs" TargetMode="External"/><Relationship Id="rId1240" Type="http://schemas.openxmlformats.org/officeDocument/2006/relationships/hyperlink" Target="https://fbref.com/en/players/2e4f5f03/Andrew-Robertson" TargetMode="External"/><Relationship Id="rId1338" Type="http://schemas.openxmlformats.org/officeDocument/2006/relationships/hyperlink" Target="https://fbref.com/en/squads/1df6b87e/Sheffield-United-Stats" TargetMode="External"/><Relationship Id="rId1545" Type="http://schemas.openxmlformats.org/officeDocument/2006/relationships/hyperlink" Target="https://fbref.com/en/country/BRA/Brazil-Football" TargetMode="External"/><Relationship Id="rId347" Type="http://schemas.openxmlformats.org/officeDocument/2006/relationships/hyperlink" Target="https://fbref.com/en/squads/cd051869/Brentford-Stats" TargetMode="External"/><Relationship Id="rId999" Type="http://schemas.openxmlformats.org/officeDocument/2006/relationships/hyperlink" Target="https://fbref.com/en/players/2f90f6b8/matchlogs/2023-2024/summary/James-Milner-Match-Logs" TargetMode="External"/><Relationship Id="rId1100" Type="http://schemas.openxmlformats.org/officeDocument/2006/relationships/hyperlink" Target="https://fbref.com/en/players/74b2cd7e/Angelo-Ogbonna" TargetMode="External"/><Relationship Id="rId1184" Type="http://schemas.openxmlformats.org/officeDocument/2006/relationships/hyperlink" Target="https://fbref.com/en/players/27d0a506/Pedro-Porro" TargetMode="External"/><Relationship Id="rId1405" Type="http://schemas.openxmlformats.org/officeDocument/2006/relationships/hyperlink" Target="https://fbref.com/en/country/ENG/England-Football" TargetMode="External"/><Relationship Id="rId44" Type="http://schemas.openxmlformats.org/officeDocument/2006/relationships/hyperlink" Target="https://fbref.com/en/players/89ac64a6/matchlogs/2023-2024/summary/Manuel-Akanji-Match-Logs" TargetMode="External"/><Relationship Id="rId554" Type="http://schemas.openxmlformats.org/officeDocument/2006/relationships/hyperlink" Target="https://fbref.com/en/country/POR/Portugal-Football" TargetMode="External"/><Relationship Id="rId761" Type="http://schemas.openxmlformats.org/officeDocument/2006/relationships/hyperlink" Target="https://fbref.com/en/players/1caa93a5/Thomas-Kaminski" TargetMode="External"/><Relationship Id="rId859" Type="http://schemas.openxmlformats.org/officeDocument/2006/relationships/hyperlink" Target="https://fbref.com/en/players/f5deef4c/matchlogs/2023-2024/summary/Victor-Lindelof-Match-Logs" TargetMode="External"/><Relationship Id="rId1391" Type="http://schemas.openxmlformats.org/officeDocument/2006/relationships/hyperlink" Target="https://fbref.com/en/players/28300a16/matchlogs/2023-2024/summary/Jason-Steele-Match-Logs" TargetMode="External"/><Relationship Id="rId1489" Type="http://schemas.openxmlformats.org/officeDocument/2006/relationships/hyperlink" Target="https://fbref.com/en/country/NED/Netherlands-Football" TargetMode="External"/><Relationship Id="rId193" Type="http://schemas.openxmlformats.org/officeDocument/2006/relationships/hyperlink" Target="https://fbref.com/en/players/ccce7025/Sven-Botman" TargetMode="External"/><Relationship Id="rId207" Type="http://schemas.openxmlformats.org/officeDocument/2006/relationships/hyperlink" Target="https://fbref.com/en/squads/1df6b87e/Sheffield-United-Stats" TargetMode="External"/><Relationship Id="rId414" Type="http://schemas.openxmlformats.org/officeDocument/2006/relationships/hyperlink" Target="https://fbref.com/en/country/BRA/Brazil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4fd08daa/Jan-Paul-van-Hecke" TargetMode="External"/><Relationship Id="rId1044" Type="http://schemas.openxmlformats.org/officeDocument/2006/relationships/hyperlink" Target="https://fbref.com/en/players/30d4a2e5/Vitaliy-Mykolenko" TargetMode="External"/><Relationship Id="rId1251" Type="http://schemas.openxmlformats.org/officeDocument/2006/relationships/hyperlink" Target="https://fbref.com/en/players/7399c7a8/matchlogs/2023-2024/summary/Jack-Robinson-Match-Logs" TargetMode="External"/><Relationship Id="rId1349" Type="http://schemas.openxmlformats.org/officeDocument/2006/relationships/hyperlink" Target="https://fbref.com/en/country/POR/Portugal-Football" TargetMode="External"/><Relationship Id="rId260" Type="http://schemas.openxmlformats.org/officeDocument/2006/relationships/hyperlink" Target="https://fbref.com/en/players/4d224fe8/matchlogs/2023-2024/summary/Casemiro-Match-Logs" TargetMode="External"/><Relationship Id="rId719" Type="http://schemas.openxmlformats.org/officeDocument/2006/relationships/hyperlink" Target="https://fbref.com/en/squads/e4a775cb/Nottingham-Forest-Stats" TargetMode="External"/><Relationship Id="rId926" Type="http://schemas.openxmlformats.org/officeDocument/2006/relationships/hyperlink" Target="https://fbref.com/en/squads/19538871/Manchester-United-Stats" TargetMode="External"/><Relationship Id="rId1111" Type="http://schemas.openxmlformats.org/officeDocument/2006/relationships/hyperlink" Target="https://fbref.com/en/players/828657ff/matchlogs/2023-2024/summary/Amadou-Onana-Match-Logs" TargetMode="External"/><Relationship Id="rId1556" Type="http://schemas.openxmlformats.org/officeDocument/2006/relationships/hyperlink" Target="https://fbref.com/en/players/2500cef9/Yoane-Wissa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da052c14/matchlogs/2023-2024/summary/Jordan-Ayew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7a11550b/Joe-Gomez" TargetMode="External"/><Relationship Id="rId772" Type="http://schemas.openxmlformats.org/officeDocument/2006/relationships/hyperlink" Target="https://fbref.com/en/players/51dbeea9/matchlogs/2023-2024/summary/Thilo-Kehrer-Match-Logs" TargetMode="External"/><Relationship Id="rId1195" Type="http://schemas.openxmlformats.org/officeDocument/2006/relationships/hyperlink" Target="https://fbref.com/en/players/45685411/matchlogs/2023-2024/summary/Jesuran-Rak-Sakyi-Match-Logs" TargetMode="External"/><Relationship Id="rId1209" Type="http://schemas.openxmlformats.org/officeDocument/2006/relationships/hyperlink" Target="https://fbref.com/en/country/ENG/England-Football" TargetMode="External"/><Relationship Id="rId1416" Type="http://schemas.openxmlformats.org/officeDocument/2006/relationships/hyperlink" Target="https://fbref.com/en/players/56f7a928/Youri-Tielemans" TargetMode="External"/><Relationship Id="rId218" Type="http://schemas.openxmlformats.org/officeDocument/2006/relationships/hyperlink" Target="https://fbref.com/en/country/ENG/England-Football" TargetMode="External"/><Relationship Id="rId425" Type="http://schemas.openxmlformats.org/officeDocument/2006/relationships/hyperlink" Target="https://fbref.com/en/players/bf33b257/Alfie-Doughty" TargetMode="External"/><Relationship Id="rId632" Type="http://schemas.openxmlformats.org/officeDocument/2006/relationships/hyperlink" Target="https://fbref.com/en/players/e5a76dfe/matchlogs/2023-2024/summary/Dean-Henderson-Match-Logs" TargetMode="External"/><Relationship Id="rId1055" Type="http://schemas.openxmlformats.org/officeDocument/2006/relationships/hyperlink" Target="https://fbref.com/en/players/c5bdb6e3/matchlogs/2023-2024/summary/Reiss-Nelson-Match-Logs" TargetMode="External"/><Relationship Id="rId1262" Type="http://schemas.openxmlformats.org/officeDocument/2006/relationships/hyperlink" Target="https://fbref.com/en/squads/cd051869/Brentford-Stats" TargetMode="External"/><Relationship Id="rId271" Type="http://schemas.openxmlformats.org/officeDocument/2006/relationships/hyperlink" Target="https://fbref.com/en/squads/8602292d/Aston-Villa-Stats" TargetMode="External"/><Relationship Id="rId937" Type="http://schemas.openxmlformats.org/officeDocument/2006/relationships/hyperlink" Target="https://fbref.com/en/country/ARG/Argentina-Football" TargetMode="External"/><Relationship Id="rId1122" Type="http://schemas.openxmlformats.org/officeDocument/2006/relationships/hyperlink" Target="https://fbref.com/en/squads/b8fd03ef/Manchester-City-Stats" TargetMode="External"/><Relationship Id="rId1567" Type="http://schemas.openxmlformats.org/officeDocument/2006/relationships/hyperlink" Target="https://fbref.com/en/players/d3085b49/matchlogs/2023-2024/summary/Cauley-Woodrow-Match-Logs" TargetMode="External"/><Relationship Id="rId66" Type="http://schemas.openxmlformats.org/officeDocument/2006/relationships/hyperlink" Target="https://fbref.com/en/country/COL/Colombia-Football" TargetMode="External"/><Relationship Id="rId131" Type="http://schemas.openxmlformats.org/officeDocument/2006/relationships/hyperlink" Target="https://fbref.com/en/squads/cd051869/Brentford-Stats" TargetMode="External"/><Relationship Id="rId369" Type="http://schemas.openxmlformats.org/officeDocument/2006/relationships/hyperlink" Target="https://fbref.com/en/players/3e9e06cb/Craig-Dawson" TargetMode="External"/><Relationship Id="rId576" Type="http://schemas.openxmlformats.org/officeDocument/2006/relationships/hyperlink" Target="https://fbref.com/en/players/2bd83368/matchlogs/2023-2024/summary/Anthony-Gordon-Match-Logs" TargetMode="External"/><Relationship Id="rId783" Type="http://schemas.openxmlformats.org/officeDocument/2006/relationships/hyperlink" Target="https://fbref.com/en/players/0ad53bdc/matchlogs/2023-2024/summary/Milos-Kerkez-Match-Logs" TargetMode="External"/><Relationship Id="rId990" Type="http://schemas.openxmlformats.org/officeDocument/2006/relationships/hyperlink" Target="https://fbref.com/en/squads/19538871/Manchester-United-Stats" TargetMode="External"/><Relationship Id="rId1427" Type="http://schemas.openxmlformats.org/officeDocument/2006/relationships/hyperlink" Target="https://fbref.com/en/players/b3af9be1/matchlogs/2023-2024/summary/Takehiro-Tomiyasu-Match-Logs" TargetMode="External"/><Relationship Id="rId229" Type="http://schemas.openxmlformats.org/officeDocument/2006/relationships/hyperlink" Target="https://fbref.com/en/players/468a7a91/Facundo-Buonanotte" TargetMode="External"/><Relationship Id="rId436" Type="http://schemas.openxmlformats.org/officeDocument/2006/relationships/hyperlink" Target="https://fbref.com/en/players/282f75f3/matchlogs/2023-2024/summary/Lewis-Dunk-Match-Logs" TargetMode="External"/><Relationship Id="rId643" Type="http://schemas.openxmlformats.org/officeDocument/2006/relationships/hyperlink" Target="https://fbref.com/en/squads/cd051869/Brentford-Stats" TargetMode="External"/><Relationship Id="rId1066" Type="http://schemas.openxmlformats.org/officeDocument/2006/relationships/hyperlink" Target="https://fbref.com/en/squads/e4a775cb/Nottingham-Forest-Stats" TargetMode="External"/><Relationship Id="rId1273" Type="http://schemas.openxmlformats.org/officeDocument/2006/relationships/hyperlink" Target="https://fbref.com/en/country/COD/Congo-DR-Football" TargetMode="External"/><Relationship Id="rId1480" Type="http://schemas.openxmlformats.org/officeDocument/2006/relationships/hyperlink" Target="https://fbref.com/en/players/9f8e9423/Raphael-Varane" TargetMode="External"/><Relationship Id="rId850" Type="http://schemas.openxmlformats.org/officeDocument/2006/relationships/hyperlink" Target="https://fbref.com/en/squads/b8fd03ef/Manchester-City-Stats" TargetMode="External"/><Relationship Id="rId948" Type="http://schemas.openxmlformats.org/officeDocument/2006/relationships/hyperlink" Target="https://fbref.com/en/players/b217ef29/Joel-Matip" TargetMode="External"/><Relationship Id="rId1133" Type="http://schemas.openxmlformats.org/officeDocument/2006/relationships/hyperlink" Target="https://fbref.com/en/country/ENG/England-Football" TargetMode="External"/><Relationship Id="rId1578" Type="http://schemas.openxmlformats.org/officeDocument/2006/relationships/hyperlink" Target="https://fbref.com/en/squads/e4a775cb/Nottingham-Forest-Stats" TargetMode="External"/><Relationship Id="rId77" Type="http://schemas.openxmlformats.org/officeDocument/2006/relationships/hyperlink" Target="https://fbref.com/en/players/e34fc66d/Joachim-Andersen" TargetMode="External"/><Relationship Id="rId282" Type="http://schemas.openxmlformats.org/officeDocument/2006/relationships/hyperlink" Target="https://fbref.com/en/country/SCO/Scotland-Football" TargetMode="External"/><Relationship Id="rId503" Type="http://schemas.openxmlformats.org/officeDocument/2006/relationships/hyperlink" Target="https://fbref.com/en/squads/1df6b87e/Sheffield-United-Stats" TargetMode="External"/><Relationship Id="rId587" Type="http://schemas.openxmlformats.org/officeDocument/2006/relationships/hyperlink" Target="https://fbref.com/en/squads/4ba7cbea/Bournemouth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0313a347/Ezri-Konsa" TargetMode="External"/><Relationship Id="rId1340" Type="http://schemas.openxmlformats.org/officeDocument/2006/relationships/hyperlink" Target="https://fbref.com/en/players/9c94165b/Luke-Shaw" TargetMode="External"/><Relationship Id="rId1438" Type="http://schemas.openxmlformats.org/officeDocument/2006/relationships/hyperlink" Target="https://fbref.com/en/squads/8602292d/Aston-Villa-Stat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NGA/Nigeria-Football" TargetMode="External"/><Relationship Id="rId447" Type="http://schemas.openxmlformats.org/officeDocument/2006/relationships/hyperlink" Target="https://fbref.com/en/squads/1df6b87e/Sheffield-United-Stats" TargetMode="External"/><Relationship Id="rId794" Type="http://schemas.openxmlformats.org/officeDocument/2006/relationships/hyperlink" Target="https://fbref.com/en/squads/18bb7c10/Arsenal-Stats" TargetMode="External"/><Relationship Id="rId1077" Type="http://schemas.openxmlformats.org/officeDocument/2006/relationships/hyperlink" Target="https://fbref.com/en/country/POR/Portugal-Football" TargetMode="External"/><Relationship Id="rId1200" Type="http://schemas.openxmlformats.org/officeDocument/2006/relationships/hyperlink" Target="https://fbref.com/en/players/a1d5bd30/Marcus-Rashford" TargetMode="External"/><Relationship Id="rId654" Type="http://schemas.openxmlformats.org/officeDocument/2006/relationships/hyperlink" Target="https://fbref.com/en/country/USA/United-States-Football" TargetMode="External"/><Relationship Id="rId861" Type="http://schemas.openxmlformats.org/officeDocument/2006/relationships/hyperlink" Target="https://fbref.com/en/country/ENG/England-Football" TargetMode="External"/><Relationship Id="rId959" Type="http://schemas.openxmlformats.org/officeDocument/2006/relationships/hyperlink" Target="https://fbref.com/en/players/4bcf39f6/matchlogs/2023-2024/summary/Neal-Maupay-Match-Logs" TargetMode="External"/><Relationship Id="rId1284" Type="http://schemas.openxmlformats.org/officeDocument/2006/relationships/hyperlink" Target="https://fbref.com/en/players/e342ad68/Mohamed-Salah" TargetMode="External"/><Relationship Id="rId1491" Type="http://schemas.openxmlformats.org/officeDocument/2006/relationships/hyperlink" Target="https://fbref.com/en/players/8fe2a392/matchlogs/2023-2024/summary/Micky-van-de-Ven-Match-Logs" TargetMode="External"/><Relationship Id="rId1505" Type="http://schemas.openxmlformats.org/officeDocument/2006/relationships/hyperlink" Target="https://fbref.com/en/country/BRA/Brazil-Football" TargetMode="External"/><Relationship Id="rId1589" Type="http://schemas.openxmlformats.org/officeDocument/2006/relationships/hyperlink" Target="https://fbref.com/en/country/MAR/Morocco-Football" TargetMode="External"/><Relationship Id="rId293" Type="http://schemas.openxmlformats.org/officeDocument/2006/relationships/hyperlink" Target="https://fbref.com/en/players/a8c19eb8/Nathan-Collins" TargetMode="External"/><Relationship Id="rId307" Type="http://schemas.openxmlformats.org/officeDocument/2006/relationships/hyperlink" Target="https://fbref.com/en/squads/7c21e445/West-Ham-United-Stats" TargetMode="External"/><Relationship Id="rId514" Type="http://schemas.openxmlformats.org/officeDocument/2006/relationships/hyperlink" Target="https://fbref.com/en/country/ENG/England-Football" TargetMode="External"/><Relationship Id="rId721" Type="http://schemas.openxmlformats.org/officeDocument/2006/relationships/hyperlink" Target="https://fbref.com/en/players/9e5708be/Sam-Johnstone" TargetMode="External"/><Relationship Id="rId1144" Type="http://schemas.openxmlformats.org/officeDocument/2006/relationships/hyperlink" Target="https://fbref.com/en/players/529f49ab/Thomas-Partey" TargetMode="External"/><Relationship Id="rId1351" Type="http://schemas.openxmlformats.org/officeDocument/2006/relationships/hyperlink" Target="https://fbref.com/en/players/3eb22ec9/matchlogs/2023-2024/summary/Bernardo-Silva-Match-Logs" TargetMode="External"/><Relationship Id="rId1449" Type="http://schemas.openxmlformats.org/officeDocument/2006/relationships/hyperlink" Target="https://fbref.com/en/country/ENG/England-Football" TargetMode="External"/><Relationship Id="rId88" Type="http://schemas.openxmlformats.org/officeDocument/2006/relationships/hyperlink" Target="https://fbref.com/en/players/e4238fb1/matchlogs/2023-2024/summary/Jaidon-Anthony-Match-Logs" TargetMode="External"/><Relationship Id="rId153" Type="http://schemas.openxmlformats.org/officeDocument/2006/relationships/hyperlink" Target="https://fbref.com/en/players/5a04fd92/Said-Benrahma" TargetMode="External"/><Relationship Id="rId360" Type="http://schemas.openxmlformats.org/officeDocument/2006/relationships/hyperlink" Target="https://fbref.com/en/players/60344e4f/matchlogs/2023-2024/summary/Josh-Dasilva-Match-Logs" TargetMode="External"/><Relationship Id="rId598" Type="http://schemas.openxmlformats.org/officeDocument/2006/relationships/hyperlink" Target="https://fbref.com/en/country/BRA/Brazil-Football" TargetMode="External"/><Relationship Id="rId819" Type="http://schemas.openxmlformats.org/officeDocument/2006/relationships/hyperlink" Target="https://fbref.com/en/players/79c0821a/matchlogs/2023-2024/summary/Mateo-Kovacic-Match-Logs" TargetMode="External"/><Relationship Id="rId1004" Type="http://schemas.openxmlformats.org/officeDocument/2006/relationships/hyperlink" Target="https://fbref.com/en/players/5cbd1eb0/Tyrick-Mitchell" TargetMode="External"/><Relationship Id="rId1211" Type="http://schemas.openxmlformats.org/officeDocument/2006/relationships/hyperlink" Target="https://fbref.com/en/players/ab651565/matchlogs/2023-2024/summary/Nathan-Redmond-Match-Logs" TargetMode="External"/><Relationship Id="rId220" Type="http://schemas.openxmlformats.org/officeDocument/2006/relationships/hyperlink" Target="https://fbref.com/en/players/47369df8/matchlogs/2023-2024/summary/Josh-Brownhill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07802f7f/Danny-Ings" TargetMode="External"/><Relationship Id="rId872" Type="http://schemas.openxmlformats.org/officeDocument/2006/relationships/hyperlink" Target="https://fbref.com/en/players/a2b105e0/Sean-Longstaff" TargetMode="External"/><Relationship Id="rId1088" Type="http://schemas.openxmlformats.org/officeDocument/2006/relationships/hyperlink" Target="https://fbref.com/en/players/089667a5/Lewis-OBrien" TargetMode="External"/><Relationship Id="rId1295" Type="http://schemas.openxmlformats.org/officeDocument/2006/relationships/hyperlink" Target="https://fbref.com/en/players/da7b447d/matchlogs/2023-2024/summary/Davinson-Sanchez-Match-Logs" TargetMode="External"/><Relationship Id="rId1309" Type="http://schemas.openxmlformats.org/officeDocument/2006/relationships/hyperlink" Target="https://fbref.com/en/country/ESP/Spain-Football" TargetMode="External"/><Relationship Id="rId1516" Type="http://schemas.openxmlformats.org/officeDocument/2006/relationships/hyperlink" Target="https://fbref.com/en/players/86dd77d1/Kyle-Walker" TargetMode="External"/><Relationship Id="rId15" Type="http://schemas.openxmlformats.org/officeDocument/2006/relationships/hyperlink" Target="https://fbref.com/en/squads/d07537b9/Brighton-and-Hove-Albion-Stats" TargetMode="External"/><Relationship Id="rId318" Type="http://schemas.openxmlformats.org/officeDocument/2006/relationships/hyperlink" Target="https://fbref.com/en/country/IRL/Republic-of-Ireland-Football" TargetMode="External"/><Relationship Id="rId525" Type="http://schemas.openxmlformats.org/officeDocument/2006/relationships/hyperlink" Target="https://fbref.com/en/players/c2731c10/Conor-Gallagher" TargetMode="External"/><Relationship Id="rId732" Type="http://schemas.openxmlformats.org/officeDocument/2006/relationships/hyperlink" Target="https://fbref.com/en/players/45db685d/matchlogs/2023-2024/summary/Jorginho-Match-Logs" TargetMode="External"/><Relationship Id="rId1155" Type="http://schemas.openxmlformats.org/officeDocument/2006/relationships/hyperlink" Target="https://fbref.com/en/players/ac7e7b1c/matchlogs/2023-2024/summary/Facundo-Pellistri-Match-Logs" TargetMode="External"/><Relationship Id="rId1362" Type="http://schemas.openxmlformats.org/officeDocument/2006/relationships/hyperlink" Target="https://fbref.com/en/squads/361ca564/Tottenham-Hotspur-Stats" TargetMode="External"/><Relationship Id="rId99" Type="http://schemas.openxmlformats.org/officeDocument/2006/relationships/hyperlink" Target="https://fbref.com/en/squads/8602292d/Aston-Villa-Stats" TargetMode="External"/><Relationship Id="rId164" Type="http://schemas.openxmlformats.org/officeDocument/2006/relationships/hyperlink" Target="https://fbref.com/en/players/f72293fc/matchlogs/2023-2024/summary/Johann-Berg-Gudmundsson-Match-Logs" TargetMode="External"/><Relationship Id="rId371" Type="http://schemas.openxmlformats.org/officeDocument/2006/relationships/hyperlink" Target="https://fbref.com/en/squads/8cec06e1/Wolverhampton-Wanderers-Stats" TargetMode="External"/><Relationship Id="rId1015" Type="http://schemas.openxmlformats.org/officeDocument/2006/relationships/hyperlink" Target="https://fbref.com/en/players/3925dbd6/matchlogs/2023-2024/summary/Aleksandar-Mitrovic-Match-Logs" TargetMode="External"/><Relationship Id="rId1222" Type="http://schemas.openxmlformats.org/officeDocument/2006/relationships/hyperlink" Target="https://fbref.com/en/squads/18bb7c10/Arsenal-Stats" TargetMode="External"/><Relationship Id="rId469" Type="http://schemas.openxmlformats.org/officeDocument/2006/relationships/hyperlink" Target="https://fbref.com/en/players/d38fdf53/Pervis-Estupinan" TargetMode="External"/><Relationship Id="rId676" Type="http://schemas.openxmlformats.org/officeDocument/2006/relationships/hyperlink" Target="https://fbref.com/en/players/6ca5ec4b/matchlogs/2023-2024/summary/Alex-Iwobi-Match-Logs" TargetMode="External"/><Relationship Id="rId883" Type="http://schemas.openxmlformats.org/officeDocument/2006/relationships/hyperlink" Target="https://fbref.com/en/players/6f7d826d/matchlogs/2023-2024/summary/Douglas-Luiz-Match-Logs" TargetMode="External"/><Relationship Id="rId1099" Type="http://schemas.openxmlformats.org/officeDocument/2006/relationships/hyperlink" Target="https://fbref.com/en/players/788c0277/matchlogs/2023-2024/summary/Chiedozie-Ogbene-Match-Logs" TargetMode="External"/><Relationship Id="rId1527" Type="http://schemas.openxmlformats.org/officeDocument/2006/relationships/hyperlink" Target="https://fbref.com/en/players/8a7ff278/matchlogs/2023-2024/summary/Joel-Ward-Match-Logs" TargetMode="External"/><Relationship Id="rId26" Type="http://schemas.openxmlformats.org/officeDocument/2006/relationships/hyperlink" Target="https://fbref.com/en/country/BIH/Bosnia-and-Herzegovina-Football" TargetMode="External"/><Relationship Id="rId231" Type="http://schemas.openxmlformats.org/officeDocument/2006/relationships/hyperlink" Target="https://fbref.com/en/squads/d07537b9/Brighton-and-Hove-Albion-Stats" TargetMode="External"/><Relationship Id="rId329" Type="http://schemas.openxmlformats.org/officeDocument/2006/relationships/hyperlink" Target="https://fbref.com/en/players/dc62b55d/Matheus-Cunha" TargetMode="External"/><Relationship Id="rId536" Type="http://schemas.openxmlformats.org/officeDocument/2006/relationships/hyperlink" Target="https://fbref.com/en/players/7aa8adfe/matchlogs/2023-2024/summary/Alejandro-Garnacho-Match-Logs" TargetMode="External"/><Relationship Id="rId1166" Type="http://schemas.openxmlformats.org/officeDocument/2006/relationships/hyperlink" Target="https://fbref.com/en/squads/b8fd03ef/Manchester-City-Stats" TargetMode="External"/><Relationship Id="rId1373" Type="http://schemas.openxmlformats.org/officeDocument/2006/relationships/hyperlink" Target="https://fbref.com/en/country/ISR/Israel-Football" TargetMode="External"/><Relationship Id="rId175" Type="http://schemas.openxmlformats.org/officeDocument/2006/relationships/hyperlink" Target="https://fbref.com/en/squads/e297cd13/Luton-Town-Stats" TargetMode="External"/><Relationship Id="rId743" Type="http://schemas.openxmlformats.org/officeDocument/2006/relationships/hyperlink" Target="https://fbref.com/en/squads/4ba7cbea/Bournemouth-Stats" TargetMode="External"/><Relationship Id="rId950" Type="http://schemas.openxmlformats.org/officeDocument/2006/relationships/hyperlink" Target="https://fbref.com/en/squads/822bd0ba/Liverpool-Stats" TargetMode="External"/><Relationship Id="rId1026" Type="http://schemas.openxmlformats.org/officeDocument/2006/relationships/hyperlink" Target="https://fbref.com/en/squads/19538871/Manchester-United-Stats" TargetMode="External"/><Relationship Id="rId1580" Type="http://schemas.openxmlformats.org/officeDocument/2006/relationships/hyperlink" Target="https://fbref.com/en/players/be927d03/Ashley-Young" TargetMode="External"/><Relationship Id="rId382" Type="http://schemas.openxmlformats.org/officeDocument/2006/relationships/hyperlink" Target="https://fbref.com/en/country/COL/Colombia-Football" TargetMode="External"/><Relationship Id="rId603" Type="http://schemas.openxmlformats.org/officeDocument/2006/relationships/hyperlink" Target="https://fbref.com/en/squads/cff3d9bb/Chelsea-Stats" TargetMode="External"/><Relationship Id="rId687" Type="http://schemas.openxmlformats.org/officeDocument/2006/relationships/hyperlink" Target="https://fbref.com/en/squads/cff3d9bb/Chelsea-Stats" TargetMode="External"/><Relationship Id="rId810" Type="http://schemas.openxmlformats.org/officeDocument/2006/relationships/hyperlink" Target="https://fbref.com/en/squads/8602292d/Aston-Villa-Stats" TargetMode="External"/><Relationship Id="rId908" Type="http://schemas.openxmlformats.org/officeDocument/2006/relationships/hyperlink" Target="https://fbref.com/en/players/a572e291/Orel-Mangala" TargetMode="External"/><Relationship Id="rId1233" Type="http://schemas.openxmlformats.org/officeDocument/2006/relationships/hyperlink" Target="https://fbref.com/en/country/NED/Netherlands-Football" TargetMode="External"/><Relationship Id="rId1440" Type="http://schemas.openxmlformats.org/officeDocument/2006/relationships/hyperlink" Target="https://fbref.com/en/players/259fea27/James-Trafford" TargetMode="External"/><Relationship Id="rId1538" Type="http://schemas.openxmlformats.org/officeDocument/2006/relationships/hyperlink" Target="https://fbref.com/en/squads/18bb7c10/Arsenal-Stats" TargetMode="External"/><Relationship Id="rId242" Type="http://schemas.openxmlformats.org/officeDocument/2006/relationships/hyperlink" Target="https://fbref.com/en/country/SCO/Scotland-Football" TargetMode="External"/><Relationship Id="rId894" Type="http://schemas.openxmlformats.org/officeDocument/2006/relationships/hyperlink" Target="https://fbref.com/en/squads/822bd0ba/Liverpool-Stats" TargetMode="External"/><Relationship Id="rId1177" Type="http://schemas.openxmlformats.org/officeDocument/2006/relationships/hyperlink" Target="https://fbref.com/en/country/JAM/Jamaica-Football" TargetMode="External"/><Relationship Id="rId1300" Type="http://schemas.openxmlformats.org/officeDocument/2006/relationships/hyperlink" Target="https://fbref.com/en/players/dbf053da/Jadon-Sancho" TargetMode="External"/><Relationship Id="rId37" Type="http://schemas.openxmlformats.org/officeDocument/2006/relationships/hyperlink" Target="https://fbref.com/en/players/a8c0acb7/Kristoffer-Ajer" TargetMode="External"/><Relationship Id="rId102" Type="http://schemas.openxmlformats.org/officeDocument/2006/relationships/hyperlink" Target="https://fbref.com/en/country/FRA/France-Football" TargetMode="External"/><Relationship Id="rId547" Type="http://schemas.openxmlformats.org/officeDocument/2006/relationships/hyperlink" Target="https://fbref.com/en/squads/d07537b9/Brighton-and-Hove-Albion-Stats" TargetMode="External"/><Relationship Id="rId754" Type="http://schemas.openxmlformats.org/officeDocument/2006/relationships/hyperlink" Target="https://fbref.com/en/country/AUT/Austria-Football" TargetMode="External"/><Relationship Id="rId961" Type="http://schemas.openxmlformats.org/officeDocument/2006/relationships/hyperlink" Target="https://fbref.com/en/country/SUI/Switzerland-Football" TargetMode="External"/><Relationship Id="rId1384" Type="http://schemas.openxmlformats.org/officeDocument/2006/relationships/hyperlink" Target="https://fbref.com/en/players/b2626673/Jay-Stansfield" TargetMode="External"/><Relationship Id="rId1591" Type="http://schemas.openxmlformats.org/officeDocument/2006/relationships/hyperlink" Target="https://fbref.com/en/players/07d65234/matchlogs/2023-2024/summary/Anass-Zaroury-Match-Logs" TargetMode="External"/><Relationship Id="rId90" Type="http://schemas.openxmlformats.org/officeDocument/2006/relationships/hyperlink" Target="https://fbref.com/en/country/JAM/Jamaica-Football" TargetMode="External"/><Relationship Id="rId186" Type="http://schemas.openxmlformats.org/officeDocument/2006/relationships/hyperlink" Target="https://fbref.com/en/country/MLI/Mali-Football" TargetMode="External"/><Relationship Id="rId393" Type="http://schemas.openxmlformats.org/officeDocument/2006/relationships/hyperlink" Target="https://fbref.com/en/players/a712ca2b/Issa-Diop" TargetMode="External"/><Relationship Id="rId407" Type="http://schemas.openxmlformats.org/officeDocument/2006/relationships/hyperlink" Target="https://fbref.com/en/squads/d3fd31cc/Everton-Stats" TargetMode="External"/><Relationship Id="rId614" Type="http://schemas.openxmlformats.org/officeDocument/2006/relationships/hyperlink" Target="https://fbref.com/en/country/ENG/England-Football" TargetMode="External"/><Relationship Id="rId821" Type="http://schemas.openxmlformats.org/officeDocument/2006/relationships/hyperlink" Target="https://fbref.com/en/country/SWE/Sweden-Football" TargetMode="External"/><Relationship Id="rId1037" Type="http://schemas.openxmlformats.org/officeDocument/2006/relationships/hyperlink" Target="https://fbref.com/en/country/KVX/Kosovo-Football" TargetMode="External"/><Relationship Id="rId1244" Type="http://schemas.openxmlformats.org/officeDocument/2006/relationships/hyperlink" Target="https://fbref.com/en/players/289601e6/Antonee-Robinson" TargetMode="External"/><Relationship Id="rId1451" Type="http://schemas.openxmlformats.org/officeDocument/2006/relationships/hyperlink" Target="https://fbref.com/en/players/21512407/matchlogs/2023-2024/summary/Kieran-Trippier-Match-Logs" TargetMode="External"/><Relationship Id="rId253" Type="http://schemas.openxmlformats.org/officeDocument/2006/relationships/hyperlink" Target="https://fbref.com/en/players/b4a014b1/Diego-Carlos" TargetMode="External"/><Relationship Id="rId460" Type="http://schemas.openxmlformats.org/officeDocument/2006/relationships/hyperlink" Target="https://fbref.com/en/players/b9e1436c/matchlogs/2023-2024/summary/Harvey-Elliott-Match-Logs" TargetMode="External"/><Relationship Id="rId698" Type="http://schemas.openxmlformats.org/officeDocument/2006/relationships/hyperlink" Target="https://fbref.com/en/country/MEX/Mexico-Football" TargetMode="External"/><Relationship Id="rId919" Type="http://schemas.openxmlformats.org/officeDocument/2006/relationships/hyperlink" Target="https://fbref.com/en/players/bb5fbd2b/matchlogs/2023-2024/summary/Solly-March-Match-Logs" TargetMode="External"/><Relationship Id="rId1090" Type="http://schemas.openxmlformats.org/officeDocument/2006/relationships/hyperlink" Target="https://fbref.com/en/squads/e4a775cb/Nottingham-Forest-Stats" TargetMode="External"/><Relationship Id="rId1104" Type="http://schemas.openxmlformats.org/officeDocument/2006/relationships/hyperlink" Target="https://fbref.com/en/players/e7ee38c3/Robin-Olsen" TargetMode="External"/><Relationship Id="rId1311" Type="http://schemas.openxmlformats.org/officeDocument/2006/relationships/hyperlink" Target="https://fbref.com/en/players/9744ff80/matchlogs/2023-2024/summary/Pablo-Sarabia-Match-Logs" TargetMode="External"/><Relationship Id="rId1549" Type="http://schemas.openxmlformats.org/officeDocument/2006/relationships/hyperlink" Target="https://fbref.com/en/country/ENG/England-Football" TargetMode="External"/><Relationship Id="rId48" Type="http://schemas.openxmlformats.org/officeDocument/2006/relationships/hyperlink" Target="https://fbref.com/en/players/eaeca114/matchlogs/2023-2024/summary/Nathan-Ake-Match-Logs" TargetMode="External"/><Relationship Id="rId113" Type="http://schemas.openxmlformats.org/officeDocument/2006/relationships/hyperlink" Target="https://fbref.com/en/players/e5478b87/Taiwo-Awoniyi" TargetMode="External"/><Relationship Id="rId320" Type="http://schemas.openxmlformats.org/officeDocument/2006/relationships/hyperlink" Target="https://fbref.com/en/players/a5ca9127/matchlogs/2023-2024/summary/Conor-Coventry-Match-Logs" TargetMode="External"/><Relationship Id="rId558" Type="http://schemas.openxmlformats.org/officeDocument/2006/relationships/hyperlink" Target="https://fbref.com/en/country/BRA/Brazil-Football" TargetMode="External"/><Relationship Id="rId765" Type="http://schemas.openxmlformats.org/officeDocument/2006/relationships/hyperlink" Target="https://fbref.com/en/players/c5b7c315/Michael-Keane" TargetMode="External"/><Relationship Id="rId972" Type="http://schemas.openxmlformats.org/officeDocument/2006/relationships/hyperlink" Target="https://fbref.com/en/players/5c42b6b6/John-Mcatee" TargetMode="External"/><Relationship Id="rId1188" Type="http://schemas.openxmlformats.org/officeDocument/2006/relationships/hyperlink" Target="https://fbref.com/en/players/67f649be/Ionut-Radu" TargetMode="External"/><Relationship Id="rId1395" Type="http://schemas.openxmlformats.org/officeDocument/2006/relationships/hyperlink" Target="https://fbref.com/en/players/b400bde0/matchlogs/2023-2024/summary/Raheem-Sterling-Match-Logs" TargetMode="External"/><Relationship Id="rId1409" Type="http://schemas.openxmlformats.org/officeDocument/2006/relationships/hyperlink" Target="https://fbref.com/en/country/ENG/England-Football" TargetMode="External"/><Relationship Id="rId197" Type="http://schemas.openxmlformats.org/officeDocument/2006/relationships/hyperlink" Target="https://fbref.com/en/players/79c84d1c/Jarrod-Bowen" TargetMode="External"/><Relationship Id="rId418" Type="http://schemas.openxmlformats.org/officeDocument/2006/relationships/hyperlink" Target="https://fbref.com/en/country/MLI/Mali-Football" TargetMode="External"/><Relationship Id="rId625" Type="http://schemas.openxmlformats.org/officeDocument/2006/relationships/hyperlink" Target="https://fbref.com/en/players/169fd162/Hwang-Hee-chan" TargetMode="External"/><Relationship Id="rId832" Type="http://schemas.openxmlformats.org/officeDocument/2006/relationships/hyperlink" Target="https://fbref.com/en/players/450ab6fc/Jamaal-Lascelles" TargetMode="External"/><Relationship Id="rId1048" Type="http://schemas.openxmlformats.org/officeDocument/2006/relationships/hyperlink" Target="https://fbref.com/en/players/de5b5570/Marvelous-Nakamba" TargetMode="External"/><Relationship Id="rId1255" Type="http://schemas.openxmlformats.org/officeDocument/2006/relationships/hyperlink" Target="https://fbref.com/en/players/17acc2ed/matchlogs/2023-2024/summary/Marek-Rodak-Match-Logs" TargetMode="External"/><Relationship Id="rId1462" Type="http://schemas.openxmlformats.org/officeDocument/2006/relationships/hyperlink" Target="https://fbref.com/en/squads/822bd0ba/Liverpool-Stats" TargetMode="External"/><Relationship Id="rId264" Type="http://schemas.openxmlformats.org/officeDocument/2006/relationships/hyperlink" Target="https://fbref.com/en/players/2389cdc2/matchlogs/2023-2024/summary/Matty-Cash-Match-Logs" TargetMode="External"/><Relationship Id="rId471" Type="http://schemas.openxmlformats.org/officeDocument/2006/relationships/hyperlink" Target="https://fbref.com/en/squads/d07537b9/Brighton-and-Hove-Albion-Stats" TargetMode="External"/><Relationship Id="rId1115" Type="http://schemas.openxmlformats.org/officeDocument/2006/relationships/hyperlink" Target="https://fbref.com/en/players/e9c0c1b2/matchlogs/2023-2024/summary/Andre-Onana-Match-Logs" TargetMode="External"/><Relationship Id="rId1322" Type="http://schemas.openxmlformats.org/officeDocument/2006/relationships/hyperlink" Target="https://fbref.com/en/squads/47c64c55/Crystal-Palace-Stats" TargetMode="External"/><Relationship Id="rId59" Type="http://schemas.openxmlformats.org/officeDocument/2006/relationships/hyperlink" Target="https://fbref.com/en/squads/b2b47a98/Newcastle-United-Stats" TargetMode="External"/><Relationship Id="rId124" Type="http://schemas.openxmlformats.org/officeDocument/2006/relationships/hyperlink" Target="https://fbref.com/en/players/3a233281/matchlogs/2023-2024/summary/Leon-Bailey-Match-Logs" TargetMode="External"/><Relationship Id="rId569" Type="http://schemas.openxmlformats.org/officeDocument/2006/relationships/hyperlink" Target="https://fbref.com/en/players/01e5f06e/Sergio-Gomez" TargetMode="External"/><Relationship Id="rId776" Type="http://schemas.openxmlformats.org/officeDocument/2006/relationships/hyperlink" Target="https://fbref.com/en/players/62d7ef38/matchlogs/2023-2024/summary/Caoimhin-Kelleher-Match-Logs" TargetMode="External"/><Relationship Id="rId983" Type="http://schemas.openxmlformats.org/officeDocument/2006/relationships/hyperlink" Target="https://fbref.com/en/players/90f91999/matchlogs/2023-2024/summary/John-McGinn-Match-Logs" TargetMode="External"/><Relationship Id="rId1199" Type="http://schemas.openxmlformats.org/officeDocument/2006/relationships/hyperlink" Target="https://fbref.com/en/players/466fb2c5/matchlogs/2023-2024/summary/Aaron-Ramsdale-Match-Logs" TargetMode="External"/><Relationship Id="rId331" Type="http://schemas.openxmlformats.org/officeDocument/2006/relationships/hyperlink" Target="https://fbref.com/en/squads/8cec06e1/Wolverhampton-Wanderers-Stats" TargetMode="External"/><Relationship Id="rId429" Type="http://schemas.openxmlformats.org/officeDocument/2006/relationships/hyperlink" Target="https://fbref.com/en/players/3a949a25/Martin-Dubravka" TargetMode="External"/><Relationship Id="rId636" Type="http://schemas.openxmlformats.org/officeDocument/2006/relationships/hyperlink" Target="https://fbref.com/en/players/8a3c1dc7/matchlogs/2023-2024/summary/Rico-Henry-Match-Logs" TargetMode="External"/><Relationship Id="rId1059" Type="http://schemas.openxmlformats.org/officeDocument/2006/relationships/hyperlink" Target="https://fbref.com/en/players/a9dc785c/matchlogs/2023-2024/summary/Neto-Match-Logs" TargetMode="External"/><Relationship Id="rId1266" Type="http://schemas.openxmlformats.org/officeDocument/2006/relationships/hyperlink" Target="https://fbref.com/en/squads/361ca564/Tottenham-Hotspur-Stats" TargetMode="External"/><Relationship Id="rId1473" Type="http://schemas.openxmlformats.org/officeDocument/2006/relationships/hyperlink" Target="https://fbref.com/en/country/FRA/France-Football" TargetMode="External"/><Relationship Id="rId843" Type="http://schemas.openxmlformats.org/officeDocument/2006/relationships/hyperlink" Target="https://fbref.com/en/players/2628fd2b/matchlogs/2023-2024/summary/Bernd-Leno-Match-Logs" TargetMode="External"/><Relationship Id="rId1126" Type="http://schemas.openxmlformats.org/officeDocument/2006/relationships/hyperlink" Target="https://fbref.com/en/squads/1df6b87e/Sheffield-United-Stats" TargetMode="External"/><Relationship Id="rId275" Type="http://schemas.openxmlformats.org/officeDocument/2006/relationships/hyperlink" Target="https://fbref.com/en/squads/cff3d9bb/Chelsea-Stats" TargetMode="External"/><Relationship Id="rId482" Type="http://schemas.openxmlformats.org/officeDocument/2006/relationships/hyperlink" Target="https://fbref.com/en/country/IRL/Republic-of-Ireland-Football" TargetMode="External"/><Relationship Id="rId703" Type="http://schemas.openxmlformats.org/officeDocument/2006/relationships/hyperlink" Target="https://fbref.com/en/squads/d07537b9/Brighton-and-Hove-Albion-Stats" TargetMode="External"/><Relationship Id="rId910" Type="http://schemas.openxmlformats.org/officeDocument/2006/relationships/hyperlink" Target="https://fbref.com/en/squads/e4a775cb/Nottingham-Forest-Stats" TargetMode="External"/><Relationship Id="rId1333" Type="http://schemas.openxmlformats.org/officeDocument/2006/relationships/hyperlink" Target="https://fbref.com/en/country/ARG/Argentina-Football" TargetMode="External"/><Relationship Id="rId1540" Type="http://schemas.openxmlformats.org/officeDocument/2006/relationships/hyperlink" Target="https://fbref.com/en/players/dd323728/Neco-Williams" TargetMode="External"/><Relationship Id="rId135" Type="http://schemas.openxmlformats.org/officeDocument/2006/relationships/hyperlink" Target="https://fbref.com/en/squads/b2b47a98/Newcastle-United-Stats" TargetMode="External"/><Relationship Id="rId342" Type="http://schemas.openxmlformats.org/officeDocument/2006/relationships/hyperlink" Target="https://fbref.com/en/country/POR/Portugal-Football" TargetMode="External"/><Relationship Id="rId787" Type="http://schemas.openxmlformats.org/officeDocument/2006/relationships/hyperlink" Target="https://fbref.com/en/players/3eeda7dd/matchlogs/2023-2024/summary/Gavin-Kilkenny-Match-Logs" TargetMode="External"/><Relationship Id="rId994" Type="http://schemas.openxmlformats.org/officeDocument/2006/relationships/hyperlink" Target="https://fbref.com/en/squads/4ba7cbea/Bournemouth-Stats" TargetMode="External"/><Relationship Id="rId1400" Type="http://schemas.openxmlformats.org/officeDocument/2006/relationships/hyperlink" Target="https://fbref.com/en/players/934e1968/Dominik-Szoboszlai" TargetMode="External"/><Relationship Id="rId202" Type="http://schemas.openxmlformats.org/officeDocument/2006/relationships/hyperlink" Target="https://fbref.com/en/country/ENG/England-Football" TargetMode="External"/><Relationship Id="rId647" Type="http://schemas.openxmlformats.org/officeDocument/2006/relationships/hyperlink" Target="https://fbref.com/en/squads/4ba7cbea/Bournemouth-Stats" TargetMode="External"/><Relationship Id="rId854" Type="http://schemas.openxmlformats.org/officeDocument/2006/relationships/hyperlink" Target="https://fbref.com/en/squads/cd051869/Brentford-Stats" TargetMode="External"/><Relationship Id="rId1277" Type="http://schemas.openxmlformats.org/officeDocument/2006/relationships/hyperlink" Target="https://fbref.com/en/country/POR/Portugal-Football" TargetMode="External"/><Relationship Id="rId1484" Type="http://schemas.openxmlformats.org/officeDocument/2006/relationships/hyperlink" Target="https://fbref.com/en/players/dad4b285/Joel-Veltman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a92ab7be/Mark-Flekken" TargetMode="External"/><Relationship Id="rId507" Type="http://schemas.openxmlformats.org/officeDocument/2006/relationships/hyperlink" Target="https://fbref.com/en/squads/7c21e445/West-Ham-United-Stats" TargetMode="External"/><Relationship Id="rId714" Type="http://schemas.openxmlformats.org/officeDocument/2006/relationships/hyperlink" Target="https://fbref.com/en/country/ENG/England-Football" TargetMode="External"/><Relationship Id="rId921" Type="http://schemas.openxmlformats.org/officeDocument/2006/relationships/hyperlink" Target="https://fbref.com/en/country/ENG/England-Football" TargetMode="External"/><Relationship Id="rId1137" Type="http://schemas.openxmlformats.org/officeDocument/2006/relationships/hyperlink" Target="https://fbref.com/en/country/ITA/Italy-Football" TargetMode="External"/><Relationship Id="rId1344" Type="http://schemas.openxmlformats.org/officeDocument/2006/relationships/hyperlink" Target="https://fbref.com/en/players/ee7c0a5e/James-Shea" TargetMode="External"/><Relationship Id="rId1551" Type="http://schemas.openxmlformats.org/officeDocument/2006/relationships/hyperlink" Target="https://fbref.com/en/players/c596fcb0/matchlogs/2023-2024/summary/Callum-Wilson-Match-Logs" TargetMode="External"/><Relationship Id="rId50" Type="http://schemas.openxmlformats.org/officeDocument/2006/relationships/hyperlink" Target="https://fbref.com/en/country/ENG/England-Football" TargetMode="External"/><Relationship Id="rId146" Type="http://schemas.openxmlformats.org/officeDocument/2006/relationships/hyperlink" Target="https://fbref.com/en/country/JAM/Jamaica-Football" TargetMode="External"/><Relationship Id="rId353" Type="http://schemas.openxmlformats.org/officeDocument/2006/relationships/hyperlink" Target="https://fbref.com/en/players/f08490a6/Arnaut-Danjuma" TargetMode="External"/><Relationship Id="rId560" Type="http://schemas.openxmlformats.org/officeDocument/2006/relationships/hyperlink" Target="https://fbref.com/en/players/8b57ad2c/matchlogs/2023-2024/summary/Joao-Gomes-Match-Logs" TargetMode="External"/><Relationship Id="rId798" Type="http://schemas.openxmlformats.org/officeDocument/2006/relationships/hyperlink" Target="https://fbref.com/en/squads/4ba7cbea/Bournemouth-Stats" TargetMode="External"/><Relationship Id="rId1190" Type="http://schemas.openxmlformats.org/officeDocument/2006/relationships/hyperlink" Target="https://fbref.com/en/squads/4ba7cbea/Bournemouth-Stats" TargetMode="External"/><Relationship Id="rId1204" Type="http://schemas.openxmlformats.org/officeDocument/2006/relationships/hyperlink" Target="https://fbref.com/en/players/28b40c9c/Tim-Ream" TargetMode="External"/><Relationship Id="rId1411" Type="http://schemas.openxmlformats.org/officeDocument/2006/relationships/hyperlink" Target="https://fbref.com/en/players/15ea812b/matchlogs/2023-2024/summary/James-Tarkowski-Match-Logs" TargetMode="External"/><Relationship Id="rId213" Type="http://schemas.openxmlformats.org/officeDocument/2006/relationships/hyperlink" Target="https://fbref.com/en/players/ca18c8f1/Jacob-Brown" TargetMode="External"/><Relationship Id="rId420" Type="http://schemas.openxmlformats.org/officeDocument/2006/relationships/hyperlink" Target="https://fbref.com/en/players/02b29014/matchlogs/2023-2024/summary/Abdoulaye-Doucoure-Match-Logs" TargetMode="External"/><Relationship Id="rId658" Type="http://schemas.openxmlformats.org/officeDocument/2006/relationships/hyperlink" Target="https://fbref.com/en/country/DEN/Denmark-Football" TargetMode="External"/><Relationship Id="rId865" Type="http://schemas.openxmlformats.org/officeDocument/2006/relationships/hyperlink" Target="https://fbref.com/en/country/ARG/Argentina-Football" TargetMode="External"/><Relationship Id="rId1050" Type="http://schemas.openxmlformats.org/officeDocument/2006/relationships/hyperlink" Target="https://fbref.com/en/squads/e297cd13/Luton-Town-Stats" TargetMode="External"/><Relationship Id="rId1288" Type="http://schemas.openxmlformats.org/officeDocument/2006/relationships/hyperlink" Target="https://fbref.com/en/players/972aeb2a/William-Saliba" TargetMode="External"/><Relationship Id="rId1495" Type="http://schemas.openxmlformats.org/officeDocument/2006/relationships/hyperlink" Target="https://fbref.com/en/players/cf134113/matchlogs/2023-2024/summary/Bart-Verbruggen-Match-Logs" TargetMode="External"/><Relationship Id="rId1509" Type="http://schemas.openxmlformats.org/officeDocument/2006/relationships/hyperlink" Target="https://fbref.com/en/country/POR/Portugal-Football" TargetMode="External"/><Relationship Id="rId297" Type="http://schemas.openxmlformats.org/officeDocument/2006/relationships/hyperlink" Target="https://fbref.com/en/players/700783e7/Levi-Colwill" TargetMode="External"/><Relationship Id="rId518" Type="http://schemas.openxmlformats.org/officeDocument/2006/relationships/hyperlink" Target="https://fbref.com/en/country/SUI/Switzerland-Football" TargetMode="External"/><Relationship Id="rId725" Type="http://schemas.openxmlformats.org/officeDocument/2006/relationships/hyperlink" Target="https://fbref.com/en/players/4fb9c88f/Curtis-Jones" TargetMode="External"/><Relationship Id="rId932" Type="http://schemas.openxmlformats.org/officeDocument/2006/relationships/hyperlink" Target="https://fbref.com/en/players/7956236f/Emiliano-Martinez" TargetMode="External"/><Relationship Id="rId1148" Type="http://schemas.openxmlformats.org/officeDocument/2006/relationships/hyperlink" Target="https://fbref.com/en/players/230f0471/Nathan-Patterson" TargetMode="External"/><Relationship Id="rId1355" Type="http://schemas.openxmlformats.org/officeDocument/2006/relationships/hyperlink" Target="https://fbref.com/en/players/e7aa9d7c/matchlogs/2023-2024/summary/Fabio-Silva-Match-Logs" TargetMode="External"/><Relationship Id="rId1562" Type="http://schemas.openxmlformats.org/officeDocument/2006/relationships/hyperlink" Target="https://fbref.com/en/squads/e4a775cb/Nottingham-Forest-Stats" TargetMode="External"/><Relationship Id="rId157" Type="http://schemas.openxmlformats.org/officeDocument/2006/relationships/hyperlink" Target="https://fbref.com/en/players/68db6358/Daniel-Bentley" TargetMode="External"/><Relationship Id="rId364" Type="http://schemas.openxmlformats.org/officeDocument/2006/relationships/hyperlink" Target="https://fbref.com/en/players/71894777/matchlogs/2023-2024/summary/Adam-Davies-Match-Logs" TargetMode="External"/><Relationship Id="rId1008" Type="http://schemas.openxmlformats.org/officeDocument/2006/relationships/hyperlink" Target="https://fbref.com/en/players/74618572/Kaoru-Mitoma" TargetMode="External"/><Relationship Id="rId1215" Type="http://schemas.openxmlformats.org/officeDocument/2006/relationships/hyperlink" Target="https://fbref.com/en/players/803ae100/matchlogs/2023-2024/summary/Harrison-Reed-Match-Logs" TargetMode="External"/><Relationship Id="rId1422" Type="http://schemas.openxmlformats.org/officeDocument/2006/relationships/hyperlink" Target="https://fbref.com/en/squads/18bb7c10/Arsenal-Stats" TargetMode="External"/><Relationship Id="rId61" Type="http://schemas.openxmlformats.org/officeDocument/2006/relationships/hyperlink" Target="https://fbref.com/en/players/15ab5a2b/Julian-Alvarez" TargetMode="External"/><Relationship Id="rId571" Type="http://schemas.openxmlformats.org/officeDocument/2006/relationships/hyperlink" Target="https://fbref.com/en/squads/b8fd03ef/Manchester-City-Stats" TargetMode="External"/><Relationship Id="rId669" Type="http://schemas.openxmlformats.org/officeDocument/2006/relationships/hyperlink" Target="https://fbref.com/en/players/8e92be30/Alexander-Isak" TargetMode="External"/><Relationship Id="rId876" Type="http://schemas.openxmlformats.org/officeDocument/2006/relationships/hyperlink" Target="https://fbref.com/en/players/7af88b33/Max-Lowe" TargetMode="External"/><Relationship Id="rId1299" Type="http://schemas.openxmlformats.org/officeDocument/2006/relationships/hyperlink" Target="https://fbref.com/en/players/6a713852/matchlogs/2023-2024/summary/Robert-Sanchez-Match-Logs" TargetMode="External"/><Relationship Id="rId19" Type="http://schemas.openxmlformats.org/officeDocument/2006/relationships/hyperlink" Target="https://fbref.com/en/squads/7c21e445/West-Ham-United-Stats" TargetMode="External"/><Relationship Id="rId224" Type="http://schemas.openxmlformats.org/officeDocument/2006/relationships/hyperlink" Target="https://fbref.com/en/players/4e204552/matchlogs/2023-2024/summary/Jacob-Bruun-Larsen-Match-Logs" TargetMode="External"/><Relationship Id="rId431" Type="http://schemas.openxmlformats.org/officeDocument/2006/relationships/hyperlink" Target="https://fbref.com/en/squads/b2b47a98/Newcastle-United-Stats" TargetMode="External"/><Relationship Id="rId529" Type="http://schemas.openxmlformats.org/officeDocument/2006/relationships/hyperlink" Target="https://fbref.com/en/players/72c812f3/Idrissa-Gana-Gueye" TargetMode="External"/><Relationship Id="rId736" Type="http://schemas.openxmlformats.org/officeDocument/2006/relationships/hyperlink" Target="https://fbref.com/en/players/178ae8f8/matchlogs/2023-2024/summary/Diogo-Jota-Match-Logs" TargetMode="External"/><Relationship Id="rId1061" Type="http://schemas.openxmlformats.org/officeDocument/2006/relationships/hyperlink" Target="https://fbref.com/en/country/POR/Portugal-Football" TargetMode="External"/><Relationship Id="rId1159" Type="http://schemas.openxmlformats.org/officeDocument/2006/relationships/hyperlink" Target="https://fbref.com/en/players/6639e500/matchlogs/2023-2024/summary/Andreas-Pereira-Match-Logs" TargetMode="External"/><Relationship Id="rId1366" Type="http://schemas.openxmlformats.org/officeDocument/2006/relationships/hyperlink" Target="https://fbref.com/en/squads/18bb7c10/Arsenal-Stats" TargetMode="External"/><Relationship Id="rId168" Type="http://schemas.openxmlformats.org/officeDocument/2006/relationships/hyperlink" Target="https://fbref.com/en/players/d0b6129f/matchlogs/2023-2024/summary/Sander-Berge-Match-Logs" TargetMode="External"/><Relationship Id="rId943" Type="http://schemas.openxmlformats.org/officeDocument/2006/relationships/hyperlink" Target="https://fbref.com/en/players/feb5d972/matchlogs/2023-2024/summary/Pape-Matar-Sarr-Match-Logs" TargetMode="External"/><Relationship Id="rId1019" Type="http://schemas.openxmlformats.org/officeDocument/2006/relationships/hyperlink" Target="https://fbref.com/en/players/01ce9e70/matchlogs/2023-2024/summary/Kieffer-Moore-Match-Logs" TargetMode="External"/><Relationship Id="rId1573" Type="http://schemas.openxmlformats.org/officeDocument/2006/relationships/hyperlink" Target="https://fbref.com/en/country/UKR/Ukraine-Football" TargetMode="External"/><Relationship Id="rId72" Type="http://schemas.openxmlformats.org/officeDocument/2006/relationships/hyperlink" Target="https://fbref.com/en/players/2ee5b0c9/matchlogs/2023-2024/summary/Zeki-Amdouni-Match-Logs" TargetMode="External"/><Relationship Id="rId375" Type="http://schemas.openxmlformats.org/officeDocument/2006/relationships/hyperlink" Target="https://fbref.com/en/squads/b8fd03ef/Manchester-City-Stats" TargetMode="External"/><Relationship Id="rId58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players/fc076f78/matchlogs/2023-2024/summary/Luca-Koleosho-Match-Logs" TargetMode="External"/><Relationship Id="rId1226" Type="http://schemas.openxmlformats.org/officeDocument/2006/relationships/hyperlink" Target="https://fbref.com/en/squads/47c64c55/Crystal-Palace-Stats" TargetMode="External"/><Relationship Id="rId1433" Type="http://schemas.openxmlformats.org/officeDocument/2006/relationships/hyperlink" Target="https://fbref.com/en/country/ITA/Italy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b2b47a98/Newcastle-United-Stats" TargetMode="External"/><Relationship Id="rId442" Type="http://schemas.openxmlformats.org/officeDocument/2006/relationships/hyperlink" Target="https://fbref.com/en/country/FRA/France-Football" TargetMode="External"/><Relationship Id="rId887" Type="http://schemas.openxmlformats.org/officeDocument/2006/relationships/hyperlink" Target="https://fbref.com/en/players/c6e8cf1f/matchlogs/2023-2024/summary/Sasa-Lukic-Match-Logs" TargetMode="External"/><Relationship Id="rId1072" Type="http://schemas.openxmlformats.org/officeDocument/2006/relationships/hyperlink" Target="https://fbref.com/en/players/43439614/Oliver-Norwood" TargetMode="External"/><Relationship Id="rId1500" Type="http://schemas.openxmlformats.org/officeDocument/2006/relationships/hyperlink" Target="https://fbref.com/en/players/6412cc03/Fabio-Vieira" TargetMode="External"/><Relationship Id="rId302" Type="http://schemas.openxmlformats.org/officeDocument/2006/relationships/hyperlink" Target="https://fbref.com/en/country/ENG/England-Football" TargetMode="External"/><Relationship Id="rId747" Type="http://schemas.openxmlformats.org/officeDocument/2006/relationships/hyperlink" Target="https://fbref.com/en/squads/cd051869/Brentford-Stats" TargetMode="External"/><Relationship Id="rId954" Type="http://schemas.openxmlformats.org/officeDocument/2006/relationships/hyperlink" Target="https://fbref.com/en/squads/47c64c55/Crystal-Palace-Stats" TargetMode="External"/><Relationship Id="rId1377" Type="http://schemas.openxmlformats.org/officeDocument/2006/relationships/hyperlink" Target="https://fbref.com/en/country/CZE/Czech-Republic-Football" TargetMode="External"/><Relationship Id="rId1584" Type="http://schemas.openxmlformats.org/officeDocument/2006/relationships/hyperlink" Target="https://fbref.com/en/players/88968486/Illia-Zabarnyi" TargetMode="External"/><Relationship Id="rId83" Type="http://schemas.openxmlformats.org/officeDocument/2006/relationships/hyperlink" Target="https://fbref.com/en/squads/b2b47a98/Newcastle-United-Stats" TargetMode="External"/><Relationship Id="rId179" Type="http://schemas.openxmlformats.org/officeDocument/2006/relationships/hyperlink" Target="https://fbref.com/en/squads/943e8050/Burnley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d0706b27/Marc-Guehi" TargetMode="External"/><Relationship Id="rId607" Type="http://schemas.openxmlformats.org/officeDocument/2006/relationships/hyperlink" Target="https://fbref.com/en/squads/b8fd03ef/Manchester-City-Stats" TargetMode="External"/><Relationship Id="rId814" Type="http://schemas.openxmlformats.org/officeDocument/2006/relationships/hyperlink" Target="https://fbref.com/en/squads/e4a775cb/Nottingham-Forest-Stats" TargetMode="External"/><Relationship Id="rId1237" Type="http://schemas.openxmlformats.org/officeDocument/2006/relationships/hyperlink" Target="https://fbref.com/en/country/WAL/Wales-Football" TargetMode="External"/><Relationship Id="rId1444" Type="http://schemas.openxmlformats.org/officeDocument/2006/relationships/hyperlink" Target="https://fbref.com/en/players/999ceb5f/Boubacar-Traore" TargetMode="External"/><Relationship Id="rId246" Type="http://schemas.openxmlformats.org/officeDocument/2006/relationships/hyperlink" Target="https://fbref.com/en/country/SCO/Scotland-Football" TargetMode="External"/><Relationship Id="rId453" Type="http://schemas.openxmlformats.org/officeDocument/2006/relationships/hyperlink" Target="https://fbref.com/en/players/2fba6108/Anthony-Elanga" TargetMode="External"/><Relationship Id="rId660" Type="http://schemas.openxmlformats.org/officeDocument/2006/relationships/hyperlink" Target="https://fbref.com/en/players/8b04d6c1/matchlogs/2023-2024/summary/Pierre-Hojbjerg-Match-Logs" TargetMode="External"/><Relationship Id="rId898" Type="http://schemas.openxmlformats.org/officeDocument/2006/relationships/hyperlink" Target="https://fbref.com/en/squads/361ca564/Tottenham-Hotspur-Stats" TargetMode="External"/><Relationship Id="rId1083" Type="http://schemas.openxmlformats.org/officeDocument/2006/relationships/hyperlink" Target="https://fbref.com/en/players/4d77b365/matchlogs/2023-2024/summary/Darwin-Nunez-Match-Logs" TargetMode="External"/><Relationship Id="rId1290" Type="http://schemas.openxmlformats.org/officeDocument/2006/relationships/hyperlink" Target="https://fbref.com/en/squads/18bb7c10/Arsenal-Stats" TargetMode="External"/><Relationship Id="rId1304" Type="http://schemas.openxmlformats.org/officeDocument/2006/relationships/hyperlink" Target="https://fbref.com/en/players/dd745366/Andrey-Santos" TargetMode="External"/><Relationship Id="rId1511" Type="http://schemas.openxmlformats.org/officeDocument/2006/relationships/hyperlink" Target="https://fbref.com/en/players/728e9b2e/matchlogs/2023-2024/summary/Joao-Virginia-Match-Logs" TargetMode="External"/><Relationship Id="rId106" Type="http://schemas.openxmlformats.org/officeDocument/2006/relationships/hyperlink" Target="https://fbref.com/en/country/CIV/Cote-dIvoire-Football" TargetMode="External"/><Relationship Id="rId313" Type="http://schemas.openxmlformats.org/officeDocument/2006/relationships/hyperlink" Target="https://fbref.com/en/players/0ef89a37/Philippe-Coutinho" TargetMode="External"/><Relationship Id="rId758" Type="http://schemas.openxmlformats.org/officeDocument/2006/relationships/hyperlink" Target="https://fbref.com/en/country/FRA/France-Football" TargetMode="External"/><Relationship Id="rId965" Type="http://schemas.openxmlformats.org/officeDocument/2006/relationships/hyperlink" Target="https://fbref.com/en/country/CMR/Cameroon-Football" TargetMode="External"/><Relationship Id="rId1150" Type="http://schemas.openxmlformats.org/officeDocument/2006/relationships/hyperlink" Target="https://fbref.com/en/squads/d3fd31cc/Everton-Stats" TargetMode="External"/><Relationship Id="rId1388" Type="http://schemas.openxmlformats.org/officeDocument/2006/relationships/hyperlink" Target="https://fbref.com/en/players/28300a16/Jason-Steele" TargetMode="External"/><Relationship Id="rId1595" Type="http://schemas.openxmlformats.org/officeDocument/2006/relationships/hyperlink" Target="https://fbref.com/en/players/ce4246f5/matchlogs/2023-2024/summary/Kurt-Zouma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BRA/Brazil-Football" TargetMode="External"/><Relationship Id="rId397" Type="http://schemas.openxmlformats.org/officeDocument/2006/relationships/hyperlink" Target="https://fbref.com/en/players/ad82197c/Axel-Disasi" TargetMode="External"/><Relationship Id="rId520" Type="http://schemas.openxmlformats.org/officeDocument/2006/relationships/hyperlink" Target="https://fbref.com/en/players/98d2c2c4/matchlogs/2023-2024/summary/Remo-Freuler-Match-Logs" TargetMode="External"/><Relationship Id="rId618" Type="http://schemas.openxmlformats.org/officeDocument/2006/relationships/hyperlink" Target="https://fbref.com/en/country/GER/Germany-Football" TargetMode="External"/><Relationship Id="rId825" Type="http://schemas.openxmlformats.org/officeDocument/2006/relationships/hyperlink" Target="https://fbref.com/en/country/ESP/Spain-Football" TargetMode="External"/><Relationship Id="rId1248" Type="http://schemas.openxmlformats.org/officeDocument/2006/relationships/hyperlink" Target="https://fbref.com/en/players/7399c7a8/Jack-Robinson" TargetMode="External"/><Relationship Id="rId1455" Type="http://schemas.openxmlformats.org/officeDocument/2006/relationships/hyperlink" Target="https://fbref.com/en/players/38ceb24a/matchlogs/2023-2024/summary/Leandro-Trossard-Match-Logs" TargetMode="External"/><Relationship Id="rId257" Type="http://schemas.openxmlformats.org/officeDocument/2006/relationships/hyperlink" Target="https://fbref.com/en/players/4d224fe8/Casemiro" TargetMode="External"/><Relationship Id="rId464" Type="http://schemas.openxmlformats.org/officeDocument/2006/relationships/hyperlink" Target="https://fbref.com/en/players/df8b52a5/matchlogs/2023-2024/summary/Emerson-Match-Logs" TargetMode="External"/><Relationship Id="rId1010" Type="http://schemas.openxmlformats.org/officeDocument/2006/relationships/hyperlink" Target="https://fbref.com/en/squads/d07537b9/Brighton-and-Hove-Albion-Stats" TargetMode="External"/><Relationship Id="rId1094" Type="http://schemas.openxmlformats.org/officeDocument/2006/relationships/hyperlink" Target="https://fbref.com/en/squads/943e8050/Burnley-Stats" TargetMode="External"/><Relationship Id="rId1108" Type="http://schemas.openxmlformats.org/officeDocument/2006/relationships/hyperlink" Target="https://fbref.com/en/players/828657ff/Amadou-Onana" TargetMode="External"/><Relationship Id="rId1315" Type="http://schemas.openxmlformats.org/officeDocument/2006/relationships/hyperlink" Target="https://fbref.com/en/players/52afb588/matchlogs/2023-2024/summary/Kevin-Schade-Match-Logs" TargetMode="External"/><Relationship Id="rId117" Type="http://schemas.openxmlformats.org/officeDocument/2006/relationships/hyperlink" Target="https://fbref.com/en/players/da052c14/Jordan-Ayew" TargetMode="External"/><Relationship Id="rId671" Type="http://schemas.openxmlformats.org/officeDocument/2006/relationships/hyperlink" Target="https://fbref.com/en/squads/b2b47a98/Newcastle-United-Stats" TargetMode="External"/><Relationship Id="rId769" Type="http://schemas.openxmlformats.org/officeDocument/2006/relationships/hyperlink" Target="https://fbref.com/en/players/51dbeea9/Thilo-Kehrer" TargetMode="External"/><Relationship Id="rId976" Type="http://schemas.openxmlformats.org/officeDocument/2006/relationships/hyperlink" Target="https://fbref.com/en/players/bf973eeb/James-McConnell" TargetMode="External"/><Relationship Id="rId1399" Type="http://schemas.openxmlformats.org/officeDocument/2006/relationships/hyperlink" Target="https://fbref.com/en/players/339fe0e8/matchlogs/2023-2024/summary/Thomas-Strakosha-Match-Logs" TargetMode="External"/><Relationship Id="rId324" Type="http://schemas.openxmlformats.org/officeDocument/2006/relationships/hyperlink" Target="https://fbref.com/en/players/1daec722/matchlogs/2023-2024/summary/Marc-Cucurella-Match-Logs" TargetMode="External"/><Relationship Id="rId531" Type="http://schemas.openxmlformats.org/officeDocument/2006/relationships/hyperlink" Target="https://fbref.com/en/squads/d3fd31cc/Everton-Stats" TargetMode="External"/><Relationship Id="rId629" Type="http://schemas.openxmlformats.org/officeDocument/2006/relationships/hyperlink" Target="https://fbref.com/en/players/e5a76dfe/Dean-Henderson" TargetMode="External"/><Relationship Id="rId1161" Type="http://schemas.openxmlformats.org/officeDocument/2006/relationships/hyperlink" Target="https://fbref.com/en/country/CRO/Croatia-Football" TargetMode="External"/><Relationship Id="rId1259" Type="http://schemas.openxmlformats.org/officeDocument/2006/relationships/hyperlink" Target="https://fbref.com/en/players/6434f10d/matchlogs/2023-2024/summary/Rodri-Match-Logs" TargetMode="External"/><Relationship Id="rId1466" Type="http://schemas.openxmlformats.org/officeDocument/2006/relationships/hyperlink" Target="https://fbref.com/en/squads/e4a775cb/Nottingham-Forest-Stats" TargetMode="External"/><Relationship Id="rId836" Type="http://schemas.openxmlformats.org/officeDocument/2006/relationships/hyperlink" Target="https://fbref.com/en/players/2b471f99/Mario-Lemina" TargetMode="External"/><Relationship Id="rId1021" Type="http://schemas.openxmlformats.org/officeDocument/2006/relationships/hyperlink" Target="https://fbref.com/en/country/ENG/England-Football" TargetMode="External"/><Relationship Id="rId1119" Type="http://schemas.openxmlformats.org/officeDocument/2006/relationships/hyperlink" Target="https://fbref.com/en/players/d86a1f3e/matchlogs/2023-2024/summary/Tyler-Onyango-Match-Logs" TargetMode="External"/><Relationship Id="rId903" Type="http://schemas.openxmlformats.org/officeDocument/2006/relationships/hyperlink" Target="https://fbref.com/en/players/bf34eebd/matchlogs/2023-2024/summary/Noni-Madueke-Match-Logs" TargetMode="External"/><Relationship Id="rId1326" Type="http://schemas.openxmlformats.org/officeDocument/2006/relationships/hyperlink" Target="https://fbref.com/en/squads/8cec06e1/Wolverhampton-Wanderers-Stats" TargetMode="External"/><Relationship Id="rId1533" Type="http://schemas.openxmlformats.org/officeDocument/2006/relationships/hyperlink" Target="https://fbref.com/en/country/ENG/England-Football" TargetMode="External"/><Relationship Id="rId32" Type="http://schemas.openxmlformats.org/officeDocument/2006/relationships/hyperlink" Target="https://fbref.com/en/players/246d153b/matchlogs/2023-2024/summary/Ola-Aina-Match-Logs" TargetMode="External"/><Relationship Id="rId181" Type="http://schemas.openxmlformats.org/officeDocument/2006/relationships/hyperlink" Target="https://fbref.com/en/players/d328a254/Philip-Billing" TargetMode="External"/><Relationship Id="rId279" Type="http://schemas.openxmlformats.org/officeDocument/2006/relationships/hyperlink" Target="https://fbref.com/en/squads/e297cd13/Luton-Town-Stats" TargetMode="External"/><Relationship Id="rId486" Type="http://schemas.openxmlformats.org/officeDocument/2006/relationships/hyperlink" Target="https://fbref.com/en/country/POR/Portugal-Football" TargetMode="External"/><Relationship Id="rId693" Type="http://schemas.openxmlformats.org/officeDocument/2006/relationships/hyperlink" Target="https://fbref.com/en/players/0f134faf/Mathias-Jensen" TargetMode="External"/><Relationship Id="rId139" Type="http://schemas.openxmlformats.org/officeDocument/2006/relationships/hyperlink" Target="https://fbref.com/en/squads/1df6b87e/Sheffield-United-Stats" TargetMode="External"/><Relationship Id="rId346" Type="http://schemas.openxmlformats.org/officeDocument/2006/relationships/hyperlink" Target="https://fbref.com/en/country/DEN/Denmark-Football" TargetMode="External"/><Relationship Id="rId553" Type="http://schemas.openxmlformats.org/officeDocument/2006/relationships/hyperlink" Target="https://fbref.com/en/players/1961b2aa/Andre-Gomes" TargetMode="External"/><Relationship Id="rId760" Type="http://schemas.openxmlformats.org/officeDocument/2006/relationships/hyperlink" Target="https://fbref.com/en/players/cc77354e/matchlogs/2023-2024/summary/Boubacar-Kamara-Match-Logs" TargetMode="External"/><Relationship Id="rId998" Type="http://schemas.openxmlformats.org/officeDocument/2006/relationships/hyperlink" Target="https://fbref.com/en/squads/d07537b9/Brighton-and-Hove-Albion-Stats" TargetMode="External"/><Relationship Id="rId1183" Type="http://schemas.openxmlformats.org/officeDocument/2006/relationships/hyperlink" Target="https://fbref.com/en/players/4b40d9ca/matchlogs/2023-2024/summary/Nick-Pope-Match-Logs" TargetMode="External"/><Relationship Id="rId1390" Type="http://schemas.openxmlformats.org/officeDocument/2006/relationships/hyperlink" Target="https://fbref.com/en/squads/d07537b9/Brighton-and-Hove-Albion-Stats" TargetMode="External"/><Relationship Id="rId206" Type="http://schemas.openxmlformats.org/officeDocument/2006/relationships/hyperlink" Target="https://fbref.com/en/country/ENG/England-Football" TargetMode="External"/><Relationship Id="rId413" Type="http://schemas.openxmlformats.org/officeDocument/2006/relationships/hyperlink" Target="https://fbref.com/en/players/67ac5bb8/Gabriel-Dos-Santos" TargetMode="External"/><Relationship Id="rId858" Type="http://schemas.openxmlformats.org/officeDocument/2006/relationships/hyperlink" Target="https://fbref.com/en/squads/19538871/Manchester-United-Stats" TargetMode="External"/><Relationship Id="rId1043" Type="http://schemas.openxmlformats.org/officeDocument/2006/relationships/hyperlink" Target="https://fbref.com/en/players/de112b84/matchlogs/2023-2024/summary/Jacob-Murphy-Match-Logs" TargetMode="External"/><Relationship Id="rId1488" Type="http://schemas.openxmlformats.org/officeDocument/2006/relationships/hyperlink" Target="https://fbref.com/en/players/8fe2a392/Micky-van-de-Ven" TargetMode="External"/><Relationship Id="rId620" Type="http://schemas.openxmlformats.org/officeDocument/2006/relationships/hyperlink" Target="https://fbref.com/en/players/fed7cb61/matchlogs/2023-2024/summary/Kai-Havertz-Match-Logs" TargetMode="External"/><Relationship Id="rId718" Type="http://schemas.openxmlformats.org/officeDocument/2006/relationships/hyperlink" Target="https://fbref.com/en/country/WAL/Wales-Football" TargetMode="External"/><Relationship Id="rId925" Type="http://schemas.openxmlformats.org/officeDocument/2006/relationships/hyperlink" Target="https://fbref.com/en/country/FRA/France-Football" TargetMode="External"/><Relationship Id="rId1250" Type="http://schemas.openxmlformats.org/officeDocument/2006/relationships/hyperlink" Target="https://fbref.com/en/squads/1df6b87e/Sheffield-United-Stats" TargetMode="External"/><Relationship Id="rId1348" Type="http://schemas.openxmlformats.org/officeDocument/2006/relationships/hyperlink" Target="https://fbref.com/en/players/3eb22ec9/Bernardo-Silva" TargetMode="External"/><Relationship Id="rId1555" Type="http://schemas.openxmlformats.org/officeDocument/2006/relationships/hyperlink" Target="https://fbref.com/en/players/c6dc9ecd/matchlogs/2023-2024/summary/Harry-Wilson-Match-Logs" TargetMode="External"/><Relationship Id="rId1110" Type="http://schemas.openxmlformats.org/officeDocument/2006/relationships/hyperlink" Target="https://fbref.com/en/squads/d3fd31cc/Everton-Stats" TargetMode="External"/><Relationship Id="rId1208" Type="http://schemas.openxmlformats.org/officeDocument/2006/relationships/hyperlink" Target="https://fbref.com/en/players/ab651565/Nathan-Redmond" TargetMode="External"/><Relationship Id="rId1415" Type="http://schemas.openxmlformats.org/officeDocument/2006/relationships/hyperlink" Target="https://fbref.com/en/players/77d7c96f/matchlogs/2023-2024/summary/Kenny-Tete-Match-Log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fbref.com/en/matches/26a7f90c/Arsenal-Nottingham-Forest-August-12-2023-Premier-League" TargetMode="External"/><Relationship Id="rId18" Type="http://schemas.openxmlformats.org/officeDocument/2006/relationships/hyperlink" Target="https://fbref.com/en/players/9e5708be/Sam-Johnstone" TargetMode="External"/><Relationship Id="rId26" Type="http://schemas.openxmlformats.org/officeDocument/2006/relationships/hyperlink" Target="https://fbref.com/en/players/e9c0c1b2/Andre-Onana" TargetMode="External"/><Relationship Id="rId39" Type="http://schemas.openxmlformats.org/officeDocument/2006/relationships/hyperlink" Target="https://fbref.com/en/players/79c84d1c/Jarrod-Bowen" TargetMode="External"/><Relationship Id="rId21" Type="http://schemas.openxmlformats.org/officeDocument/2006/relationships/hyperlink" Target="https://fbref.com/en/players/0f7533cd/Bobby-Reid" TargetMode="External"/><Relationship Id="rId34" Type="http://schemas.openxmlformats.org/officeDocument/2006/relationships/hyperlink" Target="https://fbref.com/en/matches/c18d3207/Chelsea-Liverpool-August-13-2023-Premier-League" TargetMode="External"/><Relationship Id="rId42" Type="http://schemas.openxmlformats.org/officeDocument/2006/relationships/hyperlink" Target="https://fbref.com/en/matches/d6bbf293/Bournemouth-West-Ham-United-August-12-2023-Premier-League" TargetMode="External"/><Relationship Id="rId47" Type="http://schemas.openxmlformats.org/officeDocument/2006/relationships/hyperlink" Target="https://fbref.com/en/players/ad82197c/Axel-Disasi" TargetMode="External"/><Relationship Id="rId50" Type="http://schemas.openxmlformats.org/officeDocument/2006/relationships/hyperlink" Target="https://fbref.com/en/matches/26a7f90c/Arsenal-Nottingham-Forest-August-12-2023-Premier-League" TargetMode="External"/><Relationship Id="rId55" Type="http://schemas.openxmlformats.org/officeDocument/2006/relationships/hyperlink" Target="https://fbref.com/en/players/4806ec67/Jordan-Pickford" TargetMode="External"/><Relationship Id="rId63" Type="http://schemas.openxmlformats.org/officeDocument/2006/relationships/hyperlink" Target="https://fbref.com/en/matches/56a137f7/Brighton-and-Hove-Albion-Luton-Town-August-12-2023-Premier-League" TargetMode="External"/><Relationship Id="rId68" Type="http://schemas.openxmlformats.org/officeDocument/2006/relationships/hyperlink" Target="https://fbref.com/en/players/259fea27/James-Trafford" TargetMode="External"/><Relationship Id="rId7" Type="http://schemas.openxmlformats.org/officeDocument/2006/relationships/hyperlink" Target="https://fbref.com/en/players/28300a16/Jason-Steele" TargetMode="External"/><Relationship Id="rId71" Type="http://schemas.openxmlformats.org/officeDocument/2006/relationships/hyperlink" Target="https://fbref.com/en/players/aeed5c06/Moussa-Diaby" TargetMode="External"/><Relationship Id="rId2" Type="http://schemas.openxmlformats.org/officeDocument/2006/relationships/hyperlink" Target="https://fbref.com/en/matches/8ff2f8fe/Newcastle-United-Aston-Villa-August-12-2023-Premier-League" TargetMode="External"/><Relationship Id="rId16" Type="http://schemas.openxmlformats.org/officeDocument/2006/relationships/hyperlink" Target="https://fbref.com/en/matches/55fd92c7/Sheffield-United-Crystal-Palace-August-12-2023-Premier-League" TargetMode="External"/><Relationship Id="rId29" Type="http://schemas.openxmlformats.org/officeDocument/2006/relationships/hyperlink" Target="https://fbref.com/en/players/77d6fd4d/Guglielmo-Vicario" TargetMode="External"/><Relationship Id="rId11" Type="http://schemas.openxmlformats.org/officeDocument/2006/relationships/hyperlink" Target="https://fbref.com/en/players/3bb7b8b4/Ederson" TargetMode="External"/><Relationship Id="rId24" Type="http://schemas.openxmlformats.org/officeDocument/2006/relationships/hyperlink" Target="https://fbref.com/en/matches/f1ecda2c/Manchester-United-Wolverhampton-Wanderers-August-14-2023-Premier-League" TargetMode="External"/><Relationship Id="rId32" Type="http://schemas.openxmlformats.org/officeDocument/2006/relationships/hyperlink" Target="https://fbref.com/en/players/a92ab7be/Mark-Flekken" TargetMode="External"/><Relationship Id="rId37" Type="http://schemas.openxmlformats.org/officeDocument/2006/relationships/hyperlink" Target="https://fbref.com/en/squads/7c21e445/West-Ham-United-Stats" TargetMode="External"/><Relationship Id="rId40" Type="http://schemas.openxmlformats.org/officeDocument/2006/relationships/hyperlink" Target="https://fbref.com/en/players/2f965a72/Alphonse-Areola" TargetMode="External"/><Relationship Id="rId45" Type="http://schemas.openxmlformats.org/officeDocument/2006/relationships/hyperlink" Target="https://fbref.com/en/squads/cff3d9bb/Chelsea-Stats" TargetMode="External"/><Relationship Id="rId53" Type="http://schemas.openxmlformats.org/officeDocument/2006/relationships/hyperlink" Target="https://fbref.com/en/squads/d3fd31cc/Everton-Stats" TargetMode="External"/><Relationship Id="rId58" Type="http://schemas.openxmlformats.org/officeDocument/2006/relationships/hyperlink" Target="https://fbref.com/en/players/96cf7b61/Wes-Foderingham" TargetMode="External"/><Relationship Id="rId66" Type="http://schemas.openxmlformats.org/officeDocument/2006/relationships/hyperlink" Target="https://fbref.com/en/squads/943e8050/Burnley-Stats" TargetMode="External"/><Relationship Id="rId74" Type="http://schemas.openxmlformats.org/officeDocument/2006/relationships/drawing" Target="../drawings/drawing1.xml"/><Relationship Id="rId5" Type="http://schemas.openxmlformats.org/officeDocument/2006/relationships/hyperlink" Target="https://fbref.com/en/squads/d07537b9/Brighton-and-Hove-Albion-Stats" TargetMode="External"/><Relationship Id="rId15" Type="http://schemas.openxmlformats.org/officeDocument/2006/relationships/hyperlink" Target="https://fbref.com/en/squads/47c64c55/Crystal-Palace-Stats" TargetMode="External"/><Relationship Id="rId23" Type="http://schemas.openxmlformats.org/officeDocument/2006/relationships/hyperlink" Target="https://fbref.com/en/squads/19538871/Manchester-United-Stats" TargetMode="External"/><Relationship Id="rId28" Type="http://schemas.openxmlformats.org/officeDocument/2006/relationships/hyperlink" Target="https://fbref.com/en/matches/67ed3ba2/Brentford-Tottenham-Hotspur-August-13-2023-Premier-League" TargetMode="External"/><Relationship Id="rId36" Type="http://schemas.openxmlformats.org/officeDocument/2006/relationships/hyperlink" Target="https://fbref.com/en/players/7a2e46a8/Alisson" TargetMode="External"/><Relationship Id="rId49" Type="http://schemas.openxmlformats.org/officeDocument/2006/relationships/hyperlink" Target="https://fbref.com/en/squads/e4a775cb/Nottingham-Forest-Stats" TargetMode="External"/><Relationship Id="rId57" Type="http://schemas.openxmlformats.org/officeDocument/2006/relationships/hyperlink" Target="https://fbref.com/en/matches/55fd92c7/Sheffield-United-Crystal-Palace-August-12-2023-Premier-League" TargetMode="External"/><Relationship Id="rId61" Type="http://schemas.openxmlformats.org/officeDocument/2006/relationships/hyperlink" Target="https://fbref.com/en/players/903b6e8b/Jose-Sa" TargetMode="External"/><Relationship Id="rId10" Type="http://schemas.openxmlformats.org/officeDocument/2006/relationships/hyperlink" Target="https://fbref.com/en/players/1f44ac21/Erling-Haaland" TargetMode="External"/><Relationship Id="rId19" Type="http://schemas.openxmlformats.org/officeDocument/2006/relationships/hyperlink" Target="https://fbref.com/en/squads/fd962109/Fulham-Stats" TargetMode="External"/><Relationship Id="rId31" Type="http://schemas.openxmlformats.org/officeDocument/2006/relationships/hyperlink" Target="https://fbref.com/en/matches/67ed3ba2/Brentford-Tottenham-Hotspur-August-13-2023-Premier-League" TargetMode="External"/><Relationship Id="rId44" Type="http://schemas.openxmlformats.org/officeDocument/2006/relationships/hyperlink" Target="https://fbref.com/en/players/a9dc785c/Neto" TargetMode="External"/><Relationship Id="rId52" Type="http://schemas.openxmlformats.org/officeDocument/2006/relationships/hyperlink" Target="https://fbref.com/en/players/4a51ba65/Matt-Turner" TargetMode="External"/><Relationship Id="rId60" Type="http://schemas.openxmlformats.org/officeDocument/2006/relationships/hyperlink" Target="https://fbref.com/en/matches/f1ecda2c/Manchester-United-Wolverhampton-Wanderers-August-14-2023-Premier-League" TargetMode="External"/><Relationship Id="rId65" Type="http://schemas.openxmlformats.org/officeDocument/2006/relationships/hyperlink" Target="https://fbref.com/en/players/1caa93a5/Thomas-Kaminski" TargetMode="External"/><Relationship Id="rId73" Type="http://schemas.openxmlformats.org/officeDocument/2006/relationships/printerSettings" Target="../printerSettings/printerSettings4.bin"/><Relationship Id="rId4" Type="http://schemas.openxmlformats.org/officeDocument/2006/relationships/hyperlink" Target="https://fbref.com/en/players/4b40d9ca/Nick-Pope" TargetMode="External"/><Relationship Id="rId9" Type="http://schemas.openxmlformats.org/officeDocument/2006/relationships/hyperlink" Target="https://fbref.com/en/matches/3a6836b4/Burnley-Manchester-City-August-11-2023-Premier-League" TargetMode="External"/><Relationship Id="rId14" Type="http://schemas.openxmlformats.org/officeDocument/2006/relationships/hyperlink" Target="https://fbref.com/en/players/466fb2c5/Aaron-Ramsdale" TargetMode="External"/><Relationship Id="rId22" Type="http://schemas.openxmlformats.org/officeDocument/2006/relationships/hyperlink" Target="https://fbref.com/en/players/2628fd2b/Bernd-Leno" TargetMode="External"/><Relationship Id="rId27" Type="http://schemas.openxmlformats.org/officeDocument/2006/relationships/hyperlink" Target="https://fbref.com/en/squads/361ca564/Tottenham-Hotspur-Stats" TargetMode="External"/><Relationship Id="rId30" Type="http://schemas.openxmlformats.org/officeDocument/2006/relationships/hyperlink" Target="https://fbref.com/en/squads/cd051869/Brentford-Stats" TargetMode="External"/><Relationship Id="rId35" Type="http://schemas.openxmlformats.org/officeDocument/2006/relationships/hyperlink" Target="https://fbref.com/en/players/4a1a9578/Luis-Diaz" TargetMode="External"/><Relationship Id="rId43" Type="http://schemas.openxmlformats.org/officeDocument/2006/relationships/hyperlink" Target="https://fbref.com/en/players/e77dc3b2/Dominic-Solanke" TargetMode="External"/><Relationship Id="rId48" Type="http://schemas.openxmlformats.org/officeDocument/2006/relationships/hyperlink" Target="https://fbref.com/en/players/6a713852/Robert-Sanchez" TargetMode="External"/><Relationship Id="rId56" Type="http://schemas.openxmlformats.org/officeDocument/2006/relationships/hyperlink" Target="https://fbref.com/en/squads/1df6b87e/Sheffield-United-Stats" TargetMode="External"/><Relationship Id="rId64" Type="http://schemas.openxmlformats.org/officeDocument/2006/relationships/hyperlink" Target="https://fbref.com/en/players/2da834f1/Carlton-Morris" TargetMode="External"/><Relationship Id="rId69" Type="http://schemas.openxmlformats.org/officeDocument/2006/relationships/hyperlink" Target="https://fbref.com/en/squads/8602292d/Aston-Villa-Stats" TargetMode="External"/><Relationship Id="rId8" Type="http://schemas.openxmlformats.org/officeDocument/2006/relationships/hyperlink" Target="https://fbref.com/en/squads/b8fd03ef/Manchester-City-Stats" TargetMode="External"/><Relationship Id="rId51" Type="http://schemas.openxmlformats.org/officeDocument/2006/relationships/hyperlink" Target="https://fbref.com/en/players/e5478b87/Taiwo-Awoniyi" TargetMode="External"/><Relationship Id="rId72" Type="http://schemas.openxmlformats.org/officeDocument/2006/relationships/hyperlink" Target="https://fbref.com/en/players/7956236f/Emiliano-Martinez" TargetMode="External"/><Relationship Id="rId3" Type="http://schemas.openxmlformats.org/officeDocument/2006/relationships/hyperlink" Target="https://fbref.com/en/players/8e92be30/Alexander-Isak" TargetMode="External"/><Relationship Id="rId12" Type="http://schemas.openxmlformats.org/officeDocument/2006/relationships/hyperlink" Target="https://fbref.com/en/squads/18bb7c10/Arsenal-Stats" TargetMode="External"/><Relationship Id="rId17" Type="http://schemas.openxmlformats.org/officeDocument/2006/relationships/hyperlink" Target="https://fbref.com/en/players/0562b7f1/Odsonne-Edouard" TargetMode="External"/><Relationship Id="rId25" Type="http://schemas.openxmlformats.org/officeDocument/2006/relationships/hyperlink" Target="https://fbref.com/en/players/9f8e9423/Raphael-Varane" TargetMode="External"/><Relationship Id="rId33" Type="http://schemas.openxmlformats.org/officeDocument/2006/relationships/hyperlink" Target="https://fbref.com/en/squads/822bd0ba/Liverpool-Stats" TargetMode="External"/><Relationship Id="rId38" Type="http://schemas.openxmlformats.org/officeDocument/2006/relationships/hyperlink" Target="https://fbref.com/en/matches/d6bbf293/Bournemouth-West-Ham-United-August-12-2023-Premier-League" TargetMode="External"/><Relationship Id="rId46" Type="http://schemas.openxmlformats.org/officeDocument/2006/relationships/hyperlink" Target="https://fbref.com/en/matches/c18d3207/Chelsea-Liverpool-August-13-2023-Premier-League" TargetMode="External"/><Relationship Id="rId59" Type="http://schemas.openxmlformats.org/officeDocument/2006/relationships/hyperlink" Target="https://fbref.com/en/squads/8cec06e1/Wolverhampton-Wanderers-Stats" TargetMode="External"/><Relationship Id="rId67" Type="http://schemas.openxmlformats.org/officeDocument/2006/relationships/hyperlink" Target="https://fbref.com/en/matches/3a6836b4/Burnley-Manchester-City-August-11-2023-Premier-League" TargetMode="External"/><Relationship Id="rId20" Type="http://schemas.openxmlformats.org/officeDocument/2006/relationships/hyperlink" Target="https://fbref.com/en/matches/15addfc7/Everton-Fulham-August-12-2023-Premier-League" TargetMode="External"/><Relationship Id="rId41" Type="http://schemas.openxmlformats.org/officeDocument/2006/relationships/hyperlink" Target="https://fbref.com/en/squads/4ba7cbea/Bournemouth-Stats" TargetMode="External"/><Relationship Id="rId54" Type="http://schemas.openxmlformats.org/officeDocument/2006/relationships/hyperlink" Target="https://fbref.com/en/matches/15addfc7/Everton-Fulham-August-12-2023-Premier-League" TargetMode="External"/><Relationship Id="rId62" Type="http://schemas.openxmlformats.org/officeDocument/2006/relationships/hyperlink" Target="https://fbref.com/en/squads/e297cd13/Luton-Town-Stats" TargetMode="External"/><Relationship Id="rId70" Type="http://schemas.openxmlformats.org/officeDocument/2006/relationships/hyperlink" Target="https://fbref.com/en/matches/8ff2f8fe/Newcastle-United-Aston-Villa-August-12-2023-Premier-League" TargetMode="External"/><Relationship Id="rId1" Type="http://schemas.openxmlformats.org/officeDocument/2006/relationships/hyperlink" Target="https://fbref.com/en/squads/b2b47a98/Newcastle-United-Stats" TargetMode="External"/><Relationship Id="rId6" Type="http://schemas.openxmlformats.org/officeDocument/2006/relationships/hyperlink" Target="https://fbref.com/en/matches/56a137f7/Brighton-and-Hove-Albion-Luton-Town-August-12-2023-Premier-League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fbref.com/en/squads/18bb7c10/Arsenal-Stats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workbookViewId="0">
      <selection activeCell="C10" sqref="C10"/>
    </sheetView>
  </sheetViews>
  <sheetFormatPr defaultRowHeight="16.5"/>
  <cols>
    <col min="1" max="1" width="30.5" style="31" customWidth="1"/>
    <col min="2" max="16" width="27.5" style="31" customWidth="1"/>
    <col min="17" max="17" width="32.375" style="31" customWidth="1"/>
    <col min="18" max="21" width="27.5" style="31" customWidth="1"/>
    <col min="22" max="22" width="34.25" style="31" customWidth="1"/>
    <col min="23" max="27" width="27.5" style="31" customWidth="1"/>
    <col min="28" max="28" width="38.875" style="31" customWidth="1"/>
    <col min="29" max="73" width="27.5" style="31" customWidth="1"/>
    <col min="74" max="74" width="30.25" style="31" customWidth="1"/>
    <col min="75" max="75" width="30.375" style="31" customWidth="1"/>
    <col min="76" max="81" width="27.5" style="31" customWidth="1"/>
    <col min="82" max="83" width="36.625" style="31" customWidth="1"/>
    <col min="84" max="85" width="27.5" style="31" customWidth="1"/>
    <col min="86" max="86" width="34.875" style="31" customWidth="1"/>
    <col min="87" max="87" width="27.5" style="31" customWidth="1"/>
    <col min="88" max="88" width="32.875" style="31" customWidth="1"/>
    <col min="89" max="268" width="27.5" style="31" customWidth="1"/>
    <col min="269" max="1024" width="24.125" style="31" customWidth="1"/>
    <col min="1025" max="16384" width="9" style="31"/>
  </cols>
  <sheetData>
    <row r="1" spans="1:267" ht="27.75" thickBot="1">
      <c r="A1" s="54" t="s">
        <v>1060</v>
      </c>
      <c r="B1" s="21" t="s">
        <v>1061</v>
      </c>
      <c r="C1" s="21" t="s">
        <v>1062</v>
      </c>
      <c r="D1" s="21" t="s">
        <v>1063</v>
      </c>
      <c r="E1" s="21" t="s">
        <v>1064</v>
      </c>
      <c r="F1" s="21" t="s">
        <v>1065</v>
      </c>
      <c r="G1" s="21" t="s">
        <v>1066</v>
      </c>
      <c r="H1" s="21" t="s">
        <v>1067</v>
      </c>
      <c r="I1" s="21" t="s">
        <v>1068</v>
      </c>
      <c r="J1" s="21" t="s">
        <v>1069</v>
      </c>
      <c r="K1" s="21" t="s">
        <v>1070</v>
      </c>
      <c r="L1" s="21" t="s">
        <v>1071</v>
      </c>
      <c r="M1" s="21" t="s">
        <v>1072</v>
      </c>
      <c r="N1" s="21" t="s">
        <v>1073</v>
      </c>
      <c r="O1" s="21" t="s">
        <v>1074</v>
      </c>
      <c r="P1" s="21" t="s">
        <v>1075</v>
      </c>
      <c r="Q1" s="21" t="s">
        <v>1076</v>
      </c>
      <c r="R1" s="21" t="s">
        <v>1077</v>
      </c>
      <c r="S1" s="21" t="s">
        <v>1078</v>
      </c>
      <c r="T1" s="21" t="s">
        <v>1079</v>
      </c>
      <c r="U1" s="21" t="s">
        <v>1080</v>
      </c>
      <c r="V1" s="21" t="s">
        <v>1081</v>
      </c>
      <c r="W1" s="21" t="s">
        <v>1082</v>
      </c>
      <c r="X1" s="21" t="s">
        <v>1083</v>
      </c>
      <c r="Y1" s="21" t="s">
        <v>1084</v>
      </c>
      <c r="Z1" s="21" t="s">
        <v>1085</v>
      </c>
      <c r="AA1" s="21" t="s">
        <v>1033</v>
      </c>
      <c r="AB1" s="21" t="s">
        <v>1086</v>
      </c>
      <c r="AC1" s="21" t="s">
        <v>1050</v>
      </c>
      <c r="AD1" s="21" t="s">
        <v>1051</v>
      </c>
      <c r="AE1" s="21" t="s">
        <v>1087</v>
      </c>
      <c r="AF1" s="21" t="s">
        <v>1052</v>
      </c>
      <c r="AG1" s="21" t="s">
        <v>1088</v>
      </c>
      <c r="AH1" s="21" t="s">
        <v>1089</v>
      </c>
      <c r="AI1" s="21" t="s">
        <v>1090</v>
      </c>
      <c r="AJ1" s="21" t="s">
        <v>1091</v>
      </c>
      <c r="AK1" s="21" t="s">
        <v>1043</v>
      </c>
      <c r="AL1" s="21" t="s">
        <v>1040</v>
      </c>
      <c r="AM1" s="21" t="s">
        <v>1034</v>
      </c>
      <c r="AN1" s="21" t="s">
        <v>1037</v>
      </c>
      <c r="AO1" s="21" t="s">
        <v>1039</v>
      </c>
      <c r="AP1" s="21" t="s">
        <v>1044</v>
      </c>
      <c r="AQ1" s="21" t="s">
        <v>1046</v>
      </c>
      <c r="AR1" s="21" t="s">
        <v>1045</v>
      </c>
      <c r="AS1" s="21" t="s">
        <v>1053</v>
      </c>
      <c r="AT1" s="21" t="s">
        <v>1047</v>
      </c>
      <c r="AU1" s="21" t="s">
        <v>1048</v>
      </c>
      <c r="AV1" s="21" t="s">
        <v>1035</v>
      </c>
      <c r="AW1" s="21" t="s">
        <v>1036</v>
      </c>
      <c r="AX1" s="21" t="s">
        <v>1042</v>
      </c>
      <c r="AY1" s="21" t="s">
        <v>1038</v>
      </c>
      <c r="AZ1" s="21" t="s">
        <v>1049</v>
      </c>
      <c r="BA1" s="21" t="s">
        <v>1041</v>
      </c>
      <c r="BB1" s="21" t="s">
        <v>1092</v>
      </c>
      <c r="BC1" s="21" t="s">
        <v>1093</v>
      </c>
      <c r="BD1" s="21" t="s">
        <v>1094</v>
      </c>
      <c r="BE1" s="21" t="s">
        <v>1095</v>
      </c>
      <c r="BF1" s="21" t="s">
        <v>1096</v>
      </c>
      <c r="BG1" s="21" t="s">
        <v>1097</v>
      </c>
      <c r="BH1" s="21" t="s">
        <v>1098</v>
      </c>
      <c r="BI1" s="21" t="s">
        <v>1099</v>
      </c>
      <c r="BJ1" s="21" t="s">
        <v>1100</v>
      </c>
      <c r="BK1" s="21" t="s">
        <v>1101</v>
      </c>
      <c r="BL1" s="21" t="s">
        <v>1102</v>
      </c>
      <c r="BM1" s="21" t="s">
        <v>1103</v>
      </c>
      <c r="BN1" s="21" t="s">
        <v>1104</v>
      </c>
      <c r="BO1" s="21" t="s">
        <v>1105</v>
      </c>
      <c r="BP1" s="21" t="s">
        <v>1106</v>
      </c>
      <c r="BQ1" s="21" t="s">
        <v>1107</v>
      </c>
      <c r="BR1" s="21" t="s">
        <v>1108</v>
      </c>
      <c r="BS1" s="21" t="s">
        <v>1109</v>
      </c>
      <c r="BT1" s="21" t="s">
        <v>1110</v>
      </c>
      <c r="BU1" s="21" t="s">
        <v>1111</v>
      </c>
      <c r="BV1" s="21" t="s">
        <v>1112</v>
      </c>
      <c r="BW1" s="21" t="s">
        <v>1113</v>
      </c>
      <c r="BX1" s="21" t="s">
        <v>1114</v>
      </c>
      <c r="BY1" s="21" t="s">
        <v>1115</v>
      </c>
      <c r="BZ1" s="21" t="s">
        <v>1116</v>
      </c>
      <c r="CA1" s="21" t="s">
        <v>1117</v>
      </c>
      <c r="CB1" s="21" t="s">
        <v>1118</v>
      </c>
      <c r="CC1" s="21" t="s">
        <v>1119</v>
      </c>
      <c r="CD1" s="21" t="s">
        <v>1120</v>
      </c>
      <c r="CE1" s="21" t="s">
        <v>1121</v>
      </c>
      <c r="CF1" s="21" t="s">
        <v>1122</v>
      </c>
      <c r="CG1" s="21" t="s">
        <v>1123</v>
      </c>
      <c r="CH1" s="21" t="s">
        <v>1124</v>
      </c>
      <c r="CI1" s="21" t="s">
        <v>1125</v>
      </c>
      <c r="CJ1" s="22" t="s">
        <v>1126</v>
      </c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5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5"/>
      <c r="JF1" s="4"/>
      <c r="JG1" s="4"/>
    </row>
    <row r="2" spans="1:267" ht="17.25" thickBot="1">
      <c r="A2" s="23">
        <v>100</v>
      </c>
      <c r="B2" s="23">
        <v>100</v>
      </c>
      <c r="C2" s="23">
        <v>232223</v>
      </c>
      <c r="D2" s="23">
        <v>0</v>
      </c>
      <c r="E2" s="23">
        <v>0</v>
      </c>
      <c r="F2" s="23">
        <v>0</v>
      </c>
      <c r="G2" s="23">
        <v>0</v>
      </c>
      <c r="H2" s="23">
        <v>0</v>
      </c>
      <c r="I2" s="23">
        <v>4</v>
      </c>
      <c r="J2" s="21">
        <v>1.5</v>
      </c>
      <c r="K2" s="21">
        <v>1.5</v>
      </c>
      <c r="L2" s="23">
        <v>0</v>
      </c>
      <c r="M2" s="21" t="s">
        <v>2164</v>
      </c>
      <c r="N2" s="21">
        <v>0</v>
      </c>
      <c r="O2" s="23">
        <v>1</v>
      </c>
      <c r="P2" s="24" t="b">
        <v>0</v>
      </c>
      <c r="Q2" s="21"/>
      <c r="R2" s="21" t="s">
        <v>2676</v>
      </c>
      <c r="S2" s="23">
        <v>45</v>
      </c>
      <c r="T2" s="21" t="s">
        <v>2165</v>
      </c>
      <c r="U2" s="21">
        <v>0</v>
      </c>
      <c r="V2" s="21" t="s">
        <v>2166</v>
      </c>
      <c r="W2" s="21">
        <v>0.7</v>
      </c>
      <c r="X2" s="24" t="b">
        <v>0</v>
      </c>
      <c r="Y2" s="21"/>
      <c r="Z2" s="21" t="s">
        <v>1129</v>
      </c>
      <c r="AA2" s="23">
        <v>1</v>
      </c>
      <c r="AB2" s="23">
        <v>3</v>
      </c>
      <c r="AC2" s="23">
        <v>0</v>
      </c>
      <c r="AD2" s="23">
        <v>3479</v>
      </c>
      <c r="AE2" s="23">
        <v>3479</v>
      </c>
      <c r="AF2" s="23">
        <v>6414</v>
      </c>
      <c r="AG2" s="23">
        <v>6414</v>
      </c>
      <c r="AH2" s="21">
        <v>0</v>
      </c>
      <c r="AI2" s="21">
        <v>0</v>
      </c>
      <c r="AJ2" s="21" t="s">
        <v>2166</v>
      </c>
      <c r="AK2" s="23">
        <v>0</v>
      </c>
      <c r="AL2" s="23">
        <v>0</v>
      </c>
      <c r="AM2" s="23">
        <v>0</v>
      </c>
      <c r="AN2" s="23">
        <v>0</v>
      </c>
      <c r="AO2" s="23">
        <v>0</v>
      </c>
      <c r="AP2" s="23">
        <v>0</v>
      </c>
      <c r="AQ2" s="23">
        <v>0</v>
      </c>
      <c r="AR2" s="23">
        <v>0</v>
      </c>
      <c r="AS2" s="23">
        <v>0</v>
      </c>
      <c r="AT2" s="23">
        <v>0</v>
      </c>
      <c r="AU2" s="23">
        <v>0</v>
      </c>
      <c r="AV2" s="23">
        <v>0</v>
      </c>
      <c r="AW2" s="23">
        <v>0</v>
      </c>
      <c r="AX2" s="21">
        <v>0</v>
      </c>
      <c r="AY2" s="21">
        <v>0</v>
      </c>
      <c r="AZ2" s="21">
        <v>0</v>
      </c>
      <c r="BA2" s="21">
        <v>0</v>
      </c>
      <c r="BB2" s="23">
        <v>0</v>
      </c>
      <c r="BC2" s="21">
        <v>0</v>
      </c>
      <c r="BD2" s="21">
        <v>0</v>
      </c>
      <c r="BE2" s="21">
        <v>0</v>
      </c>
      <c r="BF2" s="21">
        <v>0</v>
      </c>
      <c r="BG2" s="23">
        <v>410</v>
      </c>
      <c r="BH2" s="23">
        <v>28</v>
      </c>
      <c r="BI2" s="23">
        <v>410</v>
      </c>
      <c r="BJ2" s="23">
        <v>30</v>
      </c>
      <c r="BK2" s="23">
        <v>385</v>
      </c>
      <c r="BL2" s="23">
        <v>31</v>
      </c>
      <c r="BM2" s="23">
        <v>419</v>
      </c>
      <c r="BN2" s="23">
        <v>31</v>
      </c>
      <c r="BO2" s="21"/>
      <c r="BP2" s="21"/>
      <c r="BQ2" s="21"/>
      <c r="BR2" s="21"/>
      <c r="BS2" s="21"/>
      <c r="BT2" s="21"/>
      <c r="BU2" s="23">
        <v>0</v>
      </c>
      <c r="BV2" s="23">
        <v>0</v>
      </c>
      <c r="BW2" s="23">
        <v>0</v>
      </c>
      <c r="BX2" s="23">
        <v>0</v>
      </c>
      <c r="BY2" s="23">
        <v>0</v>
      </c>
      <c r="BZ2" s="23">
        <v>0</v>
      </c>
      <c r="CA2" s="23">
        <v>441</v>
      </c>
      <c r="CB2" s="23">
        <v>68</v>
      </c>
      <c r="CC2" s="23">
        <v>460</v>
      </c>
      <c r="CD2" s="23">
        <v>43</v>
      </c>
      <c r="CE2" s="23">
        <v>460</v>
      </c>
      <c r="CF2" s="23">
        <v>43</v>
      </c>
      <c r="CG2" s="23">
        <v>200</v>
      </c>
      <c r="CH2" s="23">
        <v>38</v>
      </c>
      <c r="CI2" s="23">
        <v>0</v>
      </c>
      <c r="CJ2" s="23">
        <v>0</v>
      </c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</row>
    <row r="3" spans="1:267" ht="17.25" thickBot="1">
      <c r="A3" s="21"/>
      <c r="B3" s="21"/>
      <c r="C3" s="23">
        <v>58822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2</v>
      </c>
      <c r="J3" s="21">
        <v>1.5</v>
      </c>
      <c r="K3" s="21">
        <v>1.5</v>
      </c>
      <c r="L3" s="23">
        <v>0</v>
      </c>
      <c r="M3" s="21" t="s">
        <v>1004</v>
      </c>
      <c r="N3" s="21">
        <v>0</v>
      </c>
      <c r="O3" s="23">
        <v>2</v>
      </c>
      <c r="P3" s="24" t="b">
        <v>0</v>
      </c>
      <c r="Q3" s="21"/>
      <c r="R3" s="21"/>
      <c r="S3" s="23">
        <v>40</v>
      </c>
      <c r="T3" s="21" t="s">
        <v>1127</v>
      </c>
      <c r="U3" s="21">
        <v>0</v>
      </c>
      <c r="V3" s="21" t="s">
        <v>1128</v>
      </c>
      <c r="W3" s="21">
        <v>0.4</v>
      </c>
      <c r="X3" s="24" t="b">
        <v>0</v>
      </c>
      <c r="Y3" s="21"/>
      <c r="Z3" s="21" t="s">
        <v>1129</v>
      </c>
      <c r="AA3" s="23">
        <v>1</v>
      </c>
      <c r="AB3" s="23">
        <v>3</v>
      </c>
      <c r="AC3" s="23">
        <v>0</v>
      </c>
      <c r="AD3" s="23">
        <v>1205</v>
      </c>
      <c r="AE3" s="23">
        <v>1205</v>
      </c>
      <c r="AF3" s="23">
        <v>2845</v>
      </c>
      <c r="AG3" s="23">
        <v>2845</v>
      </c>
      <c r="AH3" s="21">
        <v>0</v>
      </c>
      <c r="AI3" s="21">
        <v>0</v>
      </c>
      <c r="AJ3" s="21" t="s">
        <v>1004</v>
      </c>
      <c r="AK3" s="23">
        <v>0</v>
      </c>
      <c r="AL3" s="23">
        <v>0</v>
      </c>
      <c r="AM3" s="23">
        <v>0</v>
      </c>
      <c r="AN3" s="23">
        <v>0</v>
      </c>
      <c r="AO3" s="23">
        <v>0</v>
      </c>
      <c r="AP3" s="23">
        <v>0</v>
      </c>
      <c r="AQ3" s="23">
        <v>0</v>
      </c>
      <c r="AR3" s="23">
        <v>0</v>
      </c>
      <c r="AS3" s="23">
        <v>0</v>
      </c>
      <c r="AT3" s="23">
        <v>0</v>
      </c>
      <c r="AU3" s="23">
        <v>0</v>
      </c>
      <c r="AV3" s="23">
        <v>0</v>
      </c>
      <c r="AW3" s="23">
        <v>0</v>
      </c>
      <c r="AX3" s="21">
        <v>0</v>
      </c>
      <c r="AY3" s="21">
        <v>0</v>
      </c>
      <c r="AZ3" s="21">
        <v>0</v>
      </c>
      <c r="BA3" s="21">
        <v>0</v>
      </c>
      <c r="BB3" s="23">
        <v>0</v>
      </c>
      <c r="BC3" s="21">
        <v>0</v>
      </c>
      <c r="BD3" s="21">
        <v>0</v>
      </c>
      <c r="BE3" s="21">
        <v>0</v>
      </c>
      <c r="BF3" s="21">
        <v>0</v>
      </c>
      <c r="BG3" s="23">
        <v>232</v>
      </c>
      <c r="BH3" s="23">
        <v>84</v>
      </c>
      <c r="BI3" s="23">
        <v>222</v>
      </c>
      <c r="BJ3" s="23">
        <v>80</v>
      </c>
      <c r="BK3" s="23">
        <v>179</v>
      </c>
      <c r="BL3" s="23">
        <v>55</v>
      </c>
      <c r="BM3" s="23">
        <v>241</v>
      </c>
      <c r="BN3" s="23">
        <v>83</v>
      </c>
      <c r="BO3" s="21"/>
      <c r="BP3" s="21"/>
      <c r="BQ3" s="21"/>
      <c r="BR3" s="21"/>
      <c r="BS3" s="21"/>
      <c r="BT3" s="21"/>
      <c r="BU3" s="23">
        <v>0</v>
      </c>
      <c r="BV3" s="23">
        <v>0</v>
      </c>
      <c r="BW3" s="23">
        <v>0</v>
      </c>
      <c r="BX3" s="23">
        <v>0</v>
      </c>
      <c r="BY3" s="23">
        <v>0</v>
      </c>
      <c r="BZ3" s="23">
        <v>0</v>
      </c>
      <c r="CA3" s="23">
        <v>559</v>
      </c>
      <c r="CB3" s="23">
        <v>154</v>
      </c>
      <c r="CC3" s="23">
        <v>289</v>
      </c>
      <c r="CD3" s="23">
        <v>90</v>
      </c>
      <c r="CE3" s="23">
        <v>289</v>
      </c>
      <c r="CF3" s="23">
        <v>90</v>
      </c>
      <c r="CG3" s="23">
        <v>251</v>
      </c>
      <c r="CH3" s="23">
        <v>92</v>
      </c>
      <c r="CI3" s="23">
        <v>0</v>
      </c>
      <c r="CJ3" s="23">
        <v>0</v>
      </c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</row>
    <row r="4" spans="1:267" ht="17.25" thickBot="1">
      <c r="A4" s="23">
        <v>0</v>
      </c>
      <c r="B4" s="23">
        <v>0</v>
      </c>
      <c r="C4" s="23">
        <v>153256</v>
      </c>
      <c r="D4" s="23">
        <v>0</v>
      </c>
      <c r="E4" s="23">
        <v>0</v>
      </c>
      <c r="F4" s="23">
        <v>0</v>
      </c>
      <c r="G4" s="23">
        <v>0</v>
      </c>
      <c r="H4" s="23">
        <v>0</v>
      </c>
      <c r="I4" s="23">
        <v>3</v>
      </c>
      <c r="J4" s="21">
        <v>0</v>
      </c>
      <c r="K4" s="21">
        <v>0</v>
      </c>
      <c r="L4" s="23">
        <v>0</v>
      </c>
      <c r="M4" s="21" t="s">
        <v>1132</v>
      </c>
      <c r="N4" s="21">
        <v>0</v>
      </c>
      <c r="O4" s="23">
        <v>3</v>
      </c>
      <c r="P4" s="24" t="b">
        <v>0</v>
      </c>
      <c r="Q4" s="21" t="s">
        <v>1181</v>
      </c>
      <c r="R4" s="21" t="s">
        <v>2797</v>
      </c>
      <c r="S4" s="23">
        <v>45</v>
      </c>
      <c r="T4" s="21" t="s">
        <v>1133</v>
      </c>
      <c r="U4" s="21">
        <v>0</v>
      </c>
      <c r="V4" s="21" t="s">
        <v>1000</v>
      </c>
      <c r="W4" s="21">
        <v>0.1</v>
      </c>
      <c r="X4" s="24" t="b">
        <v>0</v>
      </c>
      <c r="Y4" s="21"/>
      <c r="Z4" s="21" t="s">
        <v>1170</v>
      </c>
      <c r="AA4" s="23">
        <v>1</v>
      </c>
      <c r="AB4" s="23">
        <v>3</v>
      </c>
      <c r="AC4" s="23">
        <v>0</v>
      </c>
      <c r="AD4" s="23">
        <v>79</v>
      </c>
      <c r="AE4" s="23">
        <v>79</v>
      </c>
      <c r="AF4" s="23">
        <v>2649</v>
      </c>
      <c r="AG4" s="23">
        <v>2649</v>
      </c>
      <c r="AH4" s="21">
        <v>0</v>
      </c>
      <c r="AI4" s="21">
        <v>0</v>
      </c>
      <c r="AJ4" s="21" t="s">
        <v>2167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0</v>
      </c>
      <c r="AQ4" s="23">
        <v>0</v>
      </c>
      <c r="AR4" s="23">
        <v>0</v>
      </c>
      <c r="AS4" s="23">
        <v>0</v>
      </c>
      <c r="AT4" s="23">
        <v>0</v>
      </c>
      <c r="AU4" s="23">
        <v>0</v>
      </c>
      <c r="AV4" s="23">
        <v>0</v>
      </c>
      <c r="AW4" s="23">
        <v>0</v>
      </c>
      <c r="AX4" s="21">
        <v>0</v>
      </c>
      <c r="AY4" s="21">
        <v>0</v>
      </c>
      <c r="AZ4" s="21">
        <v>0</v>
      </c>
      <c r="BA4" s="21">
        <v>0</v>
      </c>
      <c r="BB4" s="23">
        <v>0</v>
      </c>
      <c r="BC4" s="21">
        <v>0</v>
      </c>
      <c r="BD4" s="21">
        <v>0</v>
      </c>
      <c r="BE4" s="21">
        <v>0</v>
      </c>
      <c r="BF4" s="21">
        <v>0</v>
      </c>
      <c r="BG4" s="23">
        <v>369</v>
      </c>
      <c r="BH4" s="23">
        <v>116</v>
      </c>
      <c r="BI4" s="23">
        <v>365</v>
      </c>
      <c r="BJ4" s="23">
        <v>121</v>
      </c>
      <c r="BK4" s="23">
        <v>330</v>
      </c>
      <c r="BL4" s="23">
        <v>103</v>
      </c>
      <c r="BM4" s="23">
        <v>377</v>
      </c>
      <c r="BN4" s="23">
        <v>123</v>
      </c>
      <c r="BO4" s="21"/>
      <c r="BP4" s="21"/>
      <c r="BQ4" s="21"/>
      <c r="BR4" s="21"/>
      <c r="BS4" s="21"/>
      <c r="BT4" s="21"/>
      <c r="BU4" s="23">
        <v>0</v>
      </c>
      <c r="BV4" s="23">
        <v>0</v>
      </c>
      <c r="BW4" s="23">
        <v>0</v>
      </c>
      <c r="BX4" s="23">
        <v>0</v>
      </c>
      <c r="BY4" s="23">
        <v>0</v>
      </c>
      <c r="BZ4" s="23">
        <v>0</v>
      </c>
      <c r="CA4" s="23">
        <v>367</v>
      </c>
      <c r="CB4" s="23">
        <v>211</v>
      </c>
      <c r="CC4" s="23">
        <v>417</v>
      </c>
      <c r="CD4" s="23">
        <v>145</v>
      </c>
      <c r="CE4" s="23">
        <v>417</v>
      </c>
      <c r="CF4" s="23">
        <v>145</v>
      </c>
      <c r="CG4" s="23">
        <v>440</v>
      </c>
      <c r="CH4" s="23">
        <v>150</v>
      </c>
      <c r="CI4" s="23">
        <v>0</v>
      </c>
      <c r="CJ4" s="23">
        <v>0</v>
      </c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</row>
    <row r="5" spans="1:267" ht="17.25" thickBot="1">
      <c r="A5" s="21"/>
      <c r="B5" s="21"/>
      <c r="C5" s="23">
        <v>438098</v>
      </c>
      <c r="D5" s="23">
        <v>0</v>
      </c>
      <c r="E5" s="23">
        <v>0</v>
      </c>
      <c r="F5" s="23">
        <v>0</v>
      </c>
      <c r="G5" s="23">
        <v>0</v>
      </c>
      <c r="H5" s="23">
        <v>0</v>
      </c>
      <c r="I5" s="23">
        <v>3</v>
      </c>
      <c r="J5" s="21">
        <v>2.6</v>
      </c>
      <c r="K5" s="21">
        <v>2.6</v>
      </c>
      <c r="L5" s="23">
        <v>0</v>
      </c>
      <c r="M5" s="21" t="s">
        <v>1173</v>
      </c>
      <c r="N5" s="21">
        <v>0</v>
      </c>
      <c r="O5" s="23">
        <v>4</v>
      </c>
      <c r="P5" s="24" t="b">
        <v>0</v>
      </c>
      <c r="Q5" s="21"/>
      <c r="R5" s="21"/>
      <c r="S5" s="23">
        <v>55</v>
      </c>
      <c r="T5" s="21" t="s">
        <v>1174</v>
      </c>
      <c r="U5" s="21">
        <v>0</v>
      </c>
      <c r="V5" s="21" t="s">
        <v>1175</v>
      </c>
      <c r="W5" s="21">
        <v>0.1</v>
      </c>
      <c r="X5" s="24" t="b">
        <v>0</v>
      </c>
      <c r="Y5" s="21"/>
      <c r="Z5" s="21" t="s">
        <v>1129</v>
      </c>
      <c r="AA5" s="23">
        <v>1</v>
      </c>
      <c r="AB5" s="23">
        <v>3</v>
      </c>
      <c r="AC5" s="23">
        <v>0</v>
      </c>
      <c r="AD5" s="23">
        <v>360</v>
      </c>
      <c r="AE5" s="23">
        <v>360</v>
      </c>
      <c r="AF5" s="23">
        <v>1568</v>
      </c>
      <c r="AG5" s="23">
        <v>1568</v>
      </c>
      <c r="AH5" s="21">
        <v>0</v>
      </c>
      <c r="AI5" s="21">
        <v>0</v>
      </c>
      <c r="AJ5" s="21" t="s">
        <v>912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0</v>
      </c>
      <c r="AQ5" s="23">
        <v>0</v>
      </c>
      <c r="AR5" s="23">
        <v>0</v>
      </c>
      <c r="AS5" s="23">
        <v>0</v>
      </c>
      <c r="AT5" s="23">
        <v>0</v>
      </c>
      <c r="AU5" s="23">
        <v>0</v>
      </c>
      <c r="AV5" s="23">
        <v>0</v>
      </c>
      <c r="AW5" s="23">
        <v>0</v>
      </c>
      <c r="AX5" s="21">
        <v>0</v>
      </c>
      <c r="AY5" s="21">
        <v>0</v>
      </c>
      <c r="AZ5" s="21">
        <v>0</v>
      </c>
      <c r="BA5" s="21">
        <v>0</v>
      </c>
      <c r="BB5" s="23">
        <v>0</v>
      </c>
      <c r="BC5" s="21">
        <v>0</v>
      </c>
      <c r="BD5" s="21">
        <v>0</v>
      </c>
      <c r="BE5" s="21">
        <v>0</v>
      </c>
      <c r="BF5" s="21">
        <v>0</v>
      </c>
      <c r="BG5" s="23">
        <v>629</v>
      </c>
      <c r="BH5" s="23">
        <v>267</v>
      </c>
      <c r="BI5" s="23">
        <v>632</v>
      </c>
      <c r="BJ5" s="23">
        <v>271</v>
      </c>
      <c r="BK5" s="23">
        <v>629</v>
      </c>
      <c r="BL5" s="23">
        <v>268</v>
      </c>
      <c r="BM5" s="23">
        <v>634</v>
      </c>
      <c r="BN5" s="23">
        <v>272</v>
      </c>
      <c r="BO5" s="21"/>
      <c r="BP5" s="21"/>
      <c r="BQ5" s="21"/>
      <c r="BR5" s="21"/>
      <c r="BS5" s="21"/>
      <c r="BT5" s="21"/>
      <c r="BU5" s="23">
        <v>0</v>
      </c>
      <c r="BV5" s="23">
        <v>0</v>
      </c>
      <c r="BW5" s="23">
        <v>0</v>
      </c>
      <c r="BX5" s="23">
        <v>0</v>
      </c>
      <c r="BY5" s="23">
        <v>0</v>
      </c>
      <c r="BZ5" s="23">
        <v>0</v>
      </c>
      <c r="CA5" s="23">
        <v>139</v>
      </c>
      <c r="CB5" s="23">
        <v>91</v>
      </c>
      <c r="CC5" s="23">
        <v>638</v>
      </c>
      <c r="CD5" s="23">
        <v>274</v>
      </c>
      <c r="CE5" s="23">
        <v>638</v>
      </c>
      <c r="CF5" s="23">
        <v>274</v>
      </c>
      <c r="CG5" s="23">
        <v>420</v>
      </c>
      <c r="CH5" s="23">
        <v>138</v>
      </c>
      <c r="CI5" s="23">
        <v>0</v>
      </c>
      <c r="CJ5" s="23">
        <v>0</v>
      </c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</row>
    <row r="6" spans="1:267" ht="17.25" thickBot="1">
      <c r="A6" s="21"/>
      <c r="B6" s="21"/>
      <c r="C6" s="23">
        <v>226597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2</v>
      </c>
      <c r="J6" s="21">
        <v>2.8</v>
      </c>
      <c r="K6" s="21">
        <v>2.8</v>
      </c>
      <c r="L6" s="23">
        <v>1</v>
      </c>
      <c r="M6" s="21" t="s">
        <v>683</v>
      </c>
      <c r="N6" s="21">
        <v>1</v>
      </c>
      <c r="O6" s="23">
        <v>5</v>
      </c>
      <c r="P6" s="24" t="b">
        <v>0</v>
      </c>
      <c r="Q6" s="21"/>
      <c r="R6" s="21"/>
      <c r="S6" s="23">
        <v>50</v>
      </c>
      <c r="T6" s="21" t="s">
        <v>1156</v>
      </c>
      <c r="U6" s="21">
        <v>1</v>
      </c>
      <c r="V6" s="21" t="s">
        <v>1157</v>
      </c>
      <c r="W6" s="21">
        <v>30.8</v>
      </c>
      <c r="X6" s="24" t="b">
        <v>0</v>
      </c>
      <c r="Y6" s="21"/>
      <c r="Z6" s="21" t="s">
        <v>1129</v>
      </c>
      <c r="AA6" s="23">
        <v>1</v>
      </c>
      <c r="AB6" s="23">
        <v>3</v>
      </c>
      <c r="AC6" s="23">
        <v>1</v>
      </c>
      <c r="AD6" s="23">
        <v>36831</v>
      </c>
      <c r="AE6" s="23">
        <v>36831</v>
      </c>
      <c r="AF6" s="23">
        <v>173223</v>
      </c>
      <c r="AG6" s="23">
        <v>173223</v>
      </c>
      <c r="AH6" s="21">
        <v>0.2</v>
      </c>
      <c r="AI6" s="21">
        <v>0.2</v>
      </c>
      <c r="AJ6" s="21" t="s">
        <v>683</v>
      </c>
      <c r="AK6" s="23">
        <v>4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  <c r="AQ6" s="23">
        <v>0</v>
      </c>
      <c r="AR6" s="23">
        <v>0</v>
      </c>
      <c r="AS6" s="23">
        <v>0</v>
      </c>
      <c r="AT6" s="23">
        <v>0</v>
      </c>
      <c r="AU6" s="23">
        <v>0</v>
      </c>
      <c r="AV6" s="23">
        <v>0</v>
      </c>
      <c r="AW6" s="23">
        <v>2</v>
      </c>
      <c r="AX6" s="21">
        <v>0.2</v>
      </c>
      <c r="AY6" s="21">
        <v>0</v>
      </c>
      <c r="AZ6" s="21">
        <v>0</v>
      </c>
      <c r="BA6" s="21">
        <v>0</v>
      </c>
      <c r="BB6" s="23">
        <v>0</v>
      </c>
      <c r="BC6" s="21">
        <v>0</v>
      </c>
      <c r="BD6" s="21">
        <v>0</v>
      </c>
      <c r="BE6" s="21">
        <v>0</v>
      </c>
      <c r="BF6" s="21">
        <v>0.02</v>
      </c>
      <c r="BG6" s="23">
        <v>222</v>
      </c>
      <c r="BH6" s="23">
        <v>82</v>
      </c>
      <c r="BI6" s="23">
        <v>572</v>
      </c>
      <c r="BJ6" s="23">
        <v>211</v>
      </c>
      <c r="BK6" s="23">
        <v>562</v>
      </c>
      <c r="BL6" s="23">
        <v>210</v>
      </c>
      <c r="BM6" s="23">
        <v>577</v>
      </c>
      <c r="BN6" s="23">
        <v>211</v>
      </c>
      <c r="BO6" s="21"/>
      <c r="BP6" s="21"/>
      <c r="BQ6" s="21"/>
      <c r="BR6" s="21"/>
      <c r="BS6" s="21"/>
      <c r="BT6" s="21"/>
      <c r="BU6" s="23">
        <v>0</v>
      </c>
      <c r="BV6" s="23">
        <v>0</v>
      </c>
      <c r="BW6" s="23">
        <v>0</v>
      </c>
      <c r="BX6" s="23">
        <v>0</v>
      </c>
      <c r="BY6" s="23">
        <v>0.45</v>
      </c>
      <c r="BZ6" s="23">
        <v>0</v>
      </c>
      <c r="CA6" s="23">
        <v>259</v>
      </c>
      <c r="CB6" s="23">
        <v>31</v>
      </c>
      <c r="CC6" s="23">
        <v>242</v>
      </c>
      <c r="CD6" s="23">
        <v>86</v>
      </c>
      <c r="CE6" s="23">
        <v>242</v>
      </c>
      <c r="CF6" s="23">
        <v>86</v>
      </c>
      <c r="CG6" s="23">
        <v>7</v>
      </c>
      <c r="CH6" s="23">
        <v>3</v>
      </c>
      <c r="CI6" s="23">
        <v>0</v>
      </c>
      <c r="CJ6" s="23">
        <v>0</v>
      </c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</row>
    <row r="7" spans="1:267" ht="17.25" thickBot="1">
      <c r="A7" s="21"/>
      <c r="B7" s="21"/>
      <c r="C7" s="23">
        <v>219847</v>
      </c>
      <c r="D7" s="23">
        <v>0</v>
      </c>
      <c r="E7" s="23">
        <v>0</v>
      </c>
      <c r="F7" s="23">
        <v>0</v>
      </c>
      <c r="G7" s="23">
        <v>0</v>
      </c>
      <c r="H7" s="23">
        <v>0</v>
      </c>
      <c r="I7" s="23">
        <v>3</v>
      </c>
      <c r="J7" s="21">
        <v>3.1</v>
      </c>
      <c r="K7" s="21">
        <v>3.1</v>
      </c>
      <c r="L7" s="23">
        <v>2</v>
      </c>
      <c r="M7" s="21" t="s">
        <v>1439</v>
      </c>
      <c r="N7" s="21">
        <v>2</v>
      </c>
      <c r="O7" s="23">
        <v>6</v>
      </c>
      <c r="P7" s="24" t="b">
        <v>0</v>
      </c>
      <c r="Q7" s="21"/>
      <c r="R7" s="21"/>
      <c r="S7" s="23">
        <v>75</v>
      </c>
      <c r="T7" s="21" t="s">
        <v>1440</v>
      </c>
      <c r="U7" s="21">
        <v>2</v>
      </c>
      <c r="V7" s="21" t="s">
        <v>739</v>
      </c>
      <c r="W7" s="21">
        <v>4.5999999999999996</v>
      </c>
      <c r="X7" s="24" t="b">
        <v>0</v>
      </c>
      <c r="Y7" s="21"/>
      <c r="Z7" s="21" t="s">
        <v>1129</v>
      </c>
      <c r="AA7" s="23">
        <v>1</v>
      </c>
      <c r="AB7" s="23">
        <v>3</v>
      </c>
      <c r="AC7" s="23">
        <v>2</v>
      </c>
      <c r="AD7" s="23">
        <v>5583</v>
      </c>
      <c r="AE7" s="23">
        <v>5583</v>
      </c>
      <c r="AF7" s="23">
        <v>38385</v>
      </c>
      <c r="AG7" s="23">
        <v>38385</v>
      </c>
      <c r="AH7" s="21">
        <v>0.3</v>
      </c>
      <c r="AI7" s="21">
        <v>0.3</v>
      </c>
      <c r="AJ7" s="21" t="s">
        <v>739</v>
      </c>
      <c r="AK7" s="23">
        <v>90</v>
      </c>
      <c r="AL7" s="23">
        <v>0</v>
      </c>
      <c r="AM7" s="23">
        <v>0</v>
      </c>
      <c r="AN7" s="23">
        <v>0</v>
      </c>
      <c r="AO7" s="23">
        <v>1</v>
      </c>
      <c r="AP7" s="23">
        <v>0</v>
      </c>
      <c r="AQ7" s="23">
        <v>0</v>
      </c>
      <c r="AR7" s="23">
        <v>0</v>
      </c>
      <c r="AS7" s="23">
        <v>0</v>
      </c>
      <c r="AT7" s="23">
        <v>0</v>
      </c>
      <c r="AU7" s="23">
        <v>0</v>
      </c>
      <c r="AV7" s="23">
        <v>0</v>
      </c>
      <c r="AW7" s="23">
        <v>11</v>
      </c>
      <c r="AX7" s="21">
        <v>9.4</v>
      </c>
      <c r="AY7" s="21">
        <v>30.3</v>
      </c>
      <c r="AZ7" s="21">
        <v>15</v>
      </c>
      <c r="BA7" s="21">
        <v>5.5</v>
      </c>
      <c r="BB7" s="23">
        <v>1</v>
      </c>
      <c r="BC7" s="21">
        <v>0.05</v>
      </c>
      <c r="BD7" s="21">
        <v>0.24</v>
      </c>
      <c r="BE7" s="21">
        <v>0.28999999999999998</v>
      </c>
      <c r="BF7" s="21">
        <v>1.18</v>
      </c>
      <c r="BG7" s="23">
        <v>147</v>
      </c>
      <c r="BH7" s="23">
        <v>58</v>
      </c>
      <c r="BI7" s="23">
        <v>28</v>
      </c>
      <c r="BJ7" s="23">
        <v>20</v>
      </c>
      <c r="BK7" s="23">
        <v>67</v>
      </c>
      <c r="BL7" s="23">
        <v>38</v>
      </c>
      <c r="BM7" s="23">
        <v>65</v>
      </c>
      <c r="BN7" s="23">
        <v>35</v>
      </c>
      <c r="BO7" s="21"/>
      <c r="BP7" s="21"/>
      <c r="BQ7" s="21"/>
      <c r="BR7" s="21"/>
      <c r="BS7" s="21"/>
      <c r="BT7" s="21"/>
      <c r="BU7" s="23">
        <v>0.05</v>
      </c>
      <c r="BV7" s="23">
        <v>0</v>
      </c>
      <c r="BW7" s="23">
        <v>0.24</v>
      </c>
      <c r="BX7" s="23">
        <v>0.28999999999999998</v>
      </c>
      <c r="BY7" s="23">
        <v>1.18</v>
      </c>
      <c r="BZ7" s="23">
        <v>1</v>
      </c>
      <c r="CA7" s="23">
        <v>24</v>
      </c>
      <c r="CB7" s="23">
        <v>14</v>
      </c>
      <c r="CC7" s="23">
        <v>174</v>
      </c>
      <c r="CD7" s="23">
        <v>82</v>
      </c>
      <c r="CE7" s="23">
        <v>174</v>
      </c>
      <c r="CF7" s="23">
        <v>82</v>
      </c>
      <c r="CG7" s="23">
        <v>77</v>
      </c>
      <c r="CH7" s="23">
        <v>26</v>
      </c>
      <c r="CI7" s="23">
        <v>1</v>
      </c>
      <c r="CJ7" s="23">
        <v>0</v>
      </c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</row>
    <row r="8" spans="1:267" ht="17.25" thickBot="1">
      <c r="A8" s="21"/>
      <c r="B8" s="21"/>
      <c r="C8" s="23">
        <v>156074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2</v>
      </c>
      <c r="J8" s="21">
        <v>2.5</v>
      </c>
      <c r="K8" s="21">
        <v>2.5</v>
      </c>
      <c r="L8" s="23">
        <v>0</v>
      </c>
      <c r="M8" s="21" t="s">
        <v>1134</v>
      </c>
      <c r="N8" s="21">
        <v>0</v>
      </c>
      <c r="O8" s="23">
        <v>7</v>
      </c>
      <c r="P8" s="24" t="b">
        <v>0</v>
      </c>
      <c r="Q8" s="21"/>
      <c r="R8" s="21"/>
      <c r="S8" s="23">
        <v>45</v>
      </c>
      <c r="T8" s="21" t="s">
        <v>1135</v>
      </c>
      <c r="U8" s="21">
        <v>0</v>
      </c>
      <c r="V8" s="21" t="s">
        <v>1001</v>
      </c>
      <c r="W8" s="21">
        <v>0.2</v>
      </c>
      <c r="X8" s="24" t="b">
        <v>0</v>
      </c>
      <c r="Y8" s="21"/>
      <c r="Z8" s="21" t="s">
        <v>1129</v>
      </c>
      <c r="AA8" s="23">
        <v>1</v>
      </c>
      <c r="AB8" s="23">
        <v>3</v>
      </c>
      <c r="AC8" s="23">
        <v>0</v>
      </c>
      <c r="AD8" s="23">
        <v>653</v>
      </c>
      <c r="AE8" s="23">
        <v>653</v>
      </c>
      <c r="AF8" s="23">
        <v>1945</v>
      </c>
      <c r="AG8" s="23">
        <v>1945</v>
      </c>
      <c r="AH8" s="21">
        <v>0</v>
      </c>
      <c r="AI8" s="21">
        <v>0</v>
      </c>
      <c r="AJ8" s="21" t="s">
        <v>1001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0</v>
      </c>
      <c r="AQ8" s="23">
        <v>0</v>
      </c>
      <c r="AR8" s="23">
        <v>0</v>
      </c>
      <c r="AS8" s="23">
        <v>0</v>
      </c>
      <c r="AT8" s="23">
        <v>0</v>
      </c>
      <c r="AU8" s="23">
        <v>0</v>
      </c>
      <c r="AV8" s="23">
        <v>0</v>
      </c>
      <c r="AW8" s="23">
        <v>0</v>
      </c>
      <c r="AX8" s="21">
        <v>0</v>
      </c>
      <c r="AY8" s="21">
        <v>0</v>
      </c>
      <c r="AZ8" s="21">
        <v>0</v>
      </c>
      <c r="BA8" s="21">
        <v>0</v>
      </c>
      <c r="BB8" s="23">
        <v>0</v>
      </c>
      <c r="BC8" s="21">
        <v>0</v>
      </c>
      <c r="BD8" s="21">
        <v>0</v>
      </c>
      <c r="BE8" s="21">
        <v>0</v>
      </c>
      <c r="BF8" s="21">
        <v>0</v>
      </c>
      <c r="BG8" s="23">
        <v>370</v>
      </c>
      <c r="BH8" s="23">
        <v>167</v>
      </c>
      <c r="BI8" s="23">
        <v>366</v>
      </c>
      <c r="BJ8" s="23">
        <v>163</v>
      </c>
      <c r="BK8" s="23">
        <v>332</v>
      </c>
      <c r="BL8" s="23">
        <v>146</v>
      </c>
      <c r="BM8" s="23">
        <v>378</v>
      </c>
      <c r="BN8" s="23">
        <v>165</v>
      </c>
      <c r="BO8" s="21"/>
      <c r="BP8" s="21"/>
      <c r="BQ8" s="21"/>
      <c r="BR8" s="21"/>
      <c r="BS8" s="21"/>
      <c r="BT8" s="21"/>
      <c r="BU8" s="23">
        <v>0</v>
      </c>
      <c r="BV8" s="23">
        <v>0</v>
      </c>
      <c r="BW8" s="23">
        <v>0</v>
      </c>
      <c r="BX8" s="23">
        <v>0</v>
      </c>
      <c r="BY8" s="23">
        <v>0</v>
      </c>
      <c r="BZ8" s="23">
        <v>0</v>
      </c>
      <c r="CA8" s="23">
        <v>369</v>
      </c>
      <c r="CB8" s="23">
        <v>74</v>
      </c>
      <c r="CC8" s="23">
        <v>418</v>
      </c>
      <c r="CD8" s="23">
        <v>168</v>
      </c>
      <c r="CE8" s="23">
        <v>418</v>
      </c>
      <c r="CF8" s="23">
        <v>168</v>
      </c>
      <c r="CG8" s="23">
        <v>346</v>
      </c>
      <c r="CH8" s="23">
        <v>132</v>
      </c>
      <c r="CI8" s="23">
        <v>0</v>
      </c>
      <c r="CJ8" s="23">
        <v>0</v>
      </c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</row>
    <row r="9" spans="1:267" ht="17.25" thickBot="1">
      <c r="A9" s="23">
        <v>0</v>
      </c>
      <c r="B9" s="23">
        <v>0</v>
      </c>
      <c r="C9" s="23">
        <v>205651</v>
      </c>
      <c r="D9" s="23">
        <v>0</v>
      </c>
      <c r="E9" s="23">
        <v>0</v>
      </c>
      <c r="F9" s="23">
        <v>0</v>
      </c>
      <c r="G9" s="23">
        <v>0</v>
      </c>
      <c r="H9" s="23">
        <v>0</v>
      </c>
      <c r="I9" s="23">
        <v>4</v>
      </c>
      <c r="J9" s="21">
        <v>0</v>
      </c>
      <c r="K9" s="21">
        <v>0</v>
      </c>
      <c r="L9" s="23">
        <v>0</v>
      </c>
      <c r="M9" s="21" t="s">
        <v>683</v>
      </c>
      <c r="N9" s="21">
        <v>0</v>
      </c>
      <c r="O9" s="23">
        <v>8</v>
      </c>
      <c r="P9" s="24" t="b">
        <v>0</v>
      </c>
      <c r="Q9" s="21" t="s">
        <v>1181</v>
      </c>
      <c r="R9" s="21" t="s">
        <v>2678</v>
      </c>
      <c r="S9" s="23">
        <v>80</v>
      </c>
      <c r="T9" s="21" t="s">
        <v>1182</v>
      </c>
      <c r="U9" s="21">
        <v>0</v>
      </c>
      <c r="V9" s="21" t="s">
        <v>1183</v>
      </c>
      <c r="W9" s="21">
        <v>1.7</v>
      </c>
      <c r="X9" s="24" t="b">
        <v>0</v>
      </c>
      <c r="Y9" s="21"/>
      <c r="Z9" s="21" t="s">
        <v>1170</v>
      </c>
      <c r="AA9" s="23">
        <v>1</v>
      </c>
      <c r="AB9" s="23">
        <v>3</v>
      </c>
      <c r="AC9" s="23">
        <v>0</v>
      </c>
      <c r="AD9" s="23">
        <v>2783</v>
      </c>
      <c r="AE9" s="23">
        <v>2783</v>
      </c>
      <c r="AF9" s="23">
        <v>62144</v>
      </c>
      <c r="AG9" s="23">
        <v>62144</v>
      </c>
      <c r="AH9" s="21">
        <v>0</v>
      </c>
      <c r="AI9" s="21">
        <v>0</v>
      </c>
      <c r="AJ9" s="21" t="s">
        <v>2168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0</v>
      </c>
      <c r="AQ9" s="23">
        <v>0</v>
      </c>
      <c r="AR9" s="23">
        <v>0</v>
      </c>
      <c r="AS9" s="23">
        <v>0</v>
      </c>
      <c r="AT9" s="23">
        <v>0</v>
      </c>
      <c r="AU9" s="23">
        <v>0</v>
      </c>
      <c r="AV9" s="23">
        <v>0</v>
      </c>
      <c r="AW9" s="23">
        <v>0</v>
      </c>
      <c r="AX9" s="21">
        <v>0</v>
      </c>
      <c r="AY9" s="21">
        <v>0</v>
      </c>
      <c r="AZ9" s="21">
        <v>0</v>
      </c>
      <c r="BA9" s="21">
        <v>0</v>
      </c>
      <c r="BB9" s="23">
        <v>0</v>
      </c>
      <c r="BC9" s="21">
        <v>0</v>
      </c>
      <c r="BD9" s="21">
        <v>0</v>
      </c>
      <c r="BE9" s="21">
        <v>0</v>
      </c>
      <c r="BF9" s="21">
        <v>0</v>
      </c>
      <c r="BG9" s="23">
        <v>661</v>
      </c>
      <c r="BH9" s="23">
        <v>86</v>
      </c>
      <c r="BI9" s="23">
        <v>662</v>
      </c>
      <c r="BJ9" s="23">
        <v>86</v>
      </c>
      <c r="BK9" s="23">
        <v>662</v>
      </c>
      <c r="BL9" s="23">
        <v>86</v>
      </c>
      <c r="BM9" s="23">
        <v>662</v>
      </c>
      <c r="BN9" s="23">
        <v>86</v>
      </c>
      <c r="BO9" s="21"/>
      <c r="BP9" s="21"/>
      <c r="BQ9" s="21"/>
      <c r="BR9" s="21"/>
      <c r="BS9" s="23">
        <v>2</v>
      </c>
      <c r="BT9" s="21"/>
      <c r="BU9" s="23">
        <v>0</v>
      </c>
      <c r="BV9" s="23">
        <v>0</v>
      </c>
      <c r="BW9" s="23">
        <v>0</v>
      </c>
      <c r="BX9" s="23">
        <v>0</v>
      </c>
      <c r="BY9" s="23">
        <v>0</v>
      </c>
      <c r="BZ9" s="23">
        <v>0</v>
      </c>
      <c r="CA9" s="23">
        <v>15</v>
      </c>
      <c r="CB9" s="23">
        <v>6</v>
      </c>
      <c r="CC9" s="23">
        <v>659</v>
      </c>
      <c r="CD9" s="23">
        <v>86</v>
      </c>
      <c r="CE9" s="23">
        <v>659</v>
      </c>
      <c r="CF9" s="23">
        <v>86</v>
      </c>
      <c r="CG9" s="23">
        <v>136</v>
      </c>
      <c r="CH9" s="23">
        <v>24</v>
      </c>
      <c r="CI9" s="23">
        <v>0</v>
      </c>
      <c r="CJ9" s="23">
        <v>0</v>
      </c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5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5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</row>
    <row r="10" spans="1:267" ht="17.25" thickBot="1">
      <c r="A10" s="23">
        <v>100</v>
      </c>
      <c r="B10" s="23">
        <v>100</v>
      </c>
      <c r="C10" s="23">
        <v>85955</v>
      </c>
      <c r="D10" s="23">
        <v>0</v>
      </c>
      <c r="E10" s="23">
        <v>0</v>
      </c>
      <c r="F10" s="23">
        <v>0</v>
      </c>
      <c r="G10" s="23">
        <v>0</v>
      </c>
      <c r="H10" s="23">
        <v>0</v>
      </c>
      <c r="I10" s="23">
        <v>3</v>
      </c>
      <c r="J10" s="21">
        <v>2.6</v>
      </c>
      <c r="K10" s="21">
        <v>2.6</v>
      </c>
      <c r="L10" s="23">
        <v>0</v>
      </c>
      <c r="M10" s="21" t="s">
        <v>1421</v>
      </c>
      <c r="N10" s="21">
        <v>0</v>
      </c>
      <c r="O10" s="23">
        <v>9</v>
      </c>
      <c r="P10" s="24" t="b">
        <v>0</v>
      </c>
      <c r="Q10" s="21"/>
      <c r="R10" s="21" t="s">
        <v>2679</v>
      </c>
      <c r="S10" s="23">
        <v>55</v>
      </c>
      <c r="T10" s="21" t="s">
        <v>1422</v>
      </c>
      <c r="U10" s="21">
        <v>0</v>
      </c>
      <c r="V10" s="21" t="s">
        <v>1423</v>
      </c>
      <c r="W10" s="21">
        <v>0.2</v>
      </c>
      <c r="X10" s="24" t="b">
        <v>0</v>
      </c>
      <c r="Y10" s="21"/>
      <c r="Z10" s="21" t="s">
        <v>1129</v>
      </c>
      <c r="AA10" s="23">
        <v>1</v>
      </c>
      <c r="AB10" s="23">
        <v>3</v>
      </c>
      <c r="AC10" s="23">
        <v>0</v>
      </c>
      <c r="AD10" s="23">
        <v>984</v>
      </c>
      <c r="AE10" s="23">
        <v>984</v>
      </c>
      <c r="AF10" s="23">
        <v>2138</v>
      </c>
      <c r="AG10" s="23">
        <v>2138</v>
      </c>
      <c r="AH10" s="21">
        <v>0</v>
      </c>
      <c r="AI10" s="21">
        <v>0</v>
      </c>
      <c r="AJ10" s="21" t="s">
        <v>440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0</v>
      </c>
      <c r="AQ10" s="23">
        <v>0</v>
      </c>
      <c r="AR10" s="23">
        <v>0</v>
      </c>
      <c r="AS10" s="23">
        <v>0</v>
      </c>
      <c r="AT10" s="23">
        <v>0</v>
      </c>
      <c r="AU10" s="23">
        <v>0</v>
      </c>
      <c r="AV10" s="23">
        <v>0</v>
      </c>
      <c r="AW10" s="23">
        <v>0</v>
      </c>
      <c r="AX10" s="21">
        <v>0</v>
      </c>
      <c r="AY10" s="21">
        <v>0</v>
      </c>
      <c r="AZ10" s="21">
        <v>0</v>
      </c>
      <c r="BA10" s="21">
        <v>0</v>
      </c>
      <c r="BB10" s="23">
        <v>0</v>
      </c>
      <c r="BC10" s="21">
        <v>0</v>
      </c>
      <c r="BD10" s="21">
        <v>0</v>
      </c>
      <c r="BE10" s="21">
        <v>0</v>
      </c>
      <c r="BF10" s="21">
        <v>0</v>
      </c>
      <c r="BG10" s="23">
        <v>605</v>
      </c>
      <c r="BH10" s="23">
        <v>249</v>
      </c>
      <c r="BI10" s="23">
        <v>606</v>
      </c>
      <c r="BJ10" s="23">
        <v>253</v>
      </c>
      <c r="BK10" s="23">
        <v>600</v>
      </c>
      <c r="BL10" s="23">
        <v>247</v>
      </c>
      <c r="BM10" s="23">
        <v>612</v>
      </c>
      <c r="BN10" s="23">
        <v>255</v>
      </c>
      <c r="BO10" s="21"/>
      <c r="BP10" s="21"/>
      <c r="BQ10" s="21"/>
      <c r="BR10" s="21"/>
      <c r="BS10" s="21"/>
      <c r="BT10" s="21"/>
      <c r="BU10" s="23">
        <v>0</v>
      </c>
      <c r="BV10" s="23">
        <v>0</v>
      </c>
      <c r="BW10" s="23">
        <v>0</v>
      </c>
      <c r="BX10" s="23">
        <v>0</v>
      </c>
      <c r="BY10" s="23">
        <v>0</v>
      </c>
      <c r="BZ10" s="23">
        <v>0</v>
      </c>
      <c r="CA10" s="23">
        <v>88</v>
      </c>
      <c r="CB10" s="23">
        <v>55</v>
      </c>
      <c r="CC10" s="23">
        <v>619</v>
      </c>
      <c r="CD10" s="23">
        <v>259</v>
      </c>
      <c r="CE10" s="23">
        <v>619</v>
      </c>
      <c r="CF10" s="23">
        <v>259</v>
      </c>
      <c r="CG10" s="23">
        <v>323</v>
      </c>
      <c r="CH10" s="23">
        <v>96</v>
      </c>
      <c r="CI10" s="23">
        <v>0</v>
      </c>
      <c r="CJ10" s="23">
        <v>0</v>
      </c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</row>
    <row r="11" spans="1:267" ht="17.25" thickBot="1">
      <c r="A11" s="21"/>
      <c r="B11" s="21"/>
      <c r="C11" s="23">
        <v>440854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2</v>
      </c>
      <c r="J11" s="21">
        <v>2.5</v>
      </c>
      <c r="K11" s="21">
        <v>2.5</v>
      </c>
      <c r="L11" s="23">
        <v>0</v>
      </c>
      <c r="M11" s="21" t="s">
        <v>1378</v>
      </c>
      <c r="N11" s="21">
        <v>0</v>
      </c>
      <c r="O11" s="23">
        <v>10</v>
      </c>
      <c r="P11" s="24" t="b">
        <v>0</v>
      </c>
      <c r="Q11" s="21"/>
      <c r="R11" s="21"/>
      <c r="S11" s="23">
        <v>45</v>
      </c>
      <c r="T11" s="21" t="s">
        <v>2003</v>
      </c>
      <c r="U11" s="21">
        <v>0</v>
      </c>
      <c r="V11" s="21" t="s">
        <v>2004</v>
      </c>
      <c r="W11" s="21">
        <v>0.1</v>
      </c>
      <c r="X11" s="24" t="b">
        <v>0</v>
      </c>
      <c r="Y11" s="21"/>
      <c r="Z11" s="21" t="s">
        <v>1129</v>
      </c>
      <c r="AA11" s="23">
        <v>1</v>
      </c>
      <c r="AB11" s="23">
        <v>3</v>
      </c>
      <c r="AC11" s="23">
        <v>0</v>
      </c>
      <c r="AD11" s="23">
        <v>133</v>
      </c>
      <c r="AE11" s="23">
        <v>133</v>
      </c>
      <c r="AF11" s="23">
        <v>1019</v>
      </c>
      <c r="AG11" s="23">
        <v>1019</v>
      </c>
      <c r="AH11" s="21">
        <v>0</v>
      </c>
      <c r="AI11" s="21">
        <v>0</v>
      </c>
      <c r="AJ11" s="21" t="s">
        <v>2004</v>
      </c>
      <c r="AK11" s="23">
        <v>0</v>
      </c>
      <c r="AL11" s="23">
        <v>0</v>
      </c>
      <c r="AM11" s="23">
        <v>0</v>
      </c>
      <c r="AN11" s="23">
        <v>0</v>
      </c>
      <c r="AO11" s="23">
        <v>0</v>
      </c>
      <c r="AP11" s="23">
        <v>0</v>
      </c>
      <c r="AQ11" s="23">
        <v>0</v>
      </c>
      <c r="AR11" s="23">
        <v>0</v>
      </c>
      <c r="AS11" s="23">
        <v>0</v>
      </c>
      <c r="AT11" s="23">
        <v>0</v>
      </c>
      <c r="AU11" s="23">
        <v>0</v>
      </c>
      <c r="AV11" s="23">
        <v>0</v>
      </c>
      <c r="AW11" s="23">
        <v>0</v>
      </c>
      <c r="AX11" s="21">
        <v>0</v>
      </c>
      <c r="AY11" s="21">
        <v>0</v>
      </c>
      <c r="AZ11" s="21">
        <v>0</v>
      </c>
      <c r="BA11" s="21">
        <v>0</v>
      </c>
      <c r="BB11" s="23">
        <v>0</v>
      </c>
      <c r="BC11" s="21">
        <v>0</v>
      </c>
      <c r="BD11" s="21">
        <v>0</v>
      </c>
      <c r="BE11" s="21">
        <v>0</v>
      </c>
      <c r="BF11" s="21">
        <v>0</v>
      </c>
      <c r="BG11" s="23">
        <v>442</v>
      </c>
      <c r="BH11" s="23">
        <v>197</v>
      </c>
      <c r="BI11" s="23">
        <v>442</v>
      </c>
      <c r="BJ11" s="23">
        <v>196</v>
      </c>
      <c r="BK11" s="23">
        <v>418</v>
      </c>
      <c r="BL11" s="23">
        <v>188</v>
      </c>
      <c r="BM11" s="23">
        <v>450</v>
      </c>
      <c r="BN11" s="23">
        <v>196</v>
      </c>
      <c r="BO11" s="21"/>
      <c r="BP11" s="21"/>
      <c r="BQ11" s="21"/>
      <c r="BR11" s="21"/>
      <c r="BS11" s="21"/>
      <c r="BT11" s="21"/>
      <c r="BU11" s="23">
        <v>0</v>
      </c>
      <c r="BV11" s="23">
        <v>0</v>
      </c>
      <c r="BW11" s="23">
        <v>0</v>
      </c>
      <c r="BX11" s="23">
        <v>0</v>
      </c>
      <c r="BY11" s="23">
        <v>0</v>
      </c>
      <c r="BZ11" s="23">
        <v>0</v>
      </c>
      <c r="CA11" s="23">
        <v>479</v>
      </c>
      <c r="CB11" s="23">
        <v>137</v>
      </c>
      <c r="CC11" s="23">
        <v>487</v>
      </c>
      <c r="CD11" s="23">
        <v>198</v>
      </c>
      <c r="CE11" s="23">
        <v>487</v>
      </c>
      <c r="CF11" s="23">
        <v>198</v>
      </c>
      <c r="CG11" s="23">
        <v>429</v>
      </c>
      <c r="CH11" s="23">
        <v>164</v>
      </c>
      <c r="CI11" s="23">
        <v>0</v>
      </c>
      <c r="CJ11" s="23">
        <v>0</v>
      </c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</row>
    <row r="12" spans="1:267" ht="17.25" thickBot="1">
      <c r="A12" s="23">
        <v>0</v>
      </c>
      <c r="B12" s="21"/>
      <c r="C12" s="23">
        <v>479683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3</v>
      </c>
      <c r="J12" s="21">
        <v>0</v>
      </c>
      <c r="K12" s="21">
        <v>1.5</v>
      </c>
      <c r="L12" s="23">
        <v>0</v>
      </c>
      <c r="M12" s="21" t="s">
        <v>1178</v>
      </c>
      <c r="N12" s="21">
        <v>0</v>
      </c>
      <c r="O12" s="23">
        <v>11</v>
      </c>
      <c r="P12" s="24" t="b">
        <v>0</v>
      </c>
      <c r="Q12" s="21" t="s">
        <v>2798</v>
      </c>
      <c r="R12" s="21" t="s">
        <v>2799</v>
      </c>
      <c r="S12" s="23">
        <v>45</v>
      </c>
      <c r="T12" s="21" t="s">
        <v>1179</v>
      </c>
      <c r="U12" s="21">
        <v>0</v>
      </c>
      <c r="V12" s="21" t="s">
        <v>1180</v>
      </c>
      <c r="W12" s="21">
        <v>0.2</v>
      </c>
      <c r="X12" s="24" t="b">
        <v>0</v>
      </c>
      <c r="Y12" s="21"/>
      <c r="Z12" s="21" t="s">
        <v>1143</v>
      </c>
      <c r="AA12" s="23">
        <v>1</v>
      </c>
      <c r="AB12" s="23">
        <v>3</v>
      </c>
      <c r="AC12" s="23">
        <v>0</v>
      </c>
      <c r="AD12" s="23">
        <v>819</v>
      </c>
      <c r="AE12" s="23">
        <v>819</v>
      </c>
      <c r="AF12" s="23">
        <v>3289</v>
      </c>
      <c r="AG12" s="23">
        <v>3289</v>
      </c>
      <c r="AH12" s="21">
        <v>0</v>
      </c>
      <c r="AI12" s="21">
        <v>0</v>
      </c>
      <c r="AJ12" s="21" t="s">
        <v>515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0</v>
      </c>
      <c r="AQ12" s="23">
        <v>0</v>
      </c>
      <c r="AR12" s="23">
        <v>0</v>
      </c>
      <c r="AS12" s="23">
        <v>0</v>
      </c>
      <c r="AT12" s="23">
        <v>0</v>
      </c>
      <c r="AU12" s="23">
        <v>0</v>
      </c>
      <c r="AV12" s="23">
        <v>0</v>
      </c>
      <c r="AW12" s="23">
        <v>0</v>
      </c>
      <c r="AX12" s="21">
        <v>0</v>
      </c>
      <c r="AY12" s="21">
        <v>0</v>
      </c>
      <c r="AZ12" s="21">
        <v>0</v>
      </c>
      <c r="BA12" s="21">
        <v>0</v>
      </c>
      <c r="BB12" s="23">
        <v>0</v>
      </c>
      <c r="BC12" s="21">
        <v>0</v>
      </c>
      <c r="BD12" s="21">
        <v>0</v>
      </c>
      <c r="BE12" s="21">
        <v>0</v>
      </c>
      <c r="BF12" s="21">
        <v>0</v>
      </c>
      <c r="BG12" s="23">
        <v>463</v>
      </c>
      <c r="BH12" s="23">
        <v>154</v>
      </c>
      <c r="BI12" s="23">
        <v>463</v>
      </c>
      <c r="BJ12" s="23">
        <v>160</v>
      </c>
      <c r="BK12" s="23">
        <v>442</v>
      </c>
      <c r="BL12" s="23">
        <v>143</v>
      </c>
      <c r="BM12" s="23">
        <v>471</v>
      </c>
      <c r="BN12" s="23">
        <v>161</v>
      </c>
      <c r="BO12" s="21"/>
      <c r="BP12" s="21"/>
      <c r="BQ12" s="21"/>
      <c r="BR12" s="21"/>
      <c r="BS12" s="21"/>
      <c r="BT12" s="21"/>
      <c r="BU12" s="23">
        <v>0</v>
      </c>
      <c r="BV12" s="23">
        <v>0</v>
      </c>
      <c r="BW12" s="23">
        <v>0</v>
      </c>
      <c r="BX12" s="23">
        <v>0</v>
      </c>
      <c r="BY12" s="23">
        <v>0</v>
      </c>
      <c r="BZ12" s="23">
        <v>0</v>
      </c>
      <c r="CA12" s="23">
        <v>507</v>
      </c>
      <c r="CB12" s="23">
        <v>255</v>
      </c>
      <c r="CC12" s="23">
        <v>508</v>
      </c>
      <c r="CD12" s="23">
        <v>182</v>
      </c>
      <c r="CE12" s="23">
        <v>508</v>
      </c>
      <c r="CF12" s="23">
        <v>182</v>
      </c>
      <c r="CG12" s="23">
        <v>384</v>
      </c>
      <c r="CH12" s="23">
        <v>120</v>
      </c>
      <c r="CI12" s="23">
        <v>0</v>
      </c>
      <c r="CJ12" s="23">
        <v>0</v>
      </c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</row>
    <row r="13" spans="1:267" ht="17.25" thickBot="1">
      <c r="A13" s="21"/>
      <c r="B13" s="21"/>
      <c r="C13" s="23">
        <v>444145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3</v>
      </c>
      <c r="J13" s="21">
        <v>3.3</v>
      </c>
      <c r="K13" s="21">
        <v>3.3</v>
      </c>
      <c r="L13" s="23">
        <v>5</v>
      </c>
      <c r="M13" s="21" t="s">
        <v>683</v>
      </c>
      <c r="N13" s="21">
        <v>5</v>
      </c>
      <c r="O13" s="23">
        <v>12</v>
      </c>
      <c r="P13" s="24" t="b">
        <v>0</v>
      </c>
      <c r="Q13" s="21"/>
      <c r="R13" s="21"/>
      <c r="S13" s="23">
        <v>80</v>
      </c>
      <c r="T13" s="21" t="s">
        <v>1164</v>
      </c>
      <c r="U13" s="21">
        <v>5</v>
      </c>
      <c r="V13" s="21" t="s">
        <v>1165</v>
      </c>
      <c r="W13" s="21">
        <v>15.3</v>
      </c>
      <c r="X13" s="24" t="b">
        <v>0</v>
      </c>
      <c r="Y13" s="21"/>
      <c r="Z13" s="21" t="s">
        <v>1129</v>
      </c>
      <c r="AA13" s="23">
        <v>1</v>
      </c>
      <c r="AB13" s="23">
        <v>3</v>
      </c>
      <c r="AC13" s="23">
        <v>5</v>
      </c>
      <c r="AD13" s="23">
        <v>67285</v>
      </c>
      <c r="AE13" s="23">
        <v>67285</v>
      </c>
      <c r="AF13" s="23">
        <v>27405</v>
      </c>
      <c r="AG13" s="23">
        <v>27405</v>
      </c>
      <c r="AH13" s="21">
        <v>0.6</v>
      </c>
      <c r="AI13" s="21">
        <v>0.6</v>
      </c>
      <c r="AJ13" s="21" t="s">
        <v>517</v>
      </c>
      <c r="AK13" s="23">
        <v>85</v>
      </c>
      <c r="AL13" s="23">
        <v>0</v>
      </c>
      <c r="AM13" s="23">
        <v>1</v>
      </c>
      <c r="AN13" s="23">
        <v>0</v>
      </c>
      <c r="AO13" s="23">
        <v>1</v>
      </c>
      <c r="AP13" s="23">
        <v>0</v>
      </c>
      <c r="AQ13" s="23">
        <v>0</v>
      </c>
      <c r="AR13" s="23">
        <v>0</v>
      </c>
      <c r="AS13" s="23">
        <v>0</v>
      </c>
      <c r="AT13" s="23">
        <v>0</v>
      </c>
      <c r="AU13" s="23">
        <v>0</v>
      </c>
      <c r="AV13" s="23">
        <v>0</v>
      </c>
      <c r="AW13" s="23">
        <v>23</v>
      </c>
      <c r="AX13" s="21">
        <v>25.4</v>
      </c>
      <c r="AY13" s="21">
        <v>42.5</v>
      </c>
      <c r="AZ13" s="21">
        <v>8</v>
      </c>
      <c r="BA13" s="21">
        <v>7.6</v>
      </c>
      <c r="BB13" s="23">
        <v>1</v>
      </c>
      <c r="BC13" s="21">
        <v>0</v>
      </c>
      <c r="BD13" s="21">
        <v>0.22</v>
      </c>
      <c r="BE13" s="21">
        <v>0.22</v>
      </c>
      <c r="BF13" s="21">
        <v>1.1599999999999999</v>
      </c>
      <c r="BG13" s="23">
        <v>53</v>
      </c>
      <c r="BH13" s="23">
        <v>18</v>
      </c>
      <c r="BI13" s="23">
        <v>13</v>
      </c>
      <c r="BJ13" s="23">
        <v>9</v>
      </c>
      <c r="BK13" s="23">
        <v>96</v>
      </c>
      <c r="BL13" s="23">
        <v>56</v>
      </c>
      <c r="BM13" s="23">
        <v>33</v>
      </c>
      <c r="BN13" s="23">
        <v>17</v>
      </c>
      <c r="BO13" s="23">
        <v>4</v>
      </c>
      <c r="BP13" s="21"/>
      <c r="BQ13" s="23">
        <v>3</v>
      </c>
      <c r="BR13" s="21"/>
      <c r="BS13" s="23">
        <v>3</v>
      </c>
      <c r="BT13" s="21"/>
      <c r="BU13" s="23">
        <v>0</v>
      </c>
      <c r="BV13" s="23">
        <v>0</v>
      </c>
      <c r="BW13" s="23">
        <v>0.23</v>
      </c>
      <c r="BX13" s="23">
        <v>0.23</v>
      </c>
      <c r="BY13" s="23">
        <v>1.23</v>
      </c>
      <c r="BZ13" s="23">
        <v>1.06</v>
      </c>
      <c r="CA13" s="23">
        <v>16</v>
      </c>
      <c r="CB13" s="23">
        <v>9</v>
      </c>
      <c r="CC13" s="23">
        <v>55</v>
      </c>
      <c r="CD13" s="23">
        <v>16</v>
      </c>
      <c r="CE13" s="23">
        <v>55</v>
      </c>
      <c r="CF13" s="23">
        <v>16</v>
      </c>
      <c r="CG13" s="23">
        <v>28</v>
      </c>
      <c r="CH13" s="23">
        <v>8</v>
      </c>
      <c r="CI13" s="23">
        <v>1.06</v>
      </c>
      <c r="CJ13" s="23">
        <v>0</v>
      </c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</row>
    <row r="14" spans="1:267" ht="17.25" thickBot="1">
      <c r="A14" s="21"/>
      <c r="B14" s="21"/>
      <c r="C14" s="23">
        <v>205533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4</v>
      </c>
      <c r="J14" s="21">
        <v>2.4</v>
      </c>
      <c r="K14" s="21">
        <v>2.4</v>
      </c>
      <c r="L14" s="23">
        <v>8</v>
      </c>
      <c r="M14" s="21" t="s">
        <v>1146</v>
      </c>
      <c r="N14" s="21">
        <v>8</v>
      </c>
      <c r="O14" s="23">
        <v>13</v>
      </c>
      <c r="P14" s="24" t="b">
        <v>0</v>
      </c>
      <c r="Q14" s="21"/>
      <c r="R14" s="21"/>
      <c r="S14" s="23">
        <v>55</v>
      </c>
      <c r="T14" s="21" t="s">
        <v>1147</v>
      </c>
      <c r="U14" s="21">
        <v>8</v>
      </c>
      <c r="V14" s="21" t="s">
        <v>662</v>
      </c>
      <c r="W14" s="21">
        <v>4.4000000000000004</v>
      </c>
      <c r="X14" s="24" t="b">
        <v>0</v>
      </c>
      <c r="Y14" s="21"/>
      <c r="Z14" s="21" t="s">
        <v>1129</v>
      </c>
      <c r="AA14" s="23">
        <v>1</v>
      </c>
      <c r="AB14" s="23">
        <v>3</v>
      </c>
      <c r="AC14" s="23">
        <v>8</v>
      </c>
      <c r="AD14" s="23">
        <v>101098</v>
      </c>
      <c r="AE14" s="23">
        <v>101098</v>
      </c>
      <c r="AF14" s="23">
        <v>13584</v>
      </c>
      <c r="AG14" s="23">
        <v>13584</v>
      </c>
      <c r="AH14" s="21">
        <v>1.5</v>
      </c>
      <c r="AI14" s="21">
        <v>1.5</v>
      </c>
      <c r="AJ14" s="21" t="s">
        <v>662</v>
      </c>
      <c r="AK14" s="23">
        <v>72</v>
      </c>
      <c r="AL14" s="23">
        <v>1</v>
      </c>
      <c r="AM14" s="23">
        <v>0</v>
      </c>
      <c r="AN14" s="23">
        <v>1</v>
      </c>
      <c r="AO14" s="23">
        <v>0</v>
      </c>
      <c r="AP14" s="23">
        <v>0</v>
      </c>
      <c r="AQ14" s="23">
        <v>0</v>
      </c>
      <c r="AR14" s="23">
        <v>0</v>
      </c>
      <c r="AS14" s="23">
        <v>0</v>
      </c>
      <c r="AT14" s="23">
        <v>0</v>
      </c>
      <c r="AU14" s="23">
        <v>0</v>
      </c>
      <c r="AV14" s="23">
        <v>2</v>
      </c>
      <c r="AW14" s="23">
        <v>26</v>
      </c>
      <c r="AX14" s="21">
        <v>30.2</v>
      </c>
      <c r="AY14" s="21">
        <v>5.9</v>
      </c>
      <c r="AZ14" s="21">
        <v>36</v>
      </c>
      <c r="BA14" s="21">
        <v>7.2</v>
      </c>
      <c r="BB14" s="23">
        <v>1</v>
      </c>
      <c r="BC14" s="21">
        <v>0.21</v>
      </c>
      <c r="BD14" s="21">
        <v>0.01</v>
      </c>
      <c r="BE14" s="21">
        <v>0.22</v>
      </c>
      <c r="BF14" s="21">
        <v>0.3</v>
      </c>
      <c r="BG14" s="23">
        <v>39</v>
      </c>
      <c r="BH14" s="23">
        <v>11</v>
      </c>
      <c r="BI14" s="23">
        <v>129</v>
      </c>
      <c r="BJ14" s="23">
        <v>13</v>
      </c>
      <c r="BK14" s="23">
        <v>20</v>
      </c>
      <c r="BL14" s="23">
        <v>10</v>
      </c>
      <c r="BM14" s="23">
        <v>38</v>
      </c>
      <c r="BN14" s="23">
        <v>12</v>
      </c>
      <c r="BO14" s="21"/>
      <c r="BP14" s="21"/>
      <c r="BQ14" s="21"/>
      <c r="BR14" s="21"/>
      <c r="BS14" s="21"/>
      <c r="BT14" s="21"/>
      <c r="BU14" s="23">
        <v>0.26</v>
      </c>
      <c r="BV14" s="23">
        <v>0</v>
      </c>
      <c r="BW14" s="23">
        <v>0.01</v>
      </c>
      <c r="BX14" s="23">
        <v>0.27</v>
      </c>
      <c r="BY14" s="23">
        <v>0.38</v>
      </c>
      <c r="BZ14" s="23">
        <v>0</v>
      </c>
      <c r="CA14" s="23">
        <v>123</v>
      </c>
      <c r="CB14" s="23">
        <v>33</v>
      </c>
      <c r="CC14" s="23">
        <v>20</v>
      </c>
      <c r="CD14" s="23">
        <v>5</v>
      </c>
      <c r="CE14" s="23">
        <v>20</v>
      </c>
      <c r="CF14" s="23">
        <v>5</v>
      </c>
      <c r="CG14" s="23">
        <v>79</v>
      </c>
      <c r="CH14" s="23">
        <v>14</v>
      </c>
      <c r="CI14" s="23">
        <v>1.25</v>
      </c>
      <c r="CJ14" s="23">
        <v>1.25</v>
      </c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</row>
    <row r="15" spans="1:267" ht="17.25" thickBot="1">
      <c r="A15" s="21"/>
      <c r="B15" s="21"/>
      <c r="C15" s="23">
        <v>184029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3</v>
      </c>
      <c r="J15" s="21">
        <v>3.4</v>
      </c>
      <c r="K15" s="21">
        <v>3.4</v>
      </c>
      <c r="L15" s="23">
        <v>2</v>
      </c>
      <c r="M15" s="21" t="s">
        <v>1137</v>
      </c>
      <c r="N15" s="21">
        <v>2</v>
      </c>
      <c r="O15" s="23">
        <v>14</v>
      </c>
      <c r="P15" s="24" t="b">
        <v>0</v>
      </c>
      <c r="Q15" s="21"/>
      <c r="R15" s="21"/>
      <c r="S15" s="23">
        <v>85</v>
      </c>
      <c r="T15" s="21" t="s">
        <v>1138</v>
      </c>
      <c r="U15" s="21">
        <v>2</v>
      </c>
      <c r="V15" s="21" t="s">
        <v>658</v>
      </c>
      <c r="W15" s="21">
        <v>23.3</v>
      </c>
      <c r="X15" s="24" t="b">
        <v>0</v>
      </c>
      <c r="Y15" s="21"/>
      <c r="Z15" s="21" t="s">
        <v>1129</v>
      </c>
      <c r="AA15" s="23">
        <v>1</v>
      </c>
      <c r="AB15" s="23">
        <v>3</v>
      </c>
      <c r="AC15" s="23">
        <v>2</v>
      </c>
      <c r="AD15" s="23">
        <v>46707</v>
      </c>
      <c r="AE15" s="23">
        <v>46707</v>
      </c>
      <c r="AF15" s="23">
        <v>94395</v>
      </c>
      <c r="AG15" s="23">
        <v>94395</v>
      </c>
      <c r="AH15" s="21">
        <v>0.2</v>
      </c>
      <c r="AI15" s="21">
        <v>0.2</v>
      </c>
      <c r="AJ15" s="21" t="s">
        <v>658</v>
      </c>
      <c r="AK15" s="23">
        <v>90</v>
      </c>
      <c r="AL15" s="23">
        <v>0</v>
      </c>
      <c r="AM15" s="23">
        <v>0</v>
      </c>
      <c r="AN15" s="23">
        <v>0</v>
      </c>
      <c r="AO15" s="23">
        <v>1</v>
      </c>
      <c r="AP15" s="23">
        <v>0</v>
      </c>
      <c r="AQ15" s="23">
        <v>0</v>
      </c>
      <c r="AR15" s="23">
        <v>0</v>
      </c>
      <c r="AS15" s="23">
        <v>0</v>
      </c>
      <c r="AT15" s="23">
        <v>0</v>
      </c>
      <c r="AU15" s="23">
        <v>0</v>
      </c>
      <c r="AV15" s="23">
        <v>0</v>
      </c>
      <c r="AW15" s="23">
        <v>11</v>
      </c>
      <c r="AX15" s="21">
        <v>12</v>
      </c>
      <c r="AY15" s="21">
        <v>23.4</v>
      </c>
      <c r="AZ15" s="21">
        <v>14</v>
      </c>
      <c r="BA15" s="21">
        <v>4.9000000000000004</v>
      </c>
      <c r="BB15" s="23">
        <v>1</v>
      </c>
      <c r="BC15" s="21">
        <v>0.11</v>
      </c>
      <c r="BD15" s="21">
        <v>0.09</v>
      </c>
      <c r="BE15" s="21">
        <v>0.2</v>
      </c>
      <c r="BF15" s="21">
        <v>1.18</v>
      </c>
      <c r="BG15" s="23">
        <v>122</v>
      </c>
      <c r="BH15" s="23">
        <v>45</v>
      </c>
      <c r="BI15" s="23">
        <v>46</v>
      </c>
      <c r="BJ15" s="23">
        <v>33</v>
      </c>
      <c r="BK15" s="23">
        <v>70</v>
      </c>
      <c r="BL15" s="23">
        <v>41</v>
      </c>
      <c r="BM15" s="23">
        <v>81</v>
      </c>
      <c r="BN15" s="23">
        <v>46</v>
      </c>
      <c r="BO15" s="23">
        <v>3</v>
      </c>
      <c r="BP15" s="21"/>
      <c r="BQ15" s="23">
        <v>1</v>
      </c>
      <c r="BR15" s="21"/>
      <c r="BS15" s="21"/>
      <c r="BT15" s="21"/>
      <c r="BU15" s="23">
        <v>0.11</v>
      </c>
      <c r="BV15" s="23">
        <v>0</v>
      </c>
      <c r="BW15" s="23">
        <v>0.09</v>
      </c>
      <c r="BX15" s="23">
        <v>0.2</v>
      </c>
      <c r="BY15" s="23">
        <v>1.18</v>
      </c>
      <c r="BZ15" s="23">
        <v>1</v>
      </c>
      <c r="CA15" s="23">
        <v>9</v>
      </c>
      <c r="CB15" s="23">
        <v>7</v>
      </c>
      <c r="CC15" s="23">
        <v>176</v>
      </c>
      <c r="CD15" s="23">
        <v>83</v>
      </c>
      <c r="CE15" s="23">
        <v>176</v>
      </c>
      <c r="CF15" s="23">
        <v>83</v>
      </c>
      <c r="CG15" s="23">
        <v>15</v>
      </c>
      <c r="CH15" s="23">
        <v>6</v>
      </c>
      <c r="CI15" s="23">
        <v>1</v>
      </c>
      <c r="CJ15" s="23">
        <v>0</v>
      </c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</row>
    <row r="16" spans="1:267" ht="17.25" thickBot="1">
      <c r="A16" s="21"/>
      <c r="B16" s="21"/>
      <c r="C16" s="23">
        <v>167199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3</v>
      </c>
      <c r="J16" s="21">
        <v>2.1</v>
      </c>
      <c r="K16" s="21">
        <v>2.1</v>
      </c>
      <c r="L16" s="23">
        <v>2</v>
      </c>
      <c r="M16" s="21" t="s">
        <v>829</v>
      </c>
      <c r="N16" s="21">
        <v>2</v>
      </c>
      <c r="O16" s="23">
        <v>15</v>
      </c>
      <c r="P16" s="24" t="b">
        <v>0</v>
      </c>
      <c r="Q16" s="21"/>
      <c r="R16" s="21"/>
      <c r="S16" s="23">
        <v>50</v>
      </c>
      <c r="T16" s="21" t="s">
        <v>1136</v>
      </c>
      <c r="U16" s="21">
        <v>2</v>
      </c>
      <c r="V16" s="21" t="s">
        <v>798</v>
      </c>
      <c r="W16" s="21">
        <v>0.4</v>
      </c>
      <c r="X16" s="24" t="b">
        <v>0</v>
      </c>
      <c r="Y16" s="21"/>
      <c r="Z16" s="21" t="s">
        <v>1129</v>
      </c>
      <c r="AA16" s="23">
        <v>1</v>
      </c>
      <c r="AB16" s="23">
        <v>3</v>
      </c>
      <c r="AC16" s="23">
        <v>2</v>
      </c>
      <c r="AD16" s="23">
        <v>2357</v>
      </c>
      <c r="AE16" s="23">
        <v>2357</v>
      </c>
      <c r="AF16" s="23">
        <v>3949</v>
      </c>
      <c r="AG16" s="23">
        <v>3949</v>
      </c>
      <c r="AH16" s="21">
        <v>0.4</v>
      </c>
      <c r="AI16" s="21">
        <v>0.4</v>
      </c>
      <c r="AJ16" s="21" t="s">
        <v>829</v>
      </c>
      <c r="AK16" s="23">
        <v>90</v>
      </c>
      <c r="AL16" s="23">
        <v>0</v>
      </c>
      <c r="AM16" s="23">
        <v>0</v>
      </c>
      <c r="AN16" s="23">
        <v>0</v>
      </c>
      <c r="AO16" s="23">
        <v>1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V16" s="23">
        <v>0</v>
      </c>
      <c r="AW16" s="23">
        <v>18</v>
      </c>
      <c r="AX16" s="21">
        <v>23.8</v>
      </c>
      <c r="AY16" s="21">
        <v>27.6</v>
      </c>
      <c r="AZ16" s="21">
        <v>2</v>
      </c>
      <c r="BA16" s="21">
        <v>5.3</v>
      </c>
      <c r="BB16" s="23">
        <v>1</v>
      </c>
      <c r="BC16" s="21">
        <v>0</v>
      </c>
      <c r="BD16" s="21">
        <v>0.06</v>
      </c>
      <c r="BE16" s="21">
        <v>0.06</v>
      </c>
      <c r="BF16" s="21">
        <v>1.18</v>
      </c>
      <c r="BG16" s="23">
        <v>57</v>
      </c>
      <c r="BH16" s="23">
        <v>19</v>
      </c>
      <c r="BI16" s="23">
        <v>32</v>
      </c>
      <c r="BJ16" s="23">
        <v>24</v>
      </c>
      <c r="BK16" s="23">
        <v>150</v>
      </c>
      <c r="BL16" s="23">
        <v>82</v>
      </c>
      <c r="BM16" s="23">
        <v>68</v>
      </c>
      <c r="BN16" s="23">
        <v>37</v>
      </c>
      <c r="BO16" s="21"/>
      <c r="BP16" s="21"/>
      <c r="BQ16" s="21"/>
      <c r="BR16" s="21"/>
      <c r="BS16" s="21"/>
      <c r="BT16" s="21"/>
      <c r="BU16" s="23">
        <v>0</v>
      </c>
      <c r="BV16" s="23">
        <v>0</v>
      </c>
      <c r="BW16" s="23">
        <v>0.06</v>
      </c>
      <c r="BX16" s="23">
        <v>0.06</v>
      </c>
      <c r="BY16" s="23">
        <v>1.18</v>
      </c>
      <c r="BZ16" s="23">
        <v>1</v>
      </c>
      <c r="CA16" s="23">
        <v>212</v>
      </c>
      <c r="CB16" s="23">
        <v>138</v>
      </c>
      <c r="CC16" s="23">
        <v>129</v>
      </c>
      <c r="CD16" s="23">
        <v>49</v>
      </c>
      <c r="CE16" s="23">
        <v>129</v>
      </c>
      <c r="CF16" s="23">
        <v>49</v>
      </c>
      <c r="CG16" s="23">
        <v>247</v>
      </c>
      <c r="CH16" s="23">
        <v>77</v>
      </c>
      <c r="CI16" s="23">
        <v>1</v>
      </c>
      <c r="CJ16" s="23">
        <v>0</v>
      </c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</row>
    <row r="17" spans="1:267" ht="17.25" thickBot="1">
      <c r="A17" s="21"/>
      <c r="B17" s="21"/>
      <c r="C17" s="23">
        <v>195735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3</v>
      </c>
      <c r="J17" s="21">
        <v>2.1</v>
      </c>
      <c r="K17" s="21">
        <v>2.1</v>
      </c>
      <c r="L17" s="23">
        <v>0</v>
      </c>
      <c r="M17" s="21" t="s">
        <v>1141</v>
      </c>
      <c r="N17" s="21">
        <v>0</v>
      </c>
      <c r="O17" s="23">
        <v>16</v>
      </c>
      <c r="P17" s="24" t="b">
        <v>0</v>
      </c>
      <c r="Q17" s="21"/>
      <c r="R17" s="21"/>
      <c r="S17" s="23">
        <v>50</v>
      </c>
      <c r="T17" s="21" t="s">
        <v>1142</v>
      </c>
      <c r="U17" s="21">
        <v>0</v>
      </c>
      <c r="V17" s="21" t="s">
        <v>1007</v>
      </c>
      <c r="W17" s="21">
        <v>0.1</v>
      </c>
      <c r="X17" s="24" t="b">
        <v>0</v>
      </c>
      <c r="Y17" s="21"/>
      <c r="Z17" s="21" t="s">
        <v>1129</v>
      </c>
      <c r="AA17" s="23">
        <v>1</v>
      </c>
      <c r="AB17" s="23">
        <v>3</v>
      </c>
      <c r="AC17" s="23">
        <v>0</v>
      </c>
      <c r="AD17" s="23">
        <v>223</v>
      </c>
      <c r="AE17" s="23">
        <v>223</v>
      </c>
      <c r="AF17" s="23">
        <v>993</v>
      </c>
      <c r="AG17" s="23">
        <v>993</v>
      </c>
      <c r="AH17" s="21">
        <v>0</v>
      </c>
      <c r="AI17" s="21">
        <v>0</v>
      </c>
      <c r="AJ17" s="21" t="s">
        <v>2169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0</v>
      </c>
      <c r="AQ17" s="23">
        <v>0</v>
      </c>
      <c r="AR17" s="23">
        <v>0</v>
      </c>
      <c r="AS17" s="23">
        <v>0</v>
      </c>
      <c r="AT17" s="23">
        <v>0</v>
      </c>
      <c r="AU17" s="23">
        <v>0</v>
      </c>
      <c r="AV17" s="23">
        <v>0</v>
      </c>
      <c r="AW17" s="23">
        <v>0</v>
      </c>
      <c r="AX17" s="21">
        <v>0</v>
      </c>
      <c r="AY17" s="21">
        <v>0</v>
      </c>
      <c r="AZ17" s="21">
        <v>0</v>
      </c>
      <c r="BA17" s="21">
        <v>0</v>
      </c>
      <c r="BB17" s="23">
        <v>0</v>
      </c>
      <c r="BC17" s="21">
        <v>0</v>
      </c>
      <c r="BD17" s="21">
        <v>0</v>
      </c>
      <c r="BE17" s="21">
        <v>0</v>
      </c>
      <c r="BF17" s="21">
        <v>0</v>
      </c>
      <c r="BG17" s="23">
        <v>553</v>
      </c>
      <c r="BH17" s="23">
        <v>219</v>
      </c>
      <c r="BI17" s="23">
        <v>554</v>
      </c>
      <c r="BJ17" s="23">
        <v>225</v>
      </c>
      <c r="BK17" s="23">
        <v>539</v>
      </c>
      <c r="BL17" s="23">
        <v>212</v>
      </c>
      <c r="BM17" s="23">
        <v>560</v>
      </c>
      <c r="BN17" s="23">
        <v>226</v>
      </c>
      <c r="BO17" s="21"/>
      <c r="BP17" s="21"/>
      <c r="BQ17" s="21"/>
      <c r="BR17" s="21"/>
      <c r="BS17" s="21"/>
      <c r="BT17" s="21"/>
      <c r="BU17" s="23">
        <v>0</v>
      </c>
      <c r="BV17" s="23">
        <v>0</v>
      </c>
      <c r="BW17" s="23">
        <v>0</v>
      </c>
      <c r="BX17" s="23">
        <v>0</v>
      </c>
      <c r="BY17" s="23">
        <v>0</v>
      </c>
      <c r="BZ17" s="23">
        <v>0</v>
      </c>
      <c r="CA17" s="23">
        <v>230</v>
      </c>
      <c r="CB17" s="23">
        <v>152</v>
      </c>
      <c r="CC17" s="23">
        <v>578</v>
      </c>
      <c r="CD17" s="23">
        <v>235</v>
      </c>
      <c r="CE17" s="23">
        <v>578</v>
      </c>
      <c r="CF17" s="23">
        <v>235</v>
      </c>
      <c r="CG17" s="23">
        <v>447</v>
      </c>
      <c r="CH17" s="23">
        <v>152</v>
      </c>
      <c r="CI17" s="23">
        <v>0</v>
      </c>
      <c r="CJ17" s="23">
        <v>0</v>
      </c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</row>
    <row r="18" spans="1:267" ht="17.25" thickBot="1">
      <c r="A18" s="21"/>
      <c r="B18" s="21"/>
      <c r="C18" s="23">
        <v>225321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1</v>
      </c>
      <c r="J18" s="21">
        <v>3.7</v>
      </c>
      <c r="K18" s="21">
        <v>3.7</v>
      </c>
      <c r="L18" s="23">
        <v>2</v>
      </c>
      <c r="M18" s="21" t="s">
        <v>1154</v>
      </c>
      <c r="N18" s="21">
        <v>2</v>
      </c>
      <c r="O18" s="23">
        <v>17</v>
      </c>
      <c r="P18" s="24" t="b">
        <v>0</v>
      </c>
      <c r="Q18" s="21"/>
      <c r="R18" s="21"/>
      <c r="S18" s="23">
        <v>50</v>
      </c>
      <c r="T18" s="21" t="s">
        <v>1155</v>
      </c>
      <c r="U18" s="21">
        <v>2</v>
      </c>
      <c r="V18" s="21" t="s">
        <v>680</v>
      </c>
      <c r="W18" s="21">
        <v>18.399999999999999</v>
      </c>
      <c r="X18" s="24" t="b">
        <v>0</v>
      </c>
      <c r="Y18" s="21"/>
      <c r="Z18" s="21" t="s">
        <v>1129</v>
      </c>
      <c r="AA18" s="23">
        <v>1</v>
      </c>
      <c r="AB18" s="23">
        <v>3</v>
      </c>
      <c r="AC18" s="23">
        <v>2</v>
      </c>
      <c r="AD18" s="23">
        <v>29844</v>
      </c>
      <c r="AE18" s="23">
        <v>29844</v>
      </c>
      <c r="AF18" s="23">
        <v>51141</v>
      </c>
      <c r="AG18" s="23">
        <v>51141</v>
      </c>
      <c r="AH18" s="21">
        <v>0.4</v>
      </c>
      <c r="AI18" s="21">
        <v>0.4</v>
      </c>
      <c r="AJ18" s="21" t="s">
        <v>680</v>
      </c>
      <c r="AK18" s="23">
        <v>90</v>
      </c>
      <c r="AL18" s="23">
        <v>0</v>
      </c>
      <c r="AM18" s="23">
        <v>0</v>
      </c>
      <c r="AN18" s="23">
        <v>0</v>
      </c>
      <c r="AO18" s="23">
        <v>1</v>
      </c>
      <c r="AP18" s="23">
        <v>0</v>
      </c>
      <c r="AQ18" s="23">
        <v>0</v>
      </c>
      <c r="AR18" s="23">
        <v>0</v>
      </c>
      <c r="AS18" s="23">
        <v>0</v>
      </c>
      <c r="AT18" s="23">
        <v>0</v>
      </c>
      <c r="AU18" s="23">
        <v>1</v>
      </c>
      <c r="AV18" s="23">
        <v>0</v>
      </c>
      <c r="AW18" s="23">
        <v>10</v>
      </c>
      <c r="AX18" s="21">
        <v>12.6</v>
      </c>
      <c r="AY18" s="21">
        <v>0</v>
      </c>
      <c r="AZ18" s="21">
        <v>0</v>
      </c>
      <c r="BA18" s="21">
        <v>1.3</v>
      </c>
      <c r="BB18" s="23">
        <v>1</v>
      </c>
      <c r="BC18" s="21">
        <v>0</v>
      </c>
      <c r="BD18" s="21">
        <v>0</v>
      </c>
      <c r="BE18" s="21">
        <v>0</v>
      </c>
      <c r="BF18" s="21">
        <v>1.18</v>
      </c>
      <c r="BG18" s="23">
        <v>119</v>
      </c>
      <c r="BH18" s="23">
        <v>13</v>
      </c>
      <c r="BI18" s="23">
        <v>570</v>
      </c>
      <c r="BJ18" s="23">
        <v>73</v>
      </c>
      <c r="BK18" s="23">
        <v>560</v>
      </c>
      <c r="BL18" s="23">
        <v>73</v>
      </c>
      <c r="BM18" s="23">
        <v>188</v>
      </c>
      <c r="BN18" s="23">
        <v>13</v>
      </c>
      <c r="BO18" s="21"/>
      <c r="BP18" s="21"/>
      <c r="BQ18" s="21"/>
      <c r="BR18" s="21"/>
      <c r="BS18" s="21"/>
      <c r="BT18" s="21"/>
      <c r="BU18" s="23">
        <v>0</v>
      </c>
      <c r="BV18" s="23">
        <v>1</v>
      </c>
      <c r="BW18" s="23">
        <v>0</v>
      </c>
      <c r="BX18" s="23">
        <v>0</v>
      </c>
      <c r="BY18" s="23">
        <v>1.18</v>
      </c>
      <c r="BZ18" s="23">
        <v>1</v>
      </c>
      <c r="CA18" s="23">
        <v>257</v>
      </c>
      <c r="CB18" s="23">
        <v>11</v>
      </c>
      <c r="CC18" s="23">
        <v>138</v>
      </c>
      <c r="CD18" s="23">
        <v>18</v>
      </c>
      <c r="CE18" s="23">
        <v>138</v>
      </c>
      <c r="CF18" s="23">
        <v>18</v>
      </c>
      <c r="CG18" s="23">
        <v>21</v>
      </c>
      <c r="CH18" s="23">
        <v>3</v>
      </c>
      <c r="CI18" s="23">
        <v>1</v>
      </c>
      <c r="CJ18" s="23">
        <v>0</v>
      </c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</row>
    <row r="19" spans="1:267" ht="17.25" thickBot="1">
      <c r="A19" s="21"/>
      <c r="B19" s="21"/>
      <c r="C19" s="23">
        <v>115918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1</v>
      </c>
      <c r="J19" s="21">
        <v>1.5</v>
      </c>
      <c r="K19" s="21">
        <v>1.5</v>
      </c>
      <c r="L19" s="23">
        <v>0</v>
      </c>
      <c r="M19" s="21" t="s">
        <v>2170</v>
      </c>
      <c r="N19" s="21">
        <v>0</v>
      </c>
      <c r="O19" s="23">
        <v>18</v>
      </c>
      <c r="P19" s="24" t="b">
        <v>0</v>
      </c>
      <c r="Q19" s="21"/>
      <c r="R19" s="21"/>
      <c r="S19" s="23">
        <v>40</v>
      </c>
      <c r="T19" s="21" t="s">
        <v>2171</v>
      </c>
      <c r="U19" s="21">
        <v>0</v>
      </c>
      <c r="V19" s="21" t="s">
        <v>2172</v>
      </c>
      <c r="W19" s="21">
        <v>0.2</v>
      </c>
      <c r="X19" s="24" t="b">
        <v>0</v>
      </c>
      <c r="Y19" s="21"/>
      <c r="Z19" s="21" t="s">
        <v>1129</v>
      </c>
      <c r="AA19" s="23">
        <v>1</v>
      </c>
      <c r="AB19" s="23">
        <v>3</v>
      </c>
      <c r="AC19" s="23">
        <v>0</v>
      </c>
      <c r="AD19" s="23">
        <v>641</v>
      </c>
      <c r="AE19" s="23">
        <v>641</v>
      </c>
      <c r="AF19" s="23">
        <v>992</v>
      </c>
      <c r="AG19" s="23">
        <v>992</v>
      </c>
      <c r="AH19" s="21">
        <v>0</v>
      </c>
      <c r="AI19" s="21">
        <v>0</v>
      </c>
      <c r="AJ19" s="21" t="s">
        <v>2172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23">
        <v>0</v>
      </c>
      <c r="AW19" s="23">
        <v>0</v>
      </c>
      <c r="AX19" s="21">
        <v>0</v>
      </c>
      <c r="AY19" s="21">
        <v>0</v>
      </c>
      <c r="AZ19" s="21">
        <v>0</v>
      </c>
      <c r="BA19" s="21">
        <v>0</v>
      </c>
      <c r="BB19" s="23">
        <v>0</v>
      </c>
      <c r="BC19" s="21">
        <v>0</v>
      </c>
      <c r="BD19" s="21">
        <v>0</v>
      </c>
      <c r="BE19" s="21">
        <v>0</v>
      </c>
      <c r="BF19" s="21">
        <v>0</v>
      </c>
      <c r="BG19" s="23">
        <v>251</v>
      </c>
      <c r="BH19" s="23">
        <v>31</v>
      </c>
      <c r="BI19" s="23">
        <v>242</v>
      </c>
      <c r="BJ19" s="23">
        <v>19</v>
      </c>
      <c r="BK19" s="23">
        <v>199</v>
      </c>
      <c r="BL19" s="23">
        <v>18</v>
      </c>
      <c r="BM19" s="23">
        <v>260</v>
      </c>
      <c r="BN19" s="23">
        <v>31</v>
      </c>
      <c r="BO19" s="21"/>
      <c r="BP19" s="21"/>
      <c r="BQ19" s="21"/>
      <c r="BR19" s="21"/>
      <c r="BS19" s="21"/>
      <c r="BT19" s="21"/>
      <c r="BU19" s="23">
        <v>0</v>
      </c>
      <c r="BV19" s="23">
        <v>0</v>
      </c>
      <c r="BW19" s="23">
        <v>0</v>
      </c>
      <c r="BX19" s="23">
        <v>0</v>
      </c>
      <c r="BY19" s="23">
        <v>0</v>
      </c>
      <c r="BZ19" s="23">
        <v>0</v>
      </c>
      <c r="CA19" s="23">
        <v>579</v>
      </c>
      <c r="CB19" s="23">
        <v>47</v>
      </c>
      <c r="CC19" s="23">
        <v>307</v>
      </c>
      <c r="CD19" s="23">
        <v>37</v>
      </c>
      <c r="CE19" s="23">
        <v>307</v>
      </c>
      <c r="CF19" s="23">
        <v>37</v>
      </c>
      <c r="CG19" s="23">
        <v>340</v>
      </c>
      <c r="CH19" s="23">
        <v>53</v>
      </c>
      <c r="CI19" s="23">
        <v>0</v>
      </c>
      <c r="CJ19" s="23">
        <v>0</v>
      </c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</row>
    <row r="20" spans="1:267" ht="17.25" thickBot="1">
      <c r="A20" s="21"/>
      <c r="B20" s="21"/>
      <c r="C20" s="23">
        <v>223340</v>
      </c>
      <c r="D20" s="23">
        <v>1</v>
      </c>
      <c r="E20" s="23">
        <v>-1</v>
      </c>
      <c r="F20" s="23">
        <v>1</v>
      </c>
      <c r="G20" s="23">
        <v>-1</v>
      </c>
      <c r="H20" s="23">
        <v>1</v>
      </c>
      <c r="I20" s="23">
        <v>3</v>
      </c>
      <c r="J20" s="21">
        <v>3.4</v>
      </c>
      <c r="K20" s="21">
        <v>3.4</v>
      </c>
      <c r="L20" s="23">
        <v>10</v>
      </c>
      <c r="M20" s="21" t="s">
        <v>1150</v>
      </c>
      <c r="N20" s="21">
        <v>10</v>
      </c>
      <c r="O20" s="23">
        <v>19</v>
      </c>
      <c r="P20" s="24" t="b">
        <v>1</v>
      </c>
      <c r="Q20" s="21"/>
      <c r="R20" s="21"/>
      <c r="S20" s="23">
        <v>86</v>
      </c>
      <c r="T20" s="21" t="s">
        <v>1151</v>
      </c>
      <c r="U20" s="21">
        <v>10</v>
      </c>
      <c r="V20" s="21" t="s">
        <v>666</v>
      </c>
      <c r="W20" s="21">
        <v>63.8</v>
      </c>
      <c r="X20" s="24" t="b">
        <v>0</v>
      </c>
      <c r="Y20" s="21"/>
      <c r="Z20" s="21" t="s">
        <v>1129</v>
      </c>
      <c r="AA20" s="23">
        <v>1</v>
      </c>
      <c r="AB20" s="23">
        <v>3</v>
      </c>
      <c r="AC20" s="23">
        <v>10</v>
      </c>
      <c r="AD20" s="23">
        <v>290674</v>
      </c>
      <c r="AE20" s="23">
        <v>290674</v>
      </c>
      <c r="AF20" s="23">
        <v>12036</v>
      </c>
      <c r="AG20" s="23">
        <v>12036</v>
      </c>
      <c r="AH20" s="21">
        <v>1.2</v>
      </c>
      <c r="AI20" s="21">
        <v>1.2</v>
      </c>
      <c r="AJ20" s="21" t="s">
        <v>666</v>
      </c>
      <c r="AK20" s="23">
        <v>90</v>
      </c>
      <c r="AL20" s="23">
        <v>1</v>
      </c>
      <c r="AM20" s="23">
        <v>0</v>
      </c>
      <c r="AN20" s="23">
        <v>0</v>
      </c>
      <c r="AO20" s="23">
        <v>1</v>
      </c>
      <c r="AP20" s="23">
        <v>0</v>
      </c>
      <c r="AQ20" s="23">
        <v>0</v>
      </c>
      <c r="AR20" s="23">
        <v>0</v>
      </c>
      <c r="AS20" s="23">
        <v>0</v>
      </c>
      <c r="AT20" s="23">
        <v>0</v>
      </c>
      <c r="AU20" s="23">
        <v>0</v>
      </c>
      <c r="AV20" s="23">
        <v>3</v>
      </c>
      <c r="AW20" s="23">
        <v>37</v>
      </c>
      <c r="AX20" s="21">
        <v>53.8</v>
      </c>
      <c r="AY20" s="21">
        <v>46.2</v>
      </c>
      <c r="AZ20" s="21">
        <v>39</v>
      </c>
      <c r="BA20" s="21">
        <v>13.9</v>
      </c>
      <c r="BB20" s="23">
        <v>1</v>
      </c>
      <c r="BC20" s="21">
        <v>0.19</v>
      </c>
      <c r="BD20" s="21">
        <v>0.17</v>
      </c>
      <c r="BE20" s="21">
        <v>0.36</v>
      </c>
      <c r="BF20" s="21">
        <v>1.18</v>
      </c>
      <c r="BG20" s="23">
        <v>5</v>
      </c>
      <c r="BH20" s="23">
        <v>2</v>
      </c>
      <c r="BI20" s="23">
        <v>9</v>
      </c>
      <c r="BJ20" s="23">
        <v>6</v>
      </c>
      <c r="BK20" s="23">
        <v>16</v>
      </c>
      <c r="BL20" s="23">
        <v>7</v>
      </c>
      <c r="BM20" s="23">
        <v>7</v>
      </c>
      <c r="BN20" s="23">
        <v>4</v>
      </c>
      <c r="BO20" s="23">
        <v>1</v>
      </c>
      <c r="BP20" s="21"/>
      <c r="BQ20" s="21"/>
      <c r="BR20" s="21"/>
      <c r="BS20" s="23">
        <v>1</v>
      </c>
      <c r="BT20" s="21"/>
      <c r="BU20" s="23">
        <v>0.19</v>
      </c>
      <c r="BV20" s="23">
        <v>0</v>
      </c>
      <c r="BW20" s="23">
        <v>0.17</v>
      </c>
      <c r="BX20" s="23">
        <v>0.36</v>
      </c>
      <c r="BY20" s="23">
        <v>1.18</v>
      </c>
      <c r="BZ20" s="23">
        <v>1</v>
      </c>
      <c r="CA20" s="23">
        <v>7</v>
      </c>
      <c r="CB20" s="23">
        <v>5</v>
      </c>
      <c r="CC20" s="23">
        <v>9</v>
      </c>
      <c r="CD20" s="23">
        <v>3</v>
      </c>
      <c r="CE20" s="23">
        <v>9</v>
      </c>
      <c r="CF20" s="23">
        <v>3</v>
      </c>
      <c r="CG20" s="23">
        <v>2</v>
      </c>
      <c r="CH20" s="23">
        <v>1</v>
      </c>
      <c r="CI20" s="23">
        <v>1</v>
      </c>
      <c r="CJ20" s="23">
        <v>0</v>
      </c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</row>
    <row r="21" spans="1:267" ht="17.25" thickBot="1">
      <c r="A21" s="21"/>
      <c r="B21" s="21"/>
      <c r="C21" s="23">
        <v>462424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3">
        <v>2</v>
      </c>
      <c r="J21" s="21">
        <v>2.8</v>
      </c>
      <c r="K21" s="21">
        <v>2.8</v>
      </c>
      <c r="L21" s="23">
        <v>5</v>
      </c>
      <c r="M21" s="21" t="s">
        <v>1176</v>
      </c>
      <c r="N21" s="21">
        <v>5</v>
      </c>
      <c r="O21" s="23">
        <v>20</v>
      </c>
      <c r="P21" s="24" t="b">
        <v>0</v>
      </c>
      <c r="Q21" s="21"/>
      <c r="R21" s="21"/>
      <c r="S21" s="23">
        <v>50</v>
      </c>
      <c r="T21" s="21" t="s">
        <v>1177</v>
      </c>
      <c r="U21" s="21">
        <v>5</v>
      </c>
      <c r="V21" s="21" t="s">
        <v>677</v>
      </c>
      <c r="W21" s="21">
        <v>21.2</v>
      </c>
      <c r="X21" s="24" t="b">
        <v>0</v>
      </c>
      <c r="Y21" s="21"/>
      <c r="Z21" s="21" t="s">
        <v>1129</v>
      </c>
      <c r="AA21" s="23">
        <v>1</v>
      </c>
      <c r="AB21" s="23">
        <v>3</v>
      </c>
      <c r="AC21" s="23">
        <v>5</v>
      </c>
      <c r="AD21" s="23">
        <v>203203</v>
      </c>
      <c r="AE21" s="23">
        <v>203203</v>
      </c>
      <c r="AF21" s="23">
        <v>22646</v>
      </c>
      <c r="AG21" s="23">
        <v>22646</v>
      </c>
      <c r="AH21" s="21">
        <v>1</v>
      </c>
      <c r="AI21" s="21">
        <v>1</v>
      </c>
      <c r="AJ21" s="21" t="s">
        <v>677</v>
      </c>
      <c r="AK21" s="23">
        <v>90</v>
      </c>
      <c r="AL21" s="23">
        <v>0</v>
      </c>
      <c r="AM21" s="23">
        <v>1</v>
      </c>
      <c r="AN21" s="23">
        <v>0</v>
      </c>
      <c r="AO21" s="23">
        <v>1</v>
      </c>
      <c r="AP21" s="23">
        <v>0</v>
      </c>
      <c r="AQ21" s="23">
        <v>0</v>
      </c>
      <c r="AR21" s="23">
        <v>0</v>
      </c>
      <c r="AS21" s="23">
        <v>0</v>
      </c>
      <c r="AT21" s="23">
        <v>0</v>
      </c>
      <c r="AU21" s="23">
        <v>0</v>
      </c>
      <c r="AV21" s="23">
        <v>0</v>
      </c>
      <c r="AW21" s="23">
        <v>22</v>
      </c>
      <c r="AX21" s="21">
        <v>33.6</v>
      </c>
      <c r="AY21" s="21">
        <v>13.6</v>
      </c>
      <c r="AZ21" s="21">
        <v>2</v>
      </c>
      <c r="BA21" s="21">
        <v>4.9000000000000004</v>
      </c>
      <c r="BB21" s="23">
        <v>1</v>
      </c>
      <c r="BC21" s="21">
        <v>0</v>
      </c>
      <c r="BD21" s="21">
        <v>0.03</v>
      </c>
      <c r="BE21" s="21">
        <v>0.03</v>
      </c>
      <c r="BF21" s="21">
        <v>1.18</v>
      </c>
      <c r="BG21" s="23">
        <v>27</v>
      </c>
      <c r="BH21" s="23">
        <v>10</v>
      </c>
      <c r="BI21" s="23">
        <v>80</v>
      </c>
      <c r="BJ21" s="23">
        <v>21</v>
      </c>
      <c r="BK21" s="23">
        <v>156</v>
      </c>
      <c r="BL21" s="23">
        <v>49</v>
      </c>
      <c r="BM21" s="23">
        <v>77</v>
      </c>
      <c r="BN21" s="23">
        <v>21</v>
      </c>
      <c r="BO21" s="21"/>
      <c r="BP21" s="21"/>
      <c r="BQ21" s="21"/>
      <c r="BR21" s="21"/>
      <c r="BS21" s="21"/>
      <c r="BT21" s="21"/>
      <c r="BU21" s="23">
        <v>0</v>
      </c>
      <c r="BV21" s="23">
        <v>0</v>
      </c>
      <c r="BW21" s="23">
        <v>0.03</v>
      </c>
      <c r="BX21" s="23">
        <v>0.03</v>
      </c>
      <c r="BY21" s="23">
        <v>1.18</v>
      </c>
      <c r="BZ21" s="23">
        <v>1</v>
      </c>
      <c r="CA21" s="23">
        <v>290</v>
      </c>
      <c r="CB21" s="23">
        <v>34</v>
      </c>
      <c r="CC21" s="23">
        <v>48</v>
      </c>
      <c r="CD21" s="23">
        <v>21</v>
      </c>
      <c r="CE21" s="23">
        <v>48</v>
      </c>
      <c r="CF21" s="23">
        <v>21</v>
      </c>
      <c r="CG21" s="23">
        <v>17</v>
      </c>
      <c r="CH21" s="23">
        <v>5</v>
      </c>
      <c r="CI21" s="23">
        <v>1</v>
      </c>
      <c r="CJ21" s="23">
        <v>0</v>
      </c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</row>
    <row r="22" spans="1:267" ht="17.25" thickBot="1">
      <c r="A22" s="21"/>
      <c r="B22" s="21"/>
      <c r="C22" s="23">
        <v>437742</v>
      </c>
      <c r="D22" s="23">
        <v>0</v>
      </c>
      <c r="E22" s="23">
        <v>0</v>
      </c>
      <c r="F22" s="23">
        <v>0</v>
      </c>
      <c r="G22" s="23">
        <v>0</v>
      </c>
      <c r="H22" s="23">
        <v>0</v>
      </c>
      <c r="I22" s="23">
        <v>3</v>
      </c>
      <c r="J22" s="21">
        <v>2.1</v>
      </c>
      <c r="K22" s="21">
        <v>2.1</v>
      </c>
      <c r="L22" s="23">
        <v>0</v>
      </c>
      <c r="M22" s="21" t="s">
        <v>1161</v>
      </c>
      <c r="N22" s="21">
        <v>0</v>
      </c>
      <c r="O22" s="23">
        <v>21</v>
      </c>
      <c r="P22" s="24" t="b">
        <v>0</v>
      </c>
      <c r="Q22" s="21"/>
      <c r="R22" s="21"/>
      <c r="S22" s="23">
        <v>50</v>
      </c>
      <c r="T22" s="21" t="s">
        <v>1162</v>
      </c>
      <c r="U22" s="21">
        <v>0</v>
      </c>
      <c r="V22" s="21" t="s">
        <v>1163</v>
      </c>
      <c r="W22" s="21">
        <v>0</v>
      </c>
      <c r="X22" s="24" t="b">
        <v>0</v>
      </c>
      <c r="Y22" s="21"/>
      <c r="Z22" s="21" t="s">
        <v>1129</v>
      </c>
      <c r="AA22" s="23">
        <v>1</v>
      </c>
      <c r="AB22" s="23">
        <v>3</v>
      </c>
      <c r="AC22" s="23">
        <v>0</v>
      </c>
      <c r="AD22" s="23">
        <v>45</v>
      </c>
      <c r="AE22" s="23">
        <v>45</v>
      </c>
      <c r="AF22" s="23">
        <v>199</v>
      </c>
      <c r="AG22" s="23">
        <v>199</v>
      </c>
      <c r="AH22" s="21">
        <v>0</v>
      </c>
      <c r="AI22" s="21">
        <v>0</v>
      </c>
      <c r="AJ22" s="21" t="s">
        <v>873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0</v>
      </c>
      <c r="AQ22" s="23">
        <v>0</v>
      </c>
      <c r="AR22" s="23">
        <v>0</v>
      </c>
      <c r="AS22" s="23">
        <v>0</v>
      </c>
      <c r="AT22" s="23">
        <v>0</v>
      </c>
      <c r="AU22" s="23">
        <v>0</v>
      </c>
      <c r="AV22" s="23">
        <v>0</v>
      </c>
      <c r="AW22" s="23">
        <v>0</v>
      </c>
      <c r="AX22" s="21">
        <v>0</v>
      </c>
      <c r="AY22" s="21">
        <v>0</v>
      </c>
      <c r="AZ22" s="21">
        <v>0</v>
      </c>
      <c r="BA22" s="21">
        <v>0</v>
      </c>
      <c r="BB22" s="23">
        <v>0</v>
      </c>
      <c r="BC22" s="21">
        <v>0</v>
      </c>
      <c r="BD22" s="21">
        <v>0</v>
      </c>
      <c r="BE22" s="21">
        <v>0</v>
      </c>
      <c r="BF22" s="21">
        <v>0</v>
      </c>
      <c r="BG22" s="23">
        <v>583</v>
      </c>
      <c r="BH22" s="23">
        <v>236</v>
      </c>
      <c r="BI22" s="23">
        <v>585</v>
      </c>
      <c r="BJ22" s="23">
        <v>241</v>
      </c>
      <c r="BK22" s="23">
        <v>577</v>
      </c>
      <c r="BL22" s="23">
        <v>233</v>
      </c>
      <c r="BM22" s="23">
        <v>591</v>
      </c>
      <c r="BN22" s="23">
        <v>243</v>
      </c>
      <c r="BO22" s="21"/>
      <c r="BP22" s="21"/>
      <c r="BQ22" s="21"/>
      <c r="BR22" s="21"/>
      <c r="BS22" s="21"/>
      <c r="BT22" s="21"/>
      <c r="BU22" s="23">
        <v>0</v>
      </c>
      <c r="BV22" s="23">
        <v>0</v>
      </c>
      <c r="BW22" s="23">
        <v>0</v>
      </c>
      <c r="BX22" s="23">
        <v>0</v>
      </c>
      <c r="BY22" s="23">
        <v>0</v>
      </c>
      <c r="BZ22" s="23">
        <v>0</v>
      </c>
      <c r="CA22" s="23">
        <v>278</v>
      </c>
      <c r="CB22" s="23">
        <v>180</v>
      </c>
      <c r="CC22" s="23">
        <v>600</v>
      </c>
      <c r="CD22" s="23">
        <v>248</v>
      </c>
      <c r="CE22" s="23">
        <v>600</v>
      </c>
      <c r="CF22" s="23">
        <v>248</v>
      </c>
      <c r="CG22" s="23">
        <v>582</v>
      </c>
      <c r="CH22" s="23">
        <v>231</v>
      </c>
      <c r="CI22" s="23">
        <v>0</v>
      </c>
      <c r="CJ22" s="23">
        <v>0</v>
      </c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</row>
    <row r="23" spans="1:267" ht="17.25" thickBot="1">
      <c r="A23" s="21"/>
      <c r="B23" s="21"/>
      <c r="C23" s="23">
        <v>209289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3</v>
      </c>
      <c r="J23" s="21">
        <v>2.6</v>
      </c>
      <c r="K23" s="21">
        <v>2.6</v>
      </c>
      <c r="L23" s="23">
        <v>0</v>
      </c>
      <c r="M23" s="21" t="s">
        <v>1148</v>
      </c>
      <c r="N23" s="21">
        <v>0</v>
      </c>
      <c r="O23" s="23">
        <v>22</v>
      </c>
      <c r="P23" s="24" t="b">
        <v>0</v>
      </c>
      <c r="Q23" s="21"/>
      <c r="R23" s="21"/>
      <c r="S23" s="23">
        <v>55</v>
      </c>
      <c r="T23" s="21" t="s">
        <v>1149</v>
      </c>
      <c r="U23" s="21">
        <v>0</v>
      </c>
      <c r="V23" s="21" t="s">
        <v>1003</v>
      </c>
      <c r="W23" s="21">
        <v>0.2</v>
      </c>
      <c r="X23" s="24" t="b">
        <v>0</v>
      </c>
      <c r="Y23" s="21"/>
      <c r="Z23" s="21" t="s">
        <v>1129</v>
      </c>
      <c r="AA23" s="23">
        <v>1</v>
      </c>
      <c r="AB23" s="23">
        <v>3</v>
      </c>
      <c r="AC23" s="23">
        <v>0</v>
      </c>
      <c r="AD23" s="23">
        <v>340</v>
      </c>
      <c r="AE23" s="23">
        <v>340</v>
      </c>
      <c r="AF23" s="23">
        <v>2368</v>
      </c>
      <c r="AG23" s="23">
        <v>2368</v>
      </c>
      <c r="AH23" s="21">
        <v>0</v>
      </c>
      <c r="AI23" s="21">
        <v>0</v>
      </c>
      <c r="AJ23" s="21" t="s">
        <v>1003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0</v>
      </c>
      <c r="AQ23" s="23">
        <v>0</v>
      </c>
      <c r="AR23" s="23">
        <v>0</v>
      </c>
      <c r="AS23" s="23">
        <v>0</v>
      </c>
      <c r="AT23" s="23">
        <v>0</v>
      </c>
      <c r="AU23" s="23">
        <v>0</v>
      </c>
      <c r="AV23" s="23">
        <v>0</v>
      </c>
      <c r="AW23" s="23">
        <v>0</v>
      </c>
      <c r="AX23" s="21">
        <v>0</v>
      </c>
      <c r="AY23" s="21">
        <v>0</v>
      </c>
      <c r="AZ23" s="21">
        <v>0</v>
      </c>
      <c r="BA23" s="21">
        <v>0</v>
      </c>
      <c r="BB23" s="23">
        <v>0</v>
      </c>
      <c r="BC23" s="21">
        <v>0</v>
      </c>
      <c r="BD23" s="21">
        <v>0</v>
      </c>
      <c r="BE23" s="21">
        <v>0</v>
      </c>
      <c r="BF23" s="21">
        <v>0</v>
      </c>
      <c r="BG23" s="23">
        <v>623</v>
      </c>
      <c r="BH23" s="23">
        <v>261</v>
      </c>
      <c r="BI23" s="23">
        <v>626</v>
      </c>
      <c r="BJ23" s="23">
        <v>265</v>
      </c>
      <c r="BK23" s="23">
        <v>621</v>
      </c>
      <c r="BL23" s="23">
        <v>260</v>
      </c>
      <c r="BM23" s="23">
        <v>628</v>
      </c>
      <c r="BN23" s="23">
        <v>266</v>
      </c>
      <c r="BO23" s="21"/>
      <c r="BP23" s="21"/>
      <c r="BQ23" s="21"/>
      <c r="BR23" s="21"/>
      <c r="BS23" s="21"/>
      <c r="BT23" s="21"/>
      <c r="BU23" s="23">
        <v>0</v>
      </c>
      <c r="BV23" s="23">
        <v>0</v>
      </c>
      <c r="BW23" s="23">
        <v>0</v>
      </c>
      <c r="BX23" s="23">
        <v>0</v>
      </c>
      <c r="BY23" s="23">
        <v>0</v>
      </c>
      <c r="BZ23" s="23">
        <v>0</v>
      </c>
      <c r="CA23" s="23">
        <v>125</v>
      </c>
      <c r="CB23" s="23">
        <v>79</v>
      </c>
      <c r="CC23" s="23">
        <v>633</v>
      </c>
      <c r="CD23" s="23">
        <v>269</v>
      </c>
      <c r="CE23" s="23">
        <v>633</v>
      </c>
      <c r="CF23" s="23">
        <v>269</v>
      </c>
      <c r="CG23" s="23">
        <v>353</v>
      </c>
      <c r="CH23" s="23">
        <v>108</v>
      </c>
      <c r="CI23" s="23">
        <v>0</v>
      </c>
      <c r="CJ23" s="23">
        <v>0</v>
      </c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</row>
    <row r="24" spans="1:267" ht="17.25" thickBot="1">
      <c r="A24" s="21"/>
      <c r="B24" s="21"/>
      <c r="C24" s="23">
        <v>437626</v>
      </c>
      <c r="D24" s="23">
        <v>0</v>
      </c>
      <c r="E24" s="23">
        <v>0</v>
      </c>
      <c r="F24" s="23">
        <v>0</v>
      </c>
      <c r="G24" s="23">
        <v>0</v>
      </c>
      <c r="H24" s="23">
        <v>0</v>
      </c>
      <c r="I24" s="23">
        <v>2</v>
      </c>
      <c r="J24" s="21">
        <v>1.5</v>
      </c>
      <c r="K24" s="21">
        <v>1.5</v>
      </c>
      <c r="L24" s="23">
        <v>0</v>
      </c>
      <c r="M24" s="21" t="s">
        <v>1158</v>
      </c>
      <c r="N24" s="21">
        <v>0</v>
      </c>
      <c r="O24" s="23">
        <v>23</v>
      </c>
      <c r="P24" s="24" t="b">
        <v>0</v>
      </c>
      <c r="Q24" s="21"/>
      <c r="R24" s="21"/>
      <c r="S24" s="23">
        <v>40</v>
      </c>
      <c r="T24" s="21" t="s">
        <v>1159</v>
      </c>
      <c r="U24" s="21">
        <v>0</v>
      </c>
      <c r="V24" s="21" t="s">
        <v>1160</v>
      </c>
      <c r="W24" s="21">
        <v>0.3</v>
      </c>
      <c r="X24" s="24" t="b">
        <v>0</v>
      </c>
      <c r="Y24" s="21"/>
      <c r="Z24" s="21" t="s">
        <v>1129</v>
      </c>
      <c r="AA24" s="23">
        <v>1</v>
      </c>
      <c r="AB24" s="23">
        <v>3</v>
      </c>
      <c r="AC24" s="23">
        <v>0</v>
      </c>
      <c r="AD24" s="23">
        <v>1021</v>
      </c>
      <c r="AE24" s="23">
        <v>1021</v>
      </c>
      <c r="AF24" s="23">
        <v>2252</v>
      </c>
      <c r="AG24" s="23">
        <v>2252</v>
      </c>
      <c r="AH24" s="21">
        <v>0</v>
      </c>
      <c r="AI24" s="21">
        <v>0</v>
      </c>
      <c r="AJ24" s="21" t="s">
        <v>1006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0</v>
      </c>
      <c r="AQ24" s="23">
        <v>0</v>
      </c>
      <c r="AR24" s="23">
        <v>0</v>
      </c>
      <c r="AS24" s="23">
        <v>0</v>
      </c>
      <c r="AT24" s="23">
        <v>0</v>
      </c>
      <c r="AU24" s="23">
        <v>0</v>
      </c>
      <c r="AV24" s="23">
        <v>0</v>
      </c>
      <c r="AW24" s="23">
        <v>0</v>
      </c>
      <c r="AX24" s="21">
        <v>0</v>
      </c>
      <c r="AY24" s="21">
        <v>0</v>
      </c>
      <c r="AZ24" s="21">
        <v>0</v>
      </c>
      <c r="BA24" s="21">
        <v>0</v>
      </c>
      <c r="BB24" s="23">
        <v>0</v>
      </c>
      <c r="BC24" s="21">
        <v>0</v>
      </c>
      <c r="BD24" s="21">
        <v>0</v>
      </c>
      <c r="BE24" s="21">
        <v>0</v>
      </c>
      <c r="BF24" s="21">
        <v>0</v>
      </c>
      <c r="BG24" s="23">
        <v>300</v>
      </c>
      <c r="BH24" s="23">
        <v>122</v>
      </c>
      <c r="BI24" s="23">
        <v>292</v>
      </c>
      <c r="BJ24" s="23">
        <v>118</v>
      </c>
      <c r="BK24" s="23">
        <v>249</v>
      </c>
      <c r="BL24" s="23">
        <v>93</v>
      </c>
      <c r="BM24" s="23">
        <v>309</v>
      </c>
      <c r="BN24" s="23">
        <v>121</v>
      </c>
      <c r="BO24" s="21"/>
      <c r="BP24" s="21"/>
      <c r="BQ24" s="21"/>
      <c r="BR24" s="21"/>
      <c r="BS24" s="21"/>
      <c r="BT24" s="21"/>
      <c r="BU24" s="23">
        <v>0</v>
      </c>
      <c r="BV24" s="23">
        <v>0</v>
      </c>
      <c r="BW24" s="23">
        <v>0</v>
      </c>
      <c r="BX24" s="23">
        <v>0</v>
      </c>
      <c r="BY24" s="23">
        <v>0</v>
      </c>
      <c r="BZ24" s="23">
        <v>0</v>
      </c>
      <c r="CA24" s="23">
        <v>629</v>
      </c>
      <c r="CB24" s="23">
        <v>192</v>
      </c>
      <c r="CC24" s="23">
        <v>355</v>
      </c>
      <c r="CD24" s="23">
        <v>126</v>
      </c>
      <c r="CE24" s="23">
        <v>355</v>
      </c>
      <c r="CF24" s="23">
        <v>126</v>
      </c>
      <c r="CG24" s="23">
        <v>281</v>
      </c>
      <c r="CH24" s="23">
        <v>106</v>
      </c>
      <c r="CI24" s="23">
        <v>0</v>
      </c>
      <c r="CJ24" s="23">
        <v>0</v>
      </c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</row>
    <row r="25" spans="1:267" ht="17.25" thickBot="1">
      <c r="A25" s="21"/>
      <c r="B25" s="21"/>
      <c r="C25" s="23">
        <v>192895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2</v>
      </c>
      <c r="J25" s="21">
        <v>2.5</v>
      </c>
      <c r="K25" s="21">
        <v>2.5</v>
      </c>
      <c r="L25" s="23">
        <v>0</v>
      </c>
      <c r="M25" s="21" t="s">
        <v>1139</v>
      </c>
      <c r="N25" s="21">
        <v>0</v>
      </c>
      <c r="O25" s="23">
        <v>24</v>
      </c>
      <c r="P25" s="24" t="b">
        <v>0</v>
      </c>
      <c r="Q25" s="21"/>
      <c r="R25" s="21"/>
      <c r="S25" s="23">
        <v>45</v>
      </c>
      <c r="T25" s="21" t="s">
        <v>1140</v>
      </c>
      <c r="U25" s="21">
        <v>0</v>
      </c>
      <c r="V25" s="21" t="s">
        <v>761</v>
      </c>
      <c r="W25" s="21">
        <v>0.3</v>
      </c>
      <c r="X25" s="24" t="b">
        <v>0</v>
      </c>
      <c r="Y25" s="21"/>
      <c r="Z25" s="21" t="s">
        <v>1129</v>
      </c>
      <c r="AA25" s="23">
        <v>1</v>
      </c>
      <c r="AB25" s="23">
        <v>3</v>
      </c>
      <c r="AC25" s="23">
        <v>0</v>
      </c>
      <c r="AD25" s="23">
        <v>905</v>
      </c>
      <c r="AE25" s="23">
        <v>905</v>
      </c>
      <c r="AF25" s="23">
        <v>3506</v>
      </c>
      <c r="AG25" s="23">
        <v>3506</v>
      </c>
      <c r="AH25" s="21">
        <v>0</v>
      </c>
      <c r="AI25" s="21">
        <v>0</v>
      </c>
      <c r="AJ25" s="21" t="s">
        <v>761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0</v>
      </c>
      <c r="AQ25" s="23">
        <v>0</v>
      </c>
      <c r="AR25" s="23">
        <v>0</v>
      </c>
      <c r="AS25" s="23">
        <v>0</v>
      </c>
      <c r="AT25" s="23">
        <v>0</v>
      </c>
      <c r="AU25" s="23">
        <v>0</v>
      </c>
      <c r="AV25" s="23">
        <v>0</v>
      </c>
      <c r="AW25" s="23">
        <v>0</v>
      </c>
      <c r="AX25" s="21">
        <v>0</v>
      </c>
      <c r="AY25" s="21">
        <v>0</v>
      </c>
      <c r="AZ25" s="21">
        <v>0</v>
      </c>
      <c r="BA25" s="21">
        <v>0</v>
      </c>
      <c r="BB25" s="23">
        <v>0</v>
      </c>
      <c r="BC25" s="21">
        <v>0</v>
      </c>
      <c r="BD25" s="21">
        <v>0</v>
      </c>
      <c r="BE25" s="21">
        <v>0</v>
      </c>
      <c r="BF25" s="21">
        <v>0</v>
      </c>
      <c r="BG25" s="23">
        <v>386</v>
      </c>
      <c r="BH25" s="23">
        <v>174</v>
      </c>
      <c r="BI25" s="23">
        <v>382</v>
      </c>
      <c r="BJ25" s="23">
        <v>170</v>
      </c>
      <c r="BK25" s="23">
        <v>351</v>
      </c>
      <c r="BL25" s="23">
        <v>156</v>
      </c>
      <c r="BM25" s="23">
        <v>394</v>
      </c>
      <c r="BN25" s="23">
        <v>172</v>
      </c>
      <c r="BO25" s="21"/>
      <c r="BP25" s="21"/>
      <c r="BQ25" s="21"/>
      <c r="BR25" s="21"/>
      <c r="BS25" s="21"/>
      <c r="BT25" s="21"/>
      <c r="BU25" s="23">
        <v>0</v>
      </c>
      <c r="BV25" s="23">
        <v>0</v>
      </c>
      <c r="BW25" s="23">
        <v>0</v>
      </c>
      <c r="BX25" s="23">
        <v>0</v>
      </c>
      <c r="BY25" s="23">
        <v>0</v>
      </c>
      <c r="BZ25" s="23">
        <v>0</v>
      </c>
      <c r="CA25" s="23">
        <v>395</v>
      </c>
      <c r="CB25" s="23">
        <v>90</v>
      </c>
      <c r="CC25" s="23">
        <v>435</v>
      </c>
      <c r="CD25" s="23">
        <v>176</v>
      </c>
      <c r="CE25" s="23">
        <v>435</v>
      </c>
      <c r="CF25" s="23">
        <v>176</v>
      </c>
      <c r="CG25" s="23">
        <v>263</v>
      </c>
      <c r="CH25" s="23">
        <v>96</v>
      </c>
      <c r="CI25" s="23">
        <v>0</v>
      </c>
      <c r="CJ25" s="23">
        <v>0</v>
      </c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</row>
    <row r="26" spans="1:267" ht="17.25" thickBot="1">
      <c r="A26" s="21"/>
      <c r="B26" s="21"/>
      <c r="C26" s="23">
        <v>223723</v>
      </c>
      <c r="D26" s="23">
        <v>0</v>
      </c>
      <c r="E26" s="23">
        <v>0</v>
      </c>
      <c r="F26" s="23">
        <v>0</v>
      </c>
      <c r="G26" s="23">
        <v>0</v>
      </c>
      <c r="H26" s="23">
        <v>0</v>
      </c>
      <c r="I26" s="23">
        <v>2</v>
      </c>
      <c r="J26" s="21">
        <v>2.5</v>
      </c>
      <c r="K26" s="21">
        <v>2.5</v>
      </c>
      <c r="L26" s="23">
        <v>1</v>
      </c>
      <c r="M26" s="21" t="s">
        <v>1152</v>
      </c>
      <c r="N26" s="21">
        <v>1</v>
      </c>
      <c r="O26" s="23">
        <v>25</v>
      </c>
      <c r="P26" s="24" t="b">
        <v>0</v>
      </c>
      <c r="Q26" s="21"/>
      <c r="R26" s="21"/>
      <c r="S26" s="23">
        <v>45</v>
      </c>
      <c r="T26" s="21" t="s">
        <v>1153</v>
      </c>
      <c r="U26" s="21">
        <v>1</v>
      </c>
      <c r="V26" s="21" t="s">
        <v>742</v>
      </c>
      <c r="W26" s="21">
        <v>0.3</v>
      </c>
      <c r="X26" s="24" t="b">
        <v>0</v>
      </c>
      <c r="Y26" s="21"/>
      <c r="Z26" s="21" t="s">
        <v>1129</v>
      </c>
      <c r="AA26" s="23">
        <v>1</v>
      </c>
      <c r="AB26" s="23">
        <v>3</v>
      </c>
      <c r="AC26" s="23">
        <v>1</v>
      </c>
      <c r="AD26" s="23">
        <v>2067</v>
      </c>
      <c r="AE26" s="23">
        <v>2067</v>
      </c>
      <c r="AF26" s="23">
        <v>1764</v>
      </c>
      <c r="AG26" s="23">
        <v>1764</v>
      </c>
      <c r="AH26" s="21">
        <v>0.2</v>
      </c>
      <c r="AI26" s="21">
        <v>0.2</v>
      </c>
      <c r="AJ26" s="21" t="s">
        <v>742</v>
      </c>
      <c r="AK26" s="23">
        <v>40</v>
      </c>
      <c r="AL26" s="23">
        <v>0</v>
      </c>
      <c r="AM26" s="23">
        <v>0</v>
      </c>
      <c r="AN26" s="23">
        <v>0</v>
      </c>
      <c r="AO26" s="23">
        <v>1</v>
      </c>
      <c r="AP26" s="23">
        <v>0</v>
      </c>
      <c r="AQ26" s="23">
        <v>0</v>
      </c>
      <c r="AR26" s="23">
        <v>0</v>
      </c>
      <c r="AS26" s="23">
        <v>0</v>
      </c>
      <c r="AT26" s="23">
        <v>0</v>
      </c>
      <c r="AU26" s="23">
        <v>0</v>
      </c>
      <c r="AV26" s="23">
        <v>0</v>
      </c>
      <c r="AW26" s="23">
        <v>9</v>
      </c>
      <c r="AX26" s="21">
        <v>10</v>
      </c>
      <c r="AY26" s="21">
        <v>4.3</v>
      </c>
      <c r="AZ26" s="21">
        <v>9</v>
      </c>
      <c r="BA26" s="21">
        <v>2.2999999999999998</v>
      </c>
      <c r="BB26" s="23">
        <v>0</v>
      </c>
      <c r="BC26" s="21">
        <v>0.03</v>
      </c>
      <c r="BD26" s="21">
        <v>0.02</v>
      </c>
      <c r="BE26" s="21">
        <v>0.05</v>
      </c>
      <c r="BF26" s="21">
        <v>0.9</v>
      </c>
      <c r="BG26" s="23">
        <v>138</v>
      </c>
      <c r="BH26" s="23">
        <v>60</v>
      </c>
      <c r="BI26" s="23">
        <v>135</v>
      </c>
      <c r="BJ26" s="23">
        <v>40</v>
      </c>
      <c r="BK26" s="23">
        <v>82</v>
      </c>
      <c r="BL26" s="23">
        <v>19</v>
      </c>
      <c r="BM26" s="23">
        <v>141</v>
      </c>
      <c r="BN26" s="23">
        <v>48</v>
      </c>
      <c r="BO26" s="21"/>
      <c r="BP26" s="21"/>
      <c r="BQ26" s="21"/>
      <c r="BR26" s="21"/>
      <c r="BS26" s="21"/>
      <c r="BT26" s="21"/>
      <c r="BU26" s="23">
        <v>7.0000000000000007E-2</v>
      </c>
      <c r="BV26" s="23">
        <v>0</v>
      </c>
      <c r="BW26" s="23">
        <v>0.04</v>
      </c>
      <c r="BX26" s="23">
        <v>0.11</v>
      </c>
      <c r="BY26" s="23">
        <v>2.02</v>
      </c>
      <c r="BZ26" s="23">
        <v>2.25</v>
      </c>
      <c r="CA26" s="23">
        <v>434</v>
      </c>
      <c r="CB26" s="23">
        <v>118</v>
      </c>
      <c r="CC26" s="23">
        <v>200</v>
      </c>
      <c r="CD26" s="23">
        <v>73</v>
      </c>
      <c r="CE26" s="23">
        <v>200</v>
      </c>
      <c r="CF26" s="23">
        <v>73</v>
      </c>
      <c r="CG26" s="23">
        <v>304</v>
      </c>
      <c r="CH26" s="23">
        <v>117</v>
      </c>
      <c r="CI26" s="23">
        <v>0</v>
      </c>
      <c r="CJ26" s="23">
        <v>0</v>
      </c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</row>
    <row r="27" spans="1:267" ht="17.25" thickBot="1">
      <c r="A27" s="21"/>
      <c r="B27" s="21"/>
      <c r="C27" s="23">
        <v>116216</v>
      </c>
      <c r="D27" s="23">
        <v>0</v>
      </c>
      <c r="E27" s="23">
        <v>0</v>
      </c>
      <c r="F27" s="23">
        <v>0</v>
      </c>
      <c r="G27" s="23">
        <v>0</v>
      </c>
      <c r="H27" s="23">
        <v>0</v>
      </c>
      <c r="I27" s="23">
        <v>3</v>
      </c>
      <c r="J27" s="21">
        <v>3</v>
      </c>
      <c r="K27" s="21">
        <v>3</v>
      </c>
      <c r="L27" s="23">
        <v>1</v>
      </c>
      <c r="M27" s="21" t="s">
        <v>1184</v>
      </c>
      <c r="N27" s="21">
        <v>1</v>
      </c>
      <c r="O27" s="23">
        <v>26</v>
      </c>
      <c r="P27" s="24" t="b">
        <v>0</v>
      </c>
      <c r="Q27" s="21"/>
      <c r="R27" s="21"/>
      <c r="S27" s="23">
        <v>70</v>
      </c>
      <c r="T27" s="21" t="s">
        <v>1185</v>
      </c>
      <c r="U27" s="21">
        <v>1</v>
      </c>
      <c r="V27" s="21" t="s">
        <v>909</v>
      </c>
      <c r="W27" s="21">
        <v>5.3</v>
      </c>
      <c r="X27" s="24" t="b">
        <v>0</v>
      </c>
      <c r="Y27" s="21"/>
      <c r="Z27" s="21" t="s">
        <v>1129</v>
      </c>
      <c r="AA27" s="23">
        <v>1</v>
      </c>
      <c r="AB27" s="23">
        <v>3</v>
      </c>
      <c r="AC27" s="23">
        <v>1</v>
      </c>
      <c r="AD27" s="23">
        <v>5219</v>
      </c>
      <c r="AE27" s="23">
        <v>5219</v>
      </c>
      <c r="AF27" s="23">
        <v>67799</v>
      </c>
      <c r="AG27" s="23">
        <v>67799</v>
      </c>
      <c r="AH27" s="21">
        <v>0.1</v>
      </c>
      <c r="AI27" s="21">
        <v>0.1</v>
      </c>
      <c r="AJ27" s="21" t="s">
        <v>909</v>
      </c>
      <c r="AK27" s="23">
        <v>17</v>
      </c>
      <c r="AL27" s="23">
        <v>0</v>
      </c>
      <c r="AM27" s="23">
        <v>0</v>
      </c>
      <c r="AN27" s="23">
        <v>0</v>
      </c>
      <c r="AO27" s="23">
        <v>1</v>
      </c>
      <c r="AP27" s="23">
        <v>0</v>
      </c>
      <c r="AQ27" s="23">
        <v>0</v>
      </c>
      <c r="AR27" s="23">
        <v>0</v>
      </c>
      <c r="AS27" s="23">
        <v>0</v>
      </c>
      <c r="AT27" s="23">
        <v>0</v>
      </c>
      <c r="AU27" s="23">
        <v>0</v>
      </c>
      <c r="AV27" s="23">
        <v>0</v>
      </c>
      <c r="AW27" s="23">
        <v>8</v>
      </c>
      <c r="AX27" s="21">
        <v>5.4</v>
      </c>
      <c r="AY27" s="21">
        <v>10.8</v>
      </c>
      <c r="AZ27" s="21">
        <v>0</v>
      </c>
      <c r="BA27" s="21">
        <v>1.6</v>
      </c>
      <c r="BB27" s="23">
        <v>0</v>
      </c>
      <c r="BC27" s="21">
        <v>0</v>
      </c>
      <c r="BD27" s="21">
        <v>0.01</v>
      </c>
      <c r="BE27" s="21">
        <v>0.01</v>
      </c>
      <c r="BF27" s="21">
        <v>0.88</v>
      </c>
      <c r="BG27" s="23">
        <v>177</v>
      </c>
      <c r="BH27" s="23">
        <v>78</v>
      </c>
      <c r="BI27" s="23">
        <v>114</v>
      </c>
      <c r="BJ27" s="23">
        <v>71</v>
      </c>
      <c r="BK27" s="23">
        <v>653</v>
      </c>
      <c r="BL27" s="23">
        <v>280</v>
      </c>
      <c r="BM27" s="23">
        <v>182</v>
      </c>
      <c r="BN27" s="23">
        <v>86</v>
      </c>
      <c r="BO27" s="23">
        <v>2</v>
      </c>
      <c r="BP27" s="21"/>
      <c r="BQ27" s="21"/>
      <c r="BR27" s="21"/>
      <c r="BS27" s="21"/>
      <c r="BT27" s="21"/>
      <c r="BU27" s="23">
        <v>0</v>
      </c>
      <c r="BV27" s="23">
        <v>0</v>
      </c>
      <c r="BW27" s="23">
        <v>0.05</v>
      </c>
      <c r="BX27" s="23">
        <v>0.05</v>
      </c>
      <c r="BY27" s="23">
        <v>4.66</v>
      </c>
      <c r="BZ27" s="23">
        <v>5.29</v>
      </c>
      <c r="CA27" s="23">
        <v>30</v>
      </c>
      <c r="CB27" s="23">
        <v>17</v>
      </c>
      <c r="CC27" s="23">
        <v>275</v>
      </c>
      <c r="CD27" s="23">
        <v>133</v>
      </c>
      <c r="CE27" s="23">
        <v>275</v>
      </c>
      <c r="CF27" s="23">
        <v>133</v>
      </c>
      <c r="CG27" s="23">
        <v>68</v>
      </c>
      <c r="CH27" s="23">
        <v>21</v>
      </c>
      <c r="CI27" s="23">
        <v>0</v>
      </c>
      <c r="CJ27" s="23">
        <v>0</v>
      </c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</row>
    <row r="28" spans="1:267" ht="17.25" thickBot="1">
      <c r="A28" s="21"/>
      <c r="B28" s="21"/>
      <c r="C28" s="23">
        <v>198869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2</v>
      </c>
      <c r="J28" s="21">
        <v>3.1</v>
      </c>
      <c r="K28" s="21">
        <v>3.1</v>
      </c>
      <c r="L28" s="23">
        <v>1</v>
      </c>
      <c r="M28" s="21" t="s">
        <v>1144</v>
      </c>
      <c r="N28" s="21">
        <v>1</v>
      </c>
      <c r="O28" s="23">
        <v>29</v>
      </c>
      <c r="P28" s="24" t="b">
        <v>0</v>
      </c>
      <c r="Q28" s="21"/>
      <c r="R28" s="21"/>
      <c r="S28" s="23">
        <v>55</v>
      </c>
      <c r="T28" s="21" t="s">
        <v>1145</v>
      </c>
      <c r="U28" s="21">
        <v>1</v>
      </c>
      <c r="V28" s="21" t="s">
        <v>685</v>
      </c>
      <c r="W28" s="21">
        <v>9.6</v>
      </c>
      <c r="X28" s="24" t="b">
        <v>0</v>
      </c>
      <c r="Y28" s="21"/>
      <c r="Z28" s="21" t="s">
        <v>1129</v>
      </c>
      <c r="AA28" s="23">
        <v>1</v>
      </c>
      <c r="AB28" s="23">
        <v>3</v>
      </c>
      <c r="AC28" s="23">
        <v>1</v>
      </c>
      <c r="AD28" s="23">
        <v>22775</v>
      </c>
      <c r="AE28" s="23">
        <v>22775</v>
      </c>
      <c r="AF28" s="23">
        <v>38108</v>
      </c>
      <c r="AG28" s="23">
        <v>38108</v>
      </c>
      <c r="AH28" s="21">
        <v>0.2</v>
      </c>
      <c r="AI28" s="21">
        <v>0.2</v>
      </c>
      <c r="AJ28" s="21" t="s">
        <v>685</v>
      </c>
      <c r="AK28" s="23">
        <v>90</v>
      </c>
      <c r="AL28" s="23">
        <v>0</v>
      </c>
      <c r="AM28" s="23">
        <v>0</v>
      </c>
      <c r="AN28" s="23">
        <v>0</v>
      </c>
      <c r="AO28" s="23">
        <v>1</v>
      </c>
      <c r="AP28" s="23">
        <v>0</v>
      </c>
      <c r="AQ28" s="23">
        <v>0</v>
      </c>
      <c r="AR28" s="23">
        <v>0</v>
      </c>
      <c r="AS28" s="23">
        <v>1</v>
      </c>
      <c r="AT28" s="23">
        <v>0</v>
      </c>
      <c r="AU28" s="23">
        <v>0</v>
      </c>
      <c r="AV28" s="23">
        <v>0</v>
      </c>
      <c r="AW28" s="23">
        <v>8</v>
      </c>
      <c r="AX28" s="21">
        <v>10.8</v>
      </c>
      <c r="AY28" s="21">
        <v>7.3</v>
      </c>
      <c r="AZ28" s="21">
        <v>2</v>
      </c>
      <c r="BA28" s="21">
        <v>2</v>
      </c>
      <c r="BB28" s="23">
        <v>1</v>
      </c>
      <c r="BC28" s="21">
        <v>0</v>
      </c>
      <c r="BD28" s="21">
        <v>0.03</v>
      </c>
      <c r="BE28" s="21">
        <v>0.03</v>
      </c>
      <c r="BF28" s="21">
        <v>1.18</v>
      </c>
      <c r="BG28" s="23">
        <v>133</v>
      </c>
      <c r="BH28" s="23">
        <v>57</v>
      </c>
      <c r="BI28" s="23">
        <v>124</v>
      </c>
      <c r="BJ28" s="23">
        <v>37</v>
      </c>
      <c r="BK28" s="23">
        <v>159</v>
      </c>
      <c r="BL28" s="23">
        <v>50</v>
      </c>
      <c r="BM28" s="23">
        <v>158</v>
      </c>
      <c r="BN28" s="23">
        <v>56</v>
      </c>
      <c r="BO28" s="21"/>
      <c r="BP28" s="21"/>
      <c r="BQ28" s="21"/>
      <c r="BR28" s="21"/>
      <c r="BS28" s="21"/>
      <c r="BT28" s="21"/>
      <c r="BU28" s="23">
        <v>0</v>
      </c>
      <c r="BV28" s="23">
        <v>0</v>
      </c>
      <c r="BW28" s="23">
        <v>0.03</v>
      </c>
      <c r="BX28" s="23">
        <v>0.03</v>
      </c>
      <c r="BY28" s="23">
        <v>1.18</v>
      </c>
      <c r="BZ28" s="23">
        <v>1</v>
      </c>
      <c r="CA28" s="23">
        <v>115</v>
      </c>
      <c r="CB28" s="23">
        <v>10</v>
      </c>
      <c r="CC28" s="23">
        <v>257</v>
      </c>
      <c r="CD28" s="23">
        <v>88</v>
      </c>
      <c r="CE28" s="23">
        <v>257</v>
      </c>
      <c r="CF28" s="23">
        <v>88</v>
      </c>
      <c r="CG28" s="23">
        <v>40</v>
      </c>
      <c r="CH28" s="23">
        <v>14</v>
      </c>
      <c r="CI28" s="23">
        <v>1</v>
      </c>
      <c r="CJ28" s="23">
        <v>0</v>
      </c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</row>
    <row r="29" spans="1:267" ht="17.25" thickBot="1">
      <c r="A29" s="23">
        <v>0</v>
      </c>
      <c r="B29" s="23">
        <v>0</v>
      </c>
      <c r="C29" s="23">
        <v>84450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3</v>
      </c>
      <c r="J29" s="21">
        <v>0</v>
      </c>
      <c r="K29" s="21">
        <v>0</v>
      </c>
      <c r="L29" s="23">
        <v>0</v>
      </c>
      <c r="M29" s="21" t="s">
        <v>1130</v>
      </c>
      <c r="N29" s="21">
        <v>0</v>
      </c>
      <c r="O29" s="23">
        <v>30</v>
      </c>
      <c r="P29" s="24" t="b">
        <v>0</v>
      </c>
      <c r="Q29" s="21" t="s">
        <v>2176</v>
      </c>
      <c r="R29" s="21" t="s">
        <v>2177</v>
      </c>
      <c r="S29" s="23">
        <v>60</v>
      </c>
      <c r="T29" s="21" t="s">
        <v>1131</v>
      </c>
      <c r="U29" s="21">
        <v>0</v>
      </c>
      <c r="V29" s="21" t="s">
        <v>733</v>
      </c>
      <c r="W29" s="21">
        <v>0</v>
      </c>
      <c r="X29" s="24" t="b">
        <v>0</v>
      </c>
      <c r="Y29" s="21"/>
      <c r="Z29" s="21" t="s">
        <v>1143</v>
      </c>
      <c r="AA29" s="23">
        <v>1</v>
      </c>
      <c r="AB29" s="23">
        <v>3</v>
      </c>
      <c r="AC29" s="23">
        <v>0</v>
      </c>
      <c r="AD29" s="23">
        <v>0</v>
      </c>
      <c r="AE29" s="23">
        <v>0</v>
      </c>
      <c r="AF29" s="23">
        <v>505</v>
      </c>
      <c r="AG29" s="23">
        <v>505</v>
      </c>
      <c r="AH29" s="21">
        <v>0</v>
      </c>
      <c r="AI29" s="21">
        <v>0</v>
      </c>
      <c r="AJ29" s="21" t="s">
        <v>733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  <c r="AQ29" s="23">
        <v>0</v>
      </c>
      <c r="AR29" s="23">
        <v>0</v>
      </c>
      <c r="AS29" s="23">
        <v>0</v>
      </c>
      <c r="AT29" s="23">
        <v>0</v>
      </c>
      <c r="AU29" s="23">
        <v>0</v>
      </c>
      <c r="AV29" s="23">
        <v>0</v>
      </c>
      <c r="AW29" s="23">
        <v>0</v>
      </c>
      <c r="AX29" s="21">
        <v>0</v>
      </c>
      <c r="AY29" s="21">
        <v>0</v>
      </c>
      <c r="AZ29" s="21">
        <v>0</v>
      </c>
      <c r="BA29" s="21">
        <v>0</v>
      </c>
      <c r="BB29" s="23">
        <v>0</v>
      </c>
      <c r="BC29" s="21">
        <v>0</v>
      </c>
      <c r="BD29" s="21">
        <v>0</v>
      </c>
      <c r="BE29" s="21">
        <v>0</v>
      </c>
      <c r="BF29" s="21">
        <v>0</v>
      </c>
      <c r="BG29" s="23">
        <v>638</v>
      </c>
      <c r="BH29" s="23">
        <v>270</v>
      </c>
      <c r="BI29" s="23">
        <v>641</v>
      </c>
      <c r="BJ29" s="23">
        <v>274</v>
      </c>
      <c r="BK29" s="23">
        <v>638</v>
      </c>
      <c r="BL29" s="23">
        <v>271</v>
      </c>
      <c r="BM29" s="23">
        <v>642</v>
      </c>
      <c r="BN29" s="23">
        <v>274</v>
      </c>
      <c r="BO29" s="21"/>
      <c r="BP29" s="21"/>
      <c r="BQ29" s="23">
        <v>2</v>
      </c>
      <c r="BR29" s="21"/>
      <c r="BS29" s="21"/>
      <c r="BT29" s="21"/>
      <c r="BU29" s="23">
        <v>0</v>
      </c>
      <c r="BV29" s="23">
        <v>0</v>
      </c>
      <c r="BW29" s="23">
        <v>0</v>
      </c>
      <c r="BX29" s="23">
        <v>0</v>
      </c>
      <c r="BY29" s="23">
        <v>0</v>
      </c>
      <c r="BZ29" s="23">
        <v>0</v>
      </c>
      <c r="CA29" s="23">
        <v>60</v>
      </c>
      <c r="CB29" s="23">
        <v>36</v>
      </c>
      <c r="CC29" s="23">
        <v>642</v>
      </c>
      <c r="CD29" s="23">
        <v>275</v>
      </c>
      <c r="CE29" s="23">
        <v>642</v>
      </c>
      <c r="CF29" s="23">
        <v>275</v>
      </c>
      <c r="CG29" s="23">
        <v>597</v>
      </c>
      <c r="CH29" s="23">
        <v>240</v>
      </c>
      <c r="CI29" s="23">
        <v>0</v>
      </c>
      <c r="CJ29" s="23">
        <v>0</v>
      </c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</row>
    <row r="30" spans="1:267" ht="17.25" thickBot="1">
      <c r="A30" s="21"/>
      <c r="B30" s="21"/>
      <c r="C30" s="23">
        <v>206325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2</v>
      </c>
      <c r="J30" s="21">
        <v>2.8</v>
      </c>
      <c r="K30" s="21">
        <v>2.8</v>
      </c>
      <c r="L30" s="23">
        <v>0</v>
      </c>
      <c r="M30" s="21" t="s">
        <v>1186</v>
      </c>
      <c r="N30" s="21">
        <v>0</v>
      </c>
      <c r="O30" s="23">
        <v>31</v>
      </c>
      <c r="P30" s="24" t="b">
        <v>0</v>
      </c>
      <c r="Q30" s="21"/>
      <c r="R30" s="21"/>
      <c r="S30" s="23">
        <v>50</v>
      </c>
      <c r="T30" s="21" t="s">
        <v>1187</v>
      </c>
      <c r="U30" s="21">
        <v>0</v>
      </c>
      <c r="V30" s="21" t="s">
        <v>688</v>
      </c>
      <c r="W30" s="21">
        <v>6.2</v>
      </c>
      <c r="X30" s="24" t="b">
        <v>0</v>
      </c>
      <c r="Y30" s="21"/>
      <c r="Z30" s="21" t="s">
        <v>1129</v>
      </c>
      <c r="AA30" s="23">
        <v>1</v>
      </c>
      <c r="AB30" s="23">
        <v>3</v>
      </c>
      <c r="AC30" s="23">
        <v>0</v>
      </c>
      <c r="AD30" s="23">
        <v>9883</v>
      </c>
      <c r="AE30" s="23">
        <v>9883</v>
      </c>
      <c r="AF30" s="23">
        <v>73042</v>
      </c>
      <c r="AG30" s="23">
        <v>73042</v>
      </c>
      <c r="AH30" s="21">
        <v>0</v>
      </c>
      <c r="AI30" s="21">
        <v>0</v>
      </c>
      <c r="AJ30" s="21" t="s">
        <v>688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  <c r="AQ30" s="23">
        <v>0</v>
      </c>
      <c r="AR30" s="23">
        <v>0</v>
      </c>
      <c r="AS30" s="23">
        <v>0</v>
      </c>
      <c r="AT30" s="23">
        <v>0</v>
      </c>
      <c r="AU30" s="23">
        <v>0</v>
      </c>
      <c r="AV30" s="23">
        <v>0</v>
      </c>
      <c r="AW30" s="23">
        <v>0</v>
      </c>
      <c r="AX30" s="21">
        <v>0</v>
      </c>
      <c r="AY30" s="21">
        <v>0</v>
      </c>
      <c r="AZ30" s="21">
        <v>0</v>
      </c>
      <c r="BA30" s="21">
        <v>0</v>
      </c>
      <c r="BB30" s="23">
        <v>0</v>
      </c>
      <c r="BC30" s="21">
        <v>0</v>
      </c>
      <c r="BD30" s="21">
        <v>0</v>
      </c>
      <c r="BE30" s="21">
        <v>0</v>
      </c>
      <c r="BF30" s="21">
        <v>0</v>
      </c>
      <c r="BG30" s="23">
        <v>558</v>
      </c>
      <c r="BH30" s="23">
        <v>209</v>
      </c>
      <c r="BI30" s="23">
        <v>559</v>
      </c>
      <c r="BJ30" s="23">
        <v>208</v>
      </c>
      <c r="BK30" s="23">
        <v>546</v>
      </c>
      <c r="BL30" s="23">
        <v>205</v>
      </c>
      <c r="BM30" s="23">
        <v>565</v>
      </c>
      <c r="BN30" s="23">
        <v>208</v>
      </c>
      <c r="BO30" s="21"/>
      <c r="BP30" s="21"/>
      <c r="BQ30" s="21"/>
      <c r="BR30" s="21"/>
      <c r="BS30" s="21"/>
      <c r="BT30" s="21"/>
      <c r="BU30" s="23">
        <v>0</v>
      </c>
      <c r="BV30" s="23">
        <v>0</v>
      </c>
      <c r="BW30" s="23">
        <v>0</v>
      </c>
      <c r="BX30" s="23">
        <v>0</v>
      </c>
      <c r="BY30" s="23">
        <v>0</v>
      </c>
      <c r="BZ30" s="23">
        <v>0</v>
      </c>
      <c r="CA30" s="23">
        <v>239</v>
      </c>
      <c r="CB30" s="23">
        <v>26</v>
      </c>
      <c r="CC30" s="23">
        <v>582</v>
      </c>
      <c r="CD30" s="23">
        <v>208</v>
      </c>
      <c r="CE30" s="23">
        <v>582</v>
      </c>
      <c r="CF30" s="23">
        <v>208</v>
      </c>
      <c r="CG30" s="23">
        <v>60</v>
      </c>
      <c r="CH30" s="23">
        <v>22</v>
      </c>
      <c r="CI30" s="23">
        <v>0</v>
      </c>
      <c r="CJ30" s="23">
        <v>0</v>
      </c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</row>
    <row r="31" spans="1:267" ht="17.25" thickBot="1">
      <c r="A31" s="21"/>
      <c r="B31" s="21"/>
      <c r="C31" s="23">
        <v>204480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3</v>
      </c>
      <c r="J31" s="21">
        <v>2.6</v>
      </c>
      <c r="K31" s="21">
        <v>2.6</v>
      </c>
      <c r="L31" s="23">
        <v>2</v>
      </c>
      <c r="M31" s="21" t="s">
        <v>1917</v>
      </c>
      <c r="N31" s="21">
        <v>2</v>
      </c>
      <c r="O31" s="23">
        <v>540</v>
      </c>
      <c r="P31" s="24" t="b">
        <v>0</v>
      </c>
      <c r="Q31" s="21"/>
      <c r="R31" s="21"/>
      <c r="S31" s="23">
        <v>55</v>
      </c>
      <c r="T31" s="21" t="s">
        <v>1918</v>
      </c>
      <c r="U31" s="21">
        <v>2</v>
      </c>
      <c r="V31" s="21" t="s">
        <v>821</v>
      </c>
      <c r="W31" s="21">
        <v>6.3</v>
      </c>
      <c r="X31" s="24" t="b">
        <v>0</v>
      </c>
      <c r="Y31" s="21"/>
      <c r="Z31" s="21" t="s">
        <v>1129</v>
      </c>
      <c r="AA31" s="23">
        <v>1</v>
      </c>
      <c r="AB31" s="23">
        <v>3</v>
      </c>
      <c r="AC31" s="23">
        <v>2</v>
      </c>
      <c r="AD31" s="23">
        <v>18875</v>
      </c>
      <c r="AE31" s="23">
        <v>18875</v>
      </c>
      <c r="AF31" s="23">
        <v>40618</v>
      </c>
      <c r="AG31" s="23">
        <v>40618</v>
      </c>
      <c r="AH31" s="21">
        <v>0.4</v>
      </c>
      <c r="AI31" s="21">
        <v>0.4</v>
      </c>
      <c r="AJ31" s="21" t="s">
        <v>821</v>
      </c>
      <c r="AK31" s="23">
        <v>90</v>
      </c>
      <c r="AL31" s="23">
        <v>0</v>
      </c>
      <c r="AM31" s="23">
        <v>0</v>
      </c>
      <c r="AN31" s="23">
        <v>0</v>
      </c>
      <c r="AO31" s="23">
        <v>1</v>
      </c>
      <c r="AP31" s="23">
        <v>0</v>
      </c>
      <c r="AQ31" s="23">
        <v>0</v>
      </c>
      <c r="AR31" s="23">
        <v>0</v>
      </c>
      <c r="AS31" s="23">
        <v>0</v>
      </c>
      <c r="AT31" s="23">
        <v>0</v>
      </c>
      <c r="AU31" s="23">
        <v>0</v>
      </c>
      <c r="AV31" s="23">
        <v>0</v>
      </c>
      <c r="AW31" s="23">
        <v>18</v>
      </c>
      <c r="AX31" s="21">
        <v>21.6</v>
      </c>
      <c r="AY31" s="21">
        <v>4.5999999999999996</v>
      </c>
      <c r="AZ31" s="21">
        <v>31</v>
      </c>
      <c r="BA31" s="21">
        <v>5.7</v>
      </c>
      <c r="BB31" s="23">
        <v>1</v>
      </c>
      <c r="BC31" s="21">
        <v>0.25</v>
      </c>
      <c r="BD31" s="21">
        <v>0.03</v>
      </c>
      <c r="BE31" s="21">
        <v>0.28000000000000003</v>
      </c>
      <c r="BF31" s="21">
        <v>1.18</v>
      </c>
      <c r="BG31" s="23">
        <v>64</v>
      </c>
      <c r="BH31" s="23">
        <v>23</v>
      </c>
      <c r="BI31" s="23">
        <v>134</v>
      </c>
      <c r="BJ31" s="23">
        <v>81</v>
      </c>
      <c r="BK31" s="23">
        <v>36</v>
      </c>
      <c r="BL31" s="23">
        <v>17</v>
      </c>
      <c r="BM31" s="23">
        <v>60</v>
      </c>
      <c r="BN31" s="23">
        <v>32</v>
      </c>
      <c r="BO31" s="21"/>
      <c r="BP31" s="21"/>
      <c r="BQ31" s="21"/>
      <c r="BR31" s="21"/>
      <c r="BS31" s="21"/>
      <c r="BT31" s="21"/>
      <c r="BU31" s="23">
        <v>0.25</v>
      </c>
      <c r="BV31" s="23">
        <v>0</v>
      </c>
      <c r="BW31" s="23">
        <v>0.03</v>
      </c>
      <c r="BX31" s="23">
        <v>0.28000000000000003</v>
      </c>
      <c r="BY31" s="23">
        <v>1.18</v>
      </c>
      <c r="BZ31" s="23">
        <v>1</v>
      </c>
      <c r="CA31" s="23">
        <v>121</v>
      </c>
      <c r="CB31" s="23">
        <v>76</v>
      </c>
      <c r="CC31" s="23">
        <v>152</v>
      </c>
      <c r="CD31" s="23">
        <v>68</v>
      </c>
      <c r="CE31" s="23">
        <v>152</v>
      </c>
      <c r="CF31" s="23">
        <v>68</v>
      </c>
      <c r="CG31" s="23">
        <v>58</v>
      </c>
      <c r="CH31" s="23">
        <v>18</v>
      </c>
      <c r="CI31" s="23">
        <v>1</v>
      </c>
      <c r="CJ31" s="23">
        <v>0</v>
      </c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</row>
    <row r="32" spans="1:267" ht="17.25" thickBot="1">
      <c r="A32" s="23">
        <v>100</v>
      </c>
      <c r="B32" s="23">
        <v>100</v>
      </c>
      <c r="C32" s="23">
        <v>200641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3</v>
      </c>
      <c r="J32" s="21">
        <v>2.1</v>
      </c>
      <c r="K32" s="21">
        <v>2.1</v>
      </c>
      <c r="L32" s="23">
        <v>0</v>
      </c>
      <c r="M32" s="21" t="s">
        <v>1168</v>
      </c>
      <c r="N32" s="21">
        <v>0</v>
      </c>
      <c r="O32" s="23">
        <v>578</v>
      </c>
      <c r="P32" s="24" t="b">
        <v>0</v>
      </c>
      <c r="Q32" s="21"/>
      <c r="R32" s="21" t="s">
        <v>2680</v>
      </c>
      <c r="S32" s="23">
        <v>50</v>
      </c>
      <c r="T32" s="21" t="s">
        <v>1169</v>
      </c>
      <c r="U32" s="21">
        <v>0</v>
      </c>
      <c r="V32" s="21" t="s">
        <v>1002</v>
      </c>
      <c r="W32" s="21">
        <v>0</v>
      </c>
      <c r="X32" s="24" t="b">
        <v>0</v>
      </c>
      <c r="Y32" s="21"/>
      <c r="Z32" s="21" t="s">
        <v>1129</v>
      </c>
      <c r="AA32" s="23">
        <v>1</v>
      </c>
      <c r="AB32" s="23">
        <v>3</v>
      </c>
      <c r="AC32" s="23">
        <v>0</v>
      </c>
      <c r="AD32" s="23">
        <v>182</v>
      </c>
      <c r="AE32" s="23">
        <v>182</v>
      </c>
      <c r="AF32" s="23">
        <v>348</v>
      </c>
      <c r="AG32" s="23">
        <v>348</v>
      </c>
      <c r="AH32" s="21">
        <v>0</v>
      </c>
      <c r="AI32" s="21">
        <v>0</v>
      </c>
      <c r="AJ32" s="21" t="s">
        <v>1002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V32" s="23">
        <v>0</v>
      </c>
      <c r="AW32" s="23">
        <v>0</v>
      </c>
      <c r="AX32" s="21">
        <v>0</v>
      </c>
      <c r="AY32" s="21">
        <v>0</v>
      </c>
      <c r="AZ32" s="21">
        <v>0</v>
      </c>
      <c r="BA32" s="21">
        <v>0</v>
      </c>
      <c r="BB32" s="23">
        <v>0</v>
      </c>
      <c r="BC32" s="21">
        <v>0</v>
      </c>
      <c r="BD32" s="21">
        <v>0</v>
      </c>
      <c r="BE32" s="21">
        <v>0</v>
      </c>
      <c r="BF32" s="21">
        <v>0</v>
      </c>
      <c r="BG32" s="23">
        <v>555</v>
      </c>
      <c r="BH32" s="23">
        <v>221</v>
      </c>
      <c r="BI32" s="23">
        <v>556</v>
      </c>
      <c r="BJ32" s="23">
        <v>227</v>
      </c>
      <c r="BK32" s="23">
        <v>542</v>
      </c>
      <c r="BL32" s="23">
        <v>215</v>
      </c>
      <c r="BM32" s="23">
        <v>562</v>
      </c>
      <c r="BN32" s="23">
        <v>228</v>
      </c>
      <c r="BO32" s="21"/>
      <c r="BP32" s="21"/>
      <c r="BQ32" s="21"/>
      <c r="BR32" s="21"/>
      <c r="BS32" s="21"/>
      <c r="BT32" s="21"/>
      <c r="BU32" s="23">
        <v>0</v>
      </c>
      <c r="BV32" s="23">
        <v>0</v>
      </c>
      <c r="BW32" s="23">
        <v>0</v>
      </c>
      <c r="BX32" s="23">
        <v>0</v>
      </c>
      <c r="BY32" s="23">
        <v>0</v>
      </c>
      <c r="BZ32" s="23">
        <v>0</v>
      </c>
      <c r="CA32" s="23">
        <v>233</v>
      </c>
      <c r="CB32" s="23">
        <v>155</v>
      </c>
      <c r="CC32" s="23">
        <v>580</v>
      </c>
      <c r="CD32" s="23">
        <v>237</v>
      </c>
      <c r="CE32" s="23">
        <v>580</v>
      </c>
      <c r="CF32" s="23">
        <v>237</v>
      </c>
      <c r="CG32" s="23">
        <v>549</v>
      </c>
      <c r="CH32" s="23">
        <v>210</v>
      </c>
      <c r="CI32" s="23">
        <v>0</v>
      </c>
      <c r="CJ32" s="23">
        <v>0</v>
      </c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</row>
    <row r="33" spans="1:267" ht="17.25" thickBot="1">
      <c r="A33" s="23">
        <v>25</v>
      </c>
      <c r="B33" s="21"/>
      <c r="C33" s="23">
        <v>445122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2</v>
      </c>
      <c r="J33" s="21">
        <v>0.7</v>
      </c>
      <c r="K33" s="21">
        <v>2.8</v>
      </c>
      <c r="L33" s="23">
        <v>0</v>
      </c>
      <c r="M33" s="21" t="s">
        <v>2178</v>
      </c>
      <c r="N33" s="21">
        <v>0</v>
      </c>
      <c r="O33" s="23">
        <v>585</v>
      </c>
      <c r="P33" s="24" t="b">
        <v>0</v>
      </c>
      <c r="Q33" s="21" t="s">
        <v>2677</v>
      </c>
      <c r="R33" s="21" t="s">
        <v>2800</v>
      </c>
      <c r="S33" s="23">
        <v>50</v>
      </c>
      <c r="T33" s="21" t="s">
        <v>2179</v>
      </c>
      <c r="U33" s="21">
        <v>0</v>
      </c>
      <c r="V33" s="21" t="s">
        <v>2180</v>
      </c>
      <c r="W33" s="21">
        <v>4.0999999999999996</v>
      </c>
      <c r="X33" s="24" t="b">
        <v>0</v>
      </c>
      <c r="Y33" s="21"/>
      <c r="Z33" s="21" t="s">
        <v>1208</v>
      </c>
      <c r="AA33" s="23">
        <v>1</v>
      </c>
      <c r="AB33" s="23">
        <v>3</v>
      </c>
      <c r="AC33" s="23">
        <v>0</v>
      </c>
      <c r="AD33" s="23">
        <v>10170</v>
      </c>
      <c r="AE33" s="23">
        <v>10170</v>
      </c>
      <c r="AF33" s="23">
        <v>163058</v>
      </c>
      <c r="AG33" s="23">
        <v>163058</v>
      </c>
      <c r="AH33" s="21">
        <v>0</v>
      </c>
      <c r="AI33" s="21">
        <v>0</v>
      </c>
      <c r="AJ33" s="21" t="s">
        <v>2181</v>
      </c>
      <c r="AK33" s="23">
        <v>49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1</v>
      </c>
      <c r="AT33" s="23">
        <v>0</v>
      </c>
      <c r="AU33" s="23">
        <v>0</v>
      </c>
      <c r="AV33" s="23">
        <v>0</v>
      </c>
      <c r="AW33" s="23">
        <v>3</v>
      </c>
      <c r="AX33" s="21">
        <v>0</v>
      </c>
      <c r="AY33" s="21">
        <v>0</v>
      </c>
      <c r="AZ33" s="21">
        <v>0</v>
      </c>
      <c r="BA33" s="21">
        <v>0</v>
      </c>
      <c r="BB33" s="23">
        <v>1</v>
      </c>
      <c r="BC33" s="21">
        <v>0</v>
      </c>
      <c r="BD33" s="21">
        <v>0.01</v>
      </c>
      <c r="BE33" s="21">
        <v>0.01</v>
      </c>
      <c r="BF33" s="21">
        <v>0.28000000000000003</v>
      </c>
      <c r="BG33" s="23">
        <v>586</v>
      </c>
      <c r="BH33" s="23">
        <v>213</v>
      </c>
      <c r="BI33" s="23">
        <v>588</v>
      </c>
      <c r="BJ33" s="23">
        <v>213</v>
      </c>
      <c r="BK33" s="23">
        <v>580</v>
      </c>
      <c r="BL33" s="23">
        <v>212</v>
      </c>
      <c r="BM33" s="23">
        <v>594</v>
      </c>
      <c r="BN33" s="23">
        <v>213</v>
      </c>
      <c r="BO33" s="21"/>
      <c r="BP33" s="21"/>
      <c r="BQ33" s="21"/>
      <c r="BR33" s="21"/>
      <c r="BS33" s="21"/>
      <c r="BT33" s="21"/>
      <c r="BU33" s="23">
        <v>0</v>
      </c>
      <c r="BV33" s="23">
        <v>0</v>
      </c>
      <c r="BW33" s="23">
        <v>0.02</v>
      </c>
      <c r="BX33" s="23">
        <v>0.02</v>
      </c>
      <c r="BY33" s="23">
        <v>0.51</v>
      </c>
      <c r="BZ33" s="23">
        <v>0</v>
      </c>
      <c r="CA33" s="23">
        <v>285</v>
      </c>
      <c r="CB33" s="23">
        <v>33</v>
      </c>
      <c r="CC33" s="23">
        <v>603</v>
      </c>
      <c r="CD33" s="23">
        <v>212</v>
      </c>
      <c r="CE33" s="23">
        <v>603</v>
      </c>
      <c r="CF33" s="23">
        <v>212</v>
      </c>
      <c r="CG33" s="23">
        <v>84</v>
      </c>
      <c r="CH33" s="23">
        <v>28</v>
      </c>
      <c r="CI33" s="23">
        <v>1.84</v>
      </c>
      <c r="CJ33" s="23">
        <v>0</v>
      </c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</row>
    <row r="34" spans="1:267" ht="17.25" thickBot="1">
      <c r="A34" s="21"/>
      <c r="B34" s="21"/>
      <c r="C34" s="23">
        <v>463748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1</v>
      </c>
      <c r="J34" s="21">
        <v>1.5</v>
      </c>
      <c r="K34" s="21">
        <v>1.5</v>
      </c>
      <c r="L34" s="23">
        <v>0</v>
      </c>
      <c r="M34" s="21" t="s">
        <v>1190</v>
      </c>
      <c r="N34" s="21">
        <v>0</v>
      </c>
      <c r="O34" s="23">
        <v>646</v>
      </c>
      <c r="P34" s="24" t="b">
        <v>0</v>
      </c>
      <c r="Q34" s="21"/>
      <c r="R34" s="21"/>
      <c r="S34" s="23">
        <v>40</v>
      </c>
      <c r="T34" s="21" t="s">
        <v>2801</v>
      </c>
      <c r="U34" s="21">
        <v>0</v>
      </c>
      <c r="V34" s="21" t="s">
        <v>2802</v>
      </c>
      <c r="W34" s="21">
        <v>0</v>
      </c>
      <c r="X34" s="24" t="b">
        <v>0</v>
      </c>
      <c r="Y34" s="21"/>
      <c r="Z34" s="21" t="s">
        <v>1129</v>
      </c>
      <c r="AA34" s="23">
        <v>1</v>
      </c>
      <c r="AB34" s="23">
        <v>3</v>
      </c>
      <c r="AC34" s="23">
        <v>0</v>
      </c>
      <c r="AD34" s="23">
        <v>111</v>
      </c>
      <c r="AE34" s="23">
        <v>111</v>
      </c>
      <c r="AF34" s="23">
        <v>12</v>
      </c>
      <c r="AG34" s="23">
        <v>12</v>
      </c>
      <c r="AH34" s="21">
        <v>0</v>
      </c>
      <c r="AI34" s="21">
        <v>0</v>
      </c>
      <c r="AJ34" s="21" t="s">
        <v>2802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V34" s="23">
        <v>0</v>
      </c>
      <c r="AW34" s="23">
        <v>0</v>
      </c>
      <c r="AX34" s="21">
        <v>0</v>
      </c>
      <c r="AY34" s="21">
        <v>0</v>
      </c>
      <c r="AZ34" s="21">
        <v>0</v>
      </c>
      <c r="BA34" s="21">
        <v>0</v>
      </c>
      <c r="BB34" s="23">
        <v>0</v>
      </c>
      <c r="BC34" s="21">
        <v>0</v>
      </c>
      <c r="BD34" s="21">
        <v>0</v>
      </c>
      <c r="BE34" s="21">
        <v>0</v>
      </c>
      <c r="BF34" s="21">
        <v>0</v>
      </c>
      <c r="BG34" s="23">
        <v>312</v>
      </c>
      <c r="BH34" s="23">
        <v>53</v>
      </c>
      <c r="BI34" s="23">
        <v>304</v>
      </c>
      <c r="BJ34" s="23">
        <v>42</v>
      </c>
      <c r="BK34" s="23">
        <v>261</v>
      </c>
      <c r="BL34" s="23">
        <v>41</v>
      </c>
      <c r="BM34" s="23">
        <v>321</v>
      </c>
      <c r="BN34" s="23">
        <v>53</v>
      </c>
      <c r="BO34" s="21"/>
      <c r="BP34" s="21"/>
      <c r="BQ34" s="21"/>
      <c r="BR34" s="21"/>
      <c r="BS34" s="21"/>
      <c r="BT34" s="21"/>
      <c r="BU34" s="23">
        <v>0</v>
      </c>
      <c r="BV34" s="23">
        <v>0</v>
      </c>
      <c r="BW34" s="23">
        <v>0</v>
      </c>
      <c r="BX34" s="23">
        <v>0</v>
      </c>
      <c r="BY34" s="23">
        <v>0</v>
      </c>
      <c r="BZ34" s="23">
        <v>0</v>
      </c>
      <c r="CA34" s="23">
        <v>641</v>
      </c>
      <c r="CB34" s="23">
        <v>70</v>
      </c>
      <c r="CC34" s="23">
        <v>367</v>
      </c>
      <c r="CD34" s="23">
        <v>59</v>
      </c>
      <c r="CE34" s="23">
        <v>367</v>
      </c>
      <c r="CF34" s="23">
        <v>59</v>
      </c>
      <c r="CG34" s="23">
        <v>638</v>
      </c>
      <c r="CH34" s="23">
        <v>73</v>
      </c>
      <c r="CI34" s="23">
        <v>0</v>
      </c>
      <c r="CJ34" s="23">
        <v>0</v>
      </c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</row>
    <row r="35" spans="1:267" ht="17.25" thickBot="1">
      <c r="A35" s="23">
        <v>0</v>
      </c>
      <c r="B35" s="23">
        <v>0</v>
      </c>
      <c r="C35" s="23">
        <v>106468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2</v>
      </c>
      <c r="J35" s="21">
        <v>0</v>
      </c>
      <c r="K35" s="21">
        <v>0</v>
      </c>
      <c r="L35" s="23">
        <v>0</v>
      </c>
      <c r="M35" s="21" t="s">
        <v>1246</v>
      </c>
      <c r="N35" s="21">
        <v>0</v>
      </c>
      <c r="O35" s="23">
        <v>32</v>
      </c>
      <c r="P35" s="24" t="b">
        <v>0</v>
      </c>
      <c r="Q35" s="21" t="s">
        <v>2182</v>
      </c>
      <c r="R35" s="21" t="s">
        <v>2183</v>
      </c>
      <c r="S35" s="23">
        <v>50</v>
      </c>
      <c r="T35" s="21" t="s">
        <v>1247</v>
      </c>
      <c r="U35" s="21">
        <v>0</v>
      </c>
      <c r="V35" s="21" t="s">
        <v>1248</v>
      </c>
      <c r="W35" s="21">
        <v>0</v>
      </c>
      <c r="X35" s="24" t="b">
        <v>0</v>
      </c>
      <c r="Y35" s="21"/>
      <c r="Z35" s="21" t="s">
        <v>1170</v>
      </c>
      <c r="AA35" s="23">
        <v>2</v>
      </c>
      <c r="AB35" s="23">
        <v>7</v>
      </c>
      <c r="AC35" s="23">
        <v>0</v>
      </c>
      <c r="AD35" s="23">
        <v>149</v>
      </c>
      <c r="AE35" s="23">
        <v>149</v>
      </c>
      <c r="AF35" s="23">
        <v>625</v>
      </c>
      <c r="AG35" s="23">
        <v>625</v>
      </c>
      <c r="AH35" s="21">
        <v>0</v>
      </c>
      <c r="AI35" s="21">
        <v>0</v>
      </c>
      <c r="AJ35" s="21" t="s">
        <v>2184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V35" s="23">
        <v>0</v>
      </c>
      <c r="AW35" s="23">
        <v>0</v>
      </c>
      <c r="AX35" s="21">
        <v>0</v>
      </c>
      <c r="AY35" s="21">
        <v>0</v>
      </c>
      <c r="AZ35" s="21">
        <v>0</v>
      </c>
      <c r="BA35" s="21">
        <v>0</v>
      </c>
      <c r="BB35" s="23">
        <v>0</v>
      </c>
      <c r="BC35" s="21">
        <v>0</v>
      </c>
      <c r="BD35" s="21">
        <v>0</v>
      </c>
      <c r="BE35" s="21">
        <v>0</v>
      </c>
      <c r="BF35" s="21">
        <v>0</v>
      </c>
      <c r="BG35" s="23">
        <v>522</v>
      </c>
      <c r="BH35" s="23">
        <v>207</v>
      </c>
      <c r="BI35" s="23">
        <v>523</v>
      </c>
      <c r="BJ35" s="23">
        <v>206</v>
      </c>
      <c r="BK35" s="23">
        <v>506</v>
      </c>
      <c r="BL35" s="23">
        <v>202</v>
      </c>
      <c r="BM35" s="23">
        <v>530</v>
      </c>
      <c r="BN35" s="23">
        <v>206</v>
      </c>
      <c r="BO35" s="21"/>
      <c r="BP35" s="21"/>
      <c r="BQ35" s="21"/>
      <c r="BR35" s="21"/>
      <c r="BS35" s="21"/>
      <c r="BT35" s="21"/>
      <c r="BU35" s="23">
        <v>0</v>
      </c>
      <c r="BV35" s="23">
        <v>0</v>
      </c>
      <c r="BW35" s="23">
        <v>0</v>
      </c>
      <c r="BX35" s="23">
        <v>0</v>
      </c>
      <c r="BY35" s="23">
        <v>0</v>
      </c>
      <c r="BZ35" s="23">
        <v>0</v>
      </c>
      <c r="CA35" s="23">
        <v>185</v>
      </c>
      <c r="CB35" s="23">
        <v>19</v>
      </c>
      <c r="CC35" s="23">
        <v>556</v>
      </c>
      <c r="CD35" s="23">
        <v>206</v>
      </c>
      <c r="CE35" s="23">
        <v>556</v>
      </c>
      <c r="CF35" s="23">
        <v>206</v>
      </c>
      <c r="CG35" s="23">
        <v>518</v>
      </c>
      <c r="CH35" s="23">
        <v>190</v>
      </c>
      <c r="CI35" s="23">
        <v>0</v>
      </c>
      <c r="CJ35" s="23">
        <v>0</v>
      </c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</row>
    <row r="36" spans="1:267" ht="17.25" thickBot="1">
      <c r="A36" s="21"/>
      <c r="B36" s="21"/>
      <c r="C36" s="23">
        <v>433979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4</v>
      </c>
      <c r="J36" s="21">
        <v>1</v>
      </c>
      <c r="K36" s="21">
        <v>0.5</v>
      </c>
      <c r="L36" s="23">
        <v>0</v>
      </c>
      <c r="M36" s="21" t="s">
        <v>1238</v>
      </c>
      <c r="N36" s="21">
        <v>0</v>
      </c>
      <c r="O36" s="23">
        <v>33</v>
      </c>
      <c r="P36" s="24" t="b">
        <v>0</v>
      </c>
      <c r="Q36" s="21"/>
      <c r="R36" s="21"/>
      <c r="S36" s="23">
        <v>45</v>
      </c>
      <c r="T36" s="21" t="s">
        <v>1239</v>
      </c>
      <c r="U36" s="21">
        <v>0</v>
      </c>
      <c r="V36" s="21" t="s">
        <v>936</v>
      </c>
      <c r="W36" s="21">
        <v>6.1</v>
      </c>
      <c r="X36" s="24" t="b">
        <v>0</v>
      </c>
      <c r="Y36" s="21"/>
      <c r="Z36" s="21" t="s">
        <v>1129</v>
      </c>
      <c r="AA36" s="23">
        <v>2</v>
      </c>
      <c r="AB36" s="23">
        <v>7</v>
      </c>
      <c r="AC36" s="23">
        <v>0</v>
      </c>
      <c r="AD36" s="23">
        <v>8969</v>
      </c>
      <c r="AE36" s="23">
        <v>8969</v>
      </c>
      <c r="AF36" s="23">
        <v>26262</v>
      </c>
      <c r="AG36" s="23">
        <v>26262</v>
      </c>
      <c r="AH36" s="21">
        <v>0</v>
      </c>
      <c r="AI36" s="21">
        <v>0</v>
      </c>
      <c r="AJ36" s="21" t="s">
        <v>936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V36" s="23">
        <v>0</v>
      </c>
      <c r="AW36" s="23">
        <v>0</v>
      </c>
      <c r="AX36" s="21">
        <v>0</v>
      </c>
      <c r="AY36" s="21">
        <v>0</v>
      </c>
      <c r="AZ36" s="21">
        <v>0</v>
      </c>
      <c r="BA36" s="21">
        <v>0</v>
      </c>
      <c r="BB36" s="23">
        <v>0</v>
      </c>
      <c r="BC36" s="21">
        <v>0</v>
      </c>
      <c r="BD36" s="21">
        <v>0</v>
      </c>
      <c r="BE36" s="21">
        <v>0</v>
      </c>
      <c r="BF36" s="21">
        <v>0</v>
      </c>
      <c r="BG36" s="23">
        <v>438</v>
      </c>
      <c r="BH36" s="23">
        <v>33</v>
      </c>
      <c r="BI36" s="23">
        <v>439</v>
      </c>
      <c r="BJ36" s="23">
        <v>35</v>
      </c>
      <c r="BK36" s="23">
        <v>415</v>
      </c>
      <c r="BL36" s="23">
        <v>36</v>
      </c>
      <c r="BM36" s="23">
        <v>447</v>
      </c>
      <c r="BN36" s="23">
        <v>36</v>
      </c>
      <c r="BO36" s="21"/>
      <c r="BP36" s="21"/>
      <c r="BQ36" s="21"/>
      <c r="BR36" s="21"/>
      <c r="BS36" s="21"/>
      <c r="BT36" s="21"/>
      <c r="BU36" s="23">
        <v>0</v>
      </c>
      <c r="BV36" s="23">
        <v>0</v>
      </c>
      <c r="BW36" s="23">
        <v>0</v>
      </c>
      <c r="BX36" s="23">
        <v>0</v>
      </c>
      <c r="BY36" s="23">
        <v>0</v>
      </c>
      <c r="BZ36" s="23">
        <v>0</v>
      </c>
      <c r="CA36" s="23">
        <v>475</v>
      </c>
      <c r="CB36" s="23">
        <v>73</v>
      </c>
      <c r="CC36" s="23">
        <v>484</v>
      </c>
      <c r="CD36" s="23">
        <v>48</v>
      </c>
      <c r="CE36" s="23">
        <v>484</v>
      </c>
      <c r="CF36" s="23">
        <v>48</v>
      </c>
      <c r="CG36" s="23">
        <v>61</v>
      </c>
      <c r="CH36" s="23">
        <v>11</v>
      </c>
      <c r="CI36" s="23">
        <v>0</v>
      </c>
      <c r="CJ36" s="23">
        <v>0</v>
      </c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</row>
    <row r="37" spans="1:267" ht="17.25" thickBot="1">
      <c r="A37" s="21"/>
      <c r="B37" s="21"/>
      <c r="C37" s="23">
        <v>215711</v>
      </c>
      <c r="D37" s="23">
        <v>0</v>
      </c>
      <c r="E37" s="23">
        <v>0</v>
      </c>
      <c r="F37" s="23">
        <v>0</v>
      </c>
      <c r="G37" s="23">
        <v>0</v>
      </c>
      <c r="H37" s="23">
        <v>0</v>
      </c>
      <c r="I37" s="23">
        <v>3</v>
      </c>
      <c r="J37" s="21">
        <v>2.1</v>
      </c>
      <c r="K37" s="21">
        <v>1.6</v>
      </c>
      <c r="L37" s="23">
        <v>1</v>
      </c>
      <c r="M37" s="21" t="s">
        <v>1224</v>
      </c>
      <c r="N37" s="21">
        <v>1</v>
      </c>
      <c r="O37" s="23">
        <v>34</v>
      </c>
      <c r="P37" s="24" t="b">
        <v>0</v>
      </c>
      <c r="Q37" s="21"/>
      <c r="R37" s="21"/>
      <c r="S37" s="23">
        <v>55</v>
      </c>
      <c r="T37" s="21" t="s">
        <v>1225</v>
      </c>
      <c r="U37" s="21">
        <v>1</v>
      </c>
      <c r="V37" s="21" t="s">
        <v>706</v>
      </c>
      <c r="W37" s="21">
        <v>0.7</v>
      </c>
      <c r="X37" s="24" t="b">
        <v>0</v>
      </c>
      <c r="Y37" s="21"/>
      <c r="Z37" s="21" t="s">
        <v>1129</v>
      </c>
      <c r="AA37" s="23">
        <v>2</v>
      </c>
      <c r="AB37" s="23">
        <v>7</v>
      </c>
      <c r="AC37" s="23">
        <v>1</v>
      </c>
      <c r="AD37" s="23">
        <v>3701</v>
      </c>
      <c r="AE37" s="23">
        <v>3701</v>
      </c>
      <c r="AF37" s="23">
        <v>5512</v>
      </c>
      <c r="AG37" s="23">
        <v>5512</v>
      </c>
      <c r="AH37" s="21">
        <v>0.2</v>
      </c>
      <c r="AI37" s="21">
        <v>0.2</v>
      </c>
      <c r="AJ37" s="21" t="s">
        <v>706</v>
      </c>
      <c r="AK37" s="23">
        <v>45</v>
      </c>
      <c r="AL37" s="23">
        <v>0</v>
      </c>
      <c r="AM37" s="23">
        <v>0</v>
      </c>
      <c r="AN37" s="23">
        <v>0</v>
      </c>
      <c r="AO37" s="23">
        <v>2</v>
      </c>
      <c r="AP37" s="23">
        <v>0</v>
      </c>
      <c r="AQ37" s="23">
        <v>0</v>
      </c>
      <c r="AR37" s="23">
        <v>0</v>
      </c>
      <c r="AS37" s="23">
        <v>0</v>
      </c>
      <c r="AT37" s="23">
        <v>0</v>
      </c>
      <c r="AU37" s="23">
        <v>0</v>
      </c>
      <c r="AV37" s="23">
        <v>0</v>
      </c>
      <c r="AW37" s="23">
        <v>-1</v>
      </c>
      <c r="AX37" s="21">
        <v>0.2</v>
      </c>
      <c r="AY37" s="21">
        <v>3.8</v>
      </c>
      <c r="AZ37" s="21">
        <v>0</v>
      </c>
      <c r="BA37" s="21">
        <v>0.4</v>
      </c>
      <c r="BB37" s="23">
        <v>1</v>
      </c>
      <c r="BC37" s="21">
        <v>0</v>
      </c>
      <c r="BD37" s="21">
        <v>0.01</v>
      </c>
      <c r="BE37" s="21">
        <v>0.01</v>
      </c>
      <c r="BF37" s="21">
        <v>1.24</v>
      </c>
      <c r="BG37" s="23">
        <v>223</v>
      </c>
      <c r="BH37" s="23">
        <v>106</v>
      </c>
      <c r="BI37" s="23">
        <v>139</v>
      </c>
      <c r="BJ37" s="23">
        <v>83</v>
      </c>
      <c r="BK37" s="23">
        <v>622</v>
      </c>
      <c r="BL37" s="23">
        <v>261</v>
      </c>
      <c r="BM37" s="23">
        <v>221</v>
      </c>
      <c r="BN37" s="23">
        <v>105</v>
      </c>
      <c r="BO37" s="23">
        <v>4</v>
      </c>
      <c r="BP37" s="21"/>
      <c r="BQ37" s="23">
        <v>3</v>
      </c>
      <c r="BR37" s="21"/>
      <c r="BS37" s="21"/>
      <c r="BT37" s="21"/>
      <c r="BU37" s="23">
        <v>0</v>
      </c>
      <c r="BV37" s="23">
        <v>0</v>
      </c>
      <c r="BW37" s="23">
        <v>0.02</v>
      </c>
      <c r="BX37" s="23">
        <v>0.02</v>
      </c>
      <c r="BY37" s="23">
        <v>2.48</v>
      </c>
      <c r="BZ37" s="23">
        <v>4</v>
      </c>
      <c r="CA37" s="23">
        <v>126</v>
      </c>
      <c r="CB37" s="23">
        <v>80</v>
      </c>
      <c r="CC37" s="23">
        <v>258</v>
      </c>
      <c r="CD37" s="23">
        <v>119</v>
      </c>
      <c r="CE37" s="23">
        <v>258</v>
      </c>
      <c r="CF37" s="23">
        <v>119</v>
      </c>
      <c r="CG37" s="23">
        <v>203</v>
      </c>
      <c r="CH37" s="23">
        <v>64</v>
      </c>
      <c r="CI37" s="23">
        <v>2</v>
      </c>
      <c r="CJ37" s="23">
        <v>0</v>
      </c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</row>
    <row r="38" spans="1:267" ht="17.25" thickBot="1">
      <c r="A38" s="23">
        <v>0</v>
      </c>
      <c r="B38" s="23">
        <v>0</v>
      </c>
      <c r="C38" s="23">
        <v>195546</v>
      </c>
      <c r="D38" s="23">
        <v>0</v>
      </c>
      <c r="E38" s="23">
        <v>0</v>
      </c>
      <c r="F38" s="23">
        <v>0</v>
      </c>
      <c r="G38" s="23">
        <v>0</v>
      </c>
      <c r="H38" s="23">
        <v>0</v>
      </c>
      <c r="I38" s="23">
        <v>3</v>
      </c>
      <c r="J38" s="21">
        <v>0</v>
      </c>
      <c r="K38" s="21">
        <v>0</v>
      </c>
      <c r="L38" s="23">
        <v>0</v>
      </c>
      <c r="M38" s="21" t="s">
        <v>1195</v>
      </c>
      <c r="N38" s="21">
        <v>0</v>
      </c>
      <c r="O38" s="23">
        <v>35</v>
      </c>
      <c r="P38" s="24" t="b">
        <v>0</v>
      </c>
      <c r="Q38" s="21" t="s">
        <v>2803</v>
      </c>
      <c r="R38" s="21" t="s">
        <v>2804</v>
      </c>
      <c r="S38" s="23">
        <v>60</v>
      </c>
      <c r="T38" s="21" t="s">
        <v>1217</v>
      </c>
      <c r="U38" s="21">
        <v>0</v>
      </c>
      <c r="V38" s="21" t="s">
        <v>1218</v>
      </c>
      <c r="W38" s="21">
        <v>0.1</v>
      </c>
      <c r="X38" s="24" t="b">
        <v>0</v>
      </c>
      <c r="Y38" s="21"/>
      <c r="Z38" s="21" t="s">
        <v>1170</v>
      </c>
      <c r="AA38" s="23">
        <v>2</v>
      </c>
      <c r="AB38" s="23">
        <v>7</v>
      </c>
      <c r="AC38" s="23">
        <v>0</v>
      </c>
      <c r="AD38" s="23">
        <v>50</v>
      </c>
      <c r="AE38" s="23">
        <v>50</v>
      </c>
      <c r="AF38" s="23">
        <v>7182</v>
      </c>
      <c r="AG38" s="23">
        <v>7182</v>
      </c>
      <c r="AH38" s="21">
        <v>0</v>
      </c>
      <c r="AI38" s="21">
        <v>0</v>
      </c>
      <c r="AJ38" s="21" t="s">
        <v>2185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0</v>
      </c>
      <c r="AQ38" s="23">
        <v>0</v>
      </c>
      <c r="AR38" s="23">
        <v>0</v>
      </c>
      <c r="AS38" s="23">
        <v>0</v>
      </c>
      <c r="AT38" s="23">
        <v>0</v>
      </c>
      <c r="AU38" s="23">
        <v>0</v>
      </c>
      <c r="AV38" s="23">
        <v>0</v>
      </c>
      <c r="AW38" s="23">
        <v>0</v>
      </c>
      <c r="AX38" s="21">
        <v>0</v>
      </c>
      <c r="AY38" s="21">
        <v>0</v>
      </c>
      <c r="AZ38" s="21">
        <v>0</v>
      </c>
      <c r="BA38" s="21">
        <v>0</v>
      </c>
      <c r="BB38" s="23">
        <v>0</v>
      </c>
      <c r="BC38" s="21">
        <v>0</v>
      </c>
      <c r="BD38" s="21">
        <v>0</v>
      </c>
      <c r="BE38" s="21">
        <v>0</v>
      </c>
      <c r="BF38" s="21">
        <v>0</v>
      </c>
      <c r="BG38" s="23">
        <v>644</v>
      </c>
      <c r="BH38" s="23">
        <v>274</v>
      </c>
      <c r="BI38" s="23">
        <v>647</v>
      </c>
      <c r="BJ38" s="23">
        <v>277</v>
      </c>
      <c r="BK38" s="23">
        <v>643</v>
      </c>
      <c r="BL38" s="23">
        <v>274</v>
      </c>
      <c r="BM38" s="23">
        <v>647</v>
      </c>
      <c r="BN38" s="23">
        <v>277</v>
      </c>
      <c r="BO38" s="21"/>
      <c r="BP38" s="21"/>
      <c r="BQ38" s="21"/>
      <c r="BR38" s="21"/>
      <c r="BS38" s="21"/>
      <c r="BT38" s="21"/>
      <c r="BU38" s="23">
        <v>0</v>
      </c>
      <c r="BV38" s="23">
        <v>0</v>
      </c>
      <c r="BW38" s="23">
        <v>0</v>
      </c>
      <c r="BX38" s="23">
        <v>0</v>
      </c>
      <c r="BY38" s="23">
        <v>0</v>
      </c>
      <c r="BZ38" s="23">
        <v>0</v>
      </c>
      <c r="CA38" s="23">
        <v>71</v>
      </c>
      <c r="CB38" s="23">
        <v>43</v>
      </c>
      <c r="CC38" s="23">
        <v>647</v>
      </c>
      <c r="CD38" s="23">
        <v>278</v>
      </c>
      <c r="CE38" s="23">
        <v>647</v>
      </c>
      <c r="CF38" s="23">
        <v>278</v>
      </c>
      <c r="CG38" s="23">
        <v>395</v>
      </c>
      <c r="CH38" s="23">
        <v>125</v>
      </c>
      <c r="CI38" s="23">
        <v>0</v>
      </c>
      <c r="CJ38" s="23">
        <v>0</v>
      </c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</row>
    <row r="39" spans="1:267" ht="17.25" thickBot="1">
      <c r="A39" s="21"/>
      <c r="B39" s="21"/>
      <c r="C39" s="23">
        <v>199796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2</v>
      </c>
      <c r="J39" s="21">
        <v>2</v>
      </c>
      <c r="K39" s="21">
        <v>1.5</v>
      </c>
      <c r="L39" s="23">
        <v>-1</v>
      </c>
      <c r="M39" s="21" t="s">
        <v>1219</v>
      </c>
      <c r="N39" s="21">
        <v>-1</v>
      </c>
      <c r="O39" s="23">
        <v>36</v>
      </c>
      <c r="P39" s="24" t="b">
        <v>0</v>
      </c>
      <c r="Q39" s="21"/>
      <c r="R39" s="21"/>
      <c r="S39" s="23">
        <v>45</v>
      </c>
      <c r="T39" s="21" t="s">
        <v>1220</v>
      </c>
      <c r="U39" s="21">
        <v>-1</v>
      </c>
      <c r="V39" s="21" t="s">
        <v>864</v>
      </c>
      <c r="W39" s="21">
        <v>7.6</v>
      </c>
      <c r="X39" s="24" t="b">
        <v>0</v>
      </c>
      <c r="Y39" s="21"/>
      <c r="Z39" s="21" t="s">
        <v>1129</v>
      </c>
      <c r="AA39" s="23">
        <v>2</v>
      </c>
      <c r="AB39" s="23">
        <v>7</v>
      </c>
      <c r="AC39" s="23">
        <v>-1</v>
      </c>
      <c r="AD39" s="23">
        <v>30739</v>
      </c>
      <c r="AE39" s="23">
        <v>30739</v>
      </c>
      <c r="AF39" s="23">
        <v>26245</v>
      </c>
      <c r="AG39" s="23">
        <v>26245</v>
      </c>
      <c r="AH39" s="21">
        <v>-0.2</v>
      </c>
      <c r="AI39" s="21">
        <v>-0.2</v>
      </c>
      <c r="AJ39" s="21" t="s">
        <v>864</v>
      </c>
      <c r="AK39" s="23">
        <v>86</v>
      </c>
      <c r="AL39" s="23">
        <v>0</v>
      </c>
      <c r="AM39" s="23">
        <v>0</v>
      </c>
      <c r="AN39" s="23">
        <v>0</v>
      </c>
      <c r="AO39" s="23">
        <v>4</v>
      </c>
      <c r="AP39" s="23">
        <v>0</v>
      </c>
      <c r="AQ39" s="23">
        <v>0</v>
      </c>
      <c r="AR39" s="23">
        <v>0</v>
      </c>
      <c r="AS39" s="23">
        <v>1</v>
      </c>
      <c r="AT39" s="23">
        <v>0</v>
      </c>
      <c r="AU39" s="23">
        <v>0</v>
      </c>
      <c r="AV39" s="23">
        <v>0</v>
      </c>
      <c r="AW39" s="23">
        <v>1</v>
      </c>
      <c r="AX39" s="21">
        <v>3.8</v>
      </c>
      <c r="AY39" s="21">
        <v>1.8</v>
      </c>
      <c r="AZ39" s="21">
        <v>11</v>
      </c>
      <c r="BA39" s="21">
        <v>1.7</v>
      </c>
      <c r="BB39" s="23">
        <v>1</v>
      </c>
      <c r="BC39" s="21">
        <v>0.74</v>
      </c>
      <c r="BD39" s="21">
        <v>0</v>
      </c>
      <c r="BE39" s="21">
        <v>0.74</v>
      </c>
      <c r="BF39" s="21">
        <v>2.8</v>
      </c>
      <c r="BG39" s="23">
        <v>186</v>
      </c>
      <c r="BH39" s="23">
        <v>72</v>
      </c>
      <c r="BI39" s="23">
        <v>158</v>
      </c>
      <c r="BJ39" s="23">
        <v>51</v>
      </c>
      <c r="BK39" s="23">
        <v>74</v>
      </c>
      <c r="BL39" s="23">
        <v>14</v>
      </c>
      <c r="BM39" s="23">
        <v>170</v>
      </c>
      <c r="BN39" s="23">
        <v>62</v>
      </c>
      <c r="BO39" s="21"/>
      <c r="BP39" s="21"/>
      <c r="BQ39" s="21"/>
      <c r="BR39" s="21"/>
      <c r="BS39" s="21"/>
      <c r="BT39" s="21"/>
      <c r="BU39" s="23">
        <v>0.77</v>
      </c>
      <c r="BV39" s="23">
        <v>0</v>
      </c>
      <c r="BW39" s="23">
        <v>0</v>
      </c>
      <c r="BX39" s="23">
        <v>0.77</v>
      </c>
      <c r="BY39" s="23">
        <v>2.93</v>
      </c>
      <c r="BZ39" s="23">
        <v>4.1900000000000004</v>
      </c>
      <c r="CA39" s="23">
        <v>401</v>
      </c>
      <c r="CB39" s="23">
        <v>96</v>
      </c>
      <c r="CC39" s="23">
        <v>662</v>
      </c>
      <c r="CD39" s="23">
        <v>217</v>
      </c>
      <c r="CE39" s="23">
        <v>662</v>
      </c>
      <c r="CF39" s="23">
        <v>217</v>
      </c>
      <c r="CG39" s="23">
        <v>49</v>
      </c>
      <c r="CH39" s="23">
        <v>16</v>
      </c>
      <c r="CI39" s="23">
        <v>1.05</v>
      </c>
      <c r="CJ39" s="23">
        <v>0</v>
      </c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</row>
    <row r="40" spans="1:267" ht="17.25" thickBot="1">
      <c r="A40" s="21"/>
      <c r="B40" s="21"/>
      <c r="C40" s="23">
        <v>101184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2</v>
      </c>
      <c r="J40" s="21">
        <v>1</v>
      </c>
      <c r="K40" s="21">
        <v>0.5</v>
      </c>
      <c r="L40" s="23">
        <v>0</v>
      </c>
      <c r="M40" s="21" t="s">
        <v>1198</v>
      </c>
      <c r="N40" s="21">
        <v>0</v>
      </c>
      <c r="O40" s="23">
        <v>37</v>
      </c>
      <c r="P40" s="24" t="b">
        <v>0</v>
      </c>
      <c r="Q40" s="21"/>
      <c r="R40" s="21"/>
      <c r="S40" s="23">
        <v>40</v>
      </c>
      <c r="T40" s="21" t="s">
        <v>1199</v>
      </c>
      <c r="U40" s="21">
        <v>0</v>
      </c>
      <c r="V40" s="21" t="s">
        <v>934</v>
      </c>
      <c r="W40" s="21">
        <v>1.4</v>
      </c>
      <c r="X40" s="24" t="b">
        <v>0</v>
      </c>
      <c r="Y40" s="21"/>
      <c r="Z40" s="21" t="s">
        <v>1129</v>
      </c>
      <c r="AA40" s="23">
        <v>2</v>
      </c>
      <c r="AB40" s="23">
        <v>7</v>
      </c>
      <c r="AC40" s="23">
        <v>0</v>
      </c>
      <c r="AD40" s="23">
        <v>2896</v>
      </c>
      <c r="AE40" s="23">
        <v>2896</v>
      </c>
      <c r="AF40" s="23">
        <v>5197</v>
      </c>
      <c r="AG40" s="23">
        <v>5197</v>
      </c>
      <c r="AH40" s="21">
        <v>0</v>
      </c>
      <c r="AI40" s="21">
        <v>0</v>
      </c>
      <c r="AJ40" s="21" t="s">
        <v>934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0</v>
      </c>
      <c r="AQ40" s="23">
        <v>0</v>
      </c>
      <c r="AR40" s="23">
        <v>0</v>
      </c>
      <c r="AS40" s="23">
        <v>0</v>
      </c>
      <c r="AT40" s="23">
        <v>0</v>
      </c>
      <c r="AU40" s="23">
        <v>0</v>
      </c>
      <c r="AV40" s="23">
        <v>0</v>
      </c>
      <c r="AW40" s="23">
        <v>0</v>
      </c>
      <c r="AX40" s="21">
        <v>0</v>
      </c>
      <c r="AY40" s="21">
        <v>0</v>
      </c>
      <c r="AZ40" s="21">
        <v>0</v>
      </c>
      <c r="BA40" s="21">
        <v>0</v>
      </c>
      <c r="BB40" s="23">
        <v>0</v>
      </c>
      <c r="BC40" s="21">
        <v>0</v>
      </c>
      <c r="BD40" s="21">
        <v>0</v>
      </c>
      <c r="BE40" s="21">
        <v>0</v>
      </c>
      <c r="BF40" s="21">
        <v>0</v>
      </c>
      <c r="BG40" s="23">
        <v>241</v>
      </c>
      <c r="BH40" s="23">
        <v>87</v>
      </c>
      <c r="BI40" s="23">
        <v>232</v>
      </c>
      <c r="BJ40" s="23">
        <v>83</v>
      </c>
      <c r="BK40" s="23">
        <v>189</v>
      </c>
      <c r="BL40" s="23">
        <v>58</v>
      </c>
      <c r="BM40" s="23">
        <v>250</v>
      </c>
      <c r="BN40" s="23">
        <v>86</v>
      </c>
      <c r="BO40" s="21"/>
      <c r="BP40" s="21"/>
      <c r="BQ40" s="21"/>
      <c r="BR40" s="21"/>
      <c r="BS40" s="21"/>
      <c r="BT40" s="21"/>
      <c r="BU40" s="23">
        <v>0</v>
      </c>
      <c r="BV40" s="23">
        <v>0</v>
      </c>
      <c r="BW40" s="23">
        <v>0</v>
      </c>
      <c r="BX40" s="23">
        <v>0</v>
      </c>
      <c r="BY40" s="23">
        <v>0</v>
      </c>
      <c r="BZ40" s="23">
        <v>0</v>
      </c>
      <c r="CA40" s="23">
        <v>569</v>
      </c>
      <c r="CB40" s="23">
        <v>157</v>
      </c>
      <c r="CC40" s="23">
        <v>297</v>
      </c>
      <c r="CD40" s="23">
        <v>92</v>
      </c>
      <c r="CE40" s="23">
        <v>297</v>
      </c>
      <c r="CF40" s="23">
        <v>92</v>
      </c>
      <c r="CG40" s="23">
        <v>140</v>
      </c>
      <c r="CH40" s="23">
        <v>52</v>
      </c>
      <c r="CI40" s="23">
        <v>0</v>
      </c>
      <c r="CJ40" s="23">
        <v>0</v>
      </c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</row>
    <row r="41" spans="1:267" ht="17.25" thickBot="1">
      <c r="A41" s="21"/>
      <c r="B41" s="21"/>
      <c r="C41" s="23">
        <v>84583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3</v>
      </c>
      <c r="J41" s="21">
        <v>2.2000000000000002</v>
      </c>
      <c r="K41" s="21">
        <v>1.7</v>
      </c>
      <c r="L41" s="23">
        <v>1</v>
      </c>
      <c r="M41" s="21" t="s">
        <v>1192</v>
      </c>
      <c r="N41" s="21">
        <v>1</v>
      </c>
      <c r="O41" s="23">
        <v>38</v>
      </c>
      <c r="P41" s="24" t="b">
        <v>0</v>
      </c>
      <c r="Q41" s="21"/>
      <c r="R41" s="21"/>
      <c r="S41" s="23">
        <v>60</v>
      </c>
      <c r="T41" s="21" t="s">
        <v>1193</v>
      </c>
      <c r="U41" s="21">
        <v>1</v>
      </c>
      <c r="V41" s="21" t="s">
        <v>1194</v>
      </c>
      <c r="W41" s="21">
        <v>0.6</v>
      </c>
      <c r="X41" s="24" t="b">
        <v>0</v>
      </c>
      <c r="Y41" s="21"/>
      <c r="Z41" s="21" t="s">
        <v>1129</v>
      </c>
      <c r="AA41" s="23">
        <v>2</v>
      </c>
      <c r="AB41" s="23">
        <v>7</v>
      </c>
      <c r="AC41" s="23">
        <v>1</v>
      </c>
      <c r="AD41" s="23">
        <v>2301</v>
      </c>
      <c r="AE41" s="23">
        <v>2301</v>
      </c>
      <c r="AF41" s="23">
        <v>5661</v>
      </c>
      <c r="AG41" s="23">
        <v>5661</v>
      </c>
      <c r="AH41" s="21">
        <v>0.2</v>
      </c>
      <c r="AI41" s="21">
        <v>0.2</v>
      </c>
      <c r="AJ41" s="21" t="s">
        <v>887</v>
      </c>
      <c r="AK41" s="23">
        <v>3</v>
      </c>
      <c r="AL41" s="23">
        <v>0</v>
      </c>
      <c r="AM41" s="23">
        <v>0</v>
      </c>
      <c r="AN41" s="23">
        <v>0</v>
      </c>
      <c r="AO41" s="23">
        <v>1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23">
        <v>0</v>
      </c>
      <c r="AW41" s="23">
        <v>3</v>
      </c>
      <c r="AX41" s="21">
        <v>0</v>
      </c>
      <c r="AY41" s="21">
        <v>1.8</v>
      </c>
      <c r="AZ41" s="21">
        <v>4</v>
      </c>
      <c r="BA41" s="21">
        <v>0.5</v>
      </c>
      <c r="BB41" s="23">
        <v>0</v>
      </c>
      <c r="BC41" s="21">
        <v>0.08</v>
      </c>
      <c r="BD41" s="21">
        <v>0.01</v>
      </c>
      <c r="BE41" s="21">
        <v>0.09</v>
      </c>
      <c r="BF41" s="21">
        <v>0.65</v>
      </c>
      <c r="BG41" s="23">
        <v>639</v>
      </c>
      <c r="BH41" s="23">
        <v>271</v>
      </c>
      <c r="BI41" s="23">
        <v>163</v>
      </c>
      <c r="BJ41" s="23">
        <v>93</v>
      </c>
      <c r="BK41" s="23">
        <v>128</v>
      </c>
      <c r="BL41" s="23">
        <v>72</v>
      </c>
      <c r="BM41" s="23">
        <v>218</v>
      </c>
      <c r="BN41" s="23">
        <v>103</v>
      </c>
      <c r="BO41" s="23">
        <v>5</v>
      </c>
      <c r="BP41" s="21"/>
      <c r="BQ41" s="23">
        <v>4</v>
      </c>
      <c r="BR41" s="21"/>
      <c r="BS41" s="23">
        <v>2</v>
      </c>
      <c r="BT41" s="21"/>
      <c r="BU41" s="23">
        <v>2.4</v>
      </c>
      <c r="BV41" s="23">
        <v>0</v>
      </c>
      <c r="BW41" s="23">
        <v>0.3</v>
      </c>
      <c r="BX41" s="23">
        <v>2.7</v>
      </c>
      <c r="BY41" s="23">
        <v>19.5</v>
      </c>
      <c r="BZ41" s="23">
        <v>30</v>
      </c>
      <c r="CA41" s="23">
        <v>61</v>
      </c>
      <c r="CB41" s="23">
        <v>37</v>
      </c>
      <c r="CC41" s="23">
        <v>268</v>
      </c>
      <c r="CD41" s="23">
        <v>127</v>
      </c>
      <c r="CE41" s="23">
        <v>268</v>
      </c>
      <c r="CF41" s="23">
        <v>127</v>
      </c>
      <c r="CG41" s="23">
        <v>212</v>
      </c>
      <c r="CH41" s="23">
        <v>66</v>
      </c>
      <c r="CI41" s="23">
        <v>0</v>
      </c>
      <c r="CJ41" s="23">
        <v>0</v>
      </c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</row>
    <row r="42" spans="1:267" ht="17.25" thickBot="1">
      <c r="A42" s="21"/>
      <c r="B42" s="21"/>
      <c r="C42" s="23">
        <v>221239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4</v>
      </c>
      <c r="J42" s="21">
        <v>1.4</v>
      </c>
      <c r="K42" s="21">
        <v>0.9</v>
      </c>
      <c r="L42" s="23">
        <v>0</v>
      </c>
      <c r="M42" s="21" t="s">
        <v>1234</v>
      </c>
      <c r="N42" s="21">
        <v>0</v>
      </c>
      <c r="O42" s="23">
        <v>39</v>
      </c>
      <c r="P42" s="24" t="b">
        <v>0</v>
      </c>
      <c r="Q42" s="21"/>
      <c r="R42" s="21"/>
      <c r="S42" s="23">
        <v>50</v>
      </c>
      <c r="T42" s="21" t="s">
        <v>1235</v>
      </c>
      <c r="U42" s="21">
        <v>0</v>
      </c>
      <c r="V42" s="21" t="s">
        <v>943</v>
      </c>
      <c r="W42" s="21">
        <v>0.3</v>
      </c>
      <c r="X42" s="24" t="b">
        <v>0</v>
      </c>
      <c r="Y42" s="21"/>
      <c r="Z42" s="21" t="s">
        <v>1129</v>
      </c>
      <c r="AA42" s="23">
        <v>2</v>
      </c>
      <c r="AB42" s="23">
        <v>7</v>
      </c>
      <c r="AC42" s="23">
        <v>0</v>
      </c>
      <c r="AD42" s="23">
        <v>1637</v>
      </c>
      <c r="AE42" s="23">
        <v>1637</v>
      </c>
      <c r="AF42" s="23">
        <v>2816</v>
      </c>
      <c r="AG42" s="23">
        <v>2816</v>
      </c>
      <c r="AH42" s="21">
        <v>0</v>
      </c>
      <c r="AI42" s="21">
        <v>0</v>
      </c>
      <c r="AJ42" s="21" t="s">
        <v>943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23">
        <v>0</v>
      </c>
      <c r="AW42" s="23">
        <v>0</v>
      </c>
      <c r="AX42" s="21">
        <v>0</v>
      </c>
      <c r="AY42" s="21">
        <v>0</v>
      </c>
      <c r="AZ42" s="21">
        <v>0</v>
      </c>
      <c r="BA42" s="21">
        <v>0</v>
      </c>
      <c r="BB42" s="23">
        <v>0</v>
      </c>
      <c r="BC42" s="21">
        <v>0</v>
      </c>
      <c r="BD42" s="21">
        <v>0</v>
      </c>
      <c r="BE42" s="21">
        <v>0</v>
      </c>
      <c r="BF42" s="21">
        <v>0</v>
      </c>
      <c r="BG42" s="23">
        <v>567</v>
      </c>
      <c r="BH42" s="23">
        <v>54</v>
      </c>
      <c r="BI42" s="23">
        <v>568</v>
      </c>
      <c r="BJ42" s="23">
        <v>54</v>
      </c>
      <c r="BK42" s="23">
        <v>557</v>
      </c>
      <c r="BL42" s="23">
        <v>55</v>
      </c>
      <c r="BM42" s="23">
        <v>574</v>
      </c>
      <c r="BN42" s="23">
        <v>55</v>
      </c>
      <c r="BO42" s="21"/>
      <c r="BP42" s="21"/>
      <c r="BQ42" s="21"/>
      <c r="BR42" s="21"/>
      <c r="BS42" s="21"/>
      <c r="BT42" s="21"/>
      <c r="BU42" s="23">
        <v>0</v>
      </c>
      <c r="BV42" s="23">
        <v>0</v>
      </c>
      <c r="BW42" s="23">
        <v>0</v>
      </c>
      <c r="BX42" s="23">
        <v>0</v>
      </c>
      <c r="BY42" s="23">
        <v>0</v>
      </c>
      <c r="BZ42" s="23">
        <v>0</v>
      </c>
      <c r="CA42" s="23">
        <v>253</v>
      </c>
      <c r="CB42" s="23">
        <v>49</v>
      </c>
      <c r="CC42" s="23">
        <v>589</v>
      </c>
      <c r="CD42" s="23">
        <v>63</v>
      </c>
      <c r="CE42" s="23">
        <v>589</v>
      </c>
      <c r="CF42" s="23">
        <v>63</v>
      </c>
      <c r="CG42" s="23">
        <v>286</v>
      </c>
      <c r="CH42" s="23">
        <v>51</v>
      </c>
      <c r="CI42" s="23">
        <v>0</v>
      </c>
      <c r="CJ42" s="23">
        <v>0</v>
      </c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</row>
    <row r="43" spans="1:267" ht="17.25" thickBot="1">
      <c r="A43" s="23">
        <v>0</v>
      </c>
      <c r="B43" s="23">
        <v>0</v>
      </c>
      <c r="C43" s="23">
        <v>151589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3</v>
      </c>
      <c r="J43" s="21">
        <v>0</v>
      </c>
      <c r="K43" s="21">
        <v>0</v>
      </c>
      <c r="L43" s="23">
        <v>0</v>
      </c>
      <c r="M43" s="21" t="s">
        <v>1242</v>
      </c>
      <c r="N43" s="21">
        <v>0</v>
      </c>
      <c r="O43" s="23">
        <v>40</v>
      </c>
      <c r="P43" s="24" t="b">
        <v>0</v>
      </c>
      <c r="Q43" s="21" t="s">
        <v>2805</v>
      </c>
      <c r="R43" s="21" t="s">
        <v>2806</v>
      </c>
      <c r="S43" s="23">
        <v>50</v>
      </c>
      <c r="T43" s="21" t="s">
        <v>1243</v>
      </c>
      <c r="U43" s="21">
        <v>0</v>
      </c>
      <c r="V43" s="21" t="s">
        <v>866</v>
      </c>
      <c r="W43" s="21">
        <v>0</v>
      </c>
      <c r="X43" s="24" t="b">
        <v>0</v>
      </c>
      <c r="Y43" s="21"/>
      <c r="Z43" s="21" t="s">
        <v>1170</v>
      </c>
      <c r="AA43" s="23">
        <v>2</v>
      </c>
      <c r="AB43" s="23">
        <v>7</v>
      </c>
      <c r="AC43" s="23">
        <v>0</v>
      </c>
      <c r="AD43" s="23">
        <v>12</v>
      </c>
      <c r="AE43" s="23">
        <v>12</v>
      </c>
      <c r="AF43" s="23">
        <v>626</v>
      </c>
      <c r="AG43" s="23">
        <v>626</v>
      </c>
      <c r="AH43" s="21">
        <v>0</v>
      </c>
      <c r="AI43" s="21">
        <v>0</v>
      </c>
      <c r="AJ43" s="21" t="s">
        <v>866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V43" s="23">
        <v>0</v>
      </c>
      <c r="AW43" s="23">
        <v>0</v>
      </c>
      <c r="AX43" s="21">
        <v>0</v>
      </c>
      <c r="AY43" s="21">
        <v>0</v>
      </c>
      <c r="AZ43" s="21">
        <v>0</v>
      </c>
      <c r="BA43" s="21">
        <v>0</v>
      </c>
      <c r="BB43" s="23">
        <v>0</v>
      </c>
      <c r="BC43" s="21">
        <v>0</v>
      </c>
      <c r="BD43" s="21">
        <v>0</v>
      </c>
      <c r="BE43" s="21">
        <v>0</v>
      </c>
      <c r="BF43" s="21">
        <v>0</v>
      </c>
      <c r="BG43" s="23">
        <v>530</v>
      </c>
      <c r="BH43" s="23">
        <v>201</v>
      </c>
      <c r="BI43" s="23">
        <v>531</v>
      </c>
      <c r="BJ43" s="23">
        <v>207</v>
      </c>
      <c r="BK43" s="23">
        <v>515</v>
      </c>
      <c r="BL43" s="23">
        <v>193</v>
      </c>
      <c r="BM43" s="23">
        <v>537</v>
      </c>
      <c r="BN43" s="23">
        <v>208</v>
      </c>
      <c r="BO43" s="21"/>
      <c r="BP43" s="21"/>
      <c r="BQ43" s="21"/>
      <c r="BR43" s="21"/>
      <c r="BS43" s="21"/>
      <c r="BT43" s="21"/>
      <c r="BU43" s="23">
        <v>0</v>
      </c>
      <c r="BV43" s="23">
        <v>0</v>
      </c>
      <c r="BW43" s="23">
        <v>0</v>
      </c>
      <c r="BX43" s="23">
        <v>0</v>
      </c>
      <c r="BY43" s="23">
        <v>0</v>
      </c>
      <c r="BZ43" s="23">
        <v>0</v>
      </c>
      <c r="CA43" s="23">
        <v>201</v>
      </c>
      <c r="CB43" s="23">
        <v>128</v>
      </c>
      <c r="CC43" s="23">
        <v>563</v>
      </c>
      <c r="CD43" s="23">
        <v>223</v>
      </c>
      <c r="CE43" s="23">
        <v>563</v>
      </c>
      <c r="CF43" s="23">
        <v>223</v>
      </c>
      <c r="CG43" s="23">
        <v>584</v>
      </c>
      <c r="CH43" s="23">
        <v>233</v>
      </c>
      <c r="CI43" s="23">
        <v>0</v>
      </c>
      <c r="CJ43" s="23">
        <v>0</v>
      </c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</row>
    <row r="44" spans="1:267" ht="17.25" thickBot="1">
      <c r="A44" s="21"/>
      <c r="B44" s="21"/>
      <c r="C44" s="23">
        <v>165659</v>
      </c>
      <c r="D44" s="23">
        <v>0</v>
      </c>
      <c r="E44" s="23">
        <v>0</v>
      </c>
      <c r="F44" s="23">
        <v>0</v>
      </c>
      <c r="G44" s="23">
        <v>0</v>
      </c>
      <c r="H44" s="23">
        <v>0</v>
      </c>
      <c r="I44" s="23">
        <v>2</v>
      </c>
      <c r="J44" s="21">
        <v>2</v>
      </c>
      <c r="K44" s="21">
        <v>1.5</v>
      </c>
      <c r="L44" s="23">
        <v>0</v>
      </c>
      <c r="M44" s="21" t="s">
        <v>207</v>
      </c>
      <c r="N44" s="21">
        <v>0</v>
      </c>
      <c r="O44" s="23">
        <v>41</v>
      </c>
      <c r="P44" s="24" t="b">
        <v>0</v>
      </c>
      <c r="Q44" s="21"/>
      <c r="R44" s="21"/>
      <c r="S44" s="23">
        <v>45</v>
      </c>
      <c r="T44" s="21" t="s">
        <v>1232</v>
      </c>
      <c r="U44" s="21">
        <v>0</v>
      </c>
      <c r="V44" s="21" t="s">
        <v>1233</v>
      </c>
      <c r="W44" s="21">
        <v>0.5</v>
      </c>
      <c r="X44" s="24" t="b">
        <v>0</v>
      </c>
      <c r="Y44" s="21"/>
      <c r="Z44" s="21" t="s">
        <v>1129</v>
      </c>
      <c r="AA44" s="23">
        <v>2</v>
      </c>
      <c r="AB44" s="23">
        <v>7</v>
      </c>
      <c r="AC44" s="23">
        <v>0</v>
      </c>
      <c r="AD44" s="23">
        <v>2645</v>
      </c>
      <c r="AE44" s="23">
        <v>2645</v>
      </c>
      <c r="AF44" s="23">
        <v>3795</v>
      </c>
      <c r="AG44" s="23">
        <v>3795</v>
      </c>
      <c r="AH44" s="21">
        <v>0</v>
      </c>
      <c r="AI44" s="21">
        <v>0</v>
      </c>
      <c r="AJ44" s="21" t="s">
        <v>207</v>
      </c>
      <c r="AK44" s="23">
        <v>26</v>
      </c>
      <c r="AL44" s="23">
        <v>0</v>
      </c>
      <c r="AM44" s="23">
        <v>0</v>
      </c>
      <c r="AN44" s="23">
        <v>0</v>
      </c>
      <c r="AO44" s="23">
        <v>2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V44" s="23">
        <v>0</v>
      </c>
      <c r="AW44" s="23">
        <v>6</v>
      </c>
      <c r="AX44" s="21">
        <v>9.4</v>
      </c>
      <c r="AY44" s="21">
        <v>0.4</v>
      </c>
      <c r="AZ44" s="21">
        <v>37</v>
      </c>
      <c r="BA44" s="21">
        <v>4.7</v>
      </c>
      <c r="BB44" s="23">
        <v>0</v>
      </c>
      <c r="BC44" s="21">
        <v>0.27</v>
      </c>
      <c r="BD44" s="21">
        <v>0</v>
      </c>
      <c r="BE44" s="21">
        <v>0.27</v>
      </c>
      <c r="BF44" s="21">
        <v>1.64</v>
      </c>
      <c r="BG44" s="23">
        <v>144</v>
      </c>
      <c r="BH44" s="23">
        <v>63</v>
      </c>
      <c r="BI44" s="23">
        <v>194</v>
      </c>
      <c r="BJ44" s="23">
        <v>69</v>
      </c>
      <c r="BK44" s="23">
        <v>17</v>
      </c>
      <c r="BL44" s="23">
        <v>2</v>
      </c>
      <c r="BM44" s="23">
        <v>83</v>
      </c>
      <c r="BN44" s="23">
        <v>22</v>
      </c>
      <c r="BO44" s="21"/>
      <c r="BP44" s="21"/>
      <c r="BQ44" s="21"/>
      <c r="BR44" s="21"/>
      <c r="BS44" s="21"/>
      <c r="BT44" s="21"/>
      <c r="BU44" s="23">
        <v>0.93</v>
      </c>
      <c r="BV44" s="23">
        <v>0</v>
      </c>
      <c r="BW44" s="23">
        <v>0</v>
      </c>
      <c r="BX44" s="23">
        <v>0.93</v>
      </c>
      <c r="BY44" s="23">
        <v>5.68</v>
      </c>
      <c r="BZ44" s="23">
        <v>6.92</v>
      </c>
      <c r="CA44" s="23">
        <v>375</v>
      </c>
      <c r="CB44" s="23">
        <v>77</v>
      </c>
      <c r="CC44" s="23">
        <v>423</v>
      </c>
      <c r="CD44" s="23">
        <v>170</v>
      </c>
      <c r="CE44" s="23">
        <v>423</v>
      </c>
      <c r="CF44" s="23">
        <v>170</v>
      </c>
      <c r="CG44" s="23">
        <v>233</v>
      </c>
      <c r="CH44" s="23">
        <v>86</v>
      </c>
      <c r="CI44" s="23">
        <v>0</v>
      </c>
      <c r="CJ44" s="23">
        <v>0</v>
      </c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</row>
    <row r="45" spans="1:267" ht="17.25" thickBot="1">
      <c r="A45" s="21"/>
      <c r="B45" s="21"/>
      <c r="C45" s="23">
        <v>101188</v>
      </c>
      <c r="D45" s="23">
        <v>0</v>
      </c>
      <c r="E45" s="23">
        <v>0</v>
      </c>
      <c r="F45" s="23">
        <v>0</v>
      </c>
      <c r="G45" s="23">
        <v>0</v>
      </c>
      <c r="H45" s="23">
        <v>0</v>
      </c>
      <c r="I45" s="23">
        <v>2</v>
      </c>
      <c r="J45" s="21">
        <v>2</v>
      </c>
      <c r="K45" s="21">
        <v>1.5</v>
      </c>
      <c r="L45" s="23">
        <v>-1</v>
      </c>
      <c r="M45" s="21" t="s">
        <v>1167</v>
      </c>
      <c r="N45" s="21">
        <v>-1</v>
      </c>
      <c r="O45" s="23">
        <v>42</v>
      </c>
      <c r="P45" s="24" t="b">
        <v>0</v>
      </c>
      <c r="Q45" s="21"/>
      <c r="R45" s="21"/>
      <c r="S45" s="23">
        <v>45</v>
      </c>
      <c r="T45" s="21" t="s">
        <v>1200</v>
      </c>
      <c r="U45" s="21">
        <v>-1</v>
      </c>
      <c r="V45" s="21" t="s">
        <v>773</v>
      </c>
      <c r="W45" s="21">
        <v>1.2</v>
      </c>
      <c r="X45" s="24" t="b">
        <v>0</v>
      </c>
      <c r="Y45" s="21"/>
      <c r="Z45" s="21" t="s">
        <v>1129</v>
      </c>
      <c r="AA45" s="23">
        <v>2</v>
      </c>
      <c r="AB45" s="23">
        <v>7</v>
      </c>
      <c r="AC45" s="23">
        <v>-1</v>
      </c>
      <c r="AD45" s="23">
        <v>8252</v>
      </c>
      <c r="AE45" s="23">
        <v>8252</v>
      </c>
      <c r="AF45" s="23">
        <v>5655</v>
      </c>
      <c r="AG45" s="23">
        <v>5655</v>
      </c>
      <c r="AH45" s="21">
        <v>-0.2</v>
      </c>
      <c r="AI45" s="21">
        <v>-0.2</v>
      </c>
      <c r="AJ45" s="21" t="s">
        <v>773</v>
      </c>
      <c r="AK45" s="23">
        <v>90</v>
      </c>
      <c r="AL45" s="23">
        <v>0</v>
      </c>
      <c r="AM45" s="23">
        <v>0</v>
      </c>
      <c r="AN45" s="23">
        <v>0</v>
      </c>
      <c r="AO45" s="23">
        <v>5</v>
      </c>
      <c r="AP45" s="23">
        <v>0</v>
      </c>
      <c r="AQ45" s="23">
        <v>0</v>
      </c>
      <c r="AR45" s="23">
        <v>0</v>
      </c>
      <c r="AS45" s="23">
        <v>1</v>
      </c>
      <c r="AT45" s="23">
        <v>0</v>
      </c>
      <c r="AU45" s="23">
        <v>0</v>
      </c>
      <c r="AV45" s="23">
        <v>0</v>
      </c>
      <c r="AW45" s="23">
        <v>13</v>
      </c>
      <c r="AX45" s="21">
        <v>13.2</v>
      </c>
      <c r="AY45" s="21">
        <v>45.2</v>
      </c>
      <c r="AZ45" s="21">
        <v>2</v>
      </c>
      <c r="BA45" s="21">
        <v>6</v>
      </c>
      <c r="BB45" s="23">
        <v>1</v>
      </c>
      <c r="BC45" s="21">
        <v>0</v>
      </c>
      <c r="BD45" s="21">
        <v>0.15</v>
      </c>
      <c r="BE45" s="21">
        <v>0.15</v>
      </c>
      <c r="BF45" s="21">
        <v>3.44</v>
      </c>
      <c r="BG45" s="23">
        <v>113</v>
      </c>
      <c r="BH45" s="23">
        <v>49</v>
      </c>
      <c r="BI45" s="23">
        <v>10</v>
      </c>
      <c r="BJ45" s="23">
        <v>3</v>
      </c>
      <c r="BK45" s="23">
        <v>136</v>
      </c>
      <c r="BL45" s="23">
        <v>39</v>
      </c>
      <c r="BM45" s="23">
        <v>53</v>
      </c>
      <c r="BN45" s="23">
        <v>13</v>
      </c>
      <c r="BO45" s="23">
        <v>3</v>
      </c>
      <c r="BP45" s="21"/>
      <c r="BQ45" s="23">
        <v>2</v>
      </c>
      <c r="BR45" s="21"/>
      <c r="BS45" s="21"/>
      <c r="BT45" s="21"/>
      <c r="BU45" s="23">
        <v>0</v>
      </c>
      <c r="BV45" s="23">
        <v>0</v>
      </c>
      <c r="BW45" s="23">
        <v>0.15</v>
      </c>
      <c r="BX45" s="23">
        <v>0.15</v>
      </c>
      <c r="BY45" s="23">
        <v>3.44</v>
      </c>
      <c r="BZ45" s="23">
        <v>5</v>
      </c>
      <c r="CA45" s="23">
        <v>344</v>
      </c>
      <c r="CB45" s="23">
        <v>57</v>
      </c>
      <c r="CC45" s="23">
        <v>661</v>
      </c>
      <c r="CD45" s="23">
        <v>216</v>
      </c>
      <c r="CE45" s="23">
        <v>661</v>
      </c>
      <c r="CF45" s="23">
        <v>216</v>
      </c>
      <c r="CG45" s="23">
        <v>152</v>
      </c>
      <c r="CH45" s="23">
        <v>54</v>
      </c>
      <c r="CI45" s="23">
        <v>1</v>
      </c>
      <c r="CJ45" s="23">
        <v>0</v>
      </c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</row>
    <row r="46" spans="1:267" ht="17.25" thickBot="1">
      <c r="A46" s="21"/>
      <c r="B46" s="21"/>
      <c r="C46" s="23">
        <v>230046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3</v>
      </c>
      <c r="J46" s="21">
        <v>2.1</v>
      </c>
      <c r="K46" s="21">
        <v>1.6</v>
      </c>
      <c r="L46" s="23">
        <v>1</v>
      </c>
      <c r="M46" s="21" t="s">
        <v>507</v>
      </c>
      <c r="N46" s="21">
        <v>1</v>
      </c>
      <c r="O46" s="23">
        <v>43</v>
      </c>
      <c r="P46" s="24" t="b">
        <v>0</v>
      </c>
      <c r="Q46" s="21"/>
      <c r="R46" s="21"/>
      <c r="S46" s="23">
        <v>55</v>
      </c>
      <c r="T46" s="21" t="s">
        <v>1226</v>
      </c>
      <c r="U46" s="21">
        <v>1</v>
      </c>
      <c r="V46" s="21" t="s">
        <v>1227</v>
      </c>
      <c r="W46" s="21">
        <v>2.8</v>
      </c>
      <c r="X46" s="24" t="b">
        <v>0</v>
      </c>
      <c r="Y46" s="21"/>
      <c r="Z46" s="21" t="s">
        <v>1129</v>
      </c>
      <c r="AA46" s="23">
        <v>2</v>
      </c>
      <c r="AB46" s="23">
        <v>7</v>
      </c>
      <c r="AC46" s="23">
        <v>1</v>
      </c>
      <c r="AD46" s="23">
        <v>2548</v>
      </c>
      <c r="AE46" s="23">
        <v>2548</v>
      </c>
      <c r="AF46" s="23">
        <v>21037</v>
      </c>
      <c r="AG46" s="23">
        <v>21037</v>
      </c>
      <c r="AH46" s="21">
        <v>0.2</v>
      </c>
      <c r="AI46" s="21">
        <v>0.2</v>
      </c>
      <c r="AJ46" s="21" t="s">
        <v>507</v>
      </c>
      <c r="AK46" s="23">
        <v>90</v>
      </c>
      <c r="AL46" s="23">
        <v>0</v>
      </c>
      <c r="AM46" s="23">
        <v>0</v>
      </c>
      <c r="AN46" s="23">
        <v>0</v>
      </c>
      <c r="AO46" s="23">
        <v>5</v>
      </c>
      <c r="AP46" s="23">
        <v>0</v>
      </c>
      <c r="AQ46" s="23">
        <v>0</v>
      </c>
      <c r="AR46" s="23">
        <v>0</v>
      </c>
      <c r="AS46" s="23">
        <v>1</v>
      </c>
      <c r="AT46" s="23">
        <v>0</v>
      </c>
      <c r="AU46" s="23">
        <v>0</v>
      </c>
      <c r="AV46" s="23">
        <v>0</v>
      </c>
      <c r="AW46" s="23">
        <v>10</v>
      </c>
      <c r="AX46" s="21">
        <v>9.4</v>
      </c>
      <c r="AY46" s="21">
        <v>22.3</v>
      </c>
      <c r="AZ46" s="21">
        <v>19</v>
      </c>
      <c r="BA46" s="21">
        <v>5.0999999999999996</v>
      </c>
      <c r="BB46" s="23">
        <v>1</v>
      </c>
      <c r="BC46" s="21">
        <v>0.19</v>
      </c>
      <c r="BD46" s="21">
        <v>0.15</v>
      </c>
      <c r="BE46" s="21">
        <v>0.34</v>
      </c>
      <c r="BF46" s="21">
        <v>3.44</v>
      </c>
      <c r="BG46" s="23">
        <v>146</v>
      </c>
      <c r="BH46" s="23">
        <v>57</v>
      </c>
      <c r="BI46" s="23">
        <v>50</v>
      </c>
      <c r="BJ46" s="23">
        <v>35</v>
      </c>
      <c r="BK46" s="23">
        <v>52</v>
      </c>
      <c r="BL46" s="23">
        <v>26</v>
      </c>
      <c r="BM46" s="23">
        <v>71</v>
      </c>
      <c r="BN46" s="23">
        <v>40</v>
      </c>
      <c r="BO46" s="23">
        <v>1</v>
      </c>
      <c r="BP46" s="21"/>
      <c r="BQ46" s="23">
        <v>1</v>
      </c>
      <c r="BR46" s="21"/>
      <c r="BS46" s="21"/>
      <c r="BT46" s="21"/>
      <c r="BU46" s="23">
        <v>0.19</v>
      </c>
      <c r="BV46" s="23">
        <v>0</v>
      </c>
      <c r="BW46" s="23">
        <v>0.15</v>
      </c>
      <c r="BX46" s="23">
        <v>0.34</v>
      </c>
      <c r="BY46" s="23">
        <v>3.44</v>
      </c>
      <c r="BZ46" s="23">
        <v>5</v>
      </c>
      <c r="CA46" s="23">
        <v>130</v>
      </c>
      <c r="CB46" s="23">
        <v>83</v>
      </c>
      <c r="CC46" s="23">
        <v>260</v>
      </c>
      <c r="CD46" s="23">
        <v>121</v>
      </c>
      <c r="CE46" s="23">
        <v>260</v>
      </c>
      <c r="CF46" s="23">
        <v>121</v>
      </c>
      <c r="CG46" s="23">
        <v>111</v>
      </c>
      <c r="CH46" s="23">
        <v>42</v>
      </c>
      <c r="CI46" s="23">
        <v>1</v>
      </c>
      <c r="CJ46" s="23">
        <v>0</v>
      </c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</row>
    <row r="47" spans="1:267" ht="17.25" thickBot="1">
      <c r="A47" s="23">
        <v>0</v>
      </c>
      <c r="B47" s="23">
        <v>0</v>
      </c>
      <c r="C47" s="23">
        <v>476344</v>
      </c>
      <c r="D47" s="23">
        <v>0</v>
      </c>
      <c r="E47" s="23">
        <v>0</v>
      </c>
      <c r="F47" s="23">
        <v>0</v>
      </c>
      <c r="G47" s="23">
        <v>0</v>
      </c>
      <c r="H47" s="23">
        <v>0</v>
      </c>
      <c r="I47" s="23">
        <v>4</v>
      </c>
      <c r="J47" s="21">
        <v>0</v>
      </c>
      <c r="K47" s="21">
        <v>0</v>
      </c>
      <c r="L47" s="23">
        <v>0</v>
      </c>
      <c r="M47" s="21" t="s">
        <v>2005</v>
      </c>
      <c r="N47" s="21">
        <v>0</v>
      </c>
      <c r="O47" s="23">
        <v>44</v>
      </c>
      <c r="P47" s="24" t="b">
        <v>0</v>
      </c>
      <c r="Q47" s="21" t="s">
        <v>2807</v>
      </c>
      <c r="R47" s="21" t="s">
        <v>2808</v>
      </c>
      <c r="S47" s="23">
        <v>50</v>
      </c>
      <c r="T47" s="21" t="s">
        <v>2006</v>
      </c>
      <c r="U47" s="21">
        <v>0</v>
      </c>
      <c r="V47" s="21" t="s">
        <v>2007</v>
      </c>
      <c r="W47" s="21">
        <v>0</v>
      </c>
      <c r="X47" s="24" t="b">
        <v>0</v>
      </c>
      <c r="Y47" s="21"/>
      <c r="Z47" s="21" t="s">
        <v>1170</v>
      </c>
      <c r="AA47" s="23">
        <v>2</v>
      </c>
      <c r="AB47" s="23">
        <v>7</v>
      </c>
      <c r="AC47" s="23">
        <v>0</v>
      </c>
      <c r="AD47" s="23">
        <v>44</v>
      </c>
      <c r="AE47" s="23">
        <v>44</v>
      </c>
      <c r="AF47" s="23">
        <v>886</v>
      </c>
      <c r="AG47" s="23">
        <v>886</v>
      </c>
      <c r="AH47" s="21">
        <v>0</v>
      </c>
      <c r="AI47" s="21">
        <v>0</v>
      </c>
      <c r="AJ47" s="21" t="s">
        <v>2186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0</v>
      </c>
      <c r="AQ47" s="23">
        <v>0</v>
      </c>
      <c r="AR47" s="23">
        <v>0</v>
      </c>
      <c r="AS47" s="23">
        <v>0</v>
      </c>
      <c r="AT47" s="23">
        <v>0</v>
      </c>
      <c r="AU47" s="23">
        <v>0</v>
      </c>
      <c r="AV47" s="23">
        <v>0</v>
      </c>
      <c r="AW47" s="23">
        <v>0</v>
      </c>
      <c r="AX47" s="21">
        <v>0</v>
      </c>
      <c r="AY47" s="21">
        <v>0</v>
      </c>
      <c r="AZ47" s="21">
        <v>0</v>
      </c>
      <c r="BA47" s="21">
        <v>0</v>
      </c>
      <c r="BB47" s="23">
        <v>0</v>
      </c>
      <c r="BC47" s="21">
        <v>0</v>
      </c>
      <c r="BD47" s="21">
        <v>0</v>
      </c>
      <c r="BE47" s="21">
        <v>0</v>
      </c>
      <c r="BF47" s="21">
        <v>0</v>
      </c>
      <c r="BG47" s="23">
        <v>587</v>
      </c>
      <c r="BH47" s="23">
        <v>62</v>
      </c>
      <c r="BI47" s="23">
        <v>589</v>
      </c>
      <c r="BJ47" s="23">
        <v>62</v>
      </c>
      <c r="BK47" s="23">
        <v>581</v>
      </c>
      <c r="BL47" s="23">
        <v>63</v>
      </c>
      <c r="BM47" s="23">
        <v>595</v>
      </c>
      <c r="BN47" s="23">
        <v>63</v>
      </c>
      <c r="BO47" s="21"/>
      <c r="BP47" s="21"/>
      <c r="BQ47" s="21"/>
      <c r="BR47" s="21"/>
      <c r="BS47" s="21"/>
      <c r="BT47" s="21"/>
      <c r="BU47" s="23">
        <v>0</v>
      </c>
      <c r="BV47" s="23">
        <v>0</v>
      </c>
      <c r="BW47" s="23">
        <v>0</v>
      </c>
      <c r="BX47" s="23">
        <v>0</v>
      </c>
      <c r="BY47" s="23">
        <v>0</v>
      </c>
      <c r="BZ47" s="23">
        <v>0</v>
      </c>
      <c r="CA47" s="23">
        <v>292</v>
      </c>
      <c r="CB47" s="23">
        <v>58</v>
      </c>
      <c r="CC47" s="23">
        <v>604</v>
      </c>
      <c r="CD47" s="23">
        <v>68</v>
      </c>
      <c r="CE47" s="23">
        <v>604</v>
      </c>
      <c r="CF47" s="23">
        <v>68</v>
      </c>
      <c r="CG47" s="23">
        <v>536</v>
      </c>
      <c r="CH47" s="23">
        <v>76</v>
      </c>
      <c r="CI47" s="23">
        <v>0</v>
      </c>
      <c r="CJ47" s="23">
        <v>0</v>
      </c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</row>
    <row r="48" spans="1:267" ht="17.25" thickBot="1">
      <c r="A48" s="21"/>
      <c r="B48" s="21"/>
      <c r="C48" s="23">
        <v>123354</v>
      </c>
      <c r="D48" s="23">
        <v>0</v>
      </c>
      <c r="E48" s="23">
        <v>0</v>
      </c>
      <c r="F48" s="23">
        <v>0</v>
      </c>
      <c r="G48" s="23">
        <v>0</v>
      </c>
      <c r="H48" s="23">
        <v>0</v>
      </c>
      <c r="I48" s="23">
        <v>2</v>
      </c>
      <c r="J48" s="21">
        <v>1</v>
      </c>
      <c r="K48" s="21">
        <v>0.5</v>
      </c>
      <c r="L48" s="23">
        <v>0</v>
      </c>
      <c r="M48" s="21" t="s">
        <v>1209</v>
      </c>
      <c r="N48" s="21">
        <v>0</v>
      </c>
      <c r="O48" s="23">
        <v>45</v>
      </c>
      <c r="P48" s="24" t="b">
        <v>0</v>
      </c>
      <c r="Q48" s="21"/>
      <c r="R48" s="21"/>
      <c r="S48" s="23">
        <v>40</v>
      </c>
      <c r="T48" s="21" t="s">
        <v>1210</v>
      </c>
      <c r="U48" s="21">
        <v>0</v>
      </c>
      <c r="V48" s="21" t="s">
        <v>937</v>
      </c>
      <c r="W48" s="21">
        <v>0.2</v>
      </c>
      <c r="X48" s="24" t="b">
        <v>0</v>
      </c>
      <c r="Y48" s="21"/>
      <c r="Z48" s="21" t="s">
        <v>1129</v>
      </c>
      <c r="AA48" s="23">
        <v>2</v>
      </c>
      <c r="AB48" s="23">
        <v>7</v>
      </c>
      <c r="AC48" s="23">
        <v>0</v>
      </c>
      <c r="AD48" s="23">
        <v>514</v>
      </c>
      <c r="AE48" s="23">
        <v>514</v>
      </c>
      <c r="AF48" s="23">
        <v>982</v>
      </c>
      <c r="AG48" s="23">
        <v>982</v>
      </c>
      <c r="AH48" s="21">
        <v>0</v>
      </c>
      <c r="AI48" s="21">
        <v>0</v>
      </c>
      <c r="AJ48" s="21" t="s">
        <v>937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0</v>
      </c>
      <c r="AQ48" s="23">
        <v>0</v>
      </c>
      <c r="AR48" s="23">
        <v>0</v>
      </c>
      <c r="AS48" s="23">
        <v>0</v>
      </c>
      <c r="AT48" s="23">
        <v>0</v>
      </c>
      <c r="AU48" s="23">
        <v>0</v>
      </c>
      <c r="AV48" s="23">
        <v>0</v>
      </c>
      <c r="AW48" s="23">
        <v>0</v>
      </c>
      <c r="AX48" s="21">
        <v>0</v>
      </c>
      <c r="AY48" s="21">
        <v>0</v>
      </c>
      <c r="AZ48" s="21">
        <v>0</v>
      </c>
      <c r="BA48" s="21">
        <v>0</v>
      </c>
      <c r="BB48" s="23">
        <v>0</v>
      </c>
      <c r="BC48" s="21">
        <v>0</v>
      </c>
      <c r="BD48" s="21">
        <v>0</v>
      </c>
      <c r="BE48" s="21">
        <v>0</v>
      </c>
      <c r="BF48" s="21">
        <v>0</v>
      </c>
      <c r="BG48" s="23">
        <v>255</v>
      </c>
      <c r="BH48" s="23">
        <v>95</v>
      </c>
      <c r="BI48" s="23">
        <v>246</v>
      </c>
      <c r="BJ48" s="23">
        <v>91</v>
      </c>
      <c r="BK48" s="23">
        <v>203</v>
      </c>
      <c r="BL48" s="23">
        <v>66</v>
      </c>
      <c r="BM48" s="23">
        <v>264</v>
      </c>
      <c r="BN48" s="23">
        <v>94</v>
      </c>
      <c r="BO48" s="21"/>
      <c r="BP48" s="21"/>
      <c r="BQ48" s="21"/>
      <c r="BR48" s="21"/>
      <c r="BS48" s="21"/>
      <c r="BT48" s="21"/>
      <c r="BU48" s="23">
        <v>0</v>
      </c>
      <c r="BV48" s="23">
        <v>0</v>
      </c>
      <c r="BW48" s="23">
        <v>0</v>
      </c>
      <c r="BX48" s="23">
        <v>0</v>
      </c>
      <c r="BY48" s="23">
        <v>0</v>
      </c>
      <c r="BZ48" s="23">
        <v>0</v>
      </c>
      <c r="CA48" s="23">
        <v>583</v>
      </c>
      <c r="CB48" s="23">
        <v>165</v>
      </c>
      <c r="CC48" s="23">
        <v>311</v>
      </c>
      <c r="CD48" s="23">
        <v>100</v>
      </c>
      <c r="CE48" s="23">
        <v>311</v>
      </c>
      <c r="CF48" s="23">
        <v>100</v>
      </c>
      <c r="CG48" s="23">
        <v>328</v>
      </c>
      <c r="CH48" s="23">
        <v>126</v>
      </c>
      <c r="CI48" s="23">
        <v>0</v>
      </c>
      <c r="CJ48" s="23">
        <v>0</v>
      </c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</row>
    <row r="49" spans="1:267" ht="17.25" thickBot="1">
      <c r="A49" s="23">
        <v>0</v>
      </c>
      <c r="B49" s="23">
        <v>0</v>
      </c>
      <c r="C49" s="23">
        <v>490094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3</v>
      </c>
      <c r="J49" s="21">
        <v>0</v>
      </c>
      <c r="K49" s="21">
        <v>0</v>
      </c>
      <c r="L49" s="23">
        <v>0</v>
      </c>
      <c r="M49" s="21" t="s">
        <v>1230</v>
      </c>
      <c r="N49" s="21">
        <v>0</v>
      </c>
      <c r="O49" s="23">
        <v>46</v>
      </c>
      <c r="P49" s="24" t="b">
        <v>0</v>
      </c>
      <c r="Q49" s="21" t="s">
        <v>2805</v>
      </c>
      <c r="R49" s="21" t="s">
        <v>2809</v>
      </c>
      <c r="S49" s="23">
        <v>45</v>
      </c>
      <c r="T49" s="21" t="s">
        <v>1231</v>
      </c>
      <c r="U49" s="21">
        <v>0</v>
      </c>
      <c r="V49" s="21" t="s">
        <v>939</v>
      </c>
      <c r="W49" s="21">
        <v>0</v>
      </c>
      <c r="X49" s="24" t="b">
        <v>0</v>
      </c>
      <c r="Y49" s="21"/>
      <c r="Z49" s="21" t="s">
        <v>1170</v>
      </c>
      <c r="AA49" s="23">
        <v>2</v>
      </c>
      <c r="AB49" s="23">
        <v>7</v>
      </c>
      <c r="AC49" s="23">
        <v>0</v>
      </c>
      <c r="AD49" s="23">
        <v>43</v>
      </c>
      <c r="AE49" s="23">
        <v>43</v>
      </c>
      <c r="AF49" s="23">
        <v>640</v>
      </c>
      <c r="AG49" s="23">
        <v>640</v>
      </c>
      <c r="AH49" s="21">
        <v>0</v>
      </c>
      <c r="AI49" s="21">
        <v>0</v>
      </c>
      <c r="AJ49" s="21" t="s">
        <v>939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  <c r="AQ49" s="23">
        <v>0</v>
      </c>
      <c r="AR49" s="23">
        <v>0</v>
      </c>
      <c r="AS49" s="23">
        <v>0</v>
      </c>
      <c r="AT49" s="23">
        <v>0</v>
      </c>
      <c r="AU49" s="23">
        <v>0</v>
      </c>
      <c r="AV49" s="23">
        <v>0</v>
      </c>
      <c r="AW49" s="23">
        <v>0</v>
      </c>
      <c r="AX49" s="21">
        <v>0</v>
      </c>
      <c r="AY49" s="21">
        <v>0</v>
      </c>
      <c r="AZ49" s="21">
        <v>0</v>
      </c>
      <c r="BA49" s="21">
        <v>0</v>
      </c>
      <c r="BB49" s="23">
        <v>0</v>
      </c>
      <c r="BC49" s="21">
        <v>0</v>
      </c>
      <c r="BD49" s="21">
        <v>0</v>
      </c>
      <c r="BE49" s="21">
        <v>0</v>
      </c>
      <c r="BF49" s="21">
        <v>0</v>
      </c>
      <c r="BG49" s="23">
        <v>472</v>
      </c>
      <c r="BH49" s="23">
        <v>159</v>
      </c>
      <c r="BI49" s="23">
        <v>472</v>
      </c>
      <c r="BJ49" s="23">
        <v>165</v>
      </c>
      <c r="BK49" s="23">
        <v>451</v>
      </c>
      <c r="BL49" s="23">
        <v>148</v>
      </c>
      <c r="BM49" s="23">
        <v>480</v>
      </c>
      <c r="BN49" s="23">
        <v>166</v>
      </c>
      <c r="BO49" s="21"/>
      <c r="BP49" s="21"/>
      <c r="BQ49" s="21"/>
      <c r="BR49" s="21"/>
      <c r="BS49" s="21"/>
      <c r="BT49" s="21"/>
      <c r="BU49" s="23">
        <v>0</v>
      </c>
      <c r="BV49" s="23">
        <v>0</v>
      </c>
      <c r="BW49" s="23">
        <v>0</v>
      </c>
      <c r="BX49" s="23">
        <v>0</v>
      </c>
      <c r="BY49" s="23">
        <v>0</v>
      </c>
      <c r="BZ49" s="23">
        <v>0</v>
      </c>
      <c r="CA49" s="23">
        <v>520</v>
      </c>
      <c r="CB49" s="23">
        <v>263</v>
      </c>
      <c r="CC49" s="23">
        <v>516</v>
      </c>
      <c r="CD49" s="23">
        <v>187</v>
      </c>
      <c r="CE49" s="23">
        <v>516</v>
      </c>
      <c r="CF49" s="23">
        <v>187</v>
      </c>
      <c r="CG49" s="23">
        <v>542</v>
      </c>
      <c r="CH49" s="23">
        <v>206</v>
      </c>
      <c r="CI49" s="23">
        <v>0</v>
      </c>
      <c r="CJ49" s="23">
        <v>0</v>
      </c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</row>
    <row r="50" spans="1:267" ht="17.25" thickBot="1">
      <c r="A50" s="21"/>
      <c r="B50" s="21"/>
      <c r="C50" s="23">
        <v>226944</v>
      </c>
      <c r="D50" s="23">
        <v>0</v>
      </c>
      <c r="E50" s="23">
        <v>0</v>
      </c>
      <c r="F50" s="23">
        <v>0</v>
      </c>
      <c r="G50" s="23">
        <v>0</v>
      </c>
      <c r="H50" s="23">
        <v>0</v>
      </c>
      <c r="I50" s="23">
        <v>3</v>
      </c>
      <c r="J50" s="21">
        <v>1.6</v>
      </c>
      <c r="K50" s="21">
        <v>1.1000000000000001</v>
      </c>
      <c r="L50" s="23">
        <v>2</v>
      </c>
      <c r="M50" s="21" t="s">
        <v>1236</v>
      </c>
      <c r="N50" s="21">
        <v>2</v>
      </c>
      <c r="O50" s="23">
        <v>47</v>
      </c>
      <c r="P50" s="24" t="b">
        <v>0</v>
      </c>
      <c r="Q50" s="21"/>
      <c r="R50" s="21"/>
      <c r="S50" s="23">
        <v>50</v>
      </c>
      <c r="T50" s="21" t="s">
        <v>1237</v>
      </c>
      <c r="U50" s="21">
        <v>2</v>
      </c>
      <c r="V50" s="21" t="s">
        <v>863</v>
      </c>
      <c r="W50" s="21">
        <v>0.1</v>
      </c>
      <c r="X50" s="24" t="b">
        <v>0</v>
      </c>
      <c r="Y50" s="21"/>
      <c r="Z50" s="21" t="s">
        <v>1129</v>
      </c>
      <c r="AA50" s="23">
        <v>2</v>
      </c>
      <c r="AB50" s="23">
        <v>7</v>
      </c>
      <c r="AC50" s="23">
        <v>2</v>
      </c>
      <c r="AD50" s="23">
        <v>733</v>
      </c>
      <c r="AE50" s="23">
        <v>733</v>
      </c>
      <c r="AF50" s="23">
        <v>802</v>
      </c>
      <c r="AG50" s="23">
        <v>802</v>
      </c>
      <c r="AH50" s="21">
        <v>0.4</v>
      </c>
      <c r="AI50" s="21">
        <v>0.4</v>
      </c>
      <c r="AJ50" s="21" t="s">
        <v>863</v>
      </c>
      <c r="AK50" s="23">
        <v>90</v>
      </c>
      <c r="AL50" s="23">
        <v>0</v>
      </c>
      <c r="AM50" s="23">
        <v>0</v>
      </c>
      <c r="AN50" s="23">
        <v>0</v>
      </c>
      <c r="AO50" s="23">
        <v>5</v>
      </c>
      <c r="AP50" s="23">
        <v>0</v>
      </c>
      <c r="AQ50" s="23">
        <v>0</v>
      </c>
      <c r="AR50" s="23">
        <v>0</v>
      </c>
      <c r="AS50" s="23">
        <v>0</v>
      </c>
      <c r="AT50" s="23">
        <v>0</v>
      </c>
      <c r="AU50" s="23">
        <v>0</v>
      </c>
      <c r="AV50" s="23">
        <v>0</v>
      </c>
      <c r="AW50" s="23">
        <v>10</v>
      </c>
      <c r="AX50" s="21">
        <v>4.8</v>
      </c>
      <c r="AY50" s="21">
        <v>19.3</v>
      </c>
      <c r="AZ50" s="21">
        <v>7</v>
      </c>
      <c r="BA50" s="21">
        <v>3.1</v>
      </c>
      <c r="BB50" s="23">
        <v>1</v>
      </c>
      <c r="BC50" s="21">
        <v>0.03</v>
      </c>
      <c r="BD50" s="21">
        <v>0.02</v>
      </c>
      <c r="BE50" s="21">
        <v>0.05</v>
      </c>
      <c r="BF50" s="21">
        <v>3.44</v>
      </c>
      <c r="BG50" s="23">
        <v>182</v>
      </c>
      <c r="BH50" s="23">
        <v>81</v>
      </c>
      <c r="BI50" s="23">
        <v>58</v>
      </c>
      <c r="BJ50" s="23">
        <v>41</v>
      </c>
      <c r="BK50" s="23">
        <v>100</v>
      </c>
      <c r="BL50" s="23">
        <v>58</v>
      </c>
      <c r="BM50" s="23">
        <v>113</v>
      </c>
      <c r="BN50" s="23">
        <v>59</v>
      </c>
      <c r="BO50" s="21"/>
      <c r="BP50" s="21"/>
      <c r="BQ50" s="21"/>
      <c r="BR50" s="21"/>
      <c r="BS50" s="21"/>
      <c r="BT50" s="21"/>
      <c r="BU50" s="23">
        <v>0.03</v>
      </c>
      <c r="BV50" s="23">
        <v>0</v>
      </c>
      <c r="BW50" s="23">
        <v>0.02</v>
      </c>
      <c r="BX50" s="23">
        <v>0.05</v>
      </c>
      <c r="BY50" s="23">
        <v>3.44</v>
      </c>
      <c r="BZ50" s="23">
        <v>5</v>
      </c>
      <c r="CA50" s="23">
        <v>260</v>
      </c>
      <c r="CB50" s="23">
        <v>169</v>
      </c>
      <c r="CC50" s="23">
        <v>139</v>
      </c>
      <c r="CD50" s="23">
        <v>56</v>
      </c>
      <c r="CE50" s="23">
        <v>139</v>
      </c>
      <c r="CF50" s="23">
        <v>56</v>
      </c>
      <c r="CG50" s="23">
        <v>433</v>
      </c>
      <c r="CH50" s="23">
        <v>145</v>
      </c>
      <c r="CI50" s="23">
        <v>1</v>
      </c>
      <c r="CJ50" s="23">
        <v>0</v>
      </c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</row>
    <row r="51" spans="1:267" ht="17.25" thickBot="1">
      <c r="A51" s="21"/>
      <c r="B51" s="21"/>
      <c r="C51" s="23">
        <v>199798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2</v>
      </c>
      <c r="J51" s="21">
        <v>2</v>
      </c>
      <c r="K51" s="21">
        <v>1.5</v>
      </c>
      <c r="L51" s="23">
        <v>0</v>
      </c>
      <c r="M51" s="21" t="s">
        <v>1221</v>
      </c>
      <c r="N51" s="21">
        <v>0</v>
      </c>
      <c r="O51" s="23">
        <v>48</v>
      </c>
      <c r="P51" s="24" t="b">
        <v>0</v>
      </c>
      <c r="Q51" s="21"/>
      <c r="R51" s="21"/>
      <c r="S51" s="23">
        <v>45</v>
      </c>
      <c r="T51" s="21" t="s">
        <v>1222</v>
      </c>
      <c r="U51" s="21">
        <v>0</v>
      </c>
      <c r="V51" s="21" t="s">
        <v>1223</v>
      </c>
      <c r="W51" s="21">
        <v>1.2</v>
      </c>
      <c r="X51" s="24" t="b">
        <v>0</v>
      </c>
      <c r="Y51" s="21"/>
      <c r="Z51" s="21" t="s">
        <v>1129</v>
      </c>
      <c r="AA51" s="23">
        <v>2</v>
      </c>
      <c r="AB51" s="23">
        <v>7</v>
      </c>
      <c r="AC51" s="23">
        <v>0</v>
      </c>
      <c r="AD51" s="23">
        <v>3100</v>
      </c>
      <c r="AE51" s="23">
        <v>3100</v>
      </c>
      <c r="AF51" s="23">
        <v>5206</v>
      </c>
      <c r="AG51" s="23">
        <v>5206</v>
      </c>
      <c r="AH51" s="21">
        <v>0</v>
      </c>
      <c r="AI51" s="21">
        <v>0</v>
      </c>
      <c r="AJ51" s="21" t="s">
        <v>765</v>
      </c>
      <c r="AK51" s="23">
        <v>90</v>
      </c>
      <c r="AL51" s="23">
        <v>0</v>
      </c>
      <c r="AM51" s="23">
        <v>0</v>
      </c>
      <c r="AN51" s="23">
        <v>0</v>
      </c>
      <c r="AO51" s="23">
        <v>5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V51" s="23">
        <v>0</v>
      </c>
      <c r="AW51" s="23">
        <v>16</v>
      </c>
      <c r="AX51" s="21">
        <v>13.2</v>
      </c>
      <c r="AY51" s="21">
        <v>1.3</v>
      </c>
      <c r="AZ51" s="21">
        <v>0</v>
      </c>
      <c r="BA51" s="21">
        <v>1.5</v>
      </c>
      <c r="BB51" s="23">
        <v>1</v>
      </c>
      <c r="BC51" s="21">
        <v>0</v>
      </c>
      <c r="BD51" s="21">
        <v>0.01</v>
      </c>
      <c r="BE51" s="21">
        <v>0.01</v>
      </c>
      <c r="BF51" s="21">
        <v>3.44</v>
      </c>
      <c r="BG51" s="23">
        <v>114</v>
      </c>
      <c r="BH51" s="23">
        <v>50</v>
      </c>
      <c r="BI51" s="23">
        <v>168</v>
      </c>
      <c r="BJ51" s="23">
        <v>55</v>
      </c>
      <c r="BK51" s="23">
        <v>356</v>
      </c>
      <c r="BL51" s="23">
        <v>161</v>
      </c>
      <c r="BM51" s="23">
        <v>183</v>
      </c>
      <c r="BN51" s="23">
        <v>69</v>
      </c>
      <c r="BO51" s="21"/>
      <c r="BP51" s="21"/>
      <c r="BQ51" s="21"/>
      <c r="BR51" s="21"/>
      <c r="BS51" s="21"/>
      <c r="BT51" s="21"/>
      <c r="BU51" s="23">
        <v>0</v>
      </c>
      <c r="BV51" s="23">
        <v>0</v>
      </c>
      <c r="BW51" s="23">
        <v>0.01</v>
      </c>
      <c r="BX51" s="23">
        <v>0.01</v>
      </c>
      <c r="BY51" s="23">
        <v>3.44</v>
      </c>
      <c r="BZ51" s="23">
        <v>5</v>
      </c>
      <c r="CA51" s="23">
        <v>402</v>
      </c>
      <c r="CB51" s="23">
        <v>97</v>
      </c>
      <c r="CC51" s="23">
        <v>440</v>
      </c>
      <c r="CD51" s="23">
        <v>181</v>
      </c>
      <c r="CE51" s="23">
        <v>440</v>
      </c>
      <c r="CF51" s="23">
        <v>181</v>
      </c>
      <c r="CG51" s="23">
        <v>155</v>
      </c>
      <c r="CH51" s="23">
        <v>56</v>
      </c>
      <c r="CI51" s="23">
        <v>1</v>
      </c>
      <c r="CJ51" s="23">
        <v>0</v>
      </c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</row>
    <row r="52" spans="1:267" ht="17.25" thickBot="1">
      <c r="A52" s="21"/>
      <c r="B52" s="21"/>
      <c r="C52" s="23">
        <v>98980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1</v>
      </c>
      <c r="J52" s="21">
        <v>3.2</v>
      </c>
      <c r="K52" s="21">
        <v>2.7</v>
      </c>
      <c r="L52" s="23">
        <v>1</v>
      </c>
      <c r="M52" s="21" t="s">
        <v>1195</v>
      </c>
      <c r="N52" s="21">
        <v>1</v>
      </c>
      <c r="O52" s="23">
        <v>49</v>
      </c>
      <c r="P52" s="24" t="b">
        <v>0</v>
      </c>
      <c r="Q52" s="21"/>
      <c r="R52" s="21"/>
      <c r="S52" s="23">
        <v>50</v>
      </c>
      <c r="T52" s="21" t="s">
        <v>1196</v>
      </c>
      <c r="U52" s="21">
        <v>1</v>
      </c>
      <c r="V52" s="21" t="s">
        <v>1197</v>
      </c>
      <c r="W52" s="21">
        <v>8</v>
      </c>
      <c r="X52" s="24" t="b">
        <v>0</v>
      </c>
      <c r="Y52" s="21"/>
      <c r="Z52" s="21" t="s">
        <v>1129</v>
      </c>
      <c r="AA52" s="23">
        <v>2</v>
      </c>
      <c r="AB52" s="23">
        <v>7</v>
      </c>
      <c r="AC52" s="23">
        <v>1</v>
      </c>
      <c r="AD52" s="23">
        <v>18116</v>
      </c>
      <c r="AE52" s="23">
        <v>18116</v>
      </c>
      <c r="AF52" s="23">
        <v>31172</v>
      </c>
      <c r="AG52" s="23">
        <v>31172</v>
      </c>
      <c r="AH52" s="21">
        <v>0.2</v>
      </c>
      <c r="AI52" s="21">
        <v>0.2</v>
      </c>
      <c r="AJ52" s="21" t="s">
        <v>2187</v>
      </c>
      <c r="AK52" s="23">
        <v>90</v>
      </c>
      <c r="AL52" s="23">
        <v>0</v>
      </c>
      <c r="AM52" s="23">
        <v>0</v>
      </c>
      <c r="AN52" s="23">
        <v>0</v>
      </c>
      <c r="AO52" s="23">
        <v>5</v>
      </c>
      <c r="AP52" s="23">
        <v>0</v>
      </c>
      <c r="AQ52" s="23">
        <v>0</v>
      </c>
      <c r="AR52" s="23">
        <v>0</v>
      </c>
      <c r="AS52" s="23">
        <v>1</v>
      </c>
      <c r="AT52" s="23">
        <v>0</v>
      </c>
      <c r="AU52" s="23">
        <v>7</v>
      </c>
      <c r="AV52" s="23">
        <v>0</v>
      </c>
      <c r="AW52" s="23">
        <v>18</v>
      </c>
      <c r="AX52" s="21">
        <v>45.6</v>
      </c>
      <c r="AY52" s="21">
        <v>0</v>
      </c>
      <c r="AZ52" s="21">
        <v>0</v>
      </c>
      <c r="BA52" s="21">
        <v>4.5999999999999996</v>
      </c>
      <c r="BB52" s="23">
        <v>1</v>
      </c>
      <c r="BC52" s="21">
        <v>0</v>
      </c>
      <c r="BD52" s="21">
        <v>0</v>
      </c>
      <c r="BE52" s="21">
        <v>0</v>
      </c>
      <c r="BF52" s="21">
        <v>3.44</v>
      </c>
      <c r="BG52" s="23">
        <v>12</v>
      </c>
      <c r="BH52" s="23">
        <v>2</v>
      </c>
      <c r="BI52" s="23">
        <v>520</v>
      </c>
      <c r="BJ52" s="23">
        <v>67</v>
      </c>
      <c r="BK52" s="23">
        <v>503</v>
      </c>
      <c r="BL52" s="23">
        <v>67</v>
      </c>
      <c r="BM52" s="23">
        <v>87</v>
      </c>
      <c r="BN52" s="23">
        <v>2</v>
      </c>
      <c r="BO52" s="21"/>
      <c r="BP52" s="21"/>
      <c r="BQ52" s="21"/>
      <c r="BR52" s="21"/>
      <c r="BS52" s="21"/>
      <c r="BT52" s="21"/>
      <c r="BU52" s="23">
        <v>0</v>
      </c>
      <c r="BV52" s="23">
        <v>7</v>
      </c>
      <c r="BW52" s="23">
        <v>0</v>
      </c>
      <c r="BX52" s="23">
        <v>0</v>
      </c>
      <c r="BY52" s="23">
        <v>3.44</v>
      </c>
      <c r="BZ52" s="23">
        <v>5</v>
      </c>
      <c r="CA52" s="23">
        <v>182</v>
      </c>
      <c r="CB52" s="23">
        <v>5</v>
      </c>
      <c r="CC52" s="23">
        <v>229</v>
      </c>
      <c r="CD52" s="23">
        <v>19</v>
      </c>
      <c r="CE52" s="23">
        <v>229</v>
      </c>
      <c r="CF52" s="23">
        <v>19</v>
      </c>
      <c r="CG52" s="23">
        <v>46</v>
      </c>
      <c r="CH52" s="23">
        <v>10</v>
      </c>
      <c r="CI52" s="23">
        <v>1</v>
      </c>
      <c r="CJ52" s="23">
        <v>0</v>
      </c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</row>
    <row r="53" spans="1:267" ht="17.25" thickBot="1">
      <c r="A53" s="21"/>
      <c r="B53" s="21"/>
      <c r="C53" s="23">
        <v>122806</v>
      </c>
      <c r="D53" s="23">
        <v>0</v>
      </c>
      <c r="E53" s="23">
        <v>0</v>
      </c>
      <c r="F53" s="23">
        <v>0</v>
      </c>
      <c r="G53" s="23">
        <v>0</v>
      </c>
      <c r="H53" s="23">
        <v>0</v>
      </c>
      <c r="I53" s="23">
        <v>3</v>
      </c>
      <c r="J53" s="21">
        <v>2.1</v>
      </c>
      <c r="K53" s="21">
        <v>1.6</v>
      </c>
      <c r="L53" s="23">
        <v>2</v>
      </c>
      <c r="M53" s="21" t="s">
        <v>1206</v>
      </c>
      <c r="N53" s="21">
        <v>2</v>
      </c>
      <c r="O53" s="23">
        <v>50</v>
      </c>
      <c r="P53" s="24" t="b">
        <v>0</v>
      </c>
      <c r="Q53" s="21"/>
      <c r="R53" s="21"/>
      <c r="S53" s="23">
        <v>55</v>
      </c>
      <c r="T53" s="21" t="s">
        <v>1207</v>
      </c>
      <c r="U53" s="21">
        <v>2</v>
      </c>
      <c r="V53" s="21" t="s">
        <v>867</v>
      </c>
      <c r="W53" s="21">
        <v>0.5</v>
      </c>
      <c r="X53" s="24" t="b">
        <v>0</v>
      </c>
      <c r="Y53" s="21"/>
      <c r="Z53" s="21" t="s">
        <v>1129</v>
      </c>
      <c r="AA53" s="23">
        <v>2</v>
      </c>
      <c r="AB53" s="23">
        <v>7</v>
      </c>
      <c r="AC53" s="23">
        <v>2</v>
      </c>
      <c r="AD53" s="23">
        <v>1193</v>
      </c>
      <c r="AE53" s="23">
        <v>1193</v>
      </c>
      <c r="AF53" s="23">
        <v>2794</v>
      </c>
      <c r="AG53" s="23">
        <v>2794</v>
      </c>
      <c r="AH53" s="21">
        <v>0.4</v>
      </c>
      <c r="AI53" s="21">
        <v>0.4</v>
      </c>
      <c r="AJ53" s="21" t="s">
        <v>867</v>
      </c>
      <c r="AK53" s="23">
        <v>63</v>
      </c>
      <c r="AL53" s="23">
        <v>0</v>
      </c>
      <c r="AM53" s="23">
        <v>0</v>
      </c>
      <c r="AN53" s="23">
        <v>0</v>
      </c>
      <c r="AO53" s="23">
        <v>3</v>
      </c>
      <c r="AP53" s="23">
        <v>0</v>
      </c>
      <c r="AQ53" s="23">
        <v>0</v>
      </c>
      <c r="AR53" s="23">
        <v>0</v>
      </c>
      <c r="AS53" s="23">
        <v>0</v>
      </c>
      <c r="AT53" s="23">
        <v>0</v>
      </c>
      <c r="AU53" s="23">
        <v>0</v>
      </c>
      <c r="AV53" s="23">
        <v>0</v>
      </c>
      <c r="AW53" s="23">
        <v>6</v>
      </c>
      <c r="AX53" s="21">
        <v>0.8</v>
      </c>
      <c r="AY53" s="21">
        <v>18.100000000000001</v>
      </c>
      <c r="AZ53" s="21">
        <v>0</v>
      </c>
      <c r="BA53" s="21">
        <v>1.9</v>
      </c>
      <c r="BB53" s="23">
        <v>1</v>
      </c>
      <c r="BC53" s="21">
        <v>0</v>
      </c>
      <c r="BD53" s="21">
        <v>0.03</v>
      </c>
      <c r="BE53" s="21">
        <v>0.03</v>
      </c>
      <c r="BF53" s="21">
        <v>1.8</v>
      </c>
      <c r="BG53" s="23">
        <v>213</v>
      </c>
      <c r="BH53" s="23">
        <v>100</v>
      </c>
      <c r="BI53" s="23">
        <v>63</v>
      </c>
      <c r="BJ53" s="23">
        <v>45</v>
      </c>
      <c r="BK53" s="23">
        <v>606</v>
      </c>
      <c r="BL53" s="23">
        <v>248</v>
      </c>
      <c r="BM53" s="23">
        <v>163</v>
      </c>
      <c r="BN53" s="23">
        <v>78</v>
      </c>
      <c r="BO53" s="23">
        <v>2</v>
      </c>
      <c r="BP53" s="21"/>
      <c r="BQ53" s="21"/>
      <c r="BR53" s="21"/>
      <c r="BS53" s="21"/>
      <c r="BT53" s="21"/>
      <c r="BU53" s="23">
        <v>0</v>
      </c>
      <c r="BV53" s="23">
        <v>0</v>
      </c>
      <c r="BW53" s="23">
        <v>0.04</v>
      </c>
      <c r="BX53" s="23">
        <v>0.04</v>
      </c>
      <c r="BY53" s="23">
        <v>2.57</v>
      </c>
      <c r="BZ53" s="23">
        <v>4.29</v>
      </c>
      <c r="CA53" s="23">
        <v>98</v>
      </c>
      <c r="CB53" s="23">
        <v>58</v>
      </c>
      <c r="CC53" s="23">
        <v>148</v>
      </c>
      <c r="CD53" s="23">
        <v>64</v>
      </c>
      <c r="CE53" s="23">
        <v>148</v>
      </c>
      <c r="CF53" s="23">
        <v>64</v>
      </c>
      <c r="CG53" s="23">
        <v>234</v>
      </c>
      <c r="CH53" s="23">
        <v>74</v>
      </c>
      <c r="CI53" s="23">
        <v>1.43</v>
      </c>
      <c r="CJ53" s="23">
        <v>0</v>
      </c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</row>
    <row r="54" spans="1:267" ht="17.25" thickBot="1">
      <c r="A54" s="23">
        <v>0</v>
      </c>
      <c r="B54" s="21"/>
      <c r="C54" s="23">
        <v>149484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2</v>
      </c>
      <c r="J54" s="21">
        <v>0</v>
      </c>
      <c r="K54" s="21">
        <v>1.5</v>
      </c>
      <c r="L54" s="23">
        <v>0</v>
      </c>
      <c r="M54" s="21" t="s">
        <v>1211</v>
      </c>
      <c r="N54" s="21">
        <v>0</v>
      </c>
      <c r="O54" s="23">
        <v>51</v>
      </c>
      <c r="P54" s="24" t="b">
        <v>0</v>
      </c>
      <c r="Q54" s="21" t="s">
        <v>1181</v>
      </c>
      <c r="R54" s="21" t="s">
        <v>2810</v>
      </c>
      <c r="S54" s="23">
        <v>45</v>
      </c>
      <c r="T54" s="21" t="s">
        <v>1212</v>
      </c>
      <c r="U54" s="21">
        <v>0</v>
      </c>
      <c r="V54" s="21" t="s">
        <v>732</v>
      </c>
      <c r="W54" s="21">
        <v>10</v>
      </c>
      <c r="X54" s="24" t="b">
        <v>0</v>
      </c>
      <c r="Y54" s="21"/>
      <c r="Z54" s="21" t="s">
        <v>1170</v>
      </c>
      <c r="AA54" s="23">
        <v>2</v>
      </c>
      <c r="AB54" s="23">
        <v>7</v>
      </c>
      <c r="AC54" s="23">
        <v>0</v>
      </c>
      <c r="AD54" s="23">
        <v>5943</v>
      </c>
      <c r="AE54" s="23">
        <v>5943</v>
      </c>
      <c r="AF54" s="23">
        <v>300958</v>
      </c>
      <c r="AG54" s="23">
        <v>300958</v>
      </c>
      <c r="AH54" s="21">
        <v>0</v>
      </c>
      <c r="AI54" s="21">
        <v>0</v>
      </c>
      <c r="AJ54" s="21" t="s">
        <v>732</v>
      </c>
      <c r="AK54" s="23">
        <v>30</v>
      </c>
      <c r="AL54" s="23">
        <v>0</v>
      </c>
      <c r="AM54" s="23">
        <v>0</v>
      </c>
      <c r="AN54" s="23">
        <v>0</v>
      </c>
      <c r="AO54" s="23">
        <v>2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V54" s="23">
        <v>0</v>
      </c>
      <c r="AW54" s="23">
        <v>5</v>
      </c>
      <c r="AX54" s="21">
        <v>3.6</v>
      </c>
      <c r="AY54" s="21">
        <v>13</v>
      </c>
      <c r="AZ54" s="21">
        <v>5</v>
      </c>
      <c r="BA54" s="21">
        <v>2.2000000000000002</v>
      </c>
      <c r="BB54" s="23">
        <v>1</v>
      </c>
      <c r="BC54" s="21">
        <v>0.01</v>
      </c>
      <c r="BD54" s="21">
        <v>0.16</v>
      </c>
      <c r="BE54" s="21">
        <v>0.17</v>
      </c>
      <c r="BF54" s="21">
        <v>1.08</v>
      </c>
      <c r="BG54" s="23">
        <v>189</v>
      </c>
      <c r="BH54" s="23">
        <v>73</v>
      </c>
      <c r="BI54" s="23">
        <v>85</v>
      </c>
      <c r="BJ54" s="23">
        <v>22</v>
      </c>
      <c r="BK54" s="23">
        <v>115</v>
      </c>
      <c r="BL54" s="23">
        <v>30</v>
      </c>
      <c r="BM54" s="23">
        <v>148</v>
      </c>
      <c r="BN54" s="23">
        <v>52</v>
      </c>
      <c r="BO54" s="21"/>
      <c r="BP54" s="21"/>
      <c r="BQ54" s="21"/>
      <c r="BR54" s="21"/>
      <c r="BS54" s="21"/>
      <c r="BT54" s="21"/>
      <c r="BU54" s="23">
        <v>0.03</v>
      </c>
      <c r="BV54" s="23">
        <v>0</v>
      </c>
      <c r="BW54" s="23">
        <v>0.48</v>
      </c>
      <c r="BX54" s="23">
        <v>0.51</v>
      </c>
      <c r="BY54" s="23">
        <v>3.24</v>
      </c>
      <c r="BZ54" s="23">
        <v>6</v>
      </c>
      <c r="CA54" s="23">
        <v>364</v>
      </c>
      <c r="CB54" s="23">
        <v>71</v>
      </c>
      <c r="CC54" s="23">
        <v>414</v>
      </c>
      <c r="CD54" s="23">
        <v>166</v>
      </c>
      <c r="CE54" s="23">
        <v>414</v>
      </c>
      <c r="CF54" s="23">
        <v>166</v>
      </c>
      <c r="CG54" s="23">
        <v>36</v>
      </c>
      <c r="CH54" s="23">
        <v>12</v>
      </c>
      <c r="CI54" s="23">
        <v>3</v>
      </c>
      <c r="CJ54" s="23">
        <v>0</v>
      </c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</row>
    <row r="55" spans="1:267" ht="17.25" thickBot="1">
      <c r="A55" s="21"/>
      <c r="B55" s="21"/>
      <c r="C55" s="23">
        <v>111782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1</v>
      </c>
      <c r="J55" s="21">
        <v>1</v>
      </c>
      <c r="K55" s="21">
        <v>0.5</v>
      </c>
      <c r="L55" s="23">
        <v>0</v>
      </c>
      <c r="M55" s="21" t="s">
        <v>1202</v>
      </c>
      <c r="N55" s="21">
        <v>0</v>
      </c>
      <c r="O55" s="23">
        <v>53</v>
      </c>
      <c r="P55" s="24" t="b">
        <v>0</v>
      </c>
      <c r="Q55" s="21"/>
      <c r="R55" s="21"/>
      <c r="S55" s="23">
        <v>40</v>
      </c>
      <c r="T55" s="21" t="s">
        <v>1203</v>
      </c>
      <c r="U55" s="21">
        <v>0</v>
      </c>
      <c r="V55" s="21" t="s">
        <v>752</v>
      </c>
      <c r="W55" s="21">
        <v>0.9</v>
      </c>
      <c r="X55" s="24" t="b">
        <v>0</v>
      </c>
      <c r="Y55" s="21"/>
      <c r="Z55" s="21" t="s">
        <v>1129</v>
      </c>
      <c r="AA55" s="23">
        <v>2</v>
      </c>
      <c r="AB55" s="23">
        <v>7</v>
      </c>
      <c r="AC55" s="23">
        <v>0</v>
      </c>
      <c r="AD55" s="23">
        <v>1610</v>
      </c>
      <c r="AE55" s="23">
        <v>1610</v>
      </c>
      <c r="AF55" s="23">
        <v>2252</v>
      </c>
      <c r="AG55" s="23">
        <v>2252</v>
      </c>
      <c r="AH55" s="21">
        <v>0</v>
      </c>
      <c r="AI55" s="21">
        <v>0</v>
      </c>
      <c r="AJ55" s="21" t="s">
        <v>752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0</v>
      </c>
      <c r="AQ55" s="23">
        <v>0</v>
      </c>
      <c r="AR55" s="23">
        <v>0</v>
      </c>
      <c r="AS55" s="23">
        <v>0</v>
      </c>
      <c r="AT55" s="23">
        <v>0</v>
      </c>
      <c r="AU55" s="23">
        <v>0</v>
      </c>
      <c r="AV55" s="23">
        <v>0</v>
      </c>
      <c r="AW55" s="23">
        <v>0</v>
      </c>
      <c r="AX55" s="21">
        <v>0</v>
      </c>
      <c r="AY55" s="21">
        <v>0</v>
      </c>
      <c r="AZ55" s="21">
        <v>0</v>
      </c>
      <c r="BA55" s="21">
        <v>0</v>
      </c>
      <c r="BB55" s="23">
        <v>0</v>
      </c>
      <c r="BC55" s="21">
        <v>0</v>
      </c>
      <c r="BD55" s="21">
        <v>0</v>
      </c>
      <c r="BE55" s="21">
        <v>0</v>
      </c>
      <c r="BF55" s="21">
        <v>0</v>
      </c>
      <c r="BG55" s="23">
        <v>249</v>
      </c>
      <c r="BH55" s="23">
        <v>29</v>
      </c>
      <c r="BI55" s="23">
        <v>240</v>
      </c>
      <c r="BJ55" s="23">
        <v>17</v>
      </c>
      <c r="BK55" s="23">
        <v>197</v>
      </c>
      <c r="BL55" s="23">
        <v>16</v>
      </c>
      <c r="BM55" s="23">
        <v>258</v>
      </c>
      <c r="BN55" s="23">
        <v>29</v>
      </c>
      <c r="BO55" s="21"/>
      <c r="BP55" s="21"/>
      <c r="BQ55" s="21"/>
      <c r="BR55" s="21"/>
      <c r="BS55" s="21"/>
      <c r="BT55" s="21"/>
      <c r="BU55" s="23">
        <v>0</v>
      </c>
      <c r="BV55" s="23">
        <v>0</v>
      </c>
      <c r="BW55" s="23">
        <v>0</v>
      </c>
      <c r="BX55" s="23">
        <v>0</v>
      </c>
      <c r="BY55" s="23">
        <v>0</v>
      </c>
      <c r="BZ55" s="23">
        <v>0</v>
      </c>
      <c r="CA55" s="23">
        <v>577</v>
      </c>
      <c r="CB55" s="23">
        <v>45</v>
      </c>
      <c r="CC55" s="23">
        <v>305</v>
      </c>
      <c r="CD55" s="23">
        <v>35</v>
      </c>
      <c r="CE55" s="23">
        <v>305</v>
      </c>
      <c r="CF55" s="23">
        <v>35</v>
      </c>
      <c r="CG55" s="23">
        <v>178</v>
      </c>
      <c r="CH55" s="23">
        <v>22</v>
      </c>
      <c r="CI55" s="23">
        <v>0</v>
      </c>
      <c r="CJ55" s="23">
        <v>0</v>
      </c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</row>
    <row r="56" spans="1:267" ht="17.25" thickBot="1">
      <c r="A56" s="21"/>
      <c r="B56" s="21"/>
      <c r="C56" s="23">
        <v>481624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3</v>
      </c>
      <c r="J56" s="21">
        <v>1</v>
      </c>
      <c r="K56" s="21">
        <v>0.5</v>
      </c>
      <c r="L56" s="23">
        <v>1</v>
      </c>
      <c r="M56" s="21" t="s">
        <v>1240</v>
      </c>
      <c r="N56" s="21">
        <v>1</v>
      </c>
      <c r="O56" s="23">
        <v>54</v>
      </c>
      <c r="P56" s="24" t="b">
        <v>0</v>
      </c>
      <c r="Q56" s="21"/>
      <c r="R56" s="21"/>
      <c r="S56" s="23">
        <v>45</v>
      </c>
      <c r="T56" s="21" t="s">
        <v>1241</v>
      </c>
      <c r="U56" s="21">
        <v>1</v>
      </c>
      <c r="V56" s="21" t="s">
        <v>942</v>
      </c>
      <c r="W56" s="21">
        <v>0.2</v>
      </c>
      <c r="X56" s="24" t="b">
        <v>0</v>
      </c>
      <c r="Y56" s="21"/>
      <c r="Z56" s="21" t="s">
        <v>1129</v>
      </c>
      <c r="AA56" s="23">
        <v>2</v>
      </c>
      <c r="AB56" s="23">
        <v>7</v>
      </c>
      <c r="AC56" s="23">
        <v>1</v>
      </c>
      <c r="AD56" s="23">
        <v>1388</v>
      </c>
      <c r="AE56" s="23">
        <v>1388</v>
      </c>
      <c r="AF56" s="23">
        <v>916</v>
      </c>
      <c r="AG56" s="23">
        <v>916</v>
      </c>
      <c r="AH56" s="21">
        <v>0.2</v>
      </c>
      <c r="AI56" s="21">
        <v>0.2</v>
      </c>
      <c r="AJ56" s="21" t="s">
        <v>2188</v>
      </c>
      <c r="AK56" s="23">
        <v>3</v>
      </c>
      <c r="AL56" s="23">
        <v>0</v>
      </c>
      <c r="AM56" s="23">
        <v>0</v>
      </c>
      <c r="AN56" s="23">
        <v>0</v>
      </c>
      <c r="AO56" s="23">
        <v>1</v>
      </c>
      <c r="AP56" s="23">
        <v>0</v>
      </c>
      <c r="AQ56" s="23">
        <v>0</v>
      </c>
      <c r="AR56" s="23">
        <v>0</v>
      </c>
      <c r="AS56" s="23">
        <v>0</v>
      </c>
      <c r="AT56" s="23">
        <v>0</v>
      </c>
      <c r="AU56" s="23">
        <v>0</v>
      </c>
      <c r="AV56" s="23">
        <v>0</v>
      </c>
      <c r="AW56" s="23">
        <v>3</v>
      </c>
      <c r="AX56" s="21">
        <v>0.4</v>
      </c>
      <c r="AY56" s="21">
        <v>0.3</v>
      </c>
      <c r="AZ56" s="21">
        <v>2</v>
      </c>
      <c r="BA56" s="21">
        <v>0.3</v>
      </c>
      <c r="BB56" s="23">
        <v>0</v>
      </c>
      <c r="BC56" s="21">
        <v>0</v>
      </c>
      <c r="BD56" s="21">
        <v>0</v>
      </c>
      <c r="BE56" s="21">
        <v>0</v>
      </c>
      <c r="BF56" s="21">
        <v>0.65</v>
      </c>
      <c r="BG56" s="23">
        <v>215</v>
      </c>
      <c r="BH56" s="23">
        <v>102</v>
      </c>
      <c r="BI56" s="23">
        <v>200</v>
      </c>
      <c r="BJ56" s="23">
        <v>106</v>
      </c>
      <c r="BK56" s="23">
        <v>145</v>
      </c>
      <c r="BL56" s="23">
        <v>79</v>
      </c>
      <c r="BM56" s="23">
        <v>224</v>
      </c>
      <c r="BN56" s="23">
        <v>108</v>
      </c>
      <c r="BO56" s="21"/>
      <c r="BP56" s="21"/>
      <c r="BQ56" s="21"/>
      <c r="BR56" s="21"/>
      <c r="BS56" s="21"/>
      <c r="BT56" s="21"/>
      <c r="BU56" s="23">
        <v>0</v>
      </c>
      <c r="BV56" s="23">
        <v>0</v>
      </c>
      <c r="BW56" s="23">
        <v>0</v>
      </c>
      <c r="BX56" s="23">
        <v>0</v>
      </c>
      <c r="BY56" s="23">
        <v>19.5</v>
      </c>
      <c r="BZ56" s="23">
        <v>30</v>
      </c>
      <c r="CA56" s="23">
        <v>509</v>
      </c>
      <c r="CB56" s="23">
        <v>257</v>
      </c>
      <c r="CC56" s="23">
        <v>212</v>
      </c>
      <c r="CD56" s="23">
        <v>90</v>
      </c>
      <c r="CE56" s="23">
        <v>212</v>
      </c>
      <c r="CF56" s="23">
        <v>90</v>
      </c>
      <c r="CG56" s="23">
        <v>365</v>
      </c>
      <c r="CH56" s="23">
        <v>111</v>
      </c>
      <c r="CI56" s="23">
        <v>0</v>
      </c>
      <c r="CJ56" s="23">
        <v>0</v>
      </c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</row>
    <row r="57" spans="1:267" ht="17.25" thickBot="1">
      <c r="A57" s="23">
        <v>0</v>
      </c>
      <c r="B57" s="23">
        <v>0</v>
      </c>
      <c r="C57" s="23">
        <v>232653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3</v>
      </c>
      <c r="J57" s="21">
        <v>0</v>
      </c>
      <c r="K57" s="21">
        <v>0</v>
      </c>
      <c r="L57" s="23">
        <v>0</v>
      </c>
      <c r="M57" s="21" t="s">
        <v>1228</v>
      </c>
      <c r="N57" s="21">
        <v>0</v>
      </c>
      <c r="O57" s="23">
        <v>55</v>
      </c>
      <c r="P57" s="24" t="b">
        <v>0</v>
      </c>
      <c r="Q57" s="21" t="s">
        <v>2189</v>
      </c>
      <c r="R57" s="21" t="s">
        <v>2190</v>
      </c>
      <c r="S57" s="23">
        <v>60</v>
      </c>
      <c r="T57" s="21" t="s">
        <v>1229</v>
      </c>
      <c r="U57" s="21">
        <v>0</v>
      </c>
      <c r="V57" s="21" t="s">
        <v>816</v>
      </c>
      <c r="W57" s="21">
        <v>0.1</v>
      </c>
      <c r="X57" s="24" t="b">
        <v>0</v>
      </c>
      <c r="Y57" s="21"/>
      <c r="Z57" s="21" t="s">
        <v>1170</v>
      </c>
      <c r="AA57" s="23">
        <v>2</v>
      </c>
      <c r="AB57" s="23">
        <v>7</v>
      </c>
      <c r="AC57" s="23">
        <v>0</v>
      </c>
      <c r="AD57" s="23">
        <v>62</v>
      </c>
      <c r="AE57" s="23">
        <v>62</v>
      </c>
      <c r="AF57" s="23">
        <v>2793</v>
      </c>
      <c r="AG57" s="23">
        <v>2793</v>
      </c>
      <c r="AH57" s="21">
        <v>0</v>
      </c>
      <c r="AI57" s="21">
        <v>0</v>
      </c>
      <c r="AJ57" s="21" t="s">
        <v>2191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V57" s="23">
        <v>0</v>
      </c>
      <c r="AW57" s="23">
        <v>0</v>
      </c>
      <c r="AX57" s="21">
        <v>0</v>
      </c>
      <c r="AY57" s="21">
        <v>0</v>
      </c>
      <c r="AZ57" s="21">
        <v>0</v>
      </c>
      <c r="BA57" s="21">
        <v>0</v>
      </c>
      <c r="BB57" s="23">
        <v>0</v>
      </c>
      <c r="BC57" s="21">
        <v>0</v>
      </c>
      <c r="BD57" s="21">
        <v>0</v>
      </c>
      <c r="BE57" s="21">
        <v>0</v>
      </c>
      <c r="BF57" s="21">
        <v>0</v>
      </c>
      <c r="BG57" s="23">
        <v>646</v>
      </c>
      <c r="BH57" s="23">
        <v>275</v>
      </c>
      <c r="BI57" s="23">
        <v>649</v>
      </c>
      <c r="BJ57" s="23">
        <v>278</v>
      </c>
      <c r="BK57" s="23">
        <v>645</v>
      </c>
      <c r="BL57" s="23">
        <v>275</v>
      </c>
      <c r="BM57" s="23">
        <v>649</v>
      </c>
      <c r="BN57" s="23">
        <v>278</v>
      </c>
      <c r="BO57" s="21"/>
      <c r="BP57" s="21"/>
      <c r="BQ57" s="21"/>
      <c r="BR57" s="21"/>
      <c r="BS57" s="21"/>
      <c r="BT57" s="21"/>
      <c r="BU57" s="23">
        <v>0</v>
      </c>
      <c r="BV57" s="23">
        <v>0</v>
      </c>
      <c r="BW57" s="23">
        <v>0</v>
      </c>
      <c r="BX57" s="23">
        <v>0</v>
      </c>
      <c r="BY57" s="23">
        <v>0</v>
      </c>
      <c r="BZ57" s="23">
        <v>0</v>
      </c>
      <c r="CA57" s="23">
        <v>77</v>
      </c>
      <c r="CB57" s="23">
        <v>47</v>
      </c>
      <c r="CC57" s="23">
        <v>649</v>
      </c>
      <c r="CD57" s="23">
        <v>279</v>
      </c>
      <c r="CE57" s="23">
        <v>649</v>
      </c>
      <c r="CF57" s="23">
        <v>279</v>
      </c>
      <c r="CG57" s="23">
        <v>417</v>
      </c>
      <c r="CH57" s="23">
        <v>135</v>
      </c>
      <c r="CI57" s="23">
        <v>0</v>
      </c>
      <c r="CJ57" s="23">
        <v>0</v>
      </c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</row>
    <row r="58" spans="1:267" ht="17.25" thickBot="1">
      <c r="A58" s="23">
        <v>0</v>
      </c>
      <c r="B58" s="23">
        <v>0</v>
      </c>
      <c r="C58" s="23">
        <v>122775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3</v>
      </c>
      <c r="J58" s="21">
        <v>0</v>
      </c>
      <c r="K58" s="21">
        <v>0</v>
      </c>
      <c r="L58" s="23">
        <v>0</v>
      </c>
      <c r="M58" s="21" t="s">
        <v>1204</v>
      </c>
      <c r="N58" s="21">
        <v>0</v>
      </c>
      <c r="O58" s="23">
        <v>56</v>
      </c>
      <c r="P58" s="24" t="b">
        <v>0</v>
      </c>
      <c r="Q58" s="21" t="s">
        <v>2192</v>
      </c>
      <c r="R58" s="21" t="s">
        <v>2193</v>
      </c>
      <c r="S58" s="23">
        <v>45</v>
      </c>
      <c r="T58" s="21" t="s">
        <v>1205</v>
      </c>
      <c r="U58" s="21">
        <v>0</v>
      </c>
      <c r="V58" s="21" t="s">
        <v>935</v>
      </c>
      <c r="W58" s="21">
        <v>0</v>
      </c>
      <c r="X58" s="24" t="b">
        <v>0</v>
      </c>
      <c r="Y58" s="21"/>
      <c r="Z58" s="21" t="s">
        <v>1143</v>
      </c>
      <c r="AA58" s="23">
        <v>2</v>
      </c>
      <c r="AB58" s="23">
        <v>7</v>
      </c>
      <c r="AC58" s="23">
        <v>0</v>
      </c>
      <c r="AD58" s="23">
        <v>0</v>
      </c>
      <c r="AE58" s="23">
        <v>0</v>
      </c>
      <c r="AF58" s="23">
        <v>194</v>
      </c>
      <c r="AG58" s="23">
        <v>194</v>
      </c>
      <c r="AH58" s="21">
        <v>0</v>
      </c>
      <c r="AI58" s="21">
        <v>0</v>
      </c>
      <c r="AJ58" s="21" t="s">
        <v>935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V58" s="23">
        <v>0</v>
      </c>
      <c r="AW58" s="23">
        <v>0</v>
      </c>
      <c r="AX58" s="21">
        <v>0</v>
      </c>
      <c r="AY58" s="21">
        <v>0</v>
      </c>
      <c r="AZ58" s="21">
        <v>0</v>
      </c>
      <c r="BA58" s="21">
        <v>0</v>
      </c>
      <c r="BB58" s="23">
        <v>0</v>
      </c>
      <c r="BC58" s="21">
        <v>0</v>
      </c>
      <c r="BD58" s="21">
        <v>0</v>
      </c>
      <c r="BE58" s="21">
        <v>0</v>
      </c>
      <c r="BF58" s="21">
        <v>0</v>
      </c>
      <c r="BG58" s="23">
        <v>365</v>
      </c>
      <c r="BH58" s="23">
        <v>113</v>
      </c>
      <c r="BI58" s="23">
        <v>361</v>
      </c>
      <c r="BJ58" s="23">
        <v>118</v>
      </c>
      <c r="BK58" s="23">
        <v>326</v>
      </c>
      <c r="BL58" s="23">
        <v>100</v>
      </c>
      <c r="BM58" s="23">
        <v>373</v>
      </c>
      <c r="BN58" s="23">
        <v>120</v>
      </c>
      <c r="BO58" s="21"/>
      <c r="BP58" s="21"/>
      <c r="BQ58" s="21"/>
      <c r="BR58" s="21"/>
      <c r="BS58" s="21"/>
      <c r="BT58" s="21"/>
      <c r="BU58" s="23">
        <v>0</v>
      </c>
      <c r="BV58" s="23">
        <v>0</v>
      </c>
      <c r="BW58" s="23">
        <v>0</v>
      </c>
      <c r="BX58" s="23">
        <v>0</v>
      </c>
      <c r="BY58" s="23">
        <v>0</v>
      </c>
      <c r="BZ58" s="23">
        <v>0</v>
      </c>
      <c r="CA58" s="23">
        <v>362</v>
      </c>
      <c r="CB58" s="23">
        <v>208</v>
      </c>
      <c r="CC58" s="23">
        <v>412</v>
      </c>
      <c r="CD58" s="23">
        <v>142</v>
      </c>
      <c r="CE58" s="23">
        <v>412</v>
      </c>
      <c r="CF58" s="23">
        <v>142</v>
      </c>
      <c r="CG58" s="23">
        <v>632</v>
      </c>
      <c r="CH58" s="23">
        <v>262</v>
      </c>
      <c r="CI58" s="23">
        <v>0</v>
      </c>
      <c r="CJ58" s="23">
        <v>0</v>
      </c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</row>
    <row r="59" spans="1:267" ht="17.25" thickBot="1">
      <c r="A59" s="23">
        <v>0</v>
      </c>
      <c r="B59" s="23">
        <v>0</v>
      </c>
      <c r="C59" s="23">
        <v>248164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1</v>
      </c>
      <c r="J59" s="21">
        <v>0</v>
      </c>
      <c r="K59" s="21">
        <v>0</v>
      </c>
      <c r="L59" s="23">
        <v>0</v>
      </c>
      <c r="M59" s="21" t="s">
        <v>1249</v>
      </c>
      <c r="N59" s="21">
        <v>0</v>
      </c>
      <c r="O59" s="23">
        <v>57</v>
      </c>
      <c r="P59" s="24" t="b">
        <v>0</v>
      </c>
      <c r="Q59" s="21" t="s">
        <v>2194</v>
      </c>
      <c r="R59" s="21" t="s">
        <v>2195</v>
      </c>
      <c r="S59" s="23">
        <v>40</v>
      </c>
      <c r="T59" s="21" t="s">
        <v>1250</v>
      </c>
      <c r="U59" s="21">
        <v>0</v>
      </c>
      <c r="V59" s="21" t="s">
        <v>1251</v>
      </c>
      <c r="W59" s="21">
        <v>0</v>
      </c>
      <c r="X59" s="24" t="b">
        <v>0</v>
      </c>
      <c r="Y59" s="21"/>
      <c r="Z59" s="21" t="s">
        <v>1143</v>
      </c>
      <c r="AA59" s="23">
        <v>2</v>
      </c>
      <c r="AB59" s="23">
        <v>7</v>
      </c>
      <c r="AC59" s="23">
        <v>0</v>
      </c>
      <c r="AD59" s="23">
        <v>0</v>
      </c>
      <c r="AE59" s="23">
        <v>0</v>
      </c>
      <c r="AF59" s="23">
        <v>68</v>
      </c>
      <c r="AG59" s="23">
        <v>68</v>
      </c>
      <c r="AH59" s="21">
        <v>0</v>
      </c>
      <c r="AI59" s="21">
        <v>0</v>
      </c>
      <c r="AJ59" s="21" t="s">
        <v>1251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V59" s="23">
        <v>0</v>
      </c>
      <c r="AW59" s="23">
        <v>0</v>
      </c>
      <c r="AX59" s="21">
        <v>0</v>
      </c>
      <c r="AY59" s="21">
        <v>0</v>
      </c>
      <c r="AZ59" s="21">
        <v>0</v>
      </c>
      <c r="BA59" s="21">
        <v>0</v>
      </c>
      <c r="BB59" s="23">
        <v>0</v>
      </c>
      <c r="BC59" s="21">
        <v>0</v>
      </c>
      <c r="BD59" s="21">
        <v>0</v>
      </c>
      <c r="BE59" s="21">
        <v>0</v>
      </c>
      <c r="BF59" s="21">
        <v>0</v>
      </c>
      <c r="BG59" s="23">
        <v>295</v>
      </c>
      <c r="BH59" s="23">
        <v>50</v>
      </c>
      <c r="BI59" s="23">
        <v>287</v>
      </c>
      <c r="BJ59" s="23">
        <v>39</v>
      </c>
      <c r="BK59" s="23">
        <v>244</v>
      </c>
      <c r="BL59" s="23">
        <v>38</v>
      </c>
      <c r="BM59" s="23">
        <v>304</v>
      </c>
      <c r="BN59" s="23">
        <v>50</v>
      </c>
      <c r="BO59" s="21"/>
      <c r="BP59" s="21"/>
      <c r="BQ59" s="21"/>
      <c r="BR59" s="21"/>
      <c r="BS59" s="21"/>
      <c r="BT59" s="21"/>
      <c r="BU59" s="23">
        <v>0</v>
      </c>
      <c r="BV59" s="23">
        <v>0</v>
      </c>
      <c r="BW59" s="23">
        <v>0</v>
      </c>
      <c r="BX59" s="23">
        <v>0</v>
      </c>
      <c r="BY59" s="23">
        <v>0</v>
      </c>
      <c r="BZ59" s="23">
        <v>0</v>
      </c>
      <c r="CA59" s="23">
        <v>624</v>
      </c>
      <c r="CB59" s="23">
        <v>67</v>
      </c>
      <c r="CC59" s="23">
        <v>350</v>
      </c>
      <c r="CD59" s="23">
        <v>56</v>
      </c>
      <c r="CE59" s="23">
        <v>350</v>
      </c>
      <c r="CF59" s="23">
        <v>56</v>
      </c>
      <c r="CG59" s="23">
        <v>639</v>
      </c>
      <c r="CH59" s="23">
        <v>74</v>
      </c>
      <c r="CI59" s="23">
        <v>0</v>
      </c>
      <c r="CJ59" s="23">
        <v>0</v>
      </c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</row>
    <row r="60" spans="1:267" ht="17.25" thickBot="1">
      <c r="A60" s="21"/>
      <c r="B60" s="21"/>
      <c r="C60" s="23">
        <v>166989</v>
      </c>
      <c r="D60" s="23">
        <v>0</v>
      </c>
      <c r="E60" s="23">
        <v>0</v>
      </c>
      <c r="F60" s="23">
        <v>0</v>
      </c>
      <c r="G60" s="23">
        <v>0</v>
      </c>
      <c r="H60" s="23">
        <v>0</v>
      </c>
      <c r="I60" s="23">
        <v>3</v>
      </c>
      <c r="J60" s="21">
        <v>2.2000000000000002</v>
      </c>
      <c r="K60" s="21">
        <v>1.7</v>
      </c>
      <c r="L60" s="23">
        <v>1</v>
      </c>
      <c r="M60" s="21" t="s">
        <v>1600</v>
      </c>
      <c r="N60" s="21">
        <v>1</v>
      </c>
      <c r="O60" s="23">
        <v>58</v>
      </c>
      <c r="P60" s="24" t="b">
        <v>0</v>
      </c>
      <c r="Q60" s="21"/>
      <c r="R60" s="21"/>
      <c r="S60" s="23">
        <v>60</v>
      </c>
      <c r="T60" s="21" t="s">
        <v>1601</v>
      </c>
      <c r="U60" s="21">
        <v>1</v>
      </c>
      <c r="V60" s="21" t="s">
        <v>786</v>
      </c>
      <c r="W60" s="21">
        <v>1.1000000000000001</v>
      </c>
      <c r="X60" s="24" t="b">
        <v>0</v>
      </c>
      <c r="Y60" s="21"/>
      <c r="Z60" s="21" t="s">
        <v>1129</v>
      </c>
      <c r="AA60" s="23">
        <v>2</v>
      </c>
      <c r="AB60" s="23">
        <v>7</v>
      </c>
      <c r="AC60" s="23">
        <v>1</v>
      </c>
      <c r="AD60" s="23">
        <v>2280</v>
      </c>
      <c r="AE60" s="23">
        <v>2280</v>
      </c>
      <c r="AF60" s="23">
        <v>9686</v>
      </c>
      <c r="AG60" s="23">
        <v>9686</v>
      </c>
      <c r="AH60" s="21">
        <v>0.2</v>
      </c>
      <c r="AI60" s="21">
        <v>0.2</v>
      </c>
      <c r="AJ60" s="21" t="s">
        <v>786</v>
      </c>
      <c r="AK60" s="23">
        <v>45</v>
      </c>
      <c r="AL60" s="23">
        <v>0</v>
      </c>
      <c r="AM60" s="23">
        <v>0</v>
      </c>
      <c r="AN60" s="23">
        <v>0</v>
      </c>
      <c r="AO60" s="23">
        <v>3</v>
      </c>
      <c r="AP60" s="23">
        <v>0</v>
      </c>
      <c r="AQ60" s="23">
        <v>0</v>
      </c>
      <c r="AR60" s="23">
        <v>0</v>
      </c>
      <c r="AS60" s="23">
        <v>0</v>
      </c>
      <c r="AT60" s="23">
        <v>0</v>
      </c>
      <c r="AU60" s="23">
        <v>0</v>
      </c>
      <c r="AV60" s="23">
        <v>0</v>
      </c>
      <c r="AW60" s="23">
        <v>3</v>
      </c>
      <c r="AX60" s="21">
        <v>3.4</v>
      </c>
      <c r="AY60" s="21">
        <v>13.3</v>
      </c>
      <c r="AZ60" s="21">
        <v>2</v>
      </c>
      <c r="BA60" s="21">
        <v>1.9</v>
      </c>
      <c r="BB60" s="23">
        <v>0</v>
      </c>
      <c r="BC60" s="21">
        <v>0</v>
      </c>
      <c r="BD60" s="21">
        <v>0.09</v>
      </c>
      <c r="BE60" s="21">
        <v>0.09</v>
      </c>
      <c r="BF60" s="21">
        <v>2.2000000000000002</v>
      </c>
      <c r="BG60" s="23">
        <v>195</v>
      </c>
      <c r="BH60" s="23">
        <v>87</v>
      </c>
      <c r="BI60" s="23">
        <v>83</v>
      </c>
      <c r="BJ60" s="23">
        <v>56</v>
      </c>
      <c r="BK60" s="23">
        <v>163</v>
      </c>
      <c r="BL60" s="23">
        <v>90</v>
      </c>
      <c r="BM60" s="23">
        <v>164</v>
      </c>
      <c r="BN60" s="23">
        <v>79</v>
      </c>
      <c r="BO60" s="21"/>
      <c r="BP60" s="21"/>
      <c r="BQ60" s="21"/>
      <c r="BR60" s="21"/>
      <c r="BS60" s="21"/>
      <c r="BT60" s="21"/>
      <c r="BU60" s="23">
        <v>0</v>
      </c>
      <c r="BV60" s="23">
        <v>0</v>
      </c>
      <c r="BW60" s="23">
        <v>0.18</v>
      </c>
      <c r="BX60" s="23">
        <v>0.18</v>
      </c>
      <c r="BY60" s="23">
        <v>4.4000000000000004</v>
      </c>
      <c r="BZ60" s="23">
        <v>6</v>
      </c>
      <c r="CA60" s="23">
        <v>66</v>
      </c>
      <c r="CB60" s="23">
        <v>39</v>
      </c>
      <c r="CC60" s="23">
        <v>270</v>
      </c>
      <c r="CD60" s="23">
        <v>128</v>
      </c>
      <c r="CE60" s="23">
        <v>270</v>
      </c>
      <c r="CF60" s="23">
        <v>128</v>
      </c>
      <c r="CG60" s="23">
        <v>158</v>
      </c>
      <c r="CH60" s="23">
        <v>51</v>
      </c>
      <c r="CI60" s="23">
        <v>0</v>
      </c>
      <c r="CJ60" s="23">
        <v>0</v>
      </c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</row>
    <row r="61" spans="1:267" ht="17.25" thickBot="1">
      <c r="A61" s="23">
        <v>0</v>
      </c>
      <c r="B61" s="23">
        <v>0</v>
      </c>
      <c r="C61" s="23">
        <v>110504</v>
      </c>
      <c r="D61" s="23">
        <v>0</v>
      </c>
      <c r="E61" s="23">
        <v>0</v>
      </c>
      <c r="F61" s="23">
        <v>0</v>
      </c>
      <c r="G61" s="23">
        <v>0</v>
      </c>
      <c r="H61" s="23">
        <v>0</v>
      </c>
      <c r="I61" s="23">
        <v>3</v>
      </c>
      <c r="J61" s="21">
        <v>0</v>
      </c>
      <c r="K61" s="21">
        <v>0</v>
      </c>
      <c r="L61" s="23">
        <v>0</v>
      </c>
      <c r="M61" s="21" t="s">
        <v>916</v>
      </c>
      <c r="N61" s="21">
        <v>0</v>
      </c>
      <c r="O61" s="23">
        <v>59</v>
      </c>
      <c r="P61" s="24" t="b">
        <v>0</v>
      </c>
      <c r="Q61" s="21" t="s">
        <v>2805</v>
      </c>
      <c r="R61" s="21" t="s">
        <v>2811</v>
      </c>
      <c r="S61" s="23">
        <v>50</v>
      </c>
      <c r="T61" s="21" t="s">
        <v>1201</v>
      </c>
      <c r="U61" s="21">
        <v>0</v>
      </c>
      <c r="V61" s="21" t="s">
        <v>941</v>
      </c>
      <c r="W61" s="21">
        <v>0</v>
      </c>
      <c r="X61" s="24" t="b">
        <v>0</v>
      </c>
      <c r="Y61" s="21"/>
      <c r="Z61" s="21" t="s">
        <v>1170</v>
      </c>
      <c r="AA61" s="23">
        <v>2</v>
      </c>
      <c r="AB61" s="23">
        <v>7</v>
      </c>
      <c r="AC61" s="23">
        <v>0</v>
      </c>
      <c r="AD61" s="23">
        <v>13</v>
      </c>
      <c r="AE61" s="23">
        <v>13</v>
      </c>
      <c r="AF61" s="23">
        <v>644</v>
      </c>
      <c r="AG61" s="23">
        <v>644</v>
      </c>
      <c r="AH61" s="21">
        <v>0</v>
      </c>
      <c r="AI61" s="21">
        <v>0</v>
      </c>
      <c r="AJ61" s="21" t="s">
        <v>940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0</v>
      </c>
      <c r="AQ61" s="23">
        <v>0</v>
      </c>
      <c r="AR61" s="23">
        <v>0</v>
      </c>
      <c r="AS61" s="23">
        <v>0</v>
      </c>
      <c r="AT61" s="23">
        <v>0</v>
      </c>
      <c r="AU61" s="23">
        <v>0</v>
      </c>
      <c r="AV61" s="23">
        <v>0</v>
      </c>
      <c r="AW61" s="23">
        <v>0</v>
      </c>
      <c r="AX61" s="21">
        <v>0</v>
      </c>
      <c r="AY61" s="21">
        <v>0</v>
      </c>
      <c r="AZ61" s="21">
        <v>0</v>
      </c>
      <c r="BA61" s="21">
        <v>0</v>
      </c>
      <c r="BB61" s="23">
        <v>0</v>
      </c>
      <c r="BC61" s="21">
        <v>0</v>
      </c>
      <c r="BD61" s="21">
        <v>0</v>
      </c>
      <c r="BE61" s="21">
        <v>0</v>
      </c>
      <c r="BF61" s="21">
        <v>0</v>
      </c>
      <c r="BG61" s="23">
        <v>526</v>
      </c>
      <c r="BH61" s="23">
        <v>198</v>
      </c>
      <c r="BI61" s="23">
        <v>527</v>
      </c>
      <c r="BJ61" s="23">
        <v>204</v>
      </c>
      <c r="BK61" s="23">
        <v>510</v>
      </c>
      <c r="BL61" s="23">
        <v>190</v>
      </c>
      <c r="BM61" s="23">
        <v>534</v>
      </c>
      <c r="BN61" s="23">
        <v>205</v>
      </c>
      <c r="BO61" s="21"/>
      <c r="BP61" s="21"/>
      <c r="BQ61" s="21"/>
      <c r="BR61" s="21"/>
      <c r="BS61" s="21"/>
      <c r="BT61" s="21"/>
      <c r="BU61" s="23">
        <v>0</v>
      </c>
      <c r="BV61" s="23">
        <v>0</v>
      </c>
      <c r="BW61" s="23">
        <v>0</v>
      </c>
      <c r="BX61" s="23">
        <v>0</v>
      </c>
      <c r="BY61" s="23">
        <v>0</v>
      </c>
      <c r="BZ61" s="23">
        <v>0</v>
      </c>
      <c r="CA61" s="23">
        <v>189</v>
      </c>
      <c r="CB61" s="23">
        <v>122</v>
      </c>
      <c r="CC61" s="23">
        <v>560</v>
      </c>
      <c r="CD61" s="23">
        <v>220</v>
      </c>
      <c r="CE61" s="23">
        <v>560</v>
      </c>
      <c r="CF61" s="23">
        <v>220</v>
      </c>
      <c r="CG61" s="23">
        <v>583</v>
      </c>
      <c r="CH61" s="23">
        <v>232</v>
      </c>
      <c r="CI61" s="23">
        <v>0</v>
      </c>
      <c r="CJ61" s="23">
        <v>0</v>
      </c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</row>
    <row r="62" spans="1:267" ht="17.25" thickBot="1">
      <c r="A62" s="21"/>
      <c r="B62" s="21"/>
      <c r="C62" s="23">
        <v>178301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4</v>
      </c>
      <c r="J62" s="21">
        <v>2.6</v>
      </c>
      <c r="K62" s="21">
        <v>2.1</v>
      </c>
      <c r="L62" s="23">
        <v>5</v>
      </c>
      <c r="M62" s="21" t="s">
        <v>1213</v>
      </c>
      <c r="N62" s="21">
        <v>5</v>
      </c>
      <c r="O62" s="23">
        <v>60</v>
      </c>
      <c r="P62" s="24" t="b">
        <v>0</v>
      </c>
      <c r="Q62" s="21"/>
      <c r="R62" s="21"/>
      <c r="S62" s="23">
        <v>80</v>
      </c>
      <c r="T62" s="21" t="s">
        <v>1214</v>
      </c>
      <c r="U62" s="21">
        <v>5</v>
      </c>
      <c r="V62" s="21" t="s">
        <v>728</v>
      </c>
      <c r="W62" s="21">
        <v>25.4</v>
      </c>
      <c r="X62" s="24" t="b">
        <v>0</v>
      </c>
      <c r="Y62" s="21"/>
      <c r="Z62" s="21" t="s">
        <v>1129</v>
      </c>
      <c r="AA62" s="23">
        <v>2</v>
      </c>
      <c r="AB62" s="23">
        <v>7</v>
      </c>
      <c r="AC62" s="23">
        <v>5</v>
      </c>
      <c r="AD62" s="23">
        <v>86647</v>
      </c>
      <c r="AE62" s="23">
        <v>86647</v>
      </c>
      <c r="AF62" s="23">
        <v>87483</v>
      </c>
      <c r="AG62" s="23">
        <v>87483</v>
      </c>
      <c r="AH62" s="21">
        <v>0.6</v>
      </c>
      <c r="AI62" s="21">
        <v>0.6</v>
      </c>
      <c r="AJ62" s="21" t="s">
        <v>728</v>
      </c>
      <c r="AK62" s="23">
        <v>90</v>
      </c>
      <c r="AL62" s="23">
        <v>0</v>
      </c>
      <c r="AM62" s="23">
        <v>1</v>
      </c>
      <c r="AN62" s="23">
        <v>0</v>
      </c>
      <c r="AO62" s="23">
        <v>5</v>
      </c>
      <c r="AP62" s="23">
        <v>0</v>
      </c>
      <c r="AQ62" s="23">
        <v>0</v>
      </c>
      <c r="AR62" s="23">
        <v>0</v>
      </c>
      <c r="AS62" s="23">
        <v>0</v>
      </c>
      <c r="AT62" s="23">
        <v>0</v>
      </c>
      <c r="AU62" s="23">
        <v>0</v>
      </c>
      <c r="AV62" s="23">
        <v>0</v>
      </c>
      <c r="AW62" s="23">
        <v>18</v>
      </c>
      <c r="AX62" s="21">
        <v>32.200000000000003</v>
      </c>
      <c r="AY62" s="21">
        <v>23.4</v>
      </c>
      <c r="AZ62" s="21">
        <v>29</v>
      </c>
      <c r="BA62" s="21">
        <v>8.5</v>
      </c>
      <c r="BB62" s="23">
        <v>1</v>
      </c>
      <c r="BC62" s="21">
        <v>0.23</v>
      </c>
      <c r="BD62" s="21">
        <v>0.1</v>
      </c>
      <c r="BE62" s="21">
        <v>0.33</v>
      </c>
      <c r="BF62" s="21">
        <v>3.44</v>
      </c>
      <c r="BG62" s="23">
        <v>36</v>
      </c>
      <c r="BH62" s="23">
        <v>9</v>
      </c>
      <c r="BI62" s="23">
        <v>45</v>
      </c>
      <c r="BJ62" s="23">
        <v>3</v>
      </c>
      <c r="BK62" s="23">
        <v>38</v>
      </c>
      <c r="BL62" s="23">
        <v>13</v>
      </c>
      <c r="BM62" s="23">
        <v>25</v>
      </c>
      <c r="BN62" s="23">
        <v>9</v>
      </c>
      <c r="BO62" s="21"/>
      <c r="BP62" s="21"/>
      <c r="BQ62" s="21"/>
      <c r="BR62" s="21"/>
      <c r="BS62" s="23">
        <v>1</v>
      </c>
      <c r="BT62" s="21"/>
      <c r="BU62" s="23">
        <v>0.23</v>
      </c>
      <c r="BV62" s="23">
        <v>0</v>
      </c>
      <c r="BW62" s="23">
        <v>0.1</v>
      </c>
      <c r="BX62" s="23">
        <v>0.33</v>
      </c>
      <c r="BY62" s="23">
        <v>3.44</v>
      </c>
      <c r="BZ62" s="23">
        <v>5</v>
      </c>
      <c r="CA62" s="23">
        <v>13</v>
      </c>
      <c r="CB62" s="23">
        <v>5</v>
      </c>
      <c r="CC62" s="23">
        <v>54</v>
      </c>
      <c r="CD62" s="23">
        <v>13</v>
      </c>
      <c r="CE62" s="23">
        <v>54</v>
      </c>
      <c r="CF62" s="23">
        <v>13</v>
      </c>
      <c r="CG62" s="23">
        <v>13</v>
      </c>
      <c r="CH62" s="23">
        <v>3</v>
      </c>
      <c r="CI62" s="23">
        <v>1</v>
      </c>
      <c r="CJ62" s="23">
        <v>0</v>
      </c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</row>
    <row r="63" spans="1:267" ht="17.25" thickBot="1">
      <c r="A63" s="23">
        <v>0</v>
      </c>
      <c r="B63" s="23">
        <v>0</v>
      </c>
      <c r="C63" s="23">
        <v>213345</v>
      </c>
      <c r="D63" s="23">
        <v>0</v>
      </c>
      <c r="E63" s="23">
        <v>0</v>
      </c>
      <c r="F63" s="23">
        <v>0</v>
      </c>
      <c r="G63" s="23">
        <v>0</v>
      </c>
      <c r="H63" s="23">
        <v>0</v>
      </c>
      <c r="I63" s="23">
        <v>4</v>
      </c>
      <c r="J63" s="21">
        <v>0</v>
      </c>
      <c r="K63" s="21">
        <v>0</v>
      </c>
      <c r="L63" s="23">
        <v>0</v>
      </c>
      <c r="M63" s="21" t="s">
        <v>1448</v>
      </c>
      <c r="N63" s="21">
        <v>0</v>
      </c>
      <c r="O63" s="23">
        <v>61</v>
      </c>
      <c r="P63" s="24" t="b">
        <v>0</v>
      </c>
      <c r="Q63" s="21" t="s">
        <v>2681</v>
      </c>
      <c r="R63" s="21" t="s">
        <v>2682</v>
      </c>
      <c r="S63" s="23">
        <v>50</v>
      </c>
      <c r="T63" s="21" t="s">
        <v>2196</v>
      </c>
      <c r="U63" s="21">
        <v>0</v>
      </c>
      <c r="V63" s="21" t="s">
        <v>2197</v>
      </c>
      <c r="W63" s="21">
        <v>0</v>
      </c>
      <c r="X63" s="24" t="b">
        <v>0</v>
      </c>
      <c r="Y63" s="21"/>
      <c r="Z63" s="21" t="s">
        <v>1143</v>
      </c>
      <c r="AA63" s="23">
        <v>2</v>
      </c>
      <c r="AB63" s="23">
        <v>7</v>
      </c>
      <c r="AC63" s="23">
        <v>0</v>
      </c>
      <c r="AD63" s="23">
        <v>0</v>
      </c>
      <c r="AE63" s="23">
        <v>0</v>
      </c>
      <c r="AF63" s="23">
        <v>286</v>
      </c>
      <c r="AG63" s="23">
        <v>286</v>
      </c>
      <c r="AH63" s="21">
        <v>0</v>
      </c>
      <c r="AI63" s="21">
        <v>0</v>
      </c>
      <c r="AJ63" s="21" t="s">
        <v>1448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0</v>
      </c>
      <c r="AQ63" s="23">
        <v>0</v>
      </c>
      <c r="AR63" s="23">
        <v>0</v>
      </c>
      <c r="AS63" s="23">
        <v>0</v>
      </c>
      <c r="AT63" s="23">
        <v>0</v>
      </c>
      <c r="AU63" s="23">
        <v>0</v>
      </c>
      <c r="AV63" s="23">
        <v>0</v>
      </c>
      <c r="AW63" s="23">
        <v>0</v>
      </c>
      <c r="AX63" s="21">
        <v>0</v>
      </c>
      <c r="AY63" s="21">
        <v>0</v>
      </c>
      <c r="AZ63" s="21">
        <v>0</v>
      </c>
      <c r="BA63" s="21">
        <v>0</v>
      </c>
      <c r="BB63" s="23">
        <v>0</v>
      </c>
      <c r="BC63" s="21">
        <v>0</v>
      </c>
      <c r="BD63" s="21">
        <v>0</v>
      </c>
      <c r="BE63" s="21">
        <v>0</v>
      </c>
      <c r="BF63" s="21">
        <v>0</v>
      </c>
      <c r="BG63" s="23">
        <v>561</v>
      </c>
      <c r="BH63" s="23">
        <v>52</v>
      </c>
      <c r="BI63" s="23">
        <v>562</v>
      </c>
      <c r="BJ63" s="23">
        <v>52</v>
      </c>
      <c r="BK63" s="23">
        <v>551</v>
      </c>
      <c r="BL63" s="23">
        <v>53</v>
      </c>
      <c r="BM63" s="23">
        <v>568</v>
      </c>
      <c r="BN63" s="23">
        <v>53</v>
      </c>
      <c r="BO63" s="21"/>
      <c r="BP63" s="21"/>
      <c r="BQ63" s="21"/>
      <c r="BR63" s="21"/>
      <c r="BS63" s="21"/>
      <c r="BT63" s="21"/>
      <c r="BU63" s="23">
        <v>0</v>
      </c>
      <c r="BV63" s="23">
        <v>0</v>
      </c>
      <c r="BW63" s="23">
        <v>0</v>
      </c>
      <c r="BX63" s="23">
        <v>0</v>
      </c>
      <c r="BY63" s="23">
        <v>0</v>
      </c>
      <c r="BZ63" s="23">
        <v>0</v>
      </c>
      <c r="CA63" s="23">
        <v>245</v>
      </c>
      <c r="CB63" s="23">
        <v>47</v>
      </c>
      <c r="CC63" s="23">
        <v>584</v>
      </c>
      <c r="CD63" s="23">
        <v>61</v>
      </c>
      <c r="CE63" s="23">
        <v>584</v>
      </c>
      <c r="CF63" s="23">
        <v>61</v>
      </c>
      <c r="CG63" s="23">
        <v>623</v>
      </c>
      <c r="CH63" s="23">
        <v>86</v>
      </c>
      <c r="CI63" s="23">
        <v>0</v>
      </c>
      <c r="CJ63" s="23">
        <v>0</v>
      </c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</row>
    <row r="64" spans="1:267" ht="17.25" thickBot="1">
      <c r="A64" s="21"/>
      <c r="B64" s="21"/>
      <c r="C64" s="23">
        <v>244954</v>
      </c>
      <c r="D64" s="23">
        <v>0</v>
      </c>
      <c r="E64" s="23">
        <v>0</v>
      </c>
      <c r="F64" s="23">
        <v>0</v>
      </c>
      <c r="G64" s="23">
        <v>0</v>
      </c>
      <c r="H64" s="23">
        <v>0</v>
      </c>
      <c r="I64" s="23">
        <v>2</v>
      </c>
      <c r="J64" s="21">
        <v>2</v>
      </c>
      <c r="K64" s="21">
        <v>1.5</v>
      </c>
      <c r="L64" s="23">
        <v>0</v>
      </c>
      <c r="M64" s="21" t="s">
        <v>2198</v>
      </c>
      <c r="N64" s="21">
        <v>0</v>
      </c>
      <c r="O64" s="23">
        <v>584</v>
      </c>
      <c r="P64" s="24" t="b">
        <v>0</v>
      </c>
      <c r="Q64" s="21"/>
      <c r="R64" s="21"/>
      <c r="S64" s="23">
        <v>45</v>
      </c>
      <c r="T64" s="21" t="s">
        <v>2199</v>
      </c>
      <c r="U64" s="21">
        <v>0</v>
      </c>
      <c r="V64" s="21" t="s">
        <v>2200</v>
      </c>
      <c r="W64" s="21">
        <v>2.7</v>
      </c>
      <c r="X64" s="24" t="b">
        <v>0</v>
      </c>
      <c r="Y64" s="21"/>
      <c r="Z64" s="21" t="s">
        <v>1129</v>
      </c>
      <c r="AA64" s="23">
        <v>2</v>
      </c>
      <c r="AB64" s="23">
        <v>7</v>
      </c>
      <c r="AC64" s="23">
        <v>0</v>
      </c>
      <c r="AD64" s="23">
        <v>9634</v>
      </c>
      <c r="AE64" s="23">
        <v>9634</v>
      </c>
      <c r="AF64" s="23">
        <v>10843</v>
      </c>
      <c r="AG64" s="23">
        <v>10843</v>
      </c>
      <c r="AH64" s="21">
        <v>0</v>
      </c>
      <c r="AI64" s="21">
        <v>0</v>
      </c>
      <c r="AJ64" s="21" t="s">
        <v>2198</v>
      </c>
      <c r="AK64" s="23">
        <v>59</v>
      </c>
      <c r="AL64" s="23">
        <v>0</v>
      </c>
      <c r="AM64" s="23">
        <v>0</v>
      </c>
      <c r="AN64" s="23">
        <v>0</v>
      </c>
      <c r="AO64" s="23">
        <v>3</v>
      </c>
      <c r="AP64" s="23">
        <v>0</v>
      </c>
      <c r="AQ64" s="23">
        <v>0</v>
      </c>
      <c r="AR64" s="23">
        <v>0</v>
      </c>
      <c r="AS64" s="23">
        <v>0</v>
      </c>
      <c r="AT64" s="23">
        <v>0</v>
      </c>
      <c r="AU64" s="23">
        <v>0</v>
      </c>
      <c r="AV64" s="23">
        <v>0</v>
      </c>
      <c r="AW64" s="23">
        <v>12</v>
      </c>
      <c r="AX64" s="21">
        <v>0</v>
      </c>
      <c r="AY64" s="21">
        <v>0</v>
      </c>
      <c r="AZ64" s="21">
        <v>0</v>
      </c>
      <c r="BA64" s="21">
        <v>0</v>
      </c>
      <c r="BB64" s="23">
        <v>0</v>
      </c>
      <c r="BC64" s="21">
        <v>0</v>
      </c>
      <c r="BD64" s="21">
        <v>0.02</v>
      </c>
      <c r="BE64" s="21">
        <v>0.02</v>
      </c>
      <c r="BF64" s="21">
        <v>2.36</v>
      </c>
      <c r="BG64" s="23">
        <v>428</v>
      </c>
      <c r="BH64" s="23">
        <v>195</v>
      </c>
      <c r="BI64" s="23">
        <v>428</v>
      </c>
      <c r="BJ64" s="23">
        <v>194</v>
      </c>
      <c r="BK64" s="23">
        <v>404</v>
      </c>
      <c r="BL64" s="23">
        <v>186</v>
      </c>
      <c r="BM64" s="23">
        <v>437</v>
      </c>
      <c r="BN64" s="23">
        <v>194</v>
      </c>
      <c r="BO64" s="21"/>
      <c r="BP64" s="21"/>
      <c r="BQ64" s="21"/>
      <c r="BR64" s="21"/>
      <c r="BS64" s="21"/>
      <c r="BT64" s="21"/>
      <c r="BU64" s="23">
        <v>0</v>
      </c>
      <c r="BV64" s="23">
        <v>0</v>
      </c>
      <c r="BW64" s="23">
        <v>0.03</v>
      </c>
      <c r="BX64" s="23">
        <v>0.03</v>
      </c>
      <c r="BY64" s="23">
        <v>3.6</v>
      </c>
      <c r="BZ64" s="23">
        <v>4.58</v>
      </c>
      <c r="CA64" s="23">
        <v>463</v>
      </c>
      <c r="CB64" s="23">
        <v>134</v>
      </c>
      <c r="CC64" s="23">
        <v>477</v>
      </c>
      <c r="CD64" s="23">
        <v>197</v>
      </c>
      <c r="CE64" s="23">
        <v>477</v>
      </c>
      <c r="CF64" s="23">
        <v>197</v>
      </c>
      <c r="CG64" s="23">
        <v>113</v>
      </c>
      <c r="CH64" s="23">
        <v>37</v>
      </c>
      <c r="CI64" s="23">
        <v>0</v>
      </c>
      <c r="CJ64" s="23">
        <v>0</v>
      </c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</row>
    <row r="65" spans="1:267" ht="17.25" thickBot="1">
      <c r="A65" s="21"/>
      <c r="B65" s="21"/>
      <c r="C65" s="23">
        <v>243557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3</v>
      </c>
      <c r="J65" s="21">
        <v>2.2999999999999998</v>
      </c>
      <c r="K65" s="21">
        <v>1.8</v>
      </c>
      <c r="L65" s="23">
        <v>7</v>
      </c>
      <c r="M65" s="21" t="s">
        <v>1833</v>
      </c>
      <c r="N65" s="21">
        <v>7</v>
      </c>
      <c r="O65" s="23">
        <v>599</v>
      </c>
      <c r="P65" s="24" t="b">
        <v>0</v>
      </c>
      <c r="Q65" s="21"/>
      <c r="R65" s="21"/>
      <c r="S65" s="23">
        <v>65</v>
      </c>
      <c r="T65" s="21" t="s">
        <v>2201</v>
      </c>
      <c r="U65" s="21">
        <v>7</v>
      </c>
      <c r="V65" s="21" t="s">
        <v>2202</v>
      </c>
      <c r="W65" s="21">
        <v>7.6</v>
      </c>
      <c r="X65" s="24" t="b">
        <v>0</v>
      </c>
      <c r="Y65" s="21"/>
      <c r="Z65" s="21" t="s">
        <v>1129</v>
      </c>
      <c r="AA65" s="23">
        <v>2</v>
      </c>
      <c r="AB65" s="23">
        <v>7</v>
      </c>
      <c r="AC65" s="23">
        <v>7</v>
      </c>
      <c r="AD65" s="23">
        <v>104662</v>
      </c>
      <c r="AE65" s="23">
        <v>104662</v>
      </c>
      <c r="AF65" s="23">
        <v>14671</v>
      </c>
      <c r="AG65" s="23">
        <v>14671</v>
      </c>
      <c r="AH65" s="21">
        <v>1.1000000000000001</v>
      </c>
      <c r="AI65" s="21">
        <v>1.1000000000000001</v>
      </c>
      <c r="AJ65" s="21" t="s">
        <v>2202</v>
      </c>
      <c r="AK65" s="23">
        <v>86</v>
      </c>
      <c r="AL65" s="23">
        <v>1</v>
      </c>
      <c r="AM65" s="23">
        <v>0</v>
      </c>
      <c r="AN65" s="23">
        <v>0</v>
      </c>
      <c r="AO65" s="23">
        <v>4</v>
      </c>
      <c r="AP65" s="23">
        <v>0</v>
      </c>
      <c r="AQ65" s="23">
        <v>0</v>
      </c>
      <c r="AR65" s="23">
        <v>0</v>
      </c>
      <c r="AS65" s="23">
        <v>0</v>
      </c>
      <c r="AT65" s="23">
        <v>0</v>
      </c>
      <c r="AU65" s="23">
        <v>0</v>
      </c>
      <c r="AV65" s="23">
        <v>0</v>
      </c>
      <c r="AW65" s="23">
        <v>26</v>
      </c>
      <c r="AX65" s="21">
        <v>0</v>
      </c>
      <c r="AY65" s="21">
        <v>0</v>
      </c>
      <c r="AZ65" s="21">
        <v>0</v>
      </c>
      <c r="BA65" s="21">
        <v>0</v>
      </c>
      <c r="BB65" s="23">
        <v>1</v>
      </c>
      <c r="BC65" s="21">
        <v>0.36</v>
      </c>
      <c r="BD65" s="21">
        <v>0.11</v>
      </c>
      <c r="BE65" s="21">
        <v>0.47</v>
      </c>
      <c r="BF65" s="21">
        <v>2.8</v>
      </c>
      <c r="BG65" s="23">
        <v>651</v>
      </c>
      <c r="BH65" s="23">
        <v>278</v>
      </c>
      <c r="BI65" s="23">
        <v>653</v>
      </c>
      <c r="BJ65" s="23">
        <v>280</v>
      </c>
      <c r="BK65" s="23">
        <v>651</v>
      </c>
      <c r="BL65" s="23">
        <v>279</v>
      </c>
      <c r="BM65" s="23">
        <v>653</v>
      </c>
      <c r="BN65" s="23">
        <v>280</v>
      </c>
      <c r="BO65" s="21"/>
      <c r="BP65" s="21"/>
      <c r="BQ65" s="21"/>
      <c r="BR65" s="21"/>
      <c r="BS65" s="21"/>
      <c r="BT65" s="21"/>
      <c r="BU65" s="23">
        <v>0.38</v>
      </c>
      <c r="BV65" s="23">
        <v>0</v>
      </c>
      <c r="BW65" s="23">
        <v>0.12</v>
      </c>
      <c r="BX65" s="23">
        <v>0.5</v>
      </c>
      <c r="BY65" s="23">
        <v>2.93</v>
      </c>
      <c r="BZ65" s="23">
        <v>4.1900000000000004</v>
      </c>
      <c r="CA65" s="23">
        <v>52</v>
      </c>
      <c r="CB65" s="23">
        <v>31</v>
      </c>
      <c r="CC65" s="23">
        <v>32</v>
      </c>
      <c r="CD65" s="23">
        <v>9</v>
      </c>
      <c r="CE65" s="23">
        <v>32</v>
      </c>
      <c r="CF65" s="23">
        <v>9</v>
      </c>
      <c r="CG65" s="23">
        <v>47</v>
      </c>
      <c r="CH65" s="23">
        <v>14</v>
      </c>
      <c r="CI65" s="23">
        <v>1.05</v>
      </c>
      <c r="CJ65" s="23">
        <v>0</v>
      </c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</row>
    <row r="66" spans="1:267" ht="17.25" thickBot="1">
      <c r="A66" s="21"/>
      <c r="B66" s="21"/>
      <c r="C66" s="23">
        <v>549068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3</v>
      </c>
      <c r="J66" s="21">
        <v>1</v>
      </c>
      <c r="K66" s="21">
        <v>0.5</v>
      </c>
      <c r="L66" s="23">
        <v>0</v>
      </c>
      <c r="M66" s="21" t="s">
        <v>2812</v>
      </c>
      <c r="N66" s="21">
        <v>0</v>
      </c>
      <c r="O66" s="23">
        <v>618</v>
      </c>
      <c r="P66" s="24" t="b">
        <v>0</v>
      </c>
      <c r="Q66" s="21"/>
      <c r="R66" s="21"/>
      <c r="S66" s="23">
        <v>45</v>
      </c>
      <c r="T66" s="21" t="s">
        <v>2813</v>
      </c>
      <c r="U66" s="21">
        <v>0</v>
      </c>
      <c r="V66" s="21" t="s">
        <v>2814</v>
      </c>
      <c r="W66" s="21">
        <v>0</v>
      </c>
      <c r="X66" s="24" t="b">
        <v>0</v>
      </c>
      <c r="Y66" s="21"/>
      <c r="Z66" s="21" t="s">
        <v>1129</v>
      </c>
      <c r="AA66" s="23">
        <v>2</v>
      </c>
      <c r="AB66" s="23">
        <v>7</v>
      </c>
      <c r="AC66" s="23">
        <v>0</v>
      </c>
      <c r="AD66" s="23">
        <v>364</v>
      </c>
      <c r="AE66" s="23">
        <v>364</v>
      </c>
      <c r="AF66" s="23">
        <v>268</v>
      </c>
      <c r="AG66" s="23">
        <v>268</v>
      </c>
      <c r="AH66" s="21">
        <v>0</v>
      </c>
      <c r="AI66" s="21">
        <v>0</v>
      </c>
      <c r="AJ66" s="21" t="s">
        <v>2814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V66" s="23">
        <v>0</v>
      </c>
      <c r="AW66" s="23">
        <v>0</v>
      </c>
      <c r="AX66" s="21">
        <v>0</v>
      </c>
      <c r="AY66" s="21">
        <v>0</v>
      </c>
      <c r="AZ66" s="21">
        <v>0</v>
      </c>
      <c r="BA66" s="21">
        <v>0</v>
      </c>
      <c r="BB66" s="23">
        <v>0</v>
      </c>
      <c r="BC66" s="21">
        <v>0</v>
      </c>
      <c r="BD66" s="21">
        <v>0</v>
      </c>
      <c r="BE66" s="21">
        <v>0</v>
      </c>
      <c r="BF66" s="21">
        <v>0</v>
      </c>
      <c r="BG66" s="23">
        <v>497</v>
      </c>
      <c r="BH66" s="23">
        <v>175</v>
      </c>
      <c r="BI66" s="23">
        <v>497</v>
      </c>
      <c r="BJ66" s="23">
        <v>181</v>
      </c>
      <c r="BK66" s="23">
        <v>477</v>
      </c>
      <c r="BL66" s="23">
        <v>165</v>
      </c>
      <c r="BM66" s="23">
        <v>505</v>
      </c>
      <c r="BN66" s="23">
        <v>182</v>
      </c>
      <c r="BO66" s="21"/>
      <c r="BP66" s="21"/>
      <c r="BQ66" s="21"/>
      <c r="BR66" s="21"/>
      <c r="BS66" s="21"/>
      <c r="BT66" s="21"/>
      <c r="BU66" s="23">
        <v>0</v>
      </c>
      <c r="BV66" s="23">
        <v>0</v>
      </c>
      <c r="BW66" s="23">
        <v>0</v>
      </c>
      <c r="BX66" s="23">
        <v>0</v>
      </c>
      <c r="BY66" s="23">
        <v>0</v>
      </c>
      <c r="BZ66" s="23">
        <v>0</v>
      </c>
      <c r="CA66" s="23">
        <v>547</v>
      </c>
      <c r="CB66" s="23">
        <v>280</v>
      </c>
      <c r="CC66" s="23">
        <v>536</v>
      </c>
      <c r="CD66" s="23">
        <v>201</v>
      </c>
      <c r="CE66" s="23">
        <v>536</v>
      </c>
      <c r="CF66" s="23">
        <v>201</v>
      </c>
      <c r="CG66" s="23">
        <v>531</v>
      </c>
      <c r="CH66" s="23">
        <v>197</v>
      </c>
      <c r="CI66" s="23">
        <v>0</v>
      </c>
      <c r="CJ66" s="23">
        <v>0</v>
      </c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</row>
    <row r="67" spans="1:267" ht="17.25" thickBot="1">
      <c r="A67" s="21"/>
      <c r="B67" s="21"/>
      <c r="C67" s="23">
        <v>444180</v>
      </c>
      <c r="D67" s="23">
        <v>0</v>
      </c>
      <c r="E67" s="23">
        <v>0</v>
      </c>
      <c r="F67" s="23">
        <v>0</v>
      </c>
      <c r="G67" s="23">
        <v>0</v>
      </c>
      <c r="H67" s="23">
        <v>0</v>
      </c>
      <c r="I67" s="23">
        <v>3</v>
      </c>
      <c r="J67" s="21">
        <v>1.1000000000000001</v>
      </c>
      <c r="K67" s="21">
        <v>1.6</v>
      </c>
      <c r="L67" s="23">
        <v>1</v>
      </c>
      <c r="M67" s="21" t="s">
        <v>1283</v>
      </c>
      <c r="N67" s="21">
        <v>1</v>
      </c>
      <c r="O67" s="23">
        <v>62</v>
      </c>
      <c r="P67" s="24" t="b">
        <v>0</v>
      </c>
      <c r="Q67" s="21"/>
      <c r="R67" s="21"/>
      <c r="S67" s="23">
        <v>50</v>
      </c>
      <c r="T67" s="21" t="s">
        <v>1284</v>
      </c>
      <c r="U67" s="21">
        <v>1</v>
      </c>
      <c r="V67" s="21" t="s">
        <v>715</v>
      </c>
      <c r="W67" s="21">
        <v>0.2</v>
      </c>
      <c r="X67" s="24" t="b">
        <v>0</v>
      </c>
      <c r="Y67" s="21"/>
      <c r="Z67" s="21" t="s">
        <v>1129</v>
      </c>
      <c r="AA67" s="23">
        <v>3</v>
      </c>
      <c r="AB67" s="23">
        <v>91</v>
      </c>
      <c r="AC67" s="23">
        <v>1</v>
      </c>
      <c r="AD67" s="23">
        <v>556</v>
      </c>
      <c r="AE67" s="23">
        <v>556</v>
      </c>
      <c r="AF67" s="23">
        <v>1279</v>
      </c>
      <c r="AG67" s="23">
        <v>1279</v>
      </c>
      <c r="AH67" s="21">
        <v>0.2</v>
      </c>
      <c r="AI67" s="21">
        <v>0.2</v>
      </c>
      <c r="AJ67" s="21" t="s">
        <v>715</v>
      </c>
      <c r="AK67" s="23">
        <v>59</v>
      </c>
      <c r="AL67" s="23">
        <v>0</v>
      </c>
      <c r="AM67" s="23">
        <v>0</v>
      </c>
      <c r="AN67" s="23">
        <v>0</v>
      </c>
      <c r="AO67" s="23">
        <v>1</v>
      </c>
      <c r="AP67" s="23">
        <v>0</v>
      </c>
      <c r="AQ67" s="23">
        <v>0</v>
      </c>
      <c r="AR67" s="23">
        <v>0</v>
      </c>
      <c r="AS67" s="23">
        <v>0</v>
      </c>
      <c r="AT67" s="23">
        <v>0</v>
      </c>
      <c r="AU67" s="23">
        <v>0</v>
      </c>
      <c r="AV67" s="23">
        <v>0</v>
      </c>
      <c r="AW67" s="23">
        <v>1</v>
      </c>
      <c r="AX67" s="21">
        <v>5.4</v>
      </c>
      <c r="AY67" s="21">
        <v>1.2</v>
      </c>
      <c r="AZ67" s="21">
        <v>2</v>
      </c>
      <c r="BA67" s="21">
        <v>0.9</v>
      </c>
      <c r="BB67" s="23">
        <v>1</v>
      </c>
      <c r="BC67" s="21">
        <v>0</v>
      </c>
      <c r="BD67" s="21">
        <v>0</v>
      </c>
      <c r="BE67" s="21">
        <v>0</v>
      </c>
      <c r="BF67" s="21">
        <v>0.84</v>
      </c>
      <c r="BG67" s="23">
        <v>176</v>
      </c>
      <c r="BH67" s="23">
        <v>77</v>
      </c>
      <c r="BI67" s="23">
        <v>174</v>
      </c>
      <c r="BJ67" s="23">
        <v>97</v>
      </c>
      <c r="BK67" s="23">
        <v>154</v>
      </c>
      <c r="BL67" s="23">
        <v>84</v>
      </c>
      <c r="BM67" s="23">
        <v>202</v>
      </c>
      <c r="BN67" s="23">
        <v>94</v>
      </c>
      <c r="BO67" s="23">
        <v>3</v>
      </c>
      <c r="BP67" s="21"/>
      <c r="BQ67" s="23">
        <v>2</v>
      </c>
      <c r="BR67" s="21"/>
      <c r="BS67" s="21"/>
      <c r="BT67" s="21"/>
      <c r="BU67" s="23">
        <v>0</v>
      </c>
      <c r="BV67" s="23">
        <v>0</v>
      </c>
      <c r="BW67" s="23">
        <v>0</v>
      </c>
      <c r="BX67" s="23">
        <v>0</v>
      </c>
      <c r="BY67" s="23">
        <v>1.28</v>
      </c>
      <c r="BZ67" s="23">
        <v>1.53</v>
      </c>
      <c r="CA67" s="23">
        <v>283</v>
      </c>
      <c r="CB67" s="23">
        <v>183</v>
      </c>
      <c r="CC67" s="23">
        <v>249</v>
      </c>
      <c r="CD67" s="23">
        <v>113</v>
      </c>
      <c r="CE67" s="23">
        <v>249</v>
      </c>
      <c r="CF67" s="23">
        <v>113</v>
      </c>
      <c r="CG67" s="23">
        <v>374</v>
      </c>
      <c r="CH67" s="23">
        <v>115</v>
      </c>
      <c r="CI67" s="23">
        <v>1.53</v>
      </c>
      <c r="CJ67" s="23">
        <v>0</v>
      </c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</row>
    <row r="68" spans="1:267" ht="17.25" thickBot="1">
      <c r="A68" s="21"/>
      <c r="B68" s="21"/>
      <c r="C68" s="23">
        <v>168991</v>
      </c>
      <c r="D68" s="23">
        <v>0</v>
      </c>
      <c r="E68" s="23">
        <v>0</v>
      </c>
      <c r="F68" s="23">
        <v>0</v>
      </c>
      <c r="G68" s="23">
        <v>0</v>
      </c>
      <c r="H68" s="23">
        <v>0</v>
      </c>
      <c r="I68" s="23">
        <v>3</v>
      </c>
      <c r="J68" s="21">
        <v>1.6</v>
      </c>
      <c r="K68" s="21">
        <v>2.1</v>
      </c>
      <c r="L68" s="23">
        <v>2</v>
      </c>
      <c r="M68" s="21" t="s">
        <v>1273</v>
      </c>
      <c r="N68" s="21">
        <v>2</v>
      </c>
      <c r="O68" s="23">
        <v>63</v>
      </c>
      <c r="P68" s="24" t="b">
        <v>0</v>
      </c>
      <c r="Q68" s="21"/>
      <c r="R68" s="21"/>
      <c r="S68" s="23">
        <v>55</v>
      </c>
      <c r="T68" s="21" t="s">
        <v>1274</v>
      </c>
      <c r="U68" s="21">
        <v>2</v>
      </c>
      <c r="V68" s="21" t="s">
        <v>817</v>
      </c>
      <c r="W68" s="21">
        <v>0.8</v>
      </c>
      <c r="X68" s="24" t="b">
        <v>0</v>
      </c>
      <c r="Y68" s="21"/>
      <c r="Z68" s="21" t="s">
        <v>1129</v>
      </c>
      <c r="AA68" s="23">
        <v>3</v>
      </c>
      <c r="AB68" s="23">
        <v>91</v>
      </c>
      <c r="AC68" s="23">
        <v>2</v>
      </c>
      <c r="AD68" s="23">
        <v>1059</v>
      </c>
      <c r="AE68" s="23">
        <v>1059</v>
      </c>
      <c r="AF68" s="23">
        <v>5666</v>
      </c>
      <c r="AG68" s="23">
        <v>5666</v>
      </c>
      <c r="AH68" s="21">
        <v>0.4</v>
      </c>
      <c r="AI68" s="21">
        <v>0.4</v>
      </c>
      <c r="AJ68" s="21" t="s">
        <v>817</v>
      </c>
      <c r="AK68" s="23">
        <v>90</v>
      </c>
      <c r="AL68" s="23">
        <v>0</v>
      </c>
      <c r="AM68" s="23">
        <v>0</v>
      </c>
      <c r="AN68" s="23">
        <v>0</v>
      </c>
      <c r="AO68" s="23">
        <v>1</v>
      </c>
      <c r="AP68" s="23">
        <v>0</v>
      </c>
      <c r="AQ68" s="23">
        <v>0</v>
      </c>
      <c r="AR68" s="23">
        <v>0</v>
      </c>
      <c r="AS68" s="23">
        <v>0</v>
      </c>
      <c r="AT68" s="23">
        <v>0</v>
      </c>
      <c r="AU68" s="23">
        <v>0</v>
      </c>
      <c r="AV68" s="23">
        <v>0</v>
      </c>
      <c r="AW68" s="23">
        <v>13</v>
      </c>
      <c r="AX68" s="21">
        <v>16.2</v>
      </c>
      <c r="AY68" s="21">
        <v>17.100000000000001</v>
      </c>
      <c r="AZ68" s="21">
        <v>14</v>
      </c>
      <c r="BA68" s="21">
        <v>4.7</v>
      </c>
      <c r="BB68" s="23">
        <v>1</v>
      </c>
      <c r="BC68" s="21">
        <v>7.0000000000000007E-2</v>
      </c>
      <c r="BD68" s="21">
        <v>0.06</v>
      </c>
      <c r="BE68" s="21">
        <v>0.13</v>
      </c>
      <c r="BF68" s="21">
        <v>1.07</v>
      </c>
      <c r="BG68" s="23">
        <v>93</v>
      </c>
      <c r="BH68" s="23">
        <v>33</v>
      </c>
      <c r="BI68" s="23">
        <v>68</v>
      </c>
      <c r="BJ68" s="23">
        <v>47</v>
      </c>
      <c r="BK68" s="23">
        <v>69</v>
      </c>
      <c r="BL68" s="23">
        <v>40</v>
      </c>
      <c r="BM68" s="23">
        <v>86</v>
      </c>
      <c r="BN68" s="23">
        <v>48</v>
      </c>
      <c r="BO68" s="23">
        <v>5</v>
      </c>
      <c r="BP68" s="21"/>
      <c r="BQ68" s="23">
        <v>1</v>
      </c>
      <c r="BR68" s="21"/>
      <c r="BS68" s="21"/>
      <c r="BT68" s="21"/>
      <c r="BU68" s="23">
        <v>7.0000000000000007E-2</v>
      </c>
      <c r="BV68" s="23">
        <v>0</v>
      </c>
      <c r="BW68" s="23">
        <v>0.06</v>
      </c>
      <c r="BX68" s="23">
        <v>0.13</v>
      </c>
      <c r="BY68" s="23">
        <v>1.07</v>
      </c>
      <c r="BZ68" s="23">
        <v>1</v>
      </c>
      <c r="CA68" s="23">
        <v>107</v>
      </c>
      <c r="CB68" s="23">
        <v>66</v>
      </c>
      <c r="CC68" s="23">
        <v>151</v>
      </c>
      <c r="CD68" s="23">
        <v>67</v>
      </c>
      <c r="CE68" s="23">
        <v>151</v>
      </c>
      <c r="CF68" s="23">
        <v>67</v>
      </c>
      <c r="CG68" s="23">
        <v>196</v>
      </c>
      <c r="CH68" s="23">
        <v>63</v>
      </c>
      <c r="CI68" s="23">
        <v>1</v>
      </c>
      <c r="CJ68" s="23">
        <v>0</v>
      </c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</row>
    <row r="69" spans="1:267" ht="17.25" thickBot="1">
      <c r="A69" s="21"/>
      <c r="B69" s="21"/>
      <c r="C69" s="23">
        <v>111317</v>
      </c>
      <c r="D69" s="23">
        <v>0</v>
      </c>
      <c r="E69" s="23">
        <v>0</v>
      </c>
      <c r="F69" s="23">
        <v>0</v>
      </c>
      <c r="G69" s="23">
        <v>0</v>
      </c>
      <c r="H69" s="23">
        <v>0</v>
      </c>
      <c r="I69" s="23">
        <v>3</v>
      </c>
      <c r="J69" s="21">
        <v>1.1000000000000001</v>
      </c>
      <c r="K69" s="21">
        <v>1.6</v>
      </c>
      <c r="L69" s="23">
        <v>2</v>
      </c>
      <c r="M69" s="21" t="s">
        <v>1256</v>
      </c>
      <c r="N69" s="21">
        <v>2</v>
      </c>
      <c r="O69" s="23">
        <v>64</v>
      </c>
      <c r="P69" s="24" t="b">
        <v>0</v>
      </c>
      <c r="Q69" s="21"/>
      <c r="R69" s="21"/>
      <c r="S69" s="23">
        <v>50</v>
      </c>
      <c r="T69" s="21" t="s">
        <v>1257</v>
      </c>
      <c r="U69" s="21">
        <v>2</v>
      </c>
      <c r="V69" s="21" t="s">
        <v>933</v>
      </c>
      <c r="W69" s="21">
        <v>0.1</v>
      </c>
      <c r="X69" s="24" t="b">
        <v>0</v>
      </c>
      <c r="Y69" s="21"/>
      <c r="Z69" s="21" t="s">
        <v>1129</v>
      </c>
      <c r="AA69" s="23">
        <v>3</v>
      </c>
      <c r="AB69" s="23">
        <v>91</v>
      </c>
      <c r="AC69" s="23">
        <v>2</v>
      </c>
      <c r="AD69" s="23">
        <v>593</v>
      </c>
      <c r="AE69" s="23">
        <v>593</v>
      </c>
      <c r="AF69" s="23">
        <v>599</v>
      </c>
      <c r="AG69" s="23">
        <v>599</v>
      </c>
      <c r="AH69" s="21">
        <v>0.4</v>
      </c>
      <c r="AI69" s="21">
        <v>0.4</v>
      </c>
      <c r="AJ69" s="21" t="s">
        <v>933</v>
      </c>
      <c r="AK69" s="23">
        <v>74</v>
      </c>
      <c r="AL69" s="23">
        <v>0</v>
      </c>
      <c r="AM69" s="23">
        <v>0</v>
      </c>
      <c r="AN69" s="23">
        <v>0</v>
      </c>
      <c r="AO69" s="23">
        <v>1</v>
      </c>
      <c r="AP69" s="23">
        <v>0</v>
      </c>
      <c r="AQ69" s="23">
        <v>0</v>
      </c>
      <c r="AR69" s="23">
        <v>0</v>
      </c>
      <c r="AS69" s="23">
        <v>0</v>
      </c>
      <c r="AT69" s="23">
        <v>0</v>
      </c>
      <c r="AU69" s="23">
        <v>0</v>
      </c>
      <c r="AV69" s="23">
        <v>0</v>
      </c>
      <c r="AW69" s="23">
        <v>4</v>
      </c>
      <c r="AX69" s="21">
        <v>5.2</v>
      </c>
      <c r="AY69" s="21">
        <v>13.8</v>
      </c>
      <c r="AZ69" s="21">
        <v>16</v>
      </c>
      <c r="BA69" s="21">
        <v>3.5</v>
      </c>
      <c r="BB69" s="23">
        <v>1</v>
      </c>
      <c r="BC69" s="21">
        <v>0.16</v>
      </c>
      <c r="BD69" s="21">
        <v>0.02</v>
      </c>
      <c r="BE69" s="21">
        <v>0.18</v>
      </c>
      <c r="BF69" s="21">
        <v>0.88</v>
      </c>
      <c r="BG69" s="23">
        <v>178</v>
      </c>
      <c r="BH69" s="23">
        <v>79</v>
      </c>
      <c r="BI69" s="23">
        <v>78</v>
      </c>
      <c r="BJ69" s="23">
        <v>52</v>
      </c>
      <c r="BK69" s="23">
        <v>62</v>
      </c>
      <c r="BL69" s="23">
        <v>34</v>
      </c>
      <c r="BM69" s="23">
        <v>102</v>
      </c>
      <c r="BN69" s="23">
        <v>54</v>
      </c>
      <c r="BO69" s="21"/>
      <c r="BP69" s="21"/>
      <c r="BQ69" s="21"/>
      <c r="BR69" s="21"/>
      <c r="BS69" s="21"/>
      <c r="BT69" s="21"/>
      <c r="BU69" s="23">
        <v>0.19</v>
      </c>
      <c r="BV69" s="23">
        <v>0</v>
      </c>
      <c r="BW69" s="23">
        <v>0.02</v>
      </c>
      <c r="BX69" s="23">
        <v>0.21</v>
      </c>
      <c r="BY69" s="23">
        <v>1.07</v>
      </c>
      <c r="BZ69" s="23">
        <v>1.22</v>
      </c>
      <c r="CA69" s="23">
        <v>190</v>
      </c>
      <c r="CB69" s="23">
        <v>123</v>
      </c>
      <c r="CC69" s="23">
        <v>123</v>
      </c>
      <c r="CD69" s="23">
        <v>46</v>
      </c>
      <c r="CE69" s="23">
        <v>123</v>
      </c>
      <c r="CF69" s="23">
        <v>46</v>
      </c>
      <c r="CG69" s="23">
        <v>431</v>
      </c>
      <c r="CH69" s="23">
        <v>143</v>
      </c>
      <c r="CI69" s="23">
        <v>1.22</v>
      </c>
      <c r="CJ69" s="23">
        <v>0</v>
      </c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</row>
    <row r="70" spans="1:267" ht="17.25" thickBot="1">
      <c r="A70" s="23">
        <v>100</v>
      </c>
      <c r="B70" s="23">
        <v>75</v>
      </c>
      <c r="C70" s="23">
        <v>158499</v>
      </c>
      <c r="D70" s="23">
        <v>0</v>
      </c>
      <c r="E70" s="23">
        <v>0</v>
      </c>
      <c r="F70" s="23">
        <v>0</v>
      </c>
      <c r="G70" s="23">
        <v>0</v>
      </c>
      <c r="H70" s="23">
        <v>0</v>
      </c>
      <c r="I70" s="23">
        <v>3</v>
      </c>
      <c r="J70" s="21">
        <v>1.1000000000000001</v>
      </c>
      <c r="K70" s="21">
        <v>1.2</v>
      </c>
      <c r="L70" s="23">
        <v>2</v>
      </c>
      <c r="M70" s="21" t="s">
        <v>1254</v>
      </c>
      <c r="N70" s="21">
        <v>2</v>
      </c>
      <c r="O70" s="23">
        <v>65</v>
      </c>
      <c r="P70" s="24" t="b">
        <v>0</v>
      </c>
      <c r="Q70" s="21"/>
      <c r="R70" s="21" t="s">
        <v>2683</v>
      </c>
      <c r="S70" s="23">
        <v>50</v>
      </c>
      <c r="T70" s="21" t="s">
        <v>1272</v>
      </c>
      <c r="U70" s="21">
        <v>2</v>
      </c>
      <c r="V70" s="21" t="s">
        <v>843</v>
      </c>
      <c r="W70" s="21">
        <v>0</v>
      </c>
      <c r="X70" s="24" t="b">
        <v>0</v>
      </c>
      <c r="Y70" s="21"/>
      <c r="Z70" s="21" t="s">
        <v>1129</v>
      </c>
      <c r="AA70" s="23">
        <v>3</v>
      </c>
      <c r="AB70" s="23">
        <v>91</v>
      </c>
      <c r="AC70" s="23">
        <v>2</v>
      </c>
      <c r="AD70" s="23">
        <v>100</v>
      </c>
      <c r="AE70" s="23">
        <v>100</v>
      </c>
      <c r="AF70" s="23">
        <v>138</v>
      </c>
      <c r="AG70" s="23">
        <v>138</v>
      </c>
      <c r="AH70" s="21">
        <v>0.4</v>
      </c>
      <c r="AI70" s="21">
        <v>0.4</v>
      </c>
      <c r="AJ70" s="21" t="s">
        <v>843</v>
      </c>
      <c r="AK70" s="23">
        <v>66</v>
      </c>
      <c r="AL70" s="23">
        <v>0</v>
      </c>
      <c r="AM70" s="23">
        <v>0</v>
      </c>
      <c r="AN70" s="23">
        <v>0</v>
      </c>
      <c r="AO70" s="23">
        <v>1</v>
      </c>
      <c r="AP70" s="23">
        <v>0</v>
      </c>
      <c r="AQ70" s="23">
        <v>0</v>
      </c>
      <c r="AR70" s="23">
        <v>0</v>
      </c>
      <c r="AS70" s="23">
        <v>0</v>
      </c>
      <c r="AT70" s="23">
        <v>0</v>
      </c>
      <c r="AU70" s="23">
        <v>0</v>
      </c>
      <c r="AV70" s="23">
        <v>0</v>
      </c>
      <c r="AW70" s="23">
        <v>8</v>
      </c>
      <c r="AX70" s="21">
        <v>11.4</v>
      </c>
      <c r="AY70" s="21">
        <v>14.8</v>
      </c>
      <c r="AZ70" s="21">
        <v>9</v>
      </c>
      <c r="BA70" s="21">
        <v>3.5</v>
      </c>
      <c r="BB70" s="23">
        <v>1</v>
      </c>
      <c r="BC70" s="21">
        <v>0.02</v>
      </c>
      <c r="BD70" s="21">
        <v>0.03</v>
      </c>
      <c r="BE70" s="21">
        <v>0.05</v>
      </c>
      <c r="BF70" s="21">
        <v>0.84</v>
      </c>
      <c r="BG70" s="23">
        <v>124</v>
      </c>
      <c r="BH70" s="23">
        <v>46</v>
      </c>
      <c r="BI70" s="23">
        <v>75</v>
      </c>
      <c r="BJ70" s="23">
        <v>50</v>
      </c>
      <c r="BK70" s="23">
        <v>85</v>
      </c>
      <c r="BL70" s="23">
        <v>50</v>
      </c>
      <c r="BM70" s="23">
        <v>104</v>
      </c>
      <c r="BN70" s="23">
        <v>56</v>
      </c>
      <c r="BO70" s="21"/>
      <c r="BP70" s="21"/>
      <c r="BQ70" s="21"/>
      <c r="BR70" s="21"/>
      <c r="BS70" s="21"/>
      <c r="BT70" s="21"/>
      <c r="BU70" s="23">
        <v>0.03</v>
      </c>
      <c r="BV70" s="23">
        <v>0</v>
      </c>
      <c r="BW70" s="23">
        <v>0.04</v>
      </c>
      <c r="BX70" s="23">
        <v>7.0000000000000007E-2</v>
      </c>
      <c r="BY70" s="23">
        <v>1.1499999999999999</v>
      </c>
      <c r="BZ70" s="23">
        <v>1.36</v>
      </c>
      <c r="CA70" s="23">
        <v>209</v>
      </c>
      <c r="CB70" s="23">
        <v>135</v>
      </c>
      <c r="CC70" s="23">
        <v>128</v>
      </c>
      <c r="CD70" s="23">
        <v>48</v>
      </c>
      <c r="CE70" s="23">
        <v>128</v>
      </c>
      <c r="CF70" s="23">
        <v>48</v>
      </c>
      <c r="CG70" s="23">
        <v>589</v>
      </c>
      <c r="CH70" s="23">
        <v>236</v>
      </c>
      <c r="CI70" s="23">
        <v>1.36</v>
      </c>
      <c r="CJ70" s="23">
        <v>0</v>
      </c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</row>
    <row r="71" spans="1:267" ht="17.25" thickBot="1">
      <c r="A71" s="23">
        <v>50</v>
      </c>
      <c r="B71" s="21"/>
      <c r="C71" s="23">
        <v>155408</v>
      </c>
      <c r="D71" s="23">
        <v>0</v>
      </c>
      <c r="E71" s="23">
        <v>0</v>
      </c>
      <c r="F71" s="23">
        <v>0</v>
      </c>
      <c r="G71" s="23">
        <v>0</v>
      </c>
      <c r="H71" s="23">
        <v>0</v>
      </c>
      <c r="I71" s="23">
        <v>3</v>
      </c>
      <c r="J71" s="21">
        <v>0.6</v>
      </c>
      <c r="K71" s="21">
        <v>1.6</v>
      </c>
      <c r="L71" s="23">
        <v>0</v>
      </c>
      <c r="M71" s="21" t="s">
        <v>776</v>
      </c>
      <c r="N71" s="21">
        <v>0</v>
      </c>
      <c r="O71" s="23">
        <v>66</v>
      </c>
      <c r="P71" s="24" t="b">
        <v>0</v>
      </c>
      <c r="Q71" s="21" t="s">
        <v>2815</v>
      </c>
      <c r="R71" s="21" t="s">
        <v>2816</v>
      </c>
      <c r="S71" s="23">
        <v>50</v>
      </c>
      <c r="T71" s="21" t="s">
        <v>1269</v>
      </c>
      <c r="U71" s="21">
        <v>0</v>
      </c>
      <c r="V71" s="21" t="s">
        <v>871</v>
      </c>
      <c r="W71" s="21">
        <v>0</v>
      </c>
      <c r="X71" s="24" t="b">
        <v>0</v>
      </c>
      <c r="Y71" s="21"/>
      <c r="Z71" s="21" t="s">
        <v>1208</v>
      </c>
      <c r="AA71" s="23">
        <v>3</v>
      </c>
      <c r="AB71" s="23">
        <v>91</v>
      </c>
      <c r="AC71" s="23">
        <v>0</v>
      </c>
      <c r="AD71" s="23">
        <v>20</v>
      </c>
      <c r="AE71" s="23">
        <v>20</v>
      </c>
      <c r="AF71" s="23">
        <v>445</v>
      </c>
      <c r="AG71" s="23">
        <v>445</v>
      </c>
      <c r="AH71" s="21">
        <v>0</v>
      </c>
      <c r="AI71" s="21">
        <v>0</v>
      </c>
      <c r="AJ71" s="21" t="s">
        <v>2203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0</v>
      </c>
      <c r="AQ71" s="23">
        <v>0</v>
      </c>
      <c r="AR71" s="23">
        <v>0</v>
      </c>
      <c r="AS71" s="23">
        <v>0</v>
      </c>
      <c r="AT71" s="23">
        <v>0</v>
      </c>
      <c r="AU71" s="23">
        <v>0</v>
      </c>
      <c r="AV71" s="23">
        <v>0</v>
      </c>
      <c r="AW71" s="23">
        <v>0</v>
      </c>
      <c r="AX71" s="21">
        <v>0</v>
      </c>
      <c r="AY71" s="21">
        <v>0</v>
      </c>
      <c r="AZ71" s="21">
        <v>0</v>
      </c>
      <c r="BA71" s="21">
        <v>0</v>
      </c>
      <c r="BB71" s="23">
        <v>0</v>
      </c>
      <c r="BC71" s="21">
        <v>0</v>
      </c>
      <c r="BD71" s="21">
        <v>0</v>
      </c>
      <c r="BE71" s="21">
        <v>0</v>
      </c>
      <c r="BF71" s="21">
        <v>0</v>
      </c>
      <c r="BG71" s="23">
        <v>534</v>
      </c>
      <c r="BH71" s="23">
        <v>204</v>
      </c>
      <c r="BI71" s="23">
        <v>535</v>
      </c>
      <c r="BJ71" s="23">
        <v>210</v>
      </c>
      <c r="BK71" s="23">
        <v>519</v>
      </c>
      <c r="BL71" s="23">
        <v>196</v>
      </c>
      <c r="BM71" s="23">
        <v>541</v>
      </c>
      <c r="BN71" s="23">
        <v>211</v>
      </c>
      <c r="BO71" s="21"/>
      <c r="BP71" s="21"/>
      <c r="BQ71" s="21"/>
      <c r="BR71" s="21"/>
      <c r="BS71" s="21"/>
      <c r="BT71" s="21"/>
      <c r="BU71" s="23">
        <v>0</v>
      </c>
      <c r="BV71" s="23">
        <v>0</v>
      </c>
      <c r="BW71" s="23">
        <v>0</v>
      </c>
      <c r="BX71" s="23">
        <v>0</v>
      </c>
      <c r="BY71" s="23">
        <v>0</v>
      </c>
      <c r="BZ71" s="23">
        <v>0</v>
      </c>
      <c r="CA71" s="23">
        <v>207</v>
      </c>
      <c r="CB71" s="23">
        <v>133</v>
      </c>
      <c r="CC71" s="23">
        <v>567</v>
      </c>
      <c r="CD71" s="23">
        <v>226</v>
      </c>
      <c r="CE71" s="23">
        <v>567</v>
      </c>
      <c r="CF71" s="23">
        <v>226</v>
      </c>
      <c r="CG71" s="23">
        <v>569</v>
      </c>
      <c r="CH71" s="23">
        <v>224</v>
      </c>
      <c r="CI71" s="23">
        <v>0</v>
      </c>
      <c r="CJ71" s="23">
        <v>0</v>
      </c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</row>
    <row r="72" spans="1:267" ht="17.25" thickBot="1">
      <c r="A72" s="23">
        <v>0</v>
      </c>
      <c r="B72" s="23">
        <v>0</v>
      </c>
      <c r="C72" s="23">
        <v>244085</v>
      </c>
      <c r="D72" s="23">
        <v>0</v>
      </c>
      <c r="E72" s="23">
        <v>0</v>
      </c>
      <c r="F72" s="23">
        <v>0</v>
      </c>
      <c r="G72" s="23">
        <v>0</v>
      </c>
      <c r="H72" s="23">
        <v>0</v>
      </c>
      <c r="I72" s="23">
        <v>3</v>
      </c>
      <c r="J72" s="21">
        <v>0</v>
      </c>
      <c r="K72" s="21">
        <v>0</v>
      </c>
      <c r="L72" s="23">
        <v>0</v>
      </c>
      <c r="M72" s="21" t="s">
        <v>1281</v>
      </c>
      <c r="N72" s="21">
        <v>0</v>
      </c>
      <c r="O72" s="23">
        <v>67</v>
      </c>
      <c r="P72" s="24" t="b">
        <v>0</v>
      </c>
      <c r="Q72" s="21" t="s">
        <v>2204</v>
      </c>
      <c r="R72" s="21" t="s">
        <v>2205</v>
      </c>
      <c r="S72" s="23">
        <v>45</v>
      </c>
      <c r="T72" s="21" t="s">
        <v>1282</v>
      </c>
      <c r="U72" s="21">
        <v>0</v>
      </c>
      <c r="V72" s="21" t="s">
        <v>928</v>
      </c>
      <c r="W72" s="21">
        <v>0</v>
      </c>
      <c r="X72" s="24" t="b">
        <v>0</v>
      </c>
      <c r="Y72" s="21"/>
      <c r="Z72" s="21" t="s">
        <v>1143</v>
      </c>
      <c r="AA72" s="23">
        <v>3</v>
      </c>
      <c r="AB72" s="23">
        <v>91</v>
      </c>
      <c r="AC72" s="23">
        <v>0</v>
      </c>
      <c r="AD72" s="23">
        <v>0</v>
      </c>
      <c r="AE72" s="23">
        <v>0</v>
      </c>
      <c r="AF72" s="23">
        <v>102</v>
      </c>
      <c r="AG72" s="23">
        <v>102</v>
      </c>
      <c r="AH72" s="21">
        <v>0</v>
      </c>
      <c r="AI72" s="21">
        <v>0</v>
      </c>
      <c r="AJ72" s="21" t="s">
        <v>1281</v>
      </c>
      <c r="AK72" s="23">
        <v>0</v>
      </c>
      <c r="AL72" s="23">
        <v>0</v>
      </c>
      <c r="AM72" s="23">
        <v>0</v>
      </c>
      <c r="AN72" s="23">
        <v>0</v>
      </c>
      <c r="AO72" s="23">
        <v>0</v>
      </c>
      <c r="AP72" s="23">
        <v>0</v>
      </c>
      <c r="AQ72" s="23">
        <v>0</v>
      </c>
      <c r="AR72" s="23">
        <v>0</v>
      </c>
      <c r="AS72" s="23">
        <v>0</v>
      </c>
      <c r="AT72" s="23">
        <v>0</v>
      </c>
      <c r="AU72" s="23">
        <v>0</v>
      </c>
      <c r="AV72" s="23">
        <v>0</v>
      </c>
      <c r="AW72" s="23">
        <v>0</v>
      </c>
      <c r="AX72" s="21">
        <v>0</v>
      </c>
      <c r="AY72" s="21">
        <v>0</v>
      </c>
      <c r="AZ72" s="21">
        <v>0</v>
      </c>
      <c r="BA72" s="21">
        <v>0</v>
      </c>
      <c r="BB72" s="23">
        <v>0</v>
      </c>
      <c r="BC72" s="21">
        <v>0</v>
      </c>
      <c r="BD72" s="21">
        <v>0</v>
      </c>
      <c r="BE72" s="21">
        <v>0</v>
      </c>
      <c r="BF72" s="21">
        <v>0</v>
      </c>
      <c r="BG72" s="23">
        <v>425</v>
      </c>
      <c r="BH72" s="23">
        <v>132</v>
      </c>
      <c r="BI72" s="23">
        <v>425</v>
      </c>
      <c r="BJ72" s="23">
        <v>137</v>
      </c>
      <c r="BK72" s="23">
        <v>401</v>
      </c>
      <c r="BL72" s="23">
        <v>120</v>
      </c>
      <c r="BM72" s="23">
        <v>434</v>
      </c>
      <c r="BN72" s="23">
        <v>139</v>
      </c>
      <c r="BO72" s="21"/>
      <c r="BP72" s="21"/>
      <c r="BQ72" s="21"/>
      <c r="BR72" s="21"/>
      <c r="BS72" s="21"/>
      <c r="BT72" s="21"/>
      <c r="BU72" s="23">
        <v>0</v>
      </c>
      <c r="BV72" s="23">
        <v>0</v>
      </c>
      <c r="BW72" s="23">
        <v>0</v>
      </c>
      <c r="BX72" s="23">
        <v>0</v>
      </c>
      <c r="BY72" s="23">
        <v>0</v>
      </c>
      <c r="BZ72" s="23">
        <v>0</v>
      </c>
      <c r="CA72" s="23">
        <v>459</v>
      </c>
      <c r="CB72" s="23">
        <v>230</v>
      </c>
      <c r="CC72" s="23">
        <v>474</v>
      </c>
      <c r="CD72" s="23">
        <v>161</v>
      </c>
      <c r="CE72" s="23">
        <v>474</v>
      </c>
      <c r="CF72" s="23">
        <v>161</v>
      </c>
      <c r="CG72" s="23">
        <v>644</v>
      </c>
      <c r="CH72" s="23">
        <v>268</v>
      </c>
      <c r="CI72" s="23">
        <v>0</v>
      </c>
      <c r="CJ72" s="23">
        <v>0</v>
      </c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</row>
    <row r="73" spans="1:267" ht="17.25" thickBot="1">
      <c r="A73" s="23">
        <v>0</v>
      </c>
      <c r="B73" s="23">
        <v>0</v>
      </c>
      <c r="C73" s="23">
        <v>81012</v>
      </c>
      <c r="D73" s="23">
        <v>0</v>
      </c>
      <c r="E73" s="23">
        <v>0</v>
      </c>
      <c r="F73" s="23">
        <v>0</v>
      </c>
      <c r="G73" s="23">
        <v>0</v>
      </c>
      <c r="H73" s="23">
        <v>0</v>
      </c>
      <c r="I73" s="23">
        <v>2</v>
      </c>
      <c r="J73" s="21">
        <v>0</v>
      </c>
      <c r="K73" s="21">
        <v>0</v>
      </c>
      <c r="L73" s="23">
        <v>0</v>
      </c>
      <c r="M73" s="21" t="s">
        <v>1254</v>
      </c>
      <c r="N73" s="21">
        <v>0</v>
      </c>
      <c r="O73" s="23">
        <v>68</v>
      </c>
      <c r="P73" s="24" t="b">
        <v>0</v>
      </c>
      <c r="Q73" s="21" t="s">
        <v>2817</v>
      </c>
      <c r="R73" s="21" t="s">
        <v>2684</v>
      </c>
      <c r="S73" s="23">
        <v>45</v>
      </c>
      <c r="T73" s="21" t="s">
        <v>1255</v>
      </c>
      <c r="U73" s="21">
        <v>0</v>
      </c>
      <c r="V73" s="21" t="s">
        <v>897</v>
      </c>
      <c r="W73" s="21">
        <v>0</v>
      </c>
      <c r="X73" s="24" t="b">
        <v>0</v>
      </c>
      <c r="Y73" s="21"/>
      <c r="Z73" s="21" t="s">
        <v>1170</v>
      </c>
      <c r="AA73" s="23">
        <v>3</v>
      </c>
      <c r="AB73" s="23">
        <v>91</v>
      </c>
      <c r="AC73" s="23">
        <v>0</v>
      </c>
      <c r="AD73" s="23">
        <v>23</v>
      </c>
      <c r="AE73" s="23">
        <v>23</v>
      </c>
      <c r="AF73" s="23">
        <v>493</v>
      </c>
      <c r="AG73" s="23">
        <v>493</v>
      </c>
      <c r="AH73" s="21">
        <v>0</v>
      </c>
      <c r="AI73" s="21">
        <v>0</v>
      </c>
      <c r="AJ73" s="21" t="s">
        <v>897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0</v>
      </c>
      <c r="AQ73" s="23">
        <v>0</v>
      </c>
      <c r="AR73" s="23">
        <v>0</v>
      </c>
      <c r="AS73" s="23">
        <v>0</v>
      </c>
      <c r="AT73" s="23">
        <v>0</v>
      </c>
      <c r="AU73" s="23">
        <v>0</v>
      </c>
      <c r="AV73" s="23">
        <v>0</v>
      </c>
      <c r="AW73" s="23">
        <v>0</v>
      </c>
      <c r="AX73" s="21">
        <v>0</v>
      </c>
      <c r="AY73" s="21">
        <v>0</v>
      </c>
      <c r="AZ73" s="21">
        <v>0</v>
      </c>
      <c r="BA73" s="21">
        <v>0</v>
      </c>
      <c r="BB73" s="23">
        <v>0</v>
      </c>
      <c r="BC73" s="21">
        <v>0</v>
      </c>
      <c r="BD73" s="21">
        <v>0</v>
      </c>
      <c r="BE73" s="21">
        <v>0</v>
      </c>
      <c r="BF73" s="21">
        <v>0</v>
      </c>
      <c r="BG73" s="23">
        <v>345</v>
      </c>
      <c r="BH73" s="23">
        <v>152</v>
      </c>
      <c r="BI73" s="23">
        <v>339</v>
      </c>
      <c r="BJ73" s="23">
        <v>147</v>
      </c>
      <c r="BK73" s="23">
        <v>301</v>
      </c>
      <c r="BL73" s="23">
        <v>127</v>
      </c>
      <c r="BM73" s="23">
        <v>353</v>
      </c>
      <c r="BN73" s="23">
        <v>150</v>
      </c>
      <c r="BO73" s="21"/>
      <c r="BP73" s="21"/>
      <c r="BQ73" s="21"/>
      <c r="BR73" s="21"/>
      <c r="BS73" s="21"/>
      <c r="BT73" s="21"/>
      <c r="BU73" s="23">
        <v>0</v>
      </c>
      <c r="BV73" s="23">
        <v>0</v>
      </c>
      <c r="BW73" s="23">
        <v>0</v>
      </c>
      <c r="BX73" s="23">
        <v>0</v>
      </c>
      <c r="BY73" s="23">
        <v>0</v>
      </c>
      <c r="BZ73" s="23">
        <v>0</v>
      </c>
      <c r="CA73" s="23">
        <v>333</v>
      </c>
      <c r="CB73" s="23">
        <v>50</v>
      </c>
      <c r="CC73" s="23">
        <v>397</v>
      </c>
      <c r="CD73" s="23">
        <v>154</v>
      </c>
      <c r="CE73" s="23">
        <v>397</v>
      </c>
      <c r="CF73" s="23">
        <v>154</v>
      </c>
      <c r="CG73" s="23">
        <v>578</v>
      </c>
      <c r="CH73" s="23">
        <v>203</v>
      </c>
      <c r="CI73" s="23">
        <v>0</v>
      </c>
      <c r="CJ73" s="23">
        <v>0</v>
      </c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</row>
    <row r="74" spans="1:267" ht="17.25" thickBot="1">
      <c r="A74" s="21"/>
      <c r="B74" s="21"/>
      <c r="C74" s="23">
        <v>463981</v>
      </c>
      <c r="D74" s="23">
        <v>0</v>
      </c>
      <c r="E74" s="23">
        <v>0</v>
      </c>
      <c r="F74" s="23">
        <v>0</v>
      </c>
      <c r="G74" s="23">
        <v>0</v>
      </c>
      <c r="H74" s="23">
        <v>0</v>
      </c>
      <c r="I74" s="23">
        <v>2</v>
      </c>
      <c r="J74" s="21">
        <v>0.5</v>
      </c>
      <c r="K74" s="21">
        <v>1</v>
      </c>
      <c r="L74" s="23">
        <v>1</v>
      </c>
      <c r="M74" s="21" t="s">
        <v>750</v>
      </c>
      <c r="N74" s="21">
        <v>1</v>
      </c>
      <c r="O74" s="23">
        <v>69</v>
      </c>
      <c r="P74" s="24" t="b">
        <v>0</v>
      </c>
      <c r="Q74" s="21"/>
      <c r="R74" s="21"/>
      <c r="S74" s="23">
        <v>40</v>
      </c>
      <c r="T74" s="21" t="s">
        <v>1290</v>
      </c>
      <c r="U74" s="21">
        <v>1</v>
      </c>
      <c r="V74" s="21" t="s">
        <v>931</v>
      </c>
      <c r="W74" s="21">
        <v>0.3</v>
      </c>
      <c r="X74" s="24" t="b">
        <v>0</v>
      </c>
      <c r="Y74" s="21"/>
      <c r="Z74" s="21" t="s">
        <v>1129</v>
      </c>
      <c r="AA74" s="23">
        <v>3</v>
      </c>
      <c r="AB74" s="23">
        <v>91</v>
      </c>
      <c r="AC74" s="23">
        <v>1</v>
      </c>
      <c r="AD74" s="23">
        <v>1812</v>
      </c>
      <c r="AE74" s="23">
        <v>1812</v>
      </c>
      <c r="AF74" s="23">
        <v>972</v>
      </c>
      <c r="AG74" s="23">
        <v>972</v>
      </c>
      <c r="AH74" s="21">
        <v>0.2</v>
      </c>
      <c r="AI74" s="21">
        <v>0.2</v>
      </c>
      <c r="AJ74" s="21" t="s">
        <v>931</v>
      </c>
      <c r="AK74" s="23">
        <v>15</v>
      </c>
      <c r="AL74" s="23">
        <v>0</v>
      </c>
      <c r="AM74" s="23">
        <v>0</v>
      </c>
      <c r="AN74" s="23">
        <v>0</v>
      </c>
      <c r="AO74" s="23">
        <v>0</v>
      </c>
      <c r="AP74" s="23">
        <v>0</v>
      </c>
      <c r="AQ74" s="23">
        <v>0</v>
      </c>
      <c r="AR74" s="23">
        <v>0</v>
      </c>
      <c r="AS74" s="23">
        <v>0</v>
      </c>
      <c r="AT74" s="23">
        <v>0</v>
      </c>
      <c r="AU74" s="23">
        <v>0</v>
      </c>
      <c r="AV74" s="23">
        <v>0</v>
      </c>
      <c r="AW74" s="23">
        <v>1</v>
      </c>
      <c r="AX74" s="21">
        <v>0</v>
      </c>
      <c r="AY74" s="21">
        <v>1.8</v>
      </c>
      <c r="AZ74" s="21">
        <v>0</v>
      </c>
      <c r="BA74" s="21">
        <v>0.2</v>
      </c>
      <c r="BB74" s="23">
        <v>0</v>
      </c>
      <c r="BC74" s="21">
        <v>0</v>
      </c>
      <c r="BD74" s="21">
        <v>0.01</v>
      </c>
      <c r="BE74" s="21">
        <v>0.01</v>
      </c>
      <c r="BF74" s="21">
        <v>0.19</v>
      </c>
      <c r="BG74" s="23">
        <v>313</v>
      </c>
      <c r="BH74" s="23">
        <v>132</v>
      </c>
      <c r="BI74" s="23">
        <v>157</v>
      </c>
      <c r="BJ74" s="23">
        <v>50</v>
      </c>
      <c r="BK74" s="23">
        <v>262</v>
      </c>
      <c r="BL74" s="23">
        <v>103</v>
      </c>
      <c r="BM74" s="23">
        <v>226</v>
      </c>
      <c r="BN74" s="23">
        <v>79</v>
      </c>
      <c r="BO74" s="21"/>
      <c r="BP74" s="21"/>
      <c r="BQ74" s="21"/>
      <c r="BR74" s="21"/>
      <c r="BS74" s="21"/>
      <c r="BT74" s="21"/>
      <c r="BU74" s="23">
        <v>0</v>
      </c>
      <c r="BV74" s="23">
        <v>0</v>
      </c>
      <c r="BW74" s="23">
        <v>0.06</v>
      </c>
      <c r="BX74" s="23">
        <v>0.06</v>
      </c>
      <c r="BY74" s="23">
        <v>1.1399999999999999</v>
      </c>
      <c r="BZ74" s="23">
        <v>0</v>
      </c>
      <c r="CA74" s="23">
        <v>642</v>
      </c>
      <c r="CB74" s="23">
        <v>202</v>
      </c>
      <c r="CC74" s="23">
        <v>180</v>
      </c>
      <c r="CD74" s="23">
        <v>55</v>
      </c>
      <c r="CE74" s="23">
        <v>180</v>
      </c>
      <c r="CF74" s="23">
        <v>55</v>
      </c>
      <c r="CG74" s="23">
        <v>294</v>
      </c>
      <c r="CH74" s="23">
        <v>113</v>
      </c>
      <c r="CI74" s="23">
        <v>0</v>
      </c>
      <c r="CJ74" s="23">
        <v>0</v>
      </c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</row>
    <row r="75" spans="1:267" ht="17.25" thickBot="1">
      <c r="A75" s="23">
        <v>0</v>
      </c>
      <c r="B75" s="23">
        <v>0</v>
      </c>
      <c r="C75" s="23">
        <v>235530</v>
      </c>
      <c r="D75" s="23">
        <v>0</v>
      </c>
      <c r="E75" s="23">
        <v>0</v>
      </c>
      <c r="F75" s="23">
        <v>0</v>
      </c>
      <c r="G75" s="23">
        <v>0</v>
      </c>
      <c r="H75" s="23">
        <v>0</v>
      </c>
      <c r="I75" s="23">
        <v>2</v>
      </c>
      <c r="J75" s="21">
        <v>0</v>
      </c>
      <c r="K75" s="21">
        <v>0</v>
      </c>
      <c r="L75" s="23">
        <v>0</v>
      </c>
      <c r="M75" s="21" t="s">
        <v>1279</v>
      </c>
      <c r="N75" s="21">
        <v>0</v>
      </c>
      <c r="O75" s="23">
        <v>70</v>
      </c>
      <c r="P75" s="24" t="b">
        <v>0</v>
      </c>
      <c r="Q75" s="21" t="s">
        <v>2818</v>
      </c>
      <c r="R75" s="21" t="s">
        <v>2206</v>
      </c>
      <c r="S75" s="23">
        <v>45</v>
      </c>
      <c r="T75" s="21" t="s">
        <v>1280</v>
      </c>
      <c r="U75" s="21">
        <v>0</v>
      </c>
      <c r="V75" s="21" t="s">
        <v>833</v>
      </c>
      <c r="W75" s="21">
        <v>0</v>
      </c>
      <c r="X75" s="24" t="b">
        <v>0</v>
      </c>
      <c r="Y75" s="21"/>
      <c r="Z75" s="21" t="s">
        <v>1170</v>
      </c>
      <c r="AA75" s="23">
        <v>3</v>
      </c>
      <c r="AB75" s="23">
        <v>91</v>
      </c>
      <c r="AC75" s="23">
        <v>0</v>
      </c>
      <c r="AD75" s="23">
        <v>15</v>
      </c>
      <c r="AE75" s="23">
        <v>15</v>
      </c>
      <c r="AF75" s="23">
        <v>197</v>
      </c>
      <c r="AG75" s="23">
        <v>197</v>
      </c>
      <c r="AH75" s="21">
        <v>0</v>
      </c>
      <c r="AI75" s="21">
        <v>0</v>
      </c>
      <c r="AJ75" s="21" t="s">
        <v>833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0</v>
      </c>
      <c r="AQ75" s="23">
        <v>0</v>
      </c>
      <c r="AR75" s="23">
        <v>0</v>
      </c>
      <c r="AS75" s="23">
        <v>0</v>
      </c>
      <c r="AT75" s="23">
        <v>0</v>
      </c>
      <c r="AU75" s="23">
        <v>0</v>
      </c>
      <c r="AV75" s="23">
        <v>0</v>
      </c>
      <c r="AW75" s="23">
        <v>0</v>
      </c>
      <c r="AX75" s="21">
        <v>0</v>
      </c>
      <c r="AY75" s="21">
        <v>0</v>
      </c>
      <c r="AZ75" s="21">
        <v>0</v>
      </c>
      <c r="BA75" s="21">
        <v>0</v>
      </c>
      <c r="BB75" s="23">
        <v>0</v>
      </c>
      <c r="BC75" s="21">
        <v>0</v>
      </c>
      <c r="BD75" s="21">
        <v>0</v>
      </c>
      <c r="BE75" s="21">
        <v>0</v>
      </c>
      <c r="BF75" s="21">
        <v>0</v>
      </c>
      <c r="BG75" s="23">
        <v>418</v>
      </c>
      <c r="BH75" s="23">
        <v>192</v>
      </c>
      <c r="BI75" s="23">
        <v>418</v>
      </c>
      <c r="BJ75" s="23">
        <v>191</v>
      </c>
      <c r="BK75" s="23">
        <v>394</v>
      </c>
      <c r="BL75" s="23">
        <v>183</v>
      </c>
      <c r="BM75" s="23">
        <v>427</v>
      </c>
      <c r="BN75" s="23">
        <v>191</v>
      </c>
      <c r="BO75" s="21"/>
      <c r="BP75" s="21"/>
      <c r="BQ75" s="21"/>
      <c r="BR75" s="21"/>
      <c r="BS75" s="21"/>
      <c r="BT75" s="21"/>
      <c r="BU75" s="23">
        <v>0</v>
      </c>
      <c r="BV75" s="23">
        <v>0</v>
      </c>
      <c r="BW75" s="23">
        <v>0</v>
      </c>
      <c r="BX75" s="23">
        <v>0</v>
      </c>
      <c r="BY75" s="23">
        <v>0</v>
      </c>
      <c r="BZ75" s="23">
        <v>0</v>
      </c>
      <c r="CA75" s="23">
        <v>450</v>
      </c>
      <c r="CB75" s="23">
        <v>128</v>
      </c>
      <c r="CC75" s="23">
        <v>467</v>
      </c>
      <c r="CD75" s="23">
        <v>194</v>
      </c>
      <c r="CE75" s="23">
        <v>467</v>
      </c>
      <c r="CF75" s="23">
        <v>194</v>
      </c>
      <c r="CG75" s="23">
        <v>615</v>
      </c>
      <c r="CH75" s="23">
        <v>210</v>
      </c>
      <c r="CI75" s="23">
        <v>0</v>
      </c>
      <c r="CJ75" s="23">
        <v>0</v>
      </c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</row>
    <row r="76" spans="1:267" ht="17.25" thickBot="1">
      <c r="A76" s="21"/>
      <c r="B76" s="21"/>
      <c r="C76" s="23">
        <v>444183</v>
      </c>
      <c r="D76" s="23">
        <v>0</v>
      </c>
      <c r="E76" s="23">
        <v>0</v>
      </c>
      <c r="F76" s="23">
        <v>0</v>
      </c>
      <c r="G76" s="23">
        <v>0</v>
      </c>
      <c r="H76" s="23">
        <v>0</v>
      </c>
      <c r="I76" s="23">
        <v>3</v>
      </c>
      <c r="J76" s="21">
        <v>0.5</v>
      </c>
      <c r="K76" s="21">
        <v>1</v>
      </c>
      <c r="L76" s="23">
        <v>0</v>
      </c>
      <c r="M76" s="21" t="s">
        <v>1859</v>
      </c>
      <c r="N76" s="21">
        <v>0</v>
      </c>
      <c r="O76" s="23">
        <v>71</v>
      </c>
      <c r="P76" s="24" t="b">
        <v>0</v>
      </c>
      <c r="Q76" s="21"/>
      <c r="R76" s="21"/>
      <c r="S76" s="23">
        <v>45</v>
      </c>
      <c r="T76" s="21" t="s">
        <v>2207</v>
      </c>
      <c r="U76" s="21">
        <v>0</v>
      </c>
      <c r="V76" s="21" t="s">
        <v>2208</v>
      </c>
      <c r="W76" s="21">
        <v>0.1</v>
      </c>
      <c r="X76" s="24" t="b">
        <v>0</v>
      </c>
      <c r="Y76" s="21"/>
      <c r="Z76" s="21" t="s">
        <v>1129</v>
      </c>
      <c r="AA76" s="23">
        <v>3</v>
      </c>
      <c r="AB76" s="23">
        <v>91</v>
      </c>
      <c r="AC76" s="23">
        <v>0</v>
      </c>
      <c r="AD76" s="23">
        <v>267</v>
      </c>
      <c r="AE76" s="23">
        <v>267</v>
      </c>
      <c r="AF76" s="23">
        <v>506</v>
      </c>
      <c r="AG76" s="23">
        <v>506</v>
      </c>
      <c r="AH76" s="21">
        <v>0</v>
      </c>
      <c r="AI76" s="21">
        <v>0</v>
      </c>
      <c r="AJ76" s="21" t="s">
        <v>2208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0</v>
      </c>
      <c r="AQ76" s="23">
        <v>0</v>
      </c>
      <c r="AR76" s="23">
        <v>0</v>
      </c>
      <c r="AS76" s="23">
        <v>0</v>
      </c>
      <c r="AT76" s="23">
        <v>0</v>
      </c>
      <c r="AU76" s="23">
        <v>0</v>
      </c>
      <c r="AV76" s="23">
        <v>0</v>
      </c>
      <c r="AW76" s="23">
        <v>0</v>
      </c>
      <c r="AX76" s="21">
        <v>0</v>
      </c>
      <c r="AY76" s="21">
        <v>0</v>
      </c>
      <c r="AZ76" s="21">
        <v>0</v>
      </c>
      <c r="BA76" s="21">
        <v>0</v>
      </c>
      <c r="BB76" s="23">
        <v>0</v>
      </c>
      <c r="BC76" s="21">
        <v>0</v>
      </c>
      <c r="BD76" s="21">
        <v>0</v>
      </c>
      <c r="BE76" s="21">
        <v>0</v>
      </c>
      <c r="BF76" s="21">
        <v>0</v>
      </c>
      <c r="BG76" s="23">
        <v>446</v>
      </c>
      <c r="BH76" s="23">
        <v>142</v>
      </c>
      <c r="BI76" s="23">
        <v>446</v>
      </c>
      <c r="BJ76" s="23">
        <v>148</v>
      </c>
      <c r="BK76" s="23">
        <v>422</v>
      </c>
      <c r="BL76" s="23">
        <v>131</v>
      </c>
      <c r="BM76" s="23">
        <v>454</v>
      </c>
      <c r="BN76" s="23">
        <v>149</v>
      </c>
      <c r="BO76" s="21"/>
      <c r="BP76" s="21"/>
      <c r="BQ76" s="21"/>
      <c r="BR76" s="21"/>
      <c r="BS76" s="21"/>
      <c r="BT76" s="21"/>
      <c r="BU76" s="23">
        <v>0</v>
      </c>
      <c r="BV76" s="23">
        <v>0</v>
      </c>
      <c r="BW76" s="23">
        <v>0</v>
      </c>
      <c r="BX76" s="23">
        <v>0</v>
      </c>
      <c r="BY76" s="23">
        <v>0</v>
      </c>
      <c r="BZ76" s="23">
        <v>0</v>
      </c>
      <c r="CA76" s="23">
        <v>483</v>
      </c>
      <c r="CB76" s="23">
        <v>241</v>
      </c>
      <c r="CC76" s="23">
        <v>490</v>
      </c>
      <c r="CD76" s="23">
        <v>170</v>
      </c>
      <c r="CE76" s="23">
        <v>490</v>
      </c>
      <c r="CF76" s="23">
        <v>170</v>
      </c>
      <c r="CG76" s="23">
        <v>460</v>
      </c>
      <c r="CH76" s="23">
        <v>158</v>
      </c>
      <c r="CI76" s="23">
        <v>0</v>
      </c>
      <c r="CJ76" s="23">
        <v>0</v>
      </c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</row>
    <row r="77" spans="1:267" ht="17.25" thickBot="1">
      <c r="A77" s="21"/>
      <c r="B77" s="21"/>
      <c r="C77" s="23">
        <v>222683</v>
      </c>
      <c r="D77" s="23">
        <v>0</v>
      </c>
      <c r="E77" s="23">
        <v>0</v>
      </c>
      <c r="F77" s="23">
        <v>0</v>
      </c>
      <c r="G77" s="23">
        <v>0</v>
      </c>
      <c r="H77" s="23">
        <v>0</v>
      </c>
      <c r="I77" s="23">
        <v>3</v>
      </c>
      <c r="J77" s="21">
        <v>1.1000000000000001</v>
      </c>
      <c r="K77" s="21">
        <v>1.6</v>
      </c>
      <c r="L77" s="23">
        <v>1</v>
      </c>
      <c r="M77" s="21" t="s">
        <v>827</v>
      </c>
      <c r="N77" s="21">
        <v>1</v>
      </c>
      <c r="O77" s="23">
        <v>72</v>
      </c>
      <c r="P77" s="24" t="b">
        <v>0</v>
      </c>
      <c r="Q77" s="21"/>
      <c r="R77" s="21"/>
      <c r="S77" s="23">
        <v>50</v>
      </c>
      <c r="T77" s="21" t="s">
        <v>2209</v>
      </c>
      <c r="U77" s="21">
        <v>1</v>
      </c>
      <c r="V77" s="21" t="s">
        <v>2210</v>
      </c>
      <c r="W77" s="21">
        <v>0.5</v>
      </c>
      <c r="X77" s="24" t="b">
        <v>0</v>
      </c>
      <c r="Y77" s="21"/>
      <c r="Z77" s="21" t="s">
        <v>1129</v>
      </c>
      <c r="AA77" s="23">
        <v>3</v>
      </c>
      <c r="AB77" s="23">
        <v>91</v>
      </c>
      <c r="AC77" s="23">
        <v>1</v>
      </c>
      <c r="AD77" s="23">
        <v>490</v>
      </c>
      <c r="AE77" s="23">
        <v>490</v>
      </c>
      <c r="AF77" s="23">
        <v>3567</v>
      </c>
      <c r="AG77" s="23">
        <v>3567</v>
      </c>
      <c r="AH77" s="21">
        <v>0.2</v>
      </c>
      <c r="AI77" s="21">
        <v>0.2</v>
      </c>
      <c r="AJ77" s="21" t="s">
        <v>2210</v>
      </c>
      <c r="AK77" s="23">
        <v>30</v>
      </c>
      <c r="AL77" s="23">
        <v>0</v>
      </c>
      <c r="AM77" s="23">
        <v>0</v>
      </c>
      <c r="AN77" s="23">
        <v>0</v>
      </c>
      <c r="AO77" s="23">
        <v>0</v>
      </c>
      <c r="AP77" s="23">
        <v>0</v>
      </c>
      <c r="AQ77" s="23">
        <v>0</v>
      </c>
      <c r="AR77" s="23">
        <v>0</v>
      </c>
      <c r="AS77" s="23">
        <v>0</v>
      </c>
      <c r="AT77" s="23">
        <v>0</v>
      </c>
      <c r="AU77" s="23">
        <v>0</v>
      </c>
      <c r="AV77" s="23">
        <v>0</v>
      </c>
      <c r="AW77" s="23">
        <v>2</v>
      </c>
      <c r="AX77" s="21">
        <v>0</v>
      </c>
      <c r="AY77" s="21">
        <v>0</v>
      </c>
      <c r="AZ77" s="21">
        <v>0</v>
      </c>
      <c r="BA77" s="21">
        <v>0</v>
      </c>
      <c r="BB77" s="23">
        <v>0</v>
      </c>
      <c r="BC77" s="21">
        <v>0</v>
      </c>
      <c r="BD77" s="21">
        <v>0.01</v>
      </c>
      <c r="BE77" s="21">
        <v>0.01</v>
      </c>
      <c r="BF77" s="21">
        <v>0.23</v>
      </c>
      <c r="BG77" s="23">
        <v>568</v>
      </c>
      <c r="BH77" s="23">
        <v>227</v>
      </c>
      <c r="BI77" s="23">
        <v>569</v>
      </c>
      <c r="BJ77" s="23">
        <v>233</v>
      </c>
      <c r="BK77" s="23">
        <v>559</v>
      </c>
      <c r="BL77" s="23">
        <v>223</v>
      </c>
      <c r="BM77" s="23">
        <v>575</v>
      </c>
      <c r="BN77" s="23">
        <v>234</v>
      </c>
      <c r="BO77" s="21"/>
      <c r="BP77" s="21"/>
      <c r="BQ77" s="21"/>
      <c r="BR77" s="21"/>
      <c r="BS77" s="21"/>
      <c r="BT77" s="21"/>
      <c r="BU77" s="23">
        <v>0</v>
      </c>
      <c r="BV77" s="23">
        <v>0</v>
      </c>
      <c r="BW77" s="23">
        <v>0.03</v>
      </c>
      <c r="BX77" s="23">
        <v>0.03</v>
      </c>
      <c r="BY77" s="23">
        <v>0.69</v>
      </c>
      <c r="BZ77" s="23">
        <v>0</v>
      </c>
      <c r="CA77" s="23">
        <v>256</v>
      </c>
      <c r="CB77" s="23">
        <v>167</v>
      </c>
      <c r="CC77" s="23">
        <v>241</v>
      </c>
      <c r="CD77" s="23">
        <v>108</v>
      </c>
      <c r="CE77" s="23">
        <v>241</v>
      </c>
      <c r="CF77" s="23">
        <v>108</v>
      </c>
      <c r="CG77" s="23">
        <v>235</v>
      </c>
      <c r="CH77" s="23">
        <v>75</v>
      </c>
      <c r="CI77" s="23">
        <v>0</v>
      </c>
      <c r="CJ77" s="23">
        <v>0</v>
      </c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</row>
    <row r="78" spans="1:267" ht="17.25" thickBot="1">
      <c r="A78" s="21"/>
      <c r="B78" s="21"/>
      <c r="C78" s="23">
        <v>128309</v>
      </c>
      <c r="D78" s="23">
        <v>0</v>
      </c>
      <c r="E78" s="23">
        <v>0</v>
      </c>
      <c r="F78" s="23">
        <v>0</v>
      </c>
      <c r="G78" s="23">
        <v>0</v>
      </c>
      <c r="H78" s="23">
        <v>0</v>
      </c>
      <c r="I78" s="23">
        <v>3</v>
      </c>
      <c r="J78" s="21">
        <v>1.1000000000000001</v>
      </c>
      <c r="K78" s="21">
        <v>1.6</v>
      </c>
      <c r="L78" s="23">
        <v>0</v>
      </c>
      <c r="M78" s="21" t="s">
        <v>1258</v>
      </c>
      <c r="N78" s="21">
        <v>0</v>
      </c>
      <c r="O78" s="23">
        <v>73</v>
      </c>
      <c r="P78" s="24" t="b">
        <v>0</v>
      </c>
      <c r="Q78" s="21"/>
      <c r="R78" s="21"/>
      <c r="S78" s="23">
        <v>50</v>
      </c>
      <c r="T78" s="21" t="s">
        <v>1259</v>
      </c>
      <c r="U78" s="21">
        <v>0</v>
      </c>
      <c r="V78" s="21" t="s">
        <v>927</v>
      </c>
      <c r="W78" s="21">
        <v>0</v>
      </c>
      <c r="X78" s="24" t="b">
        <v>0</v>
      </c>
      <c r="Y78" s="21"/>
      <c r="Z78" s="21" t="s">
        <v>1129</v>
      </c>
      <c r="AA78" s="23">
        <v>3</v>
      </c>
      <c r="AB78" s="23">
        <v>91</v>
      </c>
      <c r="AC78" s="23">
        <v>0</v>
      </c>
      <c r="AD78" s="23">
        <v>18</v>
      </c>
      <c r="AE78" s="23">
        <v>18</v>
      </c>
      <c r="AF78" s="23">
        <v>138</v>
      </c>
      <c r="AG78" s="23">
        <v>138</v>
      </c>
      <c r="AH78" s="21">
        <v>0</v>
      </c>
      <c r="AI78" s="21">
        <v>0</v>
      </c>
      <c r="AJ78" s="21" t="s">
        <v>927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0</v>
      </c>
      <c r="AQ78" s="23">
        <v>0</v>
      </c>
      <c r="AR78" s="23">
        <v>0</v>
      </c>
      <c r="AS78" s="23">
        <v>0</v>
      </c>
      <c r="AT78" s="23">
        <v>0</v>
      </c>
      <c r="AU78" s="23">
        <v>0</v>
      </c>
      <c r="AV78" s="23">
        <v>0</v>
      </c>
      <c r="AW78" s="23">
        <v>0</v>
      </c>
      <c r="AX78" s="21">
        <v>0</v>
      </c>
      <c r="AY78" s="21">
        <v>0</v>
      </c>
      <c r="AZ78" s="21">
        <v>0</v>
      </c>
      <c r="BA78" s="21">
        <v>0</v>
      </c>
      <c r="BB78" s="23">
        <v>0</v>
      </c>
      <c r="BC78" s="21">
        <v>0</v>
      </c>
      <c r="BD78" s="21">
        <v>0</v>
      </c>
      <c r="BE78" s="21">
        <v>0</v>
      </c>
      <c r="BF78" s="21">
        <v>0</v>
      </c>
      <c r="BG78" s="23">
        <v>528</v>
      </c>
      <c r="BH78" s="23">
        <v>200</v>
      </c>
      <c r="BI78" s="23">
        <v>529</v>
      </c>
      <c r="BJ78" s="23">
        <v>206</v>
      </c>
      <c r="BK78" s="23">
        <v>513</v>
      </c>
      <c r="BL78" s="23">
        <v>192</v>
      </c>
      <c r="BM78" s="23">
        <v>536</v>
      </c>
      <c r="BN78" s="23">
        <v>207</v>
      </c>
      <c r="BO78" s="21"/>
      <c r="BP78" s="21"/>
      <c r="BQ78" s="21"/>
      <c r="BR78" s="21"/>
      <c r="BS78" s="21"/>
      <c r="BT78" s="21"/>
      <c r="BU78" s="23">
        <v>0</v>
      </c>
      <c r="BV78" s="23">
        <v>0</v>
      </c>
      <c r="BW78" s="23">
        <v>0</v>
      </c>
      <c r="BX78" s="23">
        <v>0</v>
      </c>
      <c r="BY78" s="23">
        <v>0</v>
      </c>
      <c r="BZ78" s="23">
        <v>0</v>
      </c>
      <c r="CA78" s="23">
        <v>196</v>
      </c>
      <c r="CB78" s="23">
        <v>126</v>
      </c>
      <c r="CC78" s="23">
        <v>562</v>
      </c>
      <c r="CD78" s="23">
        <v>222</v>
      </c>
      <c r="CE78" s="23">
        <v>562</v>
      </c>
      <c r="CF78" s="23">
        <v>222</v>
      </c>
      <c r="CG78" s="23">
        <v>595</v>
      </c>
      <c r="CH78" s="23">
        <v>239</v>
      </c>
      <c r="CI78" s="23">
        <v>0</v>
      </c>
      <c r="CJ78" s="23">
        <v>0</v>
      </c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</row>
    <row r="79" spans="1:267" ht="17.25" thickBot="1">
      <c r="A79" s="21"/>
      <c r="B79" s="21"/>
      <c r="C79" s="23">
        <v>133845</v>
      </c>
      <c r="D79" s="23">
        <v>0</v>
      </c>
      <c r="E79" s="23">
        <v>0</v>
      </c>
      <c r="F79" s="23">
        <v>0</v>
      </c>
      <c r="G79" s="23">
        <v>0</v>
      </c>
      <c r="H79" s="23">
        <v>0</v>
      </c>
      <c r="I79" s="23">
        <v>3</v>
      </c>
      <c r="J79" s="21">
        <v>0.5</v>
      </c>
      <c r="K79" s="21">
        <v>1</v>
      </c>
      <c r="L79" s="23">
        <v>0</v>
      </c>
      <c r="M79" s="21" t="s">
        <v>1195</v>
      </c>
      <c r="N79" s="21">
        <v>0</v>
      </c>
      <c r="O79" s="23">
        <v>74</v>
      </c>
      <c r="P79" s="24" t="b">
        <v>0</v>
      </c>
      <c r="Q79" s="21"/>
      <c r="R79" s="21"/>
      <c r="S79" s="23">
        <v>45</v>
      </c>
      <c r="T79" s="21" t="s">
        <v>1262</v>
      </c>
      <c r="U79" s="21">
        <v>0</v>
      </c>
      <c r="V79" s="21" t="s">
        <v>930</v>
      </c>
      <c r="W79" s="21">
        <v>0</v>
      </c>
      <c r="X79" s="24" t="b">
        <v>0</v>
      </c>
      <c r="Y79" s="21"/>
      <c r="Z79" s="21" t="s">
        <v>1129</v>
      </c>
      <c r="AA79" s="23">
        <v>3</v>
      </c>
      <c r="AB79" s="23">
        <v>91</v>
      </c>
      <c r="AC79" s="23">
        <v>0</v>
      </c>
      <c r="AD79" s="23">
        <v>110</v>
      </c>
      <c r="AE79" s="23">
        <v>110</v>
      </c>
      <c r="AF79" s="23">
        <v>276</v>
      </c>
      <c r="AG79" s="23">
        <v>276</v>
      </c>
      <c r="AH79" s="21">
        <v>0</v>
      </c>
      <c r="AI79" s="21">
        <v>0</v>
      </c>
      <c r="AJ79" s="21" t="s">
        <v>930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0</v>
      </c>
      <c r="AQ79" s="23">
        <v>0</v>
      </c>
      <c r="AR79" s="23">
        <v>0</v>
      </c>
      <c r="AS79" s="23">
        <v>0</v>
      </c>
      <c r="AT79" s="23">
        <v>0</v>
      </c>
      <c r="AU79" s="23">
        <v>0</v>
      </c>
      <c r="AV79" s="23">
        <v>0</v>
      </c>
      <c r="AW79" s="23">
        <v>0</v>
      </c>
      <c r="AX79" s="21">
        <v>0</v>
      </c>
      <c r="AY79" s="21">
        <v>0</v>
      </c>
      <c r="AZ79" s="21">
        <v>0</v>
      </c>
      <c r="BA79" s="21">
        <v>0</v>
      </c>
      <c r="BB79" s="23">
        <v>0</v>
      </c>
      <c r="BC79" s="21">
        <v>0</v>
      </c>
      <c r="BD79" s="21">
        <v>0</v>
      </c>
      <c r="BE79" s="21">
        <v>0</v>
      </c>
      <c r="BF79" s="21">
        <v>0</v>
      </c>
      <c r="BG79" s="23">
        <v>366</v>
      </c>
      <c r="BH79" s="23">
        <v>114</v>
      </c>
      <c r="BI79" s="23">
        <v>362</v>
      </c>
      <c r="BJ79" s="23">
        <v>119</v>
      </c>
      <c r="BK79" s="23">
        <v>327</v>
      </c>
      <c r="BL79" s="23">
        <v>101</v>
      </c>
      <c r="BM79" s="23">
        <v>374</v>
      </c>
      <c r="BN79" s="23">
        <v>121</v>
      </c>
      <c r="BO79" s="21"/>
      <c r="BP79" s="21"/>
      <c r="BQ79" s="21"/>
      <c r="BR79" s="21"/>
      <c r="BS79" s="21"/>
      <c r="BT79" s="21"/>
      <c r="BU79" s="23">
        <v>0</v>
      </c>
      <c r="BV79" s="23">
        <v>0</v>
      </c>
      <c r="BW79" s="23">
        <v>0</v>
      </c>
      <c r="BX79" s="23">
        <v>0</v>
      </c>
      <c r="BY79" s="23">
        <v>0</v>
      </c>
      <c r="BZ79" s="23">
        <v>0</v>
      </c>
      <c r="CA79" s="23">
        <v>363</v>
      </c>
      <c r="CB79" s="23">
        <v>209</v>
      </c>
      <c r="CC79" s="23">
        <v>413</v>
      </c>
      <c r="CD79" s="23">
        <v>143</v>
      </c>
      <c r="CE79" s="23">
        <v>413</v>
      </c>
      <c r="CF79" s="23">
        <v>143</v>
      </c>
      <c r="CG79" s="23">
        <v>528</v>
      </c>
      <c r="CH79" s="23">
        <v>195</v>
      </c>
      <c r="CI79" s="23">
        <v>0</v>
      </c>
      <c r="CJ79" s="23">
        <v>0</v>
      </c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</row>
    <row r="80" spans="1:267" ht="17.25" thickBot="1">
      <c r="A80" s="21"/>
      <c r="B80" s="21"/>
      <c r="C80" s="23">
        <v>223911</v>
      </c>
      <c r="D80" s="23">
        <v>0</v>
      </c>
      <c r="E80" s="23">
        <v>0</v>
      </c>
      <c r="F80" s="23">
        <v>0</v>
      </c>
      <c r="G80" s="23">
        <v>0</v>
      </c>
      <c r="H80" s="23">
        <v>0</v>
      </c>
      <c r="I80" s="23">
        <v>2</v>
      </c>
      <c r="J80" s="21">
        <v>1.5</v>
      </c>
      <c r="K80" s="21">
        <v>2</v>
      </c>
      <c r="L80" s="23">
        <v>0</v>
      </c>
      <c r="M80" s="21" t="s">
        <v>1275</v>
      </c>
      <c r="N80" s="21">
        <v>0</v>
      </c>
      <c r="O80" s="23">
        <v>75</v>
      </c>
      <c r="P80" s="24" t="b">
        <v>0</v>
      </c>
      <c r="Q80" s="21"/>
      <c r="R80" s="21"/>
      <c r="S80" s="23">
        <v>45</v>
      </c>
      <c r="T80" s="21" t="s">
        <v>1276</v>
      </c>
      <c r="U80" s="21">
        <v>0</v>
      </c>
      <c r="V80" s="21" t="s">
        <v>880</v>
      </c>
      <c r="W80" s="21">
        <v>0.1</v>
      </c>
      <c r="X80" s="24" t="b">
        <v>0</v>
      </c>
      <c r="Y80" s="21"/>
      <c r="Z80" s="21" t="s">
        <v>1129</v>
      </c>
      <c r="AA80" s="23">
        <v>3</v>
      </c>
      <c r="AB80" s="23">
        <v>91</v>
      </c>
      <c r="AC80" s="23">
        <v>0</v>
      </c>
      <c r="AD80" s="23">
        <v>106</v>
      </c>
      <c r="AE80" s="23">
        <v>106</v>
      </c>
      <c r="AF80" s="23">
        <v>676</v>
      </c>
      <c r="AG80" s="23">
        <v>676</v>
      </c>
      <c r="AH80" s="21">
        <v>0</v>
      </c>
      <c r="AI80" s="21">
        <v>0</v>
      </c>
      <c r="AJ80" s="21" t="s">
        <v>880</v>
      </c>
      <c r="AK80" s="23">
        <v>30</v>
      </c>
      <c r="AL80" s="23">
        <v>0</v>
      </c>
      <c r="AM80" s="23">
        <v>0</v>
      </c>
      <c r="AN80" s="23">
        <v>0</v>
      </c>
      <c r="AO80" s="23">
        <v>0</v>
      </c>
      <c r="AP80" s="23">
        <v>0</v>
      </c>
      <c r="AQ80" s="23">
        <v>0</v>
      </c>
      <c r="AR80" s="23">
        <v>0</v>
      </c>
      <c r="AS80" s="23">
        <v>1</v>
      </c>
      <c r="AT80" s="23">
        <v>0</v>
      </c>
      <c r="AU80" s="23">
        <v>0</v>
      </c>
      <c r="AV80" s="23">
        <v>0</v>
      </c>
      <c r="AW80" s="23">
        <v>2</v>
      </c>
      <c r="AX80" s="21">
        <v>5.8</v>
      </c>
      <c r="AY80" s="21">
        <v>11.2</v>
      </c>
      <c r="AZ80" s="21">
        <v>0</v>
      </c>
      <c r="BA80" s="21">
        <v>1.7</v>
      </c>
      <c r="BB80" s="23">
        <v>0</v>
      </c>
      <c r="BC80" s="21">
        <v>0</v>
      </c>
      <c r="BD80" s="21">
        <v>0.01</v>
      </c>
      <c r="BE80" s="21">
        <v>0.01</v>
      </c>
      <c r="BF80" s="21">
        <v>0.23</v>
      </c>
      <c r="BG80" s="23">
        <v>175</v>
      </c>
      <c r="BH80" s="23">
        <v>68</v>
      </c>
      <c r="BI80" s="23">
        <v>102</v>
      </c>
      <c r="BJ80" s="23">
        <v>28</v>
      </c>
      <c r="BK80" s="23">
        <v>380</v>
      </c>
      <c r="BL80" s="23">
        <v>175</v>
      </c>
      <c r="BM80" s="23">
        <v>172</v>
      </c>
      <c r="BN80" s="23">
        <v>64</v>
      </c>
      <c r="BO80" s="21"/>
      <c r="BP80" s="21"/>
      <c r="BQ80" s="21"/>
      <c r="BR80" s="21"/>
      <c r="BS80" s="21"/>
      <c r="BT80" s="21"/>
      <c r="BU80" s="23">
        <v>0</v>
      </c>
      <c r="BV80" s="23">
        <v>0</v>
      </c>
      <c r="BW80" s="23">
        <v>0.03</v>
      </c>
      <c r="BX80" s="23">
        <v>0.03</v>
      </c>
      <c r="BY80" s="23">
        <v>0.69</v>
      </c>
      <c r="BZ80" s="23">
        <v>0</v>
      </c>
      <c r="CA80" s="23">
        <v>435</v>
      </c>
      <c r="CB80" s="23">
        <v>119</v>
      </c>
      <c r="CC80" s="23">
        <v>456</v>
      </c>
      <c r="CD80" s="23">
        <v>189</v>
      </c>
      <c r="CE80" s="23">
        <v>456</v>
      </c>
      <c r="CF80" s="23">
        <v>189</v>
      </c>
      <c r="CG80" s="23">
        <v>446</v>
      </c>
      <c r="CH80" s="23">
        <v>171</v>
      </c>
      <c r="CI80" s="23">
        <v>0</v>
      </c>
      <c r="CJ80" s="23">
        <v>0</v>
      </c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</row>
    <row r="81" spans="1:267" ht="17.25" thickBot="1">
      <c r="A81" s="21"/>
      <c r="B81" s="21"/>
      <c r="C81" s="23">
        <v>128340</v>
      </c>
      <c r="D81" s="23">
        <v>0</v>
      </c>
      <c r="E81" s="23">
        <v>0</v>
      </c>
      <c r="F81" s="23">
        <v>0</v>
      </c>
      <c r="G81" s="23">
        <v>0</v>
      </c>
      <c r="H81" s="23">
        <v>0</v>
      </c>
      <c r="I81" s="23">
        <v>4</v>
      </c>
      <c r="J81" s="21">
        <v>0.9</v>
      </c>
      <c r="K81" s="21">
        <v>1.4</v>
      </c>
      <c r="L81" s="23">
        <v>1</v>
      </c>
      <c r="M81" s="21" t="s">
        <v>1260</v>
      </c>
      <c r="N81" s="21">
        <v>1</v>
      </c>
      <c r="O81" s="23">
        <v>76</v>
      </c>
      <c r="P81" s="24" t="b">
        <v>0</v>
      </c>
      <c r="Q81" s="21"/>
      <c r="R81" s="21"/>
      <c r="S81" s="23">
        <v>50</v>
      </c>
      <c r="T81" s="21" t="s">
        <v>1261</v>
      </c>
      <c r="U81" s="21">
        <v>1</v>
      </c>
      <c r="V81" s="21" t="s">
        <v>795</v>
      </c>
      <c r="W81" s="21">
        <v>0.5</v>
      </c>
      <c r="X81" s="24" t="b">
        <v>0</v>
      </c>
      <c r="Y81" s="21"/>
      <c r="Z81" s="21" t="s">
        <v>1129</v>
      </c>
      <c r="AA81" s="23">
        <v>3</v>
      </c>
      <c r="AB81" s="23">
        <v>91</v>
      </c>
      <c r="AC81" s="23">
        <v>1</v>
      </c>
      <c r="AD81" s="23">
        <v>1008</v>
      </c>
      <c r="AE81" s="23">
        <v>1008</v>
      </c>
      <c r="AF81" s="23">
        <v>3810</v>
      </c>
      <c r="AG81" s="23">
        <v>3810</v>
      </c>
      <c r="AH81" s="21">
        <v>0.2</v>
      </c>
      <c r="AI81" s="21">
        <v>0.2</v>
      </c>
      <c r="AJ81" s="21" t="s">
        <v>795</v>
      </c>
      <c r="AK81" s="23">
        <v>23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  <c r="AQ81" s="23">
        <v>0</v>
      </c>
      <c r="AR81" s="23">
        <v>0</v>
      </c>
      <c r="AS81" s="23">
        <v>0</v>
      </c>
      <c r="AT81" s="23">
        <v>0</v>
      </c>
      <c r="AU81" s="23">
        <v>0</v>
      </c>
      <c r="AV81" s="23">
        <v>0</v>
      </c>
      <c r="AW81" s="23">
        <v>2</v>
      </c>
      <c r="AX81" s="21">
        <v>0</v>
      </c>
      <c r="AY81" s="21">
        <v>3.3</v>
      </c>
      <c r="AZ81" s="21">
        <v>7</v>
      </c>
      <c r="BA81" s="21">
        <v>0.9</v>
      </c>
      <c r="BB81" s="23">
        <v>0</v>
      </c>
      <c r="BC81" s="21">
        <v>0.04</v>
      </c>
      <c r="BD81" s="21">
        <v>0.05</v>
      </c>
      <c r="BE81" s="21">
        <v>0.09</v>
      </c>
      <c r="BF81" s="21">
        <v>0.23</v>
      </c>
      <c r="BG81" s="23">
        <v>529</v>
      </c>
      <c r="BH81" s="23">
        <v>49</v>
      </c>
      <c r="BI81" s="23">
        <v>142</v>
      </c>
      <c r="BJ81" s="23">
        <v>14</v>
      </c>
      <c r="BK81" s="23">
        <v>99</v>
      </c>
      <c r="BL81" s="23">
        <v>18</v>
      </c>
      <c r="BM81" s="23">
        <v>199</v>
      </c>
      <c r="BN81" s="23">
        <v>22</v>
      </c>
      <c r="BO81" s="21"/>
      <c r="BP81" s="21"/>
      <c r="BQ81" s="21"/>
      <c r="BR81" s="21"/>
      <c r="BS81" s="21"/>
      <c r="BT81" s="21"/>
      <c r="BU81" s="23">
        <v>0.16</v>
      </c>
      <c r="BV81" s="23">
        <v>0</v>
      </c>
      <c r="BW81" s="23">
        <v>0.2</v>
      </c>
      <c r="BX81" s="23">
        <v>0.36</v>
      </c>
      <c r="BY81" s="23">
        <v>0.9</v>
      </c>
      <c r="BZ81" s="23">
        <v>0</v>
      </c>
      <c r="CA81" s="23">
        <v>197</v>
      </c>
      <c r="CB81" s="23">
        <v>44</v>
      </c>
      <c r="CC81" s="23">
        <v>230</v>
      </c>
      <c r="CD81" s="23">
        <v>28</v>
      </c>
      <c r="CE81" s="23">
        <v>230</v>
      </c>
      <c r="CF81" s="23">
        <v>28</v>
      </c>
      <c r="CG81" s="23">
        <v>236</v>
      </c>
      <c r="CH81" s="23">
        <v>43</v>
      </c>
      <c r="CI81" s="23">
        <v>0</v>
      </c>
      <c r="CJ81" s="23">
        <v>0</v>
      </c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</row>
    <row r="82" spans="1:267" ht="17.25" thickBot="1">
      <c r="A82" s="21"/>
      <c r="B82" s="21"/>
      <c r="C82" s="23">
        <v>69752</v>
      </c>
      <c r="D82" s="23">
        <v>0</v>
      </c>
      <c r="E82" s="23">
        <v>0</v>
      </c>
      <c r="F82" s="23">
        <v>0</v>
      </c>
      <c r="G82" s="23">
        <v>0</v>
      </c>
      <c r="H82" s="23">
        <v>0</v>
      </c>
      <c r="I82" s="23">
        <v>1</v>
      </c>
      <c r="J82" s="21">
        <v>1.9</v>
      </c>
      <c r="K82" s="21">
        <v>2.4</v>
      </c>
      <c r="L82" s="23">
        <v>2</v>
      </c>
      <c r="M82" s="21" t="s">
        <v>1291</v>
      </c>
      <c r="N82" s="21">
        <v>2</v>
      </c>
      <c r="O82" s="23">
        <v>77</v>
      </c>
      <c r="P82" s="24" t="b">
        <v>0</v>
      </c>
      <c r="Q82" s="21"/>
      <c r="R82" s="21"/>
      <c r="S82" s="23">
        <v>45</v>
      </c>
      <c r="T82" s="21" t="s">
        <v>1292</v>
      </c>
      <c r="U82" s="21">
        <v>2</v>
      </c>
      <c r="V82" s="21" t="s">
        <v>1293</v>
      </c>
      <c r="W82" s="21">
        <v>0.8</v>
      </c>
      <c r="X82" s="24" t="b">
        <v>0</v>
      </c>
      <c r="Y82" s="21"/>
      <c r="Z82" s="21" t="s">
        <v>1129</v>
      </c>
      <c r="AA82" s="23">
        <v>3</v>
      </c>
      <c r="AB82" s="23">
        <v>91</v>
      </c>
      <c r="AC82" s="23">
        <v>2</v>
      </c>
      <c r="AD82" s="23">
        <v>1503</v>
      </c>
      <c r="AE82" s="23">
        <v>1503</v>
      </c>
      <c r="AF82" s="23">
        <v>2821</v>
      </c>
      <c r="AG82" s="23">
        <v>2821</v>
      </c>
      <c r="AH82" s="21">
        <v>0.4</v>
      </c>
      <c r="AI82" s="21">
        <v>0.4</v>
      </c>
      <c r="AJ82" s="21" t="s">
        <v>541</v>
      </c>
      <c r="AK82" s="23">
        <v>90</v>
      </c>
      <c r="AL82" s="23">
        <v>0</v>
      </c>
      <c r="AM82" s="23">
        <v>0</v>
      </c>
      <c r="AN82" s="23">
        <v>0</v>
      </c>
      <c r="AO82" s="23">
        <v>1</v>
      </c>
      <c r="AP82" s="23">
        <v>0</v>
      </c>
      <c r="AQ82" s="23">
        <v>0</v>
      </c>
      <c r="AR82" s="23">
        <v>0</v>
      </c>
      <c r="AS82" s="23">
        <v>0</v>
      </c>
      <c r="AT82" s="23">
        <v>0</v>
      </c>
      <c r="AU82" s="23">
        <v>1</v>
      </c>
      <c r="AV82" s="23">
        <v>0</v>
      </c>
      <c r="AW82" s="23">
        <v>11</v>
      </c>
      <c r="AX82" s="21">
        <v>14</v>
      </c>
      <c r="AY82" s="21">
        <v>0</v>
      </c>
      <c r="AZ82" s="21">
        <v>0</v>
      </c>
      <c r="BA82" s="21">
        <v>1.4</v>
      </c>
      <c r="BB82" s="23">
        <v>1</v>
      </c>
      <c r="BC82" s="21">
        <v>0</v>
      </c>
      <c r="BD82" s="21">
        <v>0.01</v>
      </c>
      <c r="BE82" s="21">
        <v>0.01</v>
      </c>
      <c r="BF82" s="21">
        <v>1.07</v>
      </c>
      <c r="BG82" s="23">
        <v>105</v>
      </c>
      <c r="BH82" s="23">
        <v>10</v>
      </c>
      <c r="BI82" s="23">
        <v>336</v>
      </c>
      <c r="BJ82" s="23">
        <v>53</v>
      </c>
      <c r="BK82" s="23">
        <v>298</v>
      </c>
      <c r="BL82" s="23">
        <v>52</v>
      </c>
      <c r="BM82" s="23">
        <v>185</v>
      </c>
      <c r="BN82" s="23">
        <v>11</v>
      </c>
      <c r="BO82" s="21"/>
      <c r="BP82" s="21"/>
      <c r="BQ82" s="21"/>
      <c r="BR82" s="21"/>
      <c r="BS82" s="21"/>
      <c r="BT82" s="21"/>
      <c r="BU82" s="23">
        <v>0</v>
      </c>
      <c r="BV82" s="23">
        <v>1</v>
      </c>
      <c r="BW82" s="23">
        <v>0.01</v>
      </c>
      <c r="BX82" s="23">
        <v>0.01</v>
      </c>
      <c r="BY82" s="23">
        <v>1.07</v>
      </c>
      <c r="BZ82" s="23">
        <v>1</v>
      </c>
      <c r="CA82" s="23">
        <v>328</v>
      </c>
      <c r="CB82" s="23">
        <v>16</v>
      </c>
      <c r="CC82" s="23">
        <v>97</v>
      </c>
      <c r="CD82" s="23">
        <v>12</v>
      </c>
      <c r="CE82" s="23">
        <v>97</v>
      </c>
      <c r="CF82" s="23">
        <v>12</v>
      </c>
      <c r="CG82" s="23">
        <v>194</v>
      </c>
      <c r="CH82" s="23">
        <v>27</v>
      </c>
      <c r="CI82" s="23">
        <v>1</v>
      </c>
      <c r="CJ82" s="23">
        <v>0</v>
      </c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</row>
    <row r="83" spans="1:267" ht="17.25" thickBot="1">
      <c r="A83" s="23">
        <v>0</v>
      </c>
      <c r="B83" s="21"/>
      <c r="C83" s="23">
        <v>533463</v>
      </c>
      <c r="D83" s="23">
        <v>0</v>
      </c>
      <c r="E83" s="23">
        <v>0</v>
      </c>
      <c r="F83" s="23">
        <v>0</v>
      </c>
      <c r="G83" s="23">
        <v>0</v>
      </c>
      <c r="H83" s="23">
        <v>0</v>
      </c>
      <c r="I83" s="23">
        <v>3</v>
      </c>
      <c r="J83" s="21">
        <v>0</v>
      </c>
      <c r="K83" s="21">
        <v>1.6</v>
      </c>
      <c r="L83" s="23">
        <v>0</v>
      </c>
      <c r="M83" s="21" t="s">
        <v>1299</v>
      </c>
      <c r="N83" s="21">
        <v>0</v>
      </c>
      <c r="O83" s="23">
        <v>78</v>
      </c>
      <c r="P83" s="24" t="b">
        <v>0</v>
      </c>
      <c r="Q83" s="21" t="s">
        <v>2819</v>
      </c>
      <c r="R83" s="21" t="s">
        <v>2820</v>
      </c>
      <c r="S83" s="23">
        <v>50</v>
      </c>
      <c r="T83" s="21" t="s">
        <v>1300</v>
      </c>
      <c r="U83" s="21">
        <v>0</v>
      </c>
      <c r="V83" s="21" t="s">
        <v>1301</v>
      </c>
      <c r="W83" s="21">
        <v>0</v>
      </c>
      <c r="X83" s="24" t="b">
        <v>0</v>
      </c>
      <c r="Y83" s="21"/>
      <c r="Z83" s="21" t="s">
        <v>1170</v>
      </c>
      <c r="AA83" s="23">
        <v>3</v>
      </c>
      <c r="AB83" s="23">
        <v>91</v>
      </c>
      <c r="AC83" s="23">
        <v>0</v>
      </c>
      <c r="AD83" s="23">
        <v>23</v>
      </c>
      <c r="AE83" s="23">
        <v>23</v>
      </c>
      <c r="AF83" s="23">
        <v>1024</v>
      </c>
      <c r="AG83" s="23">
        <v>1024</v>
      </c>
      <c r="AH83" s="21">
        <v>0</v>
      </c>
      <c r="AI83" s="21">
        <v>0</v>
      </c>
      <c r="AJ83" s="21" t="s">
        <v>2211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0</v>
      </c>
      <c r="AQ83" s="23">
        <v>0</v>
      </c>
      <c r="AR83" s="23">
        <v>0</v>
      </c>
      <c r="AS83" s="23">
        <v>0</v>
      </c>
      <c r="AT83" s="23">
        <v>0</v>
      </c>
      <c r="AU83" s="23">
        <v>0</v>
      </c>
      <c r="AV83" s="23">
        <v>0</v>
      </c>
      <c r="AW83" s="23">
        <v>0</v>
      </c>
      <c r="AX83" s="21">
        <v>0</v>
      </c>
      <c r="AY83" s="21">
        <v>0</v>
      </c>
      <c r="AZ83" s="21">
        <v>0</v>
      </c>
      <c r="BA83" s="21">
        <v>0</v>
      </c>
      <c r="BB83" s="23">
        <v>0</v>
      </c>
      <c r="BC83" s="21">
        <v>0</v>
      </c>
      <c r="BD83" s="21">
        <v>0</v>
      </c>
      <c r="BE83" s="21">
        <v>0</v>
      </c>
      <c r="BF83" s="21">
        <v>0</v>
      </c>
      <c r="BG83" s="23">
        <v>599</v>
      </c>
      <c r="BH83" s="23">
        <v>244</v>
      </c>
      <c r="BI83" s="23">
        <v>600</v>
      </c>
      <c r="BJ83" s="23">
        <v>248</v>
      </c>
      <c r="BK83" s="23">
        <v>592</v>
      </c>
      <c r="BL83" s="23">
        <v>240</v>
      </c>
      <c r="BM83" s="23">
        <v>606</v>
      </c>
      <c r="BN83" s="23">
        <v>250</v>
      </c>
      <c r="BO83" s="21"/>
      <c r="BP83" s="21"/>
      <c r="BQ83" s="21"/>
      <c r="BR83" s="21"/>
      <c r="BS83" s="21"/>
      <c r="BT83" s="21"/>
      <c r="BU83" s="23">
        <v>0</v>
      </c>
      <c r="BV83" s="23">
        <v>0</v>
      </c>
      <c r="BW83" s="23">
        <v>0</v>
      </c>
      <c r="BX83" s="23">
        <v>0</v>
      </c>
      <c r="BY83" s="23">
        <v>0</v>
      </c>
      <c r="BZ83" s="23">
        <v>0</v>
      </c>
      <c r="CA83" s="23">
        <v>304</v>
      </c>
      <c r="CB83" s="23">
        <v>197</v>
      </c>
      <c r="CC83" s="23">
        <v>612</v>
      </c>
      <c r="CD83" s="23">
        <v>253</v>
      </c>
      <c r="CE83" s="23">
        <v>612</v>
      </c>
      <c r="CF83" s="23">
        <v>253</v>
      </c>
      <c r="CG83" s="23">
        <v>519</v>
      </c>
      <c r="CH83" s="23">
        <v>189</v>
      </c>
      <c r="CI83" s="23">
        <v>0</v>
      </c>
      <c r="CJ83" s="23">
        <v>0</v>
      </c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</row>
    <row r="84" spans="1:267" ht="17.25" thickBot="1">
      <c r="A84" s="23">
        <v>0</v>
      </c>
      <c r="B84" s="23">
        <v>0</v>
      </c>
      <c r="C84" s="23">
        <v>156687</v>
      </c>
      <c r="D84" s="23">
        <v>0</v>
      </c>
      <c r="E84" s="23">
        <v>0</v>
      </c>
      <c r="F84" s="23">
        <v>0</v>
      </c>
      <c r="G84" s="23">
        <v>0</v>
      </c>
      <c r="H84" s="23">
        <v>0</v>
      </c>
      <c r="I84" s="23">
        <v>3</v>
      </c>
      <c r="J84" s="21">
        <v>0</v>
      </c>
      <c r="K84" s="21">
        <v>0</v>
      </c>
      <c r="L84" s="23">
        <v>0</v>
      </c>
      <c r="M84" s="21" t="s">
        <v>1270</v>
      </c>
      <c r="N84" s="21">
        <v>0</v>
      </c>
      <c r="O84" s="23">
        <v>79</v>
      </c>
      <c r="P84" s="24" t="b">
        <v>0</v>
      </c>
      <c r="Q84" s="21" t="s">
        <v>2212</v>
      </c>
      <c r="R84" s="21" t="s">
        <v>2213</v>
      </c>
      <c r="S84" s="23">
        <v>45</v>
      </c>
      <c r="T84" s="21" t="s">
        <v>1271</v>
      </c>
      <c r="U84" s="21">
        <v>0</v>
      </c>
      <c r="V84" s="21" t="s">
        <v>904</v>
      </c>
      <c r="W84" s="21">
        <v>0</v>
      </c>
      <c r="X84" s="24" t="b">
        <v>0</v>
      </c>
      <c r="Y84" s="21"/>
      <c r="Z84" s="21" t="s">
        <v>1143</v>
      </c>
      <c r="AA84" s="23">
        <v>3</v>
      </c>
      <c r="AB84" s="23">
        <v>91</v>
      </c>
      <c r="AC84" s="23">
        <v>0</v>
      </c>
      <c r="AD84" s="23">
        <v>0</v>
      </c>
      <c r="AE84" s="23">
        <v>0</v>
      </c>
      <c r="AF84" s="23">
        <v>28</v>
      </c>
      <c r="AG84" s="23">
        <v>28</v>
      </c>
      <c r="AH84" s="21">
        <v>0</v>
      </c>
      <c r="AI84" s="21">
        <v>0</v>
      </c>
      <c r="AJ84" s="21" t="s">
        <v>904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0</v>
      </c>
      <c r="AQ84" s="23">
        <v>0</v>
      </c>
      <c r="AR84" s="23">
        <v>0</v>
      </c>
      <c r="AS84" s="23">
        <v>0</v>
      </c>
      <c r="AT84" s="23">
        <v>0</v>
      </c>
      <c r="AU84" s="23">
        <v>0</v>
      </c>
      <c r="AV84" s="23">
        <v>0</v>
      </c>
      <c r="AW84" s="23">
        <v>0</v>
      </c>
      <c r="AX84" s="21">
        <v>0</v>
      </c>
      <c r="AY84" s="21">
        <v>0</v>
      </c>
      <c r="AZ84" s="21">
        <v>0</v>
      </c>
      <c r="BA84" s="21">
        <v>0</v>
      </c>
      <c r="BB84" s="23">
        <v>0</v>
      </c>
      <c r="BC84" s="21">
        <v>0</v>
      </c>
      <c r="BD84" s="21">
        <v>0</v>
      </c>
      <c r="BE84" s="21">
        <v>0</v>
      </c>
      <c r="BF84" s="21">
        <v>0</v>
      </c>
      <c r="BG84" s="23">
        <v>371</v>
      </c>
      <c r="BH84" s="23">
        <v>117</v>
      </c>
      <c r="BI84" s="23">
        <v>367</v>
      </c>
      <c r="BJ84" s="23">
        <v>122</v>
      </c>
      <c r="BK84" s="23">
        <v>333</v>
      </c>
      <c r="BL84" s="23">
        <v>104</v>
      </c>
      <c r="BM84" s="23">
        <v>379</v>
      </c>
      <c r="BN84" s="23">
        <v>124</v>
      </c>
      <c r="BO84" s="21"/>
      <c r="BP84" s="21"/>
      <c r="BQ84" s="21"/>
      <c r="BR84" s="21"/>
      <c r="BS84" s="21"/>
      <c r="BT84" s="21"/>
      <c r="BU84" s="23">
        <v>0</v>
      </c>
      <c r="BV84" s="23">
        <v>0</v>
      </c>
      <c r="BW84" s="23">
        <v>0</v>
      </c>
      <c r="BX84" s="23">
        <v>0</v>
      </c>
      <c r="BY84" s="23">
        <v>0</v>
      </c>
      <c r="BZ84" s="23">
        <v>0</v>
      </c>
      <c r="CA84" s="23">
        <v>370</v>
      </c>
      <c r="CB84" s="23">
        <v>212</v>
      </c>
      <c r="CC84" s="23">
        <v>419</v>
      </c>
      <c r="CD84" s="23">
        <v>146</v>
      </c>
      <c r="CE84" s="23">
        <v>419</v>
      </c>
      <c r="CF84" s="23">
        <v>146</v>
      </c>
      <c r="CG84" s="23">
        <v>658</v>
      </c>
      <c r="CH84" s="23">
        <v>279</v>
      </c>
      <c r="CI84" s="23">
        <v>0</v>
      </c>
      <c r="CJ84" s="23">
        <v>0</v>
      </c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</row>
    <row r="85" spans="1:267" ht="17.25" thickBot="1">
      <c r="A85" s="21"/>
      <c r="B85" s="21"/>
      <c r="C85" s="23">
        <v>32259</v>
      </c>
      <c r="D85" s="23">
        <v>0</v>
      </c>
      <c r="E85" s="23">
        <v>0</v>
      </c>
      <c r="F85" s="23">
        <v>0</v>
      </c>
      <c r="G85" s="23">
        <v>0</v>
      </c>
      <c r="H85" s="23">
        <v>0</v>
      </c>
      <c r="I85" s="23">
        <v>1</v>
      </c>
      <c r="J85" s="21">
        <v>0.5</v>
      </c>
      <c r="K85" s="21">
        <v>1</v>
      </c>
      <c r="L85" s="23">
        <v>0</v>
      </c>
      <c r="M85" s="21" t="s">
        <v>1935</v>
      </c>
      <c r="N85" s="21">
        <v>0</v>
      </c>
      <c r="O85" s="23">
        <v>80</v>
      </c>
      <c r="P85" s="24" t="b">
        <v>0</v>
      </c>
      <c r="Q85" s="21"/>
      <c r="R85" s="21"/>
      <c r="S85" s="23">
        <v>40</v>
      </c>
      <c r="T85" s="21" t="s">
        <v>1936</v>
      </c>
      <c r="U85" s="21">
        <v>0</v>
      </c>
      <c r="V85" s="21" t="s">
        <v>950</v>
      </c>
      <c r="W85" s="21">
        <v>0.6</v>
      </c>
      <c r="X85" s="24" t="b">
        <v>0</v>
      </c>
      <c r="Y85" s="21"/>
      <c r="Z85" s="21" t="s">
        <v>1129</v>
      </c>
      <c r="AA85" s="23">
        <v>3</v>
      </c>
      <c r="AB85" s="23">
        <v>91</v>
      </c>
      <c r="AC85" s="23">
        <v>0</v>
      </c>
      <c r="AD85" s="23">
        <v>1052</v>
      </c>
      <c r="AE85" s="23">
        <v>1052</v>
      </c>
      <c r="AF85" s="23">
        <v>1351</v>
      </c>
      <c r="AG85" s="23">
        <v>1351</v>
      </c>
      <c r="AH85" s="21">
        <v>0</v>
      </c>
      <c r="AI85" s="21">
        <v>0</v>
      </c>
      <c r="AJ85" s="21" t="s">
        <v>950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0</v>
      </c>
      <c r="AQ85" s="23">
        <v>0</v>
      </c>
      <c r="AR85" s="23">
        <v>0</v>
      </c>
      <c r="AS85" s="23">
        <v>0</v>
      </c>
      <c r="AT85" s="23">
        <v>0</v>
      </c>
      <c r="AU85" s="23">
        <v>0</v>
      </c>
      <c r="AV85" s="23">
        <v>0</v>
      </c>
      <c r="AW85" s="23">
        <v>0</v>
      </c>
      <c r="AX85" s="21">
        <v>0</v>
      </c>
      <c r="AY85" s="21">
        <v>0</v>
      </c>
      <c r="AZ85" s="21">
        <v>0</v>
      </c>
      <c r="BA85" s="21">
        <v>0</v>
      </c>
      <c r="BB85" s="23">
        <v>0</v>
      </c>
      <c r="BC85" s="21">
        <v>0</v>
      </c>
      <c r="BD85" s="21">
        <v>0</v>
      </c>
      <c r="BE85" s="21">
        <v>0</v>
      </c>
      <c r="BF85" s="21">
        <v>0</v>
      </c>
      <c r="BG85" s="23">
        <v>229</v>
      </c>
      <c r="BH85" s="23">
        <v>19</v>
      </c>
      <c r="BI85" s="23">
        <v>218</v>
      </c>
      <c r="BJ85" s="23">
        <v>6</v>
      </c>
      <c r="BK85" s="23">
        <v>175</v>
      </c>
      <c r="BL85" s="23">
        <v>5</v>
      </c>
      <c r="BM85" s="23">
        <v>237</v>
      </c>
      <c r="BN85" s="23">
        <v>19</v>
      </c>
      <c r="BO85" s="21"/>
      <c r="BP85" s="21"/>
      <c r="BQ85" s="21"/>
      <c r="BR85" s="21"/>
      <c r="BS85" s="21"/>
      <c r="BT85" s="21"/>
      <c r="BU85" s="23">
        <v>0</v>
      </c>
      <c r="BV85" s="23">
        <v>0</v>
      </c>
      <c r="BW85" s="23">
        <v>0</v>
      </c>
      <c r="BX85" s="23">
        <v>0</v>
      </c>
      <c r="BY85" s="23">
        <v>0</v>
      </c>
      <c r="BZ85" s="23">
        <v>0</v>
      </c>
      <c r="CA85" s="23">
        <v>555</v>
      </c>
      <c r="CB85" s="23">
        <v>34</v>
      </c>
      <c r="CC85" s="23">
        <v>287</v>
      </c>
      <c r="CD85" s="23">
        <v>25</v>
      </c>
      <c r="CE85" s="23">
        <v>287</v>
      </c>
      <c r="CF85" s="23">
        <v>25</v>
      </c>
      <c r="CG85" s="23">
        <v>208</v>
      </c>
      <c r="CH85" s="23">
        <v>30</v>
      </c>
      <c r="CI85" s="23">
        <v>0</v>
      </c>
      <c r="CJ85" s="23">
        <v>0</v>
      </c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</row>
    <row r="86" spans="1:267" ht="17.25" thickBot="1">
      <c r="A86" s="21"/>
      <c r="B86" s="21"/>
      <c r="C86" s="23">
        <v>156685</v>
      </c>
      <c r="D86" s="23">
        <v>0</v>
      </c>
      <c r="E86" s="23">
        <v>0</v>
      </c>
      <c r="F86" s="23">
        <v>0</v>
      </c>
      <c r="G86" s="23">
        <v>0</v>
      </c>
      <c r="H86" s="23">
        <v>0</v>
      </c>
      <c r="I86" s="23">
        <v>3</v>
      </c>
      <c r="J86" s="21">
        <v>1.1000000000000001</v>
      </c>
      <c r="K86" s="21">
        <v>1.6</v>
      </c>
      <c r="L86" s="23">
        <v>2</v>
      </c>
      <c r="M86" s="21" t="s">
        <v>1287</v>
      </c>
      <c r="N86" s="21">
        <v>2</v>
      </c>
      <c r="O86" s="23">
        <v>81</v>
      </c>
      <c r="P86" s="24" t="b">
        <v>0</v>
      </c>
      <c r="Q86" s="21"/>
      <c r="R86" s="21"/>
      <c r="S86" s="23">
        <v>50</v>
      </c>
      <c r="T86" s="21" t="s">
        <v>1288</v>
      </c>
      <c r="U86" s="21">
        <v>2</v>
      </c>
      <c r="V86" s="21" t="s">
        <v>929</v>
      </c>
      <c r="W86" s="21">
        <v>0</v>
      </c>
      <c r="X86" s="24" t="b">
        <v>0</v>
      </c>
      <c r="Y86" s="21"/>
      <c r="Z86" s="21" t="s">
        <v>1129</v>
      </c>
      <c r="AA86" s="23">
        <v>3</v>
      </c>
      <c r="AB86" s="23">
        <v>91</v>
      </c>
      <c r="AC86" s="23">
        <v>2</v>
      </c>
      <c r="AD86" s="23">
        <v>74</v>
      </c>
      <c r="AE86" s="23">
        <v>74</v>
      </c>
      <c r="AF86" s="23">
        <v>118</v>
      </c>
      <c r="AG86" s="23">
        <v>118</v>
      </c>
      <c r="AH86" s="21">
        <v>0.4</v>
      </c>
      <c r="AI86" s="21">
        <v>0.4</v>
      </c>
      <c r="AJ86" s="21" t="s">
        <v>929</v>
      </c>
      <c r="AK86" s="23">
        <v>90</v>
      </c>
      <c r="AL86" s="23">
        <v>0</v>
      </c>
      <c r="AM86" s="23">
        <v>0</v>
      </c>
      <c r="AN86" s="23">
        <v>0</v>
      </c>
      <c r="AO86" s="23">
        <v>1</v>
      </c>
      <c r="AP86" s="23">
        <v>0</v>
      </c>
      <c r="AQ86" s="23">
        <v>0</v>
      </c>
      <c r="AR86" s="23">
        <v>0</v>
      </c>
      <c r="AS86" s="23">
        <v>0</v>
      </c>
      <c r="AT86" s="23">
        <v>0</v>
      </c>
      <c r="AU86" s="23">
        <v>0</v>
      </c>
      <c r="AV86" s="23">
        <v>0</v>
      </c>
      <c r="AW86" s="23">
        <v>13</v>
      </c>
      <c r="AX86" s="21">
        <v>18.8</v>
      </c>
      <c r="AY86" s="21">
        <v>15.3</v>
      </c>
      <c r="AZ86" s="21">
        <v>1</v>
      </c>
      <c r="BA86" s="21">
        <v>3.5</v>
      </c>
      <c r="BB86" s="23">
        <v>1</v>
      </c>
      <c r="BC86" s="21">
        <v>0.03</v>
      </c>
      <c r="BD86" s="21">
        <v>0.04</v>
      </c>
      <c r="BE86" s="21">
        <v>7.0000000000000007E-2</v>
      </c>
      <c r="BF86" s="21">
        <v>1.07</v>
      </c>
      <c r="BG86" s="23">
        <v>81</v>
      </c>
      <c r="BH86" s="23">
        <v>28</v>
      </c>
      <c r="BI86" s="23">
        <v>74</v>
      </c>
      <c r="BJ86" s="23">
        <v>49</v>
      </c>
      <c r="BK86" s="23">
        <v>169</v>
      </c>
      <c r="BL86" s="23">
        <v>93</v>
      </c>
      <c r="BM86" s="23">
        <v>103</v>
      </c>
      <c r="BN86" s="23">
        <v>55</v>
      </c>
      <c r="BO86" s="23">
        <v>2</v>
      </c>
      <c r="BP86" s="21"/>
      <c r="BQ86" s="23">
        <v>4</v>
      </c>
      <c r="BR86" s="21"/>
      <c r="BS86" s="21"/>
      <c r="BT86" s="21"/>
      <c r="BU86" s="23">
        <v>0.03</v>
      </c>
      <c r="BV86" s="23">
        <v>0</v>
      </c>
      <c r="BW86" s="23">
        <v>0.04</v>
      </c>
      <c r="BX86" s="23">
        <v>7.0000000000000007E-2</v>
      </c>
      <c r="BY86" s="23">
        <v>1.07</v>
      </c>
      <c r="BZ86" s="23">
        <v>1</v>
      </c>
      <c r="CA86" s="23">
        <v>208</v>
      </c>
      <c r="CB86" s="23">
        <v>134</v>
      </c>
      <c r="CC86" s="23">
        <v>127</v>
      </c>
      <c r="CD86" s="23">
        <v>47</v>
      </c>
      <c r="CE86" s="23">
        <v>127</v>
      </c>
      <c r="CF86" s="23">
        <v>47</v>
      </c>
      <c r="CG86" s="23">
        <v>591</v>
      </c>
      <c r="CH86" s="23">
        <v>237</v>
      </c>
      <c r="CI86" s="23">
        <v>1</v>
      </c>
      <c r="CJ86" s="23">
        <v>0</v>
      </c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</row>
    <row r="87" spans="1:267" ht="17.25" thickBot="1">
      <c r="A87" s="23">
        <v>100</v>
      </c>
      <c r="B87" s="23">
        <v>75</v>
      </c>
      <c r="C87" s="23">
        <v>437730</v>
      </c>
      <c r="D87" s="23">
        <v>0</v>
      </c>
      <c r="E87" s="23">
        <v>0</v>
      </c>
      <c r="F87" s="23">
        <v>0</v>
      </c>
      <c r="G87" s="23">
        <v>0</v>
      </c>
      <c r="H87" s="23">
        <v>0</v>
      </c>
      <c r="I87" s="23">
        <v>4</v>
      </c>
      <c r="J87" s="21">
        <v>0.5</v>
      </c>
      <c r="K87" s="21">
        <v>0.8</v>
      </c>
      <c r="L87" s="23">
        <v>4</v>
      </c>
      <c r="M87" s="21" t="s">
        <v>2008</v>
      </c>
      <c r="N87" s="21">
        <v>4</v>
      </c>
      <c r="O87" s="23">
        <v>82</v>
      </c>
      <c r="P87" s="24" t="b">
        <v>0</v>
      </c>
      <c r="Q87" s="21"/>
      <c r="R87" s="21" t="s">
        <v>2685</v>
      </c>
      <c r="S87" s="23">
        <v>45</v>
      </c>
      <c r="T87" s="21" t="s">
        <v>2009</v>
      </c>
      <c r="U87" s="21">
        <v>4</v>
      </c>
      <c r="V87" s="21" t="s">
        <v>2010</v>
      </c>
      <c r="W87" s="21">
        <v>1.2</v>
      </c>
      <c r="X87" s="24" t="b">
        <v>0</v>
      </c>
      <c r="Y87" s="21"/>
      <c r="Z87" s="21" t="s">
        <v>1129</v>
      </c>
      <c r="AA87" s="23">
        <v>3</v>
      </c>
      <c r="AB87" s="23">
        <v>91</v>
      </c>
      <c r="AC87" s="23">
        <v>4</v>
      </c>
      <c r="AD87" s="23">
        <v>24778</v>
      </c>
      <c r="AE87" s="23">
        <v>24778</v>
      </c>
      <c r="AF87" s="23">
        <v>6512</v>
      </c>
      <c r="AG87" s="23">
        <v>6512</v>
      </c>
      <c r="AH87" s="21">
        <v>0.9</v>
      </c>
      <c r="AI87" s="21">
        <v>0.9</v>
      </c>
      <c r="AJ87" s="21" t="s">
        <v>2010</v>
      </c>
      <c r="AK87" s="23">
        <v>15</v>
      </c>
      <c r="AL87" s="23">
        <v>0</v>
      </c>
      <c r="AM87" s="23">
        <v>1</v>
      </c>
      <c r="AN87" s="23">
        <v>0</v>
      </c>
      <c r="AO87" s="23">
        <v>0</v>
      </c>
      <c r="AP87" s="23">
        <v>0</v>
      </c>
      <c r="AQ87" s="23">
        <v>0</v>
      </c>
      <c r="AR87" s="23">
        <v>0</v>
      </c>
      <c r="AS87" s="23">
        <v>0</v>
      </c>
      <c r="AT87" s="23">
        <v>0</v>
      </c>
      <c r="AU87" s="23">
        <v>0</v>
      </c>
      <c r="AV87" s="23">
        <v>0</v>
      </c>
      <c r="AW87" s="23">
        <v>11</v>
      </c>
      <c r="AX87" s="21">
        <v>0</v>
      </c>
      <c r="AY87" s="21">
        <v>2.2999999999999998</v>
      </c>
      <c r="AZ87" s="21">
        <v>3</v>
      </c>
      <c r="BA87" s="21">
        <v>0.5</v>
      </c>
      <c r="BB87" s="23">
        <v>0</v>
      </c>
      <c r="BC87" s="21">
        <v>7.0000000000000007E-2</v>
      </c>
      <c r="BD87" s="21">
        <v>0.01</v>
      </c>
      <c r="BE87" s="21">
        <v>0.08</v>
      </c>
      <c r="BF87" s="21">
        <v>0.19</v>
      </c>
      <c r="BG87" s="23">
        <v>441</v>
      </c>
      <c r="BH87" s="23">
        <v>35</v>
      </c>
      <c r="BI87" s="23">
        <v>150</v>
      </c>
      <c r="BJ87" s="23">
        <v>16</v>
      </c>
      <c r="BK87" s="23">
        <v>131</v>
      </c>
      <c r="BL87" s="23">
        <v>21</v>
      </c>
      <c r="BM87" s="23">
        <v>215</v>
      </c>
      <c r="BN87" s="23">
        <v>24</v>
      </c>
      <c r="BO87" s="21"/>
      <c r="BP87" s="21"/>
      <c r="BQ87" s="21"/>
      <c r="BR87" s="21"/>
      <c r="BS87" s="21"/>
      <c r="BT87" s="21"/>
      <c r="BU87" s="23">
        <v>0.42</v>
      </c>
      <c r="BV87" s="23">
        <v>0</v>
      </c>
      <c r="BW87" s="23">
        <v>0.06</v>
      </c>
      <c r="BX87" s="23">
        <v>0.48</v>
      </c>
      <c r="BY87" s="23">
        <v>1.1399999999999999</v>
      </c>
      <c r="BZ87" s="23">
        <v>0</v>
      </c>
      <c r="CA87" s="23">
        <v>478</v>
      </c>
      <c r="CB87" s="23">
        <v>75</v>
      </c>
      <c r="CC87" s="23">
        <v>59</v>
      </c>
      <c r="CD87" s="23">
        <v>14</v>
      </c>
      <c r="CE87" s="23">
        <v>59</v>
      </c>
      <c r="CF87" s="23">
        <v>14</v>
      </c>
      <c r="CG87" s="23">
        <v>157</v>
      </c>
      <c r="CH87" s="23">
        <v>32</v>
      </c>
      <c r="CI87" s="23">
        <v>0</v>
      </c>
      <c r="CJ87" s="23">
        <v>0</v>
      </c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</row>
    <row r="88" spans="1:267" ht="17.25" thickBot="1">
      <c r="A88" s="21"/>
      <c r="B88" s="21"/>
      <c r="C88" s="23">
        <v>221466</v>
      </c>
      <c r="D88" s="23">
        <v>0</v>
      </c>
      <c r="E88" s="23">
        <v>0</v>
      </c>
      <c r="F88" s="23">
        <v>0</v>
      </c>
      <c r="G88" s="23">
        <v>0</v>
      </c>
      <c r="H88" s="23">
        <v>0</v>
      </c>
      <c r="I88" s="23">
        <v>2</v>
      </c>
      <c r="J88" s="21">
        <v>1.5</v>
      </c>
      <c r="K88" s="21">
        <v>2</v>
      </c>
      <c r="L88" s="23">
        <v>1</v>
      </c>
      <c r="M88" s="21" t="s">
        <v>1294</v>
      </c>
      <c r="N88" s="21">
        <v>1</v>
      </c>
      <c r="O88" s="23">
        <v>83</v>
      </c>
      <c r="P88" s="24" t="b">
        <v>0</v>
      </c>
      <c r="Q88" s="21"/>
      <c r="R88" s="21"/>
      <c r="S88" s="23">
        <v>45</v>
      </c>
      <c r="T88" s="21" t="s">
        <v>1295</v>
      </c>
      <c r="U88" s="21">
        <v>1</v>
      </c>
      <c r="V88" s="21" t="s">
        <v>869</v>
      </c>
      <c r="W88" s="21">
        <v>0.2</v>
      </c>
      <c r="X88" s="24" t="b">
        <v>0</v>
      </c>
      <c r="Y88" s="21"/>
      <c r="Z88" s="21" t="s">
        <v>1129</v>
      </c>
      <c r="AA88" s="23">
        <v>3</v>
      </c>
      <c r="AB88" s="23">
        <v>91</v>
      </c>
      <c r="AC88" s="23">
        <v>1</v>
      </c>
      <c r="AD88" s="23">
        <v>272</v>
      </c>
      <c r="AE88" s="23">
        <v>272</v>
      </c>
      <c r="AF88" s="23">
        <v>1024</v>
      </c>
      <c r="AG88" s="23">
        <v>1024</v>
      </c>
      <c r="AH88" s="21">
        <v>0.2</v>
      </c>
      <c r="AI88" s="21">
        <v>0.2</v>
      </c>
      <c r="AJ88" s="21" t="s">
        <v>869</v>
      </c>
      <c r="AK88" s="23">
        <v>59</v>
      </c>
      <c r="AL88" s="23">
        <v>0</v>
      </c>
      <c r="AM88" s="23">
        <v>0</v>
      </c>
      <c r="AN88" s="23">
        <v>0</v>
      </c>
      <c r="AO88" s="23">
        <v>1</v>
      </c>
      <c r="AP88" s="23">
        <v>0</v>
      </c>
      <c r="AQ88" s="23">
        <v>0</v>
      </c>
      <c r="AR88" s="23">
        <v>0</v>
      </c>
      <c r="AS88" s="23">
        <v>0</v>
      </c>
      <c r="AT88" s="23">
        <v>0</v>
      </c>
      <c r="AU88" s="23">
        <v>0</v>
      </c>
      <c r="AV88" s="23">
        <v>0</v>
      </c>
      <c r="AW88" s="23">
        <v>9</v>
      </c>
      <c r="AX88" s="21">
        <v>16.2</v>
      </c>
      <c r="AY88" s="21">
        <v>0.5</v>
      </c>
      <c r="AZ88" s="21">
        <v>0</v>
      </c>
      <c r="BA88" s="21">
        <v>1.7</v>
      </c>
      <c r="BB88" s="23">
        <v>1</v>
      </c>
      <c r="BC88" s="21">
        <v>0</v>
      </c>
      <c r="BD88" s="21">
        <v>0.02</v>
      </c>
      <c r="BE88" s="21">
        <v>0.02</v>
      </c>
      <c r="BF88" s="21">
        <v>0.84</v>
      </c>
      <c r="BG88" s="23">
        <v>92</v>
      </c>
      <c r="BH88" s="23">
        <v>40</v>
      </c>
      <c r="BI88" s="23">
        <v>191</v>
      </c>
      <c r="BJ88" s="23">
        <v>66</v>
      </c>
      <c r="BK88" s="23">
        <v>374</v>
      </c>
      <c r="BL88" s="23">
        <v>171</v>
      </c>
      <c r="BM88" s="23">
        <v>171</v>
      </c>
      <c r="BN88" s="23">
        <v>63</v>
      </c>
      <c r="BO88" s="21"/>
      <c r="BP88" s="21"/>
      <c r="BQ88" s="21"/>
      <c r="BR88" s="21"/>
      <c r="BS88" s="21"/>
      <c r="BT88" s="21"/>
      <c r="BU88" s="23">
        <v>0</v>
      </c>
      <c r="BV88" s="23">
        <v>0</v>
      </c>
      <c r="BW88" s="23">
        <v>0.03</v>
      </c>
      <c r="BX88" s="23">
        <v>0.03</v>
      </c>
      <c r="BY88" s="23">
        <v>1.28</v>
      </c>
      <c r="BZ88" s="23">
        <v>1.53</v>
      </c>
      <c r="CA88" s="23">
        <v>427</v>
      </c>
      <c r="CB88" s="23">
        <v>113</v>
      </c>
      <c r="CC88" s="23">
        <v>199</v>
      </c>
      <c r="CD88" s="23">
        <v>72</v>
      </c>
      <c r="CE88" s="23">
        <v>199</v>
      </c>
      <c r="CF88" s="23">
        <v>72</v>
      </c>
      <c r="CG88" s="23">
        <v>358</v>
      </c>
      <c r="CH88" s="23">
        <v>139</v>
      </c>
      <c r="CI88" s="23">
        <v>1.53</v>
      </c>
      <c r="CJ88" s="23">
        <v>0</v>
      </c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</row>
    <row r="89" spans="1:267" ht="17.25" thickBot="1">
      <c r="A89" s="23">
        <v>0</v>
      </c>
      <c r="B89" s="23">
        <v>0</v>
      </c>
      <c r="C89" s="23">
        <v>54469</v>
      </c>
      <c r="D89" s="23">
        <v>0</v>
      </c>
      <c r="E89" s="23">
        <v>0</v>
      </c>
      <c r="F89" s="23">
        <v>0</v>
      </c>
      <c r="G89" s="23">
        <v>0</v>
      </c>
      <c r="H89" s="23">
        <v>0</v>
      </c>
      <c r="I89" s="23">
        <v>2</v>
      </c>
      <c r="J89" s="21">
        <v>0</v>
      </c>
      <c r="K89" s="21">
        <v>0</v>
      </c>
      <c r="L89" s="23">
        <v>0</v>
      </c>
      <c r="M89" s="21" t="s">
        <v>1252</v>
      </c>
      <c r="N89" s="21">
        <v>0</v>
      </c>
      <c r="O89" s="23">
        <v>84</v>
      </c>
      <c r="P89" s="24" t="b">
        <v>0</v>
      </c>
      <c r="Q89" s="21" t="s">
        <v>2805</v>
      </c>
      <c r="R89" s="21" t="s">
        <v>2686</v>
      </c>
      <c r="S89" s="23">
        <v>45</v>
      </c>
      <c r="T89" s="21" t="s">
        <v>1253</v>
      </c>
      <c r="U89" s="21">
        <v>0</v>
      </c>
      <c r="V89" s="21" t="s">
        <v>850</v>
      </c>
      <c r="W89" s="21">
        <v>0</v>
      </c>
      <c r="X89" s="24" t="b">
        <v>0</v>
      </c>
      <c r="Y89" s="21"/>
      <c r="Z89" s="21" t="s">
        <v>1170</v>
      </c>
      <c r="AA89" s="23">
        <v>3</v>
      </c>
      <c r="AB89" s="23">
        <v>91</v>
      </c>
      <c r="AC89" s="23">
        <v>0</v>
      </c>
      <c r="AD89" s="23">
        <v>21</v>
      </c>
      <c r="AE89" s="23">
        <v>21</v>
      </c>
      <c r="AF89" s="23">
        <v>476</v>
      </c>
      <c r="AG89" s="23">
        <v>476</v>
      </c>
      <c r="AH89" s="21">
        <v>0</v>
      </c>
      <c r="AI89" s="21">
        <v>0</v>
      </c>
      <c r="AJ89" s="21" t="s">
        <v>850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0</v>
      </c>
      <c r="AQ89" s="23">
        <v>0</v>
      </c>
      <c r="AR89" s="23">
        <v>0</v>
      </c>
      <c r="AS89" s="23">
        <v>0</v>
      </c>
      <c r="AT89" s="23">
        <v>0</v>
      </c>
      <c r="AU89" s="23">
        <v>0</v>
      </c>
      <c r="AV89" s="23">
        <v>0</v>
      </c>
      <c r="AW89" s="23">
        <v>0</v>
      </c>
      <c r="AX89" s="21">
        <v>0</v>
      </c>
      <c r="AY89" s="21">
        <v>0</v>
      </c>
      <c r="AZ89" s="21">
        <v>0</v>
      </c>
      <c r="BA89" s="21">
        <v>0</v>
      </c>
      <c r="BB89" s="23">
        <v>0</v>
      </c>
      <c r="BC89" s="21">
        <v>0</v>
      </c>
      <c r="BD89" s="21">
        <v>0</v>
      </c>
      <c r="BE89" s="21">
        <v>0</v>
      </c>
      <c r="BF89" s="21">
        <v>0</v>
      </c>
      <c r="BG89" s="23">
        <v>337</v>
      </c>
      <c r="BH89" s="23">
        <v>147</v>
      </c>
      <c r="BI89" s="23">
        <v>329</v>
      </c>
      <c r="BJ89" s="23">
        <v>142</v>
      </c>
      <c r="BK89" s="23">
        <v>290</v>
      </c>
      <c r="BL89" s="23">
        <v>121</v>
      </c>
      <c r="BM89" s="23">
        <v>345</v>
      </c>
      <c r="BN89" s="23">
        <v>145</v>
      </c>
      <c r="BO89" s="21"/>
      <c r="BP89" s="21"/>
      <c r="BQ89" s="21"/>
      <c r="BR89" s="21"/>
      <c r="BS89" s="21"/>
      <c r="BT89" s="21"/>
      <c r="BU89" s="23">
        <v>0</v>
      </c>
      <c r="BV89" s="23">
        <v>0</v>
      </c>
      <c r="BW89" s="23">
        <v>0</v>
      </c>
      <c r="BX89" s="23">
        <v>0</v>
      </c>
      <c r="BY89" s="23">
        <v>0</v>
      </c>
      <c r="BZ89" s="23">
        <v>0</v>
      </c>
      <c r="CA89" s="23">
        <v>319</v>
      </c>
      <c r="CB89" s="23">
        <v>41</v>
      </c>
      <c r="CC89" s="23">
        <v>390</v>
      </c>
      <c r="CD89" s="23">
        <v>149</v>
      </c>
      <c r="CE89" s="23">
        <v>390</v>
      </c>
      <c r="CF89" s="23">
        <v>149</v>
      </c>
      <c r="CG89" s="23">
        <v>572</v>
      </c>
      <c r="CH89" s="23">
        <v>202</v>
      </c>
      <c r="CI89" s="23">
        <v>0</v>
      </c>
      <c r="CJ89" s="23">
        <v>0</v>
      </c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</row>
    <row r="90" spans="1:267" ht="17.25" thickBot="1">
      <c r="A90" s="21"/>
      <c r="B90" s="21"/>
      <c r="C90" s="23">
        <v>154566</v>
      </c>
      <c r="D90" s="23">
        <v>0</v>
      </c>
      <c r="E90" s="23">
        <v>0</v>
      </c>
      <c r="F90" s="23">
        <v>0</v>
      </c>
      <c r="G90" s="23">
        <v>0</v>
      </c>
      <c r="H90" s="23">
        <v>0</v>
      </c>
      <c r="I90" s="23">
        <v>4</v>
      </c>
      <c r="J90" s="21">
        <v>1.7</v>
      </c>
      <c r="K90" s="21">
        <v>2.2000000000000002</v>
      </c>
      <c r="L90" s="23">
        <v>7</v>
      </c>
      <c r="M90" s="21" t="s">
        <v>1267</v>
      </c>
      <c r="N90" s="21">
        <v>7</v>
      </c>
      <c r="O90" s="23">
        <v>85</v>
      </c>
      <c r="P90" s="24" t="b">
        <v>0</v>
      </c>
      <c r="Q90" s="21"/>
      <c r="R90" s="21"/>
      <c r="S90" s="23">
        <v>65</v>
      </c>
      <c r="T90" s="21" t="s">
        <v>1268</v>
      </c>
      <c r="U90" s="21">
        <v>7</v>
      </c>
      <c r="V90" s="21" t="s">
        <v>809</v>
      </c>
      <c r="W90" s="21">
        <v>3</v>
      </c>
      <c r="X90" s="24" t="b">
        <v>0</v>
      </c>
      <c r="Y90" s="21"/>
      <c r="Z90" s="21" t="s">
        <v>1129</v>
      </c>
      <c r="AA90" s="23">
        <v>3</v>
      </c>
      <c r="AB90" s="23">
        <v>91</v>
      </c>
      <c r="AC90" s="23">
        <v>7</v>
      </c>
      <c r="AD90" s="23">
        <v>10361</v>
      </c>
      <c r="AE90" s="23">
        <v>10361</v>
      </c>
      <c r="AF90" s="23">
        <v>13289</v>
      </c>
      <c r="AG90" s="23">
        <v>13289</v>
      </c>
      <c r="AH90" s="21">
        <v>1.1000000000000001</v>
      </c>
      <c r="AI90" s="21">
        <v>1.1000000000000001</v>
      </c>
      <c r="AJ90" s="21" t="s">
        <v>809</v>
      </c>
      <c r="AK90" s="23">
        <v>90</v>
      </c>
      <c r="AL90" s="23">
        <v>1</v>
      </c>
      <c r="AM90" s="23">
        <v>0</v>
      </c>
      <c r="AN90" s="23">
        <v>0</v>
      </c>
      <c r="AO90" s="23">
        <v>1</v>
      </c>
      <c r="AP90" s="23">
        <v>0</v>
      </c>
      <c r="AQ90" s="23">
        <v>0</v>
      </c>
      <c r="AR90" s="23">
        <v>0</v>
      </c>
      <c r="AS90" s="23">
        <v>0</v>
      </c>
      <c r="AT90" s="23">
        <v>0</v>
      </c>
      <c r="AU90" s="23">
        <v>0</v>
      </c>
      <c r="AV90" s="23">
        <v>1</v>
      </c>
      <c r="AW90" s="23">
        <v>22</v>
      </c>
      <c r="AX90" s="21">
        <v>40.6</v>
      </c>
      <c r="AY90" s="21">
        <v>23</v>
      </c>
      <c r="AZ90" s="21">
        <v>72</v>
      </c>
      <c r="BA90" s="21">
        <v>13.6</v>
      </c>
      <c r="BB90" s="23">
        <v>1</v>
      </c>
      <c r="BC90" s="21">
        <v>0.98</v>
      </c>
      <c r="BD90" s="21">
        <v>0.14000000000000001</v>
      </c>
      <c r="BE90" s="21">
        <v>1.1200000000000001</v>
      </c>
      <c r="BF90" s="21">
        <v>1.07</v>
      </c>
      <c r="BG90" s="23">
        <v>19</v>
      </c>
      <c r="BH90" s="23">
        <v>6</v>
      </c>
      <c r="BI90" s="23">
        <v>48</v>
      </c>
      <c r="BJ90" s="23">
        <v>4</v>
      </c>
      <c r="BK90" s="23">
        <v>3</v>
      </c>
      <c r="BL90" s="23">
        <v>3</v>
      </c>
      <c r="BM90" s="23">
        <v>10</v>
      </c>
      <c r="BN90" s="23">
        <v>4</v>
      </c>
      <c r="BO90" s="21"/>
      <c r="BP90" s="21"/>
      <c r="BQ90" s="21"/>
      <c r="BR90" s="21"/>
      <c r="BS90" s="23">
        <v>1</v>
      </c>
      <c r="BT90" s="21"/>
      <c r="BU90" s="23">
        <v>0.98</v>
      </c>
      <c r="BV90" s="23">
        <v>0</v>
      </c>
      <c r="BW90" s="23">
        <v>0.14000000000000001</v>
      </c>
      <c r="BX90" s="23">
        <v>1.1200000000000001</v>
      </c>
      <c r="BY90" s="23">
        <v>1.07</v>
      </c>
      <c r="BZ90" s="23">
        <v>1</v>
      </c>
      <c r="CA90" s="23">
        <v>46</v>
      </c>
      <c r="CB90" s="23">
        <v>17</v>
      </c>
      <c r="CC90" s="23">
        <v>30</v>
      </c>
      <c r="CD90" s="23">
        <v>8</v>
      </c>
      <c r="CE90" s="23">
        <v>30</v>
      </c>
      <c r="CF90" s="23">
        <v>8</v>
      </c>
      <c r="CG90" s="23">
        <v>104</v>
      </c>
      <c r="CH90" s="23">
        <v>17</v>
      </c>
      <c r="CI90" s="23">
        <v>1</v>
      </c>
      <c r="CJ90" s="23">
        <v>0</v>
      </c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</row>
    <row r="91" spans="1:267" ht="17.25" thickBot="1">
      <c r="A91" s="23">
        <v>0</v>
      </c>
      <c r="B91" s="23">
        <v>0</v>
      </c>
      <c r="C91" s="23">
        <v>201658</v>
      </c>
      <c r="D91" s="23">
        <v>0</v>
      </c>
      <c r="E91" s="23">
        <v>0</v>
      </c>
      <c r="F91" s="23">
        <v>0</v>
      </c>
      <c r="G91" s="23">
        <v>0</v>
      </c>
      <c r="H91" s="23">
        <v>0</v>
      </c>
      <c r="I91" s="23">
        <v>3</v>
      </c>
      <c r="J91" s="21">
        <v>0</v>
      </c>
      <c r="K91" s="21">
        <v>0</v>
      </c>
      <c r="L91" s="23">
        <v>0</v>
      </c>
      <c r="M91" s="21" t="s">
        <v>1178</v>
      </c>
      <c r="N91" s="21">
        <v>0</v>
      </c>
      <c r="O91" s="23">
        <v>86</v>
      </c>
      <c r="P91" s="24" t="b">
        <v>0</v>
      </c>
      <c r="Q91" s="21" t="s">
        <v>2818</v>
      </c>
      <c r="R91" s="21" t="s">
        <v>2214</v>
      </c>
      <c r="S91" s="23">
        <v>55</v>
      </c>
      <c r="T91" s="21" t="s">
        <v>1289</v>
      </c>
      <c r="U91" s="21">
        <v>0</v>
      </c>
      <c r="V91" s="21" t="s">
        <v>812</v>
      </c>
      <c r="W91" s="21">
        <v>0</v>
      </c>
      <c r="X91" s="24" t="b">
        <v>0</v>
      </c>
      <c r="Y91" s="21"/>
      <c r="Z91" s="21" t="s">
        <v>1170</v>
      </c>
      <c r="AA91" s="23">
        <v>3</v>
      </c>
      <c r="AB91" s="23">
        <v>91</v>
      </c>
      <c r="AC91" s="23">
        <v>0</v>
      </c>
      <c r="AD91" s="23">
        <v>18</v>
      </c>
      <c r="AE91" s="23">
        <v>18</v>
      </c>
      <c r="AF91" s="23">
        <v>572</v>
      </c>
      <c r="AG91" s="23">
        <v>572</v>
      </c>
      <c r="AH91" s="21">
        <v>0</v>
      </c>
      <c r="AI91" s="21">
        <v>0</v>
      </c>
      <c r="AJ91" s="21" t="s">
        <v>812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0</v>
      </c>
      <c r="AQ91" s="23">
        <v>0</v>
      </c>
      <c r="AR91" s="23">
        <v>0</v>
      </c>
      <c r="AS91" s="23">
        <v>0</v>
      </c>
      <c r="AT91" s="23">
        <v>0</v>
      </c>
      <c r="AU91" s="23">
        <v>0</v>
      </c>
      <c r="AV91" s="23">
        <v>0</v>
      </c>
      <c r="AW91" s="23">
        <v>0</v>
      </c>
      <c r="AX91" s="21">
        <v>0</v>
      </c>
      <c r="AY91" s="21">
        <v>0</v>
      </c>
      <c r="AZ91" s="21">
        <v>0</v>
      </c>
      <c r="BA91" s="21">
        <v>0</v>
      </c>
      <c r="BB91" s="23">
        <v>0</v>
      </c>
      <c r="BC91" s="21">
        <v>0</v>
      </c>
      <c r="BD91" s="21">
        <v>0</v>
      </c>
      <c r="BE91" s="21">
        <v>0</v>
      </c>
      <c r="BF91" s="21">
        <v>0</v>
      </c>
      <c r="BG91" s="23">
        <v>621</v>
      </c>
      <c r="BH91" s="23">
        <v>259</v>
      </c>
      <c r="BI91" s="23">
        <v>624</v>
      </c>
      <c r="BJ91" s="23">
        <v>263</v>
      </c>
      <c r="BK91" s="23">
        <v>619</v>
      </c>
      <c r="BL91" s="23">
        <v>258</v>
      </c>
      <c r="BM91" s="23">
        <v>626</v>
      </c>
      <c r="BN91" s="23">
        <v>264</v>
      </c>
      <c r="BO91" s="23">
        <v>4</v>
      </c>
      <c r="BP91" s="21"/>
      <c r="BQ91" s="23">
        <v>3</v>
      </c>
      <c r="BR91" s="21"/>
      <c r="BS91" s="21"/>
      <c r="BT91" s="21"/>
      <c r="BU91" s="23">
        <v>0</v>
      </c>
      <c r="BV91" s="23">
        <v>0</v>
      </c>
      <c r="BW91" s="23">
        <v>0</v>
      </c>
      <c r="BX91" s="23">
        <v>0</v>
      </c>
      <c r="BY91" s="23">
        <v>0</v>
      </c>
      <c r="BZ91" s="23">
        <v>0</v>
      </c>
      <c r="CA91" s="23">
        <v>119</v>
      </c>
      <c r="CB91" s="23">
        <v>74</v>
      </c>
      <c r="CC91" s="23">
        <v>631</v>
      </c>
      <c r="CD91" s="23">
        <v>267</v>
      </c>
      <c r="CE91" s="23">
        <v>631</v>
      </c>
      <c r="CF91" s="23">
        <v>267</v>
      </c>
      <c r="CG91" s="23">
        <v>579</v>
      </c>
      <c r="CH91" s="23">
        <v>229</v>
      </c>
      <c r="CI91" s="23">
        <v>0</v>
      </c>
      <c r="CJ91" s="23">
        <v>0</v>
      </c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</row>
    <row r="92" spans="1:267" ht="17.25" thickBot="1">
      <c r="A92" s="21"/>
      <c r="B92" s="21"/>
      <c r="C92" s="23">
        <v>424044</v>
      </c>
      <c r="D92" s="23">
        <v>0</v>
      </c>
      <c r="E92" s="23">
        <v>0</v>
      </c>
      <c r="F92" s="23">
        <v>0</v>
      </c>
      <c r="G92" s="23">
        <v>0</v>
      </c>
      <c r="H92" s="23">
        <v>0</v>
      </c>
      <c r="I92" s="23">
        <v>3</v>
      </c>
      <c r="J92" s="21">
        <v>1.1000000000000001</v>
      </c>
      <c r="K92" s="21">
        <v>1.6</v>
      </c>
      <c r="L92" s="23">
        <v>0</v>
      </c>
      <c r="M92" s="21" t="s">
        <v>2014</v>
      </c>
      <c r="N92" s="21">
        <v>0</v>
      </c>
      <c r="O92" s="23">
        <v>87</v>
      </c>
      <c r="P92" s="24" t="b">
        <v>0</v>
      </c>
      <c r="Q92" s="21"/>
      <c r="R92" s="21"/>
      <c r="S92" s="23">
        <v>50</v>
      </c>
      <c r="T92" s="21" t="s">
        <v>2015</v>
      </c>
      <c r="U92" s="21">
        <v>0</v>
      </c>
      <c r="V92" s="21" t="s">
        <v>2016</v>
      </c>
      <c r="W92" s="21">
        <v>0</v>
      </c>
      <c r="X92" s="24" t="b">
        <v>0</v>
      </c>
      <c r="Y92" s="21"/>
      <c r="Z92" s="21" t="s">
        <v>1129</v>
      </c>
      <c r="AA92" s="23">
        <v>3</v>
      </c>
      <c r="AB92" s="23">
        <v>91</v>
      </c>
      <c r="AC92" s="23">
        <v>0</v>
      </c>
      <c r="AD92" s="23">
        <v>31</v>
      </c>
      <c r="AE92" s="23">
        <v>31</v>
      </c>
      <c r="AF92" s="23">
        <v>269</v>
      </c>
      <c r="AG92" s="23">
        <v>269</v>
      </c>
      <c r="AH92" s="21">
        <v>0</v>
      </c>
      <c r="AI92" s="21">
        <v>0</v>
      </c>
      <c r="AJ92" s="21" t="s">
        <v>2215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0</v>
      </c>
      <c r="AQ92" s="23">
        <v>0</v>
      </c>
      <c r="AR92" s="23">
        <v>0</v>
      </c>
      <c r="AS92" s="23">
        <v>0</v>
      </c>
      <c r="AT92" s="23">
        <v>0</v>
      </c>
      <c r="AU92" s="23">
        <v>0</v>
      </c>
      <c r="AV92" s="23">
        <v>0</v>
      </c>
      <c r="AW92" s="23">
        <v>0</v>
      </c>
      <c r="AX92" s="21">
        <v>0</v>
      </c>
      <c r="AY92" s="21">
        <v>0</v>
      </c>
      <c r="AZ92" s="21">
        <v>0</v>
      </c>
      <c r="BA92" s="21">
        <v>0</v>
      </c>
      <c r="BB92" s="23">
        <v>0</v>
      </c>
      <c r="BC92" s="21">
        <v>0</v>
      </c>
      <c r="BD92" s="21">
        <v>0</v>
      </c>
      <c r="BE92" s="21">
        <v>0</v>
      </c>
      <c r="BF92" s="21">
        <v>0</v>
      </c>
      <c r="BG92" s="23">
        <v>579</v>
      </c>
      <c r="BH92" s="23">
        <v>233</v>
      </c>
      <c r="BI92" s="23">
        <v>581</v>
      </c>
      <c r="BJ92" s="23">
        <v>238</v>
      </c>
      <c r="BK92" s="23">
        <v>573</v>
      </c>
      <c r="BL92" s="23">
        <v>230</v>
      </c>
      <c r="BM92" s="23">
        <v>587</v>
      </c>
      <c r="BN92" s="23">
        <v>240</v>
      </c>
      <c r="BO92" s="23">
        <v>1</v>
      </c>
      <c r="BP92" s="21"/>
      <c r="BQ92" s="23">
        <v>6</v>
      </c>
      <c r="BR92" s="21"/>
      <c r="BS92" s="21"/>
      <c r="BT92" s="21"/>
      <c r="BU92" s="23">
        <v>0</v>
      </c>
      <c r="BV92" s="23">
        <v>0</v>
      </c>
      <c r="BW92" s="23">
        <v>0</v>
      </c>
      <c r="BX92" s="23">
        <v>0</v>
      </c>
      <c r="BY92" s="23">
        <v>0</v>
      </c>
      <c r="BZ92" s="23">
        <v>0</v>
      </c>
      <c r="CA92" s="23">
        <v>273</v>
      </c>
      <c r="CB92" s="23">
        <v>177</v>
      </c>
      <c r="CC92" s="23">
        <v>597</v>
      </c>
      <c r="CD92" s="23">
        <v>245</v>
      </c>
      <c r="CE92" s="23">
        <v>597</v>
      </c>
      <c r="CF92" s="23">
        <v>245</v>
      </c>
      <c r="CG92" s="23">
        <v>574</v>
      </c>
      <c r="CH92" s="23">
        <v>228</v>
      </c>
      <c r="CI92" s="23">
        <v>0</v>
      </c>
      <c r="CJ92" s="23">
        <v>0</v>
      </c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</row>
    <row r="93" spans="1:267" ht="17.25" thickBot="1">
      <c r="A93" s="23">
        <v>0</v>
      </c>
      <c r="B93" s="23">
        <v>0</v>
      </c>
      <c r="C93" s="23">
        <v>229600</v>
      </c>
      <c r="D93" s="23">
        <v>0</v>
      </c>
      <c r="E93" s="23">
        <v>0</v>
      </c>
      <c r="F93" s="23">
        <v>0</v>
      </c>
      <c r="G93" s="23">
        <v>0</v>
      </c>
      <c r="H93" s="23">
        <v>0</v>
      </c>
      <c r="I93" s="23">
        <v>1</v>
      </c>
      <c r="J93" s="21">
        <v>0</v>
      </c>
      <c r="K93" s="21">
        <v>0</v>
      </c>
      <c r="L93" s="23">
        <v>0</v>
      </c>
      <c r="M93" s="21" t="s">
        <v>1277</v>
      </c>
      <c r="N93" s="21">
        <v>0</v>
      </c>
      <c r="O93" s="23">
        <v>88</v>
      </c>
      <c r="P93" s="24" t="b">
        <v>0</v>
      </c>
      <c r="Q93" s="21" t="s">
        <v>2216</v>
      </c>
      <c r="R93" s="21" t="s">
        <v>2217</v>
      </c>
      <c r="S93" s="23">
        <v>40</v>
      </c>
      <c r="T93" s="21" t="s">
        <v>1278</v>
      </c>
      <c r="U93" s="21">
        <v>0</v>
      </c>
      <c r="V93" s="21" t="s">
        <v>835</v>
      </c>
      <c r="W93" s="21">
        <v>0.2</v>
      </c>
      <c r="X93" s="24" t="b">
        <v>0</v>
      </c>
      <c r="Y93" s="21"/>
      <c r="Z93" s="21" t="s">
        <v>1143</v>
      </c>
      <c r="AA93" s="23">
        <v>3</v>
      </c>
      <c r="AB93" s="23">
        <v>91</v>
      </c>
      <c r="AC93" s="23">
        <v>0</v>
      </c>
      <c r="AD93" s="23">
        <v>0</v>
      </c>
      <c r="AE93" s="23">
        <v>0</v>
      </c>
      <c r="AF93" s="23">
        <v>1595</v>
      </c>
      <c r="AG93" s="23">
        <v>1595</v>
      </c>
      <c r="AH93" s="21">
        <v>0</v>
      </c>
      <c r="AI93" s="21">
        <v>0</v>
      </c>
      <c r="AJ93" s="21" t="s">
        <v>835</v>
      </c>
      <c r="AK93" s="23">
        <v>0</v>
      </c>
      <c r="AL93" s="23">
        <v>0</v>
      </c>
      <c r="AM93" s="23">
        <v>0</v>
      </c>
      <c r="AN93" s="23">
        <v>0</v>
      </c>
      <c r="AO93" s="23">
        <v>0</v>
      </c>
      <c r="AP93" s="23">
        <v>0</v>
      </c>
      <c r="AQ93" s="23">
        <v>0</v>
      </c>
      <c r="AR93" s="23">
        <v>0</v>
      </c>
      <c r="AS93" s="23">
        <v>0</v>
      </c>
      <c r="AT93" s="23">
        <v>0</v>
      </c>
      <c r="AU93" s="23">
        <v>0</v>
      </c>
      <c r="AV93" s="23">
        <v>0</v>
      </c>
      <c r="AW93" s="23">
        <v>0</v>
      </c>
      <c r="AX93" s="21">
        <v>0</v>
      </c>
      <c r="AY93" s="21">
        <v>0</v>
      </c>
      <c r="AZ93" s="21">
        <v>0</v>
      </c>
      <c r="BA93" s="21">
        <v>0</v>
      </c>
      <c r="BB93" s="23">
        <v>0</v>
      </c>
      <c r="BC93" s="21">
        <v>0</v>
      </c>
      <c r="BD93" s="21">
        <v>0</v>
      </c>
      <c r="BE93" s="21">
        <v>0</v>
      </c>
      <c r="BF93" s="21">
        <v>0</v>
      </c>
      <c r="BG93" s="23">
        <v>285</v>
      </c>
      <c r="BH93" s="23">
        <v>47</v>
      </c>
      <c r="BI93" s="23">
        <v>277</v>
      </c>
      <c r="BJ93" s="23">
        <v>36</v>
      </c>
      <c r="BK93" s="23">
        <v>234</v>
      </c>
      <c r="BL93" s="23">
        <v>35</v>
      </c>
      <c r="BM93" s="23">
        <v>294</v>
      </c>
      <c r="BN93" s="23">
        <v>47</v>
      </c>
      <c r="BO93" s="21"/>
      <c r="BP93" s="21"/>
      <c r="BQ93" s="21"/>
      <c r="BR93" s="21"/>
      <c r="BS93" s="21"/>
      <c r="BT93" s="21"/>
      <c r="BU93" s="23">
        <v>0</v>
      </c>
      <c r="BV93" s="23">
        <v>0</v>
      </c>
      <c r="BW93" s="23">
        <v>0</v>
      </c>
      <c r="BX93" s="23">
        <v>0</v>
      </c>
      <c r="BY93" s="23">
        <v>0</v>
      </c>
      <c r="BZ93" s="23">
        <v>0</v>
      </c>
      <c r="CA93" s="23">
        <v>614</v>
      </c>
      <c r="CB93" s="23">
        <v>64</v>
      </c>
      <c r="CC93" s="23">
        <v>341</v>
      </c>
      <c r="CD93" s="23">
        <v>53</v>
      </c>
      <c r="CE93" s="23">
        <v>341</v>
      </c>
      <c r="CF93" s="23">
        <v>53</v>
      </c>
      <c r="CG93" s="23">
        <v>354</v>
      </c>
      <c r="CH93" s="23">
        <v>54</v>
      </c>
      <c r="CI93" s="23">
        <v>0</v>
      </c>
      <c r="CJ93" s="23">
        <v>0</v>
      </c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</row>
    <row r="94" spans="1:267" ht="17.25" thickBot="1">
      <c r="A94" s="21"/>
      <c r="B94" s="21"/>
      <c r="C94" s="23">
        <v>477580</v>
      </c>
      <c r="D94" s="23">
        <v>0</v>
      </c>
      <c r="E94" s="23">
        <v>0</v>
      </c>
      <c r="F94" s="23">
        <v>0</v>
      </c>
      <c r="G94" s="23">
        <v>0</v>
      </c>
      <c r="H94" s="23">
        <v>0</v>
      </c>
      <c r="I94" s="23">
        <v>2</v>
      </c>
      <c r="J94" s="21">
        <v>1.5</v>
      </c>
      <c r="K94" s="21">
        <v>2</v>
      </c>
      <c r="L94" s="23">
        <v>2</v>
      </c>
      <c r="M94" s="21" t="s">
        <v>2011</v>
      </c>
      <c r="N94" s="21">
        <v>2</v>
      </c>
      <c r="O94" s="23">
        <v>89</v>
      </c>
      <c r="P94" s="24" t="b">
        <v>0</v>
      </c>
      <c r="Q94" s="21"/>
      <c r="R94" s="21"/>
      <c r="S94" s="23">
        <v>45</v>
      </c>
      <c r="T94" s="21" t="s">
        <v>2012</v>
      </c>
      <c r="U94" s="21">
        <v>2</v>
      </c>
      <c r="V94" s="21" t="s">
        <v>2013</v>
      </c>
      <c r="W94" s="21">
        <v>0.1</v>
      </c>
      <c r="X94" s="24" t="b">
        <v>0</v>
      </c>
      <c r="Y94" s="21"/>
      <c r="Z94" s="21" t="s">
        <v>1129</v>
      </c>
      <c r="AA94" s="23">
        <v>3</v>
      </c>
      <c r="AB94" s="23">
        <v>91</v>
      </c>
      <c r="AC94" s="23">
        <v>2</v>
      </c>
      <c r="AD94" s="23">
        <v>368</v>
      </c>
      <c r="AE94" s="23">
        <v>368</v>
      </c>
      <c r="AF94" s="23">
        <v>399</v>
      </c>
      <c r="AG94" s="23">
        <v>399</v>
      </c>
      <c r="AH94" s="21">
        <v>0.4</v>
      </c>
      <c r="AI94" s="21">
        <v>0.4</v>
      </c>
      <c r="AJ94" s="21" t="s">
        <v>2013</v>
      </c>
      <c r="AK94" s="23">
        <v>90</v>
      </c>
      <c r="AL94" s="23">
        <v>0</v>
      </c>
      <c r="AM94" s="23">
        <v>0</v>
      </c>
      <c r="AN94" s="23">
        <v>0</v>
      </c>
      <c r="AO94" s="23">
        <v>1</v>
      </c>
      <c r="AP94" s="23">
        <v>0</v>
      </c>
      <c r="AQ94" s="23">
        <v>0</v>
      </c>
      <c r="AR94" s="23">
        <v>0</v>
      </c>
      <c r="AS94" s="23">
        <v>0</v>
      </c>
      <c r="AT94" s="23">
        <v>0</v>
      </c>
      <c r="AU94" s="23">
        <v>0</v>
      </c>
      <c r="AV94" s="23">
        <v>0</v>
      </c>
      <c r="AW94" s="23">
        <v>11</v>
      </c>
      <c r="AX94" s="21">
        <v>15.4</v>
      </c>
      <c r="AY94" s="21">
        <v>1.2</v>
      </c>
      <c r="AZ94" s="21">
        <v>0</v>
      </c>
      <c r="BA94" s="21">
        <v>1.7</v>
      </c>
      <c r="BB94" s="23">
        <v>1</v>
      </c>
      <c r="BC94" s="21">
        <v>0</v>
      </c>
      <c r="BD94" s="21">
        <v>0.01</v>
      </c>
      <c r="BE94" s="21">
        <v>0.01</v>
      </c>
      <c r="BF94" s="21">
        <v>1.07</v>
      </c>
      <c r="BG94" s="23">
        <v>96</v>
      </c>
      <c r="BH94" s="23">
        <v>43</v>
      </c>
      <c r="BI94" s="23">
        <v>173</v>
      </c>
      <c r="BJ94" s="23">
        <v>57</v>
      </c>
      <c r="BK94" s="23">
        <v>441</v>
      </c>
      <c r="BL94" s="23">
        <v>194</v>
      </c>
      <c r="BM94" s="23">
        <v>173</v>
      </c>
      <c r="BN94" s="23">
        <v>65</v>
      </c>
      <c r="BO94" s="21"/>
      <c r="BP94" s="21"/>
      <c r="BQ94" s="21"/>
      <c r="BR94" s="21"/>
      <c r="BS94" s="21"/>
      <c r="BT94" s="21"/>
      <c r="BU94" s="23">
        <v>0</v>
      </c>
      <c r="BV94" s="23">
        <v>0</v>
      </c>
      <c r="BW94" s="23">
        <v>0.01</v>
      </c>
      <c r="BX94" s="23">
        <v>0.01</v>
      </c>
      <c r="BY94" s="23">
        <v>1.07</v>
      </c>
      <c r="BZ94" s="23">
        <v>1</v>
      </c>
      <c r="CA94" s="23">
        <v>505</v>
      </c>
      <c r="CB94" s="23">
        <v>145</v>
      </c>
      <c r="CC94" s="23">
        <v>116</v>
      </c>
      <c r="CD94" s="23">
        <v>43</v>
      </c>
      <c r="CE94" s="23">
        <v>116</v>
      </c>
      <c r="CF94" s="23">
        <v>43</v>
      </c>
      <c r="CG94" s="23">
        <v>444</v>
      </c>
      <c r="CH94" s="23">
        <v>169</v>
      </c>
      <c r="CI94" s="23">
        <v>1</v>
      </c>
      <c r="CJ94" s="23">
        <v>0</v>
      </c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</row>
    <row r="95" spans="1:267" ht="17.25" thickBot="1">
      <c r="A95" s="21"/>
      <c r="B95" s="21"/>
      <c r="C95" s="23">
        <v>544877</v>
      </c>
      <c r="D95" s="23">
        <v>0</v>
      </c>
      <c r="E95" s="23">
        <v>0</v>
      </c>
      <c r="F95" s="23">
        <v>0</v>
      </c>
      <c r="G95" s="23">
        <v>0</v>
      </c>
      <c r="H95" s="23">
        <v>0</v>
      </c>
      <c r="I95" s="23">
        <v>2</v>
      </c>
      <c r="J95" s="21">
        <v>1.5</v>
      </c>
      <c r="K95" s="21">
        <v>2</v>
      </c>
      <c r="L95" s="23">
        <v>2</v>
      </c>
      <c r="M95" s="21" t="s">
        <v>2218</v>
      </c>
      <c r="N95" s="21">
        <v>2</v>
      </c>
      <c r="O95" s="23">
        <v>595</v>
      </c>
      <c r="P95" s="24" t="b">
        <v>0</v>
      </c>
      <c r="Q95" s="21"/>
      <c r="R95" s="21"/>
      <c r="S95" s="23">
        <v>45</v>
      </c>
      <c r="T95" s="21" t="s">
        <v>2219</v>
      </c>
      <c r="U95" s="21">
        <v>2</v>
      </c>
      <c r="V95" s="21" t="s">
        <v>2220</v>
      </c>
      <c r="W95" s="21">
        <v>0.2</v>
      </c>
      <c r="X95" s="24" t="b">
        <v>0</v>
      </c>
      <c r="Y95" s="21"/>
      <c r="Z95" s="21" t="s">
        <v>1129</v>
      </c>
      <c r="AA95" s="23">
        <v>3</v>
      </c>
      <c r="AB95" s="23">
        <v>91</v>
      </c>
      <c r="AC95" s="23">
        <v>2</v>
      </c>
      <c r="AD95" s="23">
        <v>843</v>
      </c>
      <c r="AE95" s="23">
        <v>843</v>
      </c>
      <c r="AF95" s="23">
        <v>808</v>
      </c>
      <c r="AG95" s="23">
        <v>808</v>
      </c>
      <c r="AH95" s="21">
        <v>0.4</v>
      </c>
      <c r="AI95" s="21">
        <v>0.4</v>
      </c>
      <c r="AJ95" s="21" t="s">
        <v>2220</v>
      </c>
      <c r="AK95" s="23">
        <v>90</v>
      </c>
      <c r="AL95" s="23">
        <v>0</v>
      </c>
      <c r="AM95" s="23">
        <v>0</v>
      </c>
      <c r="AN95" s="23">
        <v>0</v>
      </c>
      <c r="AO95" s="23">
        <v>1</v>
      </c>
      <c r="AP95" s="23">
        <v>0</v>
      </c>
      <c r="AQ95" s="23">
        <v>0</v>
      </c>
      <c r="AR95" s="23">
        <v>0</v>
      </c>
      <c r="AS95" s="23">
        <v>0</v>
      </c>
      <c r="AT95" s="23">
        <v>0</v>
      </c>
      <c r="AU95" s="23">
        <v>0</v>
      </c>
      <c r="AV95" s="23">
        <v>0</v>
      </c>
      <c r="AW95" s="23">
        <v>11</v>
      </c>
      <c r="AX95" s="21">
        <v>0</v>
      </c>
      <c r="AY95" s="21">
        <v>0</v>
      </c>
      <c r="AZ95" s="21">
        <v>0</v>
      </c>
      <c r="BA95" s="21">
        <v>0</v>
      </c>
      <c r="BB95" s="23">
        <v>1</v>
      </c>
      <c r="BC95" s="21">
        <v>0</v>
      </c>
      <c r="BD95" s="21">
        <v>0.05</v>
      </c>
      <c r="BE95" s="21">
        <v>0.05</v>
      </c>
      <c r="BF95" s="21">
        <v>1.07</v>
      </c>
      <c r="BG95" s="23">
        <v>495</v>
      </c>
      <c r="BH95" s="23">
        <v>204</v>
      </c>
      <c r="BI95" s="23">
        <v>495</v>
      </c>
      <c r="BJ95" s="23">
        <v>203</v>
      </c>
      <c r="BK95" s="23">
        <v>475</v>
      </c>
      <c r="BL95" s="23">
        <v>198</v>
      </c>
      <c r="BM95" s="23">
        <v>503</v>
      </c>
      <c r="BN95" s="23">
        <v>203</v>
      </c>
      <c r="BO95" s="21"/>
      <c r="BP95" s="21"/>
      <c r="BQ95" s="21"/>
      <c r="BR95" s="21"/>
      <c r="BS95" s="21"/>
      <c r="BT95" s="21"/>
      <c r="BU95" s="23">
        <v>0</v>
      </c>
      <c r="BV95" s="23">
        <v>0</v>
      </c>
      <c r="BW95" s="23">
        <v>0.05</v>
      </c>
      <c r="BX95" s="23">
        <v>0.05</v>
      </c>
      <c r="BY95" s="23">
        <v>1.07</v>
      </c>
      <c r="BZ95" s="23">
        <v>1</v>
      </c>
      <c r="CA95" s="23">
        <v>545</v>
      </c>
      <c r="CB95" s="23">
        <v>151</v>
      </c>
      <c r="CC95" s="23">
        <v>117</v>
      </c>
      <c r="CD95" s="23">
        <v>44</v>
      </c>
      <c r="CE95" s="23">
        <v>117</v>
      </c>
      <c r="CF95" s="23">
        <v>44</v>
      </c>
      <c r="CG95" s="23">
        <v>313</v>
      </c>
      <c r="CH95" s="23">
        <v>120</v>
      </c>
      <c r="CI95" s="23">
        <v>1</v>
      </c>
      <c r="CJ95" s="23">
        <v>0</v>
      </c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</row>
    <row r="96" spans="1:267" ht="17.25" thickBot="1">
      <c r="A96" s="21"/>
      <c r="B96" s="21"/>
      <c r="C96" s="23">
        <v>215531</v>
      </c>
      <c r="D96" s="23">
        <v>0</v>
      </c>
      <c r="E96" s="23">
        <v>0</v>
      </c>
      <c r="F96" s="23">
        <v>0</v>
      </c>
      <c r="G96" s="23">
        <v>0</v>
      </c>
      <c r="H96" s="23">
        <v>0</v>
      </c>
      <c r="I96" s="23">
        <v>1</v>
      </c>
      <c r="J96" s="21">
        <v>1.9</v>
      </c>
      <c r="K96" s="21">
        <v>2.4</v>
      </c>
      <c r="L96" s="23">
        <v>0</v>
      </c>
      <c r="M96" s="21" t="s">
        <v>2221</v>
      </c>
      <c r="N96" s="21">
        <v>0</v>
      </c>
      <c r="O96" s="23">
        <v>607</v>
      </c>
      <c r="P96" s="24" t="b">
        <v>0</v>
      </c>
      <c r="Q96" s="21"/>
      <c r="R96" s="21"/>
      <c r="S96" s="23">
        <v>45</v>
      </c>
      <c r="T96" s="21" t="s">
        <v>2222</v>
      </c>
      <c r="U96" s="21">
        <v>0</v>
      </c>
      <c r="V96" s="21" t="s">
        <v>2223</v>
      </c>
      <c r="W96" s="21">
        <v>0.1</v>
      </c>
      <c r="X96" s="24" t="b">
        <v>0</v>
      </c>
      <c r="Y96" s="21"/>
      <c r="Z96" s="21" t="s">
        <v>1129</v>
      </c>
      <c r="AA96" s="23">
        <v>3</v>
      </c>
      <c r="AB96" s="23">
        <v>91</v>
      </c>
      <c r="AC96" s="23">
        <v>0</v>
      </c>
      <c r="AD96" s="23">
        <v>61</v>
      </c>
      <c r="AE96" s="23">
        <v>61</v>
      </c>
      <c r="AF96" s="23">
        <v>604</v>
      </c>
      <c r="AG96" s="23">
        <v>604</v>
      </c>
      <c r="AH96" s="21">
        <v>0</v>
      </c>
      <c r="AI96" s="21">
        <v>0</v>
      </c>
      <c r="AJ96" s="21" t="s">
        <v>2223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0</v>
      </c>
      <c r="AQ96" s="23">
        <v>0</v>
      </c>
      <c r="AR96" s="23">
        <v>0</v>
      </c>
      <c r="AS96" s="23">
        <v>0</v>
      </c>
      <c r="AT96" s="23">
        <v>0</v>
      </c>
      <c r="AU96" s="23">
        <v>0</v>
      </c>
      <c r="AV96" s="23">
        <v>0</v>
      </c>
      <c r="AW96" s="23">
        <v>0</v>
      </c>
      <c r="AX96" s="21">
        <v>0</v>
      </c>
      <c r="AY96" s="21">
        <v>0</v>
      </c>
      <c r="AZ96" s="21">
        <v>0</v>
      </c>
      <c r="BA96" s="21">
        <v>0</v>
      </c>
      <c r="BB96" s="23">
        <v>0</v>
      </c>
      <c r="BC96" s="21">
        <v>0</v>
      </c>
      <c r="BD96" s="21">
        <v>0</v>
      </c>
      <c r="BE96" s="21">
        <v>0</v>
      </c>
      <c r="BF96" s="21">
        <v>0</v>
      </c>
      <c r="BG96" s="23">
        <v>396</v>
      </c>
      <c r="BH96" s="23">
        <v>68</v>
      </c>
      <c r="BI96" s="23">
        <v>395</v>
      </c>
      <c r="BJ96" s="23">
        <v>62</v>
      </c>
      <c r="BK96" s="23">
        <v>367</v>
      </c>
      <c r="BL96" s="23">
        <v>62</v>
      </c>
      <c r="BM96" s="23">
        <v>405</v>
      </c>
      <c r="BN96" s="23">
        <v>68</v>
      </c>
      <c r="BO96" s="21"/>
      <c r="BP96" s="21"/>
      <c r="BQ96" s="21"/>
      <c r="BR96" s="21"/>
      <c r="BS96" s="21"/>
      <c r="BT96" s="21"/>
      <c r="BU96" s="23">
        <v>0</v>
      </c>
      <c r="BV96" s="23">
        <v>0</v>
      </c>
      <c r="BW96" s="23">
        <v>0</v>
      </c>
      <c r="BX96" s="23">
        <v>0</v>
      </c>
      <c r="BY96" s="23">
        <v>0</v>
      </c>
      <c r="BZ96" s="23">
        <v>0</v>
      </c>
      <c r="CA96" s="23">
        <v>419</v>
      </c>
      <c r="CB96" s="23">
        <v>26</v>
      </c>
      <c r="CC96" s="23">
        <v>446</v>
      </c>
      <c r="CD96" s="23">
        <v>71</v>
      </c>
      <c r="CE96" s="23">
        <v>446</v>
      </c>
      <c r="CF96" s="23">
        <v>71</v>
      </c>
      <c r="CG96" s="23">
        <v>424</v>
      </c>
      <c r="CH96" s="23">
        <v>61</v>
      </c>
      <c r="CI96" s="23">
        <v>0</v>
      </c>
      <c r="CJ96" s="23">
        <v>0</v>
      </c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</row>
    <row r="97" spans="1:267" ht="17.25" thickBot="1">
      <c r="A97" s="21"/>
      <c r="B97" s="21"/>
      <c r="C97" s="23">
        <v>474772</v>
      </c>
      <c r="D97" s="23">
        <v>0</v>
      </c>
      <c r="E97" s="23">
        <v>0</v>
      </c>
      <c r="F97" s="23">
        <v>0</v>
      </c>
      <c r="G97" s="23">
        <v>0</v>
      </c>
      <c r="H97" s="23">
        <v>0</v>
      </c>
      <c r="I97" s="23">
        <v>2</v>
      </c>
      <c r="J97" s="21">
        <v>0.5</v>
      </c>
      <c r="K97" s="21">
        <v>1</v>
      </c>
      <c r="L97" s="23">
        <v>0</v>
      </c>
      <c r="M97" s="21" t="s">
        <v>1270</v>
      </c>
      <c r="N97" s="21">
        <v>0</v>
      </c>
      <c r="O97" s="23">
        <v>619</v>
      </c>
      <c r="P97" s="24" t="b">
        <v>0</v>
      </c>
      <c r="Q97" s="21"/>
      <c r="R97" s="21"/>
      <c r="S97" s="23">
        <v>40</v>
      </c>
      <c r="T97" s="21" t="s">
        <v>2821</v>
      </c>
      <c r="U97" s="21">
        <v>0</v>
      </c>
      <c r="V97" s="21" t="s">
        <v>2822</v>
      </c>
      <c r="W97" s="21">
        <v>0.1</v>
      </c>
      <c r="X97" s="24" t="b">
        <v>0</v>
      </c>
      <c r="Y97" s="21"/>
      <c r="Z97" s="21" t="s">
        <v>1129</v>
      </c>
      <c r="AA97" s="23">
        <v>3</v>
      </c>
      <c r="AB97" s="23">
        <v>91</v>
      </c>
      <c r="AC97" s="23">
        <v>0</v>
      </c>
      <c r="AD97" s="23">
        <v>846</v>
      </c>
      <c r="AE97" s="23">
        <v>846</v>
      </c>
      <c r="AF97" s="23">
        <v>639</v>
      </c>
      <c r="AG97" s="23">
        <v>639</v>
      </c>
      <c r="AH97" s="21">
        <v>0</v>
      </c>
      <c r="AI97" s="21">
        <v>0</v>
      </c>
      <c r="AJ97" s="21" t="s">
        <v>2822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0</v>
      </c>
      <c r="AQ97" s="23">
        <v>0</v>
      </c>
      <c r="AR97" s="23">
        <v>0</v>
      </c>
      <c r="AS97" s="23">
        <v>0</v>
      </c>
      <c r="AT97" s="23">
        <v>0</v>
      </c>
      <c r="AU97" s="23">
        <v>0</v>
      </c>
      <c r="AV97" s="23">
        <v>0</v>
      </c>
      <c r="AW97" s="23">
        <v>0</v>
      </c>
      <c r="AX97" s="21">
        <v>0</v>
      </c>
      <c r="AY97" s="21">
        <v>0</v>
      </c>
      <c r="AZ97" s="21">
        <v>0</v>
      </c>
      <c r="BA97" s="21">
        <v>0</v>
      </c>
      <c r="BB97" s="23">
        <v>0</v>
      </c>
      <c r="BC97" s="21">
        <v>0</v>
      </c>
      <c r="BD97" s="21">
        <v>0</v>
      </c>
      <c r="BE97" s="21">
        <v>0</v>
      </c>
      <c r="BF97" s="21">
        <v>0</v>
      </c>
      <c r="BG97" s="23">
        <v>316</v>
      </c>
      <c r="BH97" s="23">
        <v>134</v>
      </c>
      <c r="BI97" s="23">
        <v>307</v>
      </c>
      <c r="BJ97" s="23">
        <v>129</v>
      </c>
      <c r="BK97" s="23">
        <v>265</v>
      </c>
      <c r="BL97" s="23">
        <v>105</v>
      </c>
      <c r="BM97" s="23">
        <v>324</v>
      </c>
      <c r="BN97" s="23">
        <v>132</v>
      </c>
      <c r="BO97" s="21"/>
      <c r="BP97" s="21"/>
      <c r="BQ97" s="21"/>
      <c r="BR97" s="21"/>
      <c r="BS97" s="21"/>
      <c r="BT97" s="21"/>
      <c r="BU97" s="23">
        <v>0</v>
      </c>
      <c r="BV97" s="23">
        <v>0</v>
      </c>
      <c r="BW97" s="23">
        <v>0</v>
      </c>
      <c r="BX97" s="23">
        <v>0</v>
      </c>
      <c r="BY97" s="23">
        <v>0</v>
      </c>
      <c r="BZ97" s="23">
        <v>0</v>
      </c>
      <c r="CA97" s="23">
        <v>646</v>
      </c>
      <c r="CB97" s="23">
        <v>205</v>
      </c>
      <c r="CC97" s="23">
        <v>370</v>
      </c>
      <c r="CD97" s="23">
        <v>137</v>
      </c>
      <c r="CE97" s="23">
        <v>370</v>
      </c>
      <c r="CF97" s="23">
        <v>137</v>
      </c>
      <c r="CG97" s="23">
        <v>388</v>
      </c>
      <c r="CH97" s="23">
        <v>150</v>
      </c>
      <c r="CI97" s="23">
        <v>0</v>
      </c>
      <c r="CJ97" s="23">
        <v>0</v>
      </c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</row>
    <row r="98" spans="1:267" ht="17.25" thickBot="1">
      <c r="A98" s="21"/>
      <c r="B98" s="21"/>
      <c r="C98" s="23">
        <v>232980</v>
      </c>
      <c r="D98" s="23">
        <v>0</v>
      </c>
      <c r="E98" s="23">
        <v>0</v>
      </c>
      <c r="F98" s="23">
        <v>0</v>
      </c>
      <c r="G98" s="23">
        <v>0</v>
      </c>
      <c r="H98" s="23">
        <v>0</v>
      </c>
      <c r="I98" s="23">
        <v>2</v>
      </c>
      <c r="J98" s="21">
        <v>1.5</v>
      </c>
      <c r="K98" s="21">
        <v>2</v>
      </c>
      <c r="L98" s="23">
        <v>2</v>
      </c>
      <c r="M98" s="21" t="s">
        <v>1962</v>
      </c>
      <c r="N98" s="21">
        <v>2</v>
      </c>
      <c r="O98" s="23">
        <v>643</v>
      </c>
      <c r="P98" s="24" t="b">
        <v>0</v>
      </c>
      <c r="Q98" s="21"/>
      <c r="R98" s="21"/>
      <c r="S98" s="23">
        <v>45</v>
      </c>
      <c r="T98" s="21" t="s">
        <v>2823</v>
      </c>
      <c r="U98" s="21">
        <v>2</v>
      </c>
      <c r="V98" s="21" t="s">
        <v>2824</v>
      </c>
      <c r="W98" s="21">
        <v>0.1</v>
      </c>
      <c r="X98" s="24" t="b">
        <v>0</v>
      </c>
      <c r="Y98" s="21"/>
      <c r="Z98" s="21" t="s">
        <v>1129</v>
      </c>
      <c r="AA98" s="23">
        <v>3</v>
      </c>
      <c r="AB98" s="23">
        <v>91</v>
      </c>
      <c r="AC98" s="23">
        <v>2</v>
      </c>
      <c r="AD98" s="23">
        <v>2694</v>
      </c>
      <c r="AE98" s="23">
        <v>2694</v>
      </c>
      <c r="AF98" s="23">
        <v>572</v>
      </c>
      <c r="AG98" s="23">
        <v>572</v>
      </c>
      <c r="AH98" s="21">
        <v>0.4</v>
      </c>
      <c r="AI98" s="21">
        <v>0.4</v>
      </c>
      <c r="AJ98" s="21" t="s">
        <v>2824</v>
      </c>
      <c r="AK98" s="23">
        <v>74</v>
      </c>
      <c r="AL98" s="23">
        <v>0</v>
      </c>
      <c r="AM98" s="23">
        <v>0</v>
      </c>
      <c r="AN98" s="23">
        <v>0</v>
      </c>
      <c r="AO98" s="23">
        <v>1</v>
      </c>
      <c r="AP98" s="23">
        <v>0</v>
      </c>
      <c r="AQ98" s="23">
        <v>0</v>
      </c>
      <c r="AR98" s="23">
        <v>0</v>
      </c>
      <c r="AS98" s="23">
        <v>0</v>
      </c>
      <c r="AT98" s="23">
        <v>0</v>
      </c>
      <c r="AU98" s="23">
        <v>0</v>
      </c>
      <c r="AV98" s="23">
        <v>0</v>
      </c>
      <c r="AW98" s="23">
        <v>17</v>
      </c>
      <c r="AX98" s="21">
        <v>0</v>
      </c>
      <c r="AY98" s="21">
        <v>0</v>
      </c>
      <c r="AZ98" s="21">
        <v>0</v>
      </c>
      <c r="BA98" s="21">
        <v>0</v>
      </c>
      <c r="BB98" s="23">
        <v>1</v>
      </c>
      <c r="BC98" s="21">
        <v>0</v>
      </c>
      <c r="BD98" s="21">
        <v>7.0000000000000007E-2</v>
      </c>
      <c r="BE98" s="21">
        <v>7.0000000000000007E-2</v>
      </c>
      <c r="BF98" s="21">
        <v>0.88</v>
      </c>
      <c r="BG98" s="23">
        <v>414</v>
      </c>
      <c r="BH98" s="23">
        <v>190</v>
      </c>
      <c r="BI98" s="23">
        <v>414</v>
      </c>
      <c r="BJ98" s="23">
        <v>189</v>
      </c>
      <c r="BK98" s="23">
        <v>390</v>
      </c>
      <c r="BL98" s="23">
        <v>181</v>
      </c>
      <c r="BM98" s="23">
        <v>423</v>
      </c>
      <c r="BN98" s="23">
        <v>189</v>
      </c>
      <c r="BO98" s="21"/>
      <c r="BP98" s="21"/>
      <c r="BQ98" s="21"/>
      <c r="BR98" s="21"/>
      <c r="BS98" s="21"/>
      <c r="BT98" s="21"/>
      <c r="BU98" s="23">
        <v>0</v>
      </c>
      <c r="BV98" s="23">
        <v>0</v>
      </c>
      <c r="BW98" s="23">
        <v>0.09</v>
      </c>
      <c r="BX98" s="23">
        <v>0.09</v>
      </c>
      <c r="BY98" s="23">
        <v>1.07</v>
      </c>
      <c r="BZ98" s="23">
        <v>1.22</v>
      </c>
      <c r="CA98" s="23">
        <v>446</v>
      </c>
      <c r="CB98" s="23">
        <v>126</v>
      </c>
      <c r="CC98" s="23">
        <v>112</v>
      </c>
      <c r="CD98" s="23">
        <v>40</v>
      </c>
      <c r="CE98" s="23">
        <v>112</v>
      </c>
      <c r="CF98" s="23">
        <v>40</v>
      </c>
      <c r="CG98" s="23">
        <v>412</v>
      </c>
      <c r="CH98" s="23">
        <v>160</v>
      </c>
      <c r="CI98" s="23">
        <v>1.22</v>
      </c>
      <c r="CJ98" s="23">
        <v>0</v>
      </c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</row>
    <row r="99" spans="1:267" ht="17.25" thickBot="1">
      <c r="A99" s="23">
        <v>0</v>
      </c>
      <c r="B99" s="23">
        <v>0</v>
      </c>
      <c r="C99" s="23">
        <v>503139</v>
      </c>
      <c r="D99" s="23">
        <v>0</v>
      </c>
      <c r="E99" s="23">
        <v>0</v>
      </c>
      <c r="F99" s="23">
        <v>0</v>
      </c>
      <c r="G99" s="23">
        <v>0</v>
      </c>
      <c r="H99" s="23">
        <v>0</v>
      </c>
      <c r="I99" s="23">
        <v>3</v>
      </c>
      <c r="J99" s="21">
        <v>0</v>
      </c>
      <c r="K99" s="21">
        <v>0</v>
      </c>
      <c r="L99" s="23">
        <v>0</v>
      </c>
      <c r="M99" s="21" t="s">
        <v>1527</v>
      </c>
      <c r="N99" s="21">
        <v>0</v>
      </c>
      <c r="O99" s="23">
        <v>644</v>
      </c>
      <c r="P99" s="24" t="b">
        <v>0</v>
      </c>
      <c r="Q99" s="21" t="s">
        <v>1181</v>
      </c>
      <c r="R99" s="21" t="s">
        <v>2825</v>
      </c>
      <c r="S99" s="23">
        <v>50</v>
      </c>
      <c r="T99" s="21" t="s">
        <v>2826</v>
      </c>
      <c r="U99" s="21">
        <v>0</v>
      </c>
      <c r="V99" s="21" t="s">
        <v>1685</v>
      </c>
      <c r="W99" s="21">
        <v>0</v>
      </c>
      <c r="X99" s="24" t="b">
        <v>0</v>
      </c>
      <c r="Y99" s="21"/>
      <c r="Z99" s="21" t="s">
        <v>1170</v>
      </c>
      <c r="AA99" s="23">
        <v>3</v>
      </c>
      <c r="AB99" s="23">
        <v>91</v>
      </c>
      <c r="AC99" s="23">
        <v>0</v>
      </c>
      <c r="AD99" s="23">
        <v>219</v>
      </c>
      <c r="AE99" s="23">
        <v>219</v>
      </c>
      <c r="AF99" s="23">
        <v>272</v>
      </c>
      <c r="AG99" s="23">
        <v>272</v>
      </c>
      <c r="AH99" s="21">
        <v>0</v>
      </c>
      <c r="AI99" s="21">
        <v>0</v>
      </c>
      <c r="AJ99" s="21" t="s">
        <v>1685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0</v>
      </c>
      <c r="AQ99" s="23">
        <v>0</v>
      </c>
      <c r="AR99" s="23">
        <v>0</v>
      </c>
      <c r="AS99" s="23">
        <v>0</v>
      </c>
      <c r="AT99" s="23">
        <v>0</v>
      </c>
      <c r="AU99" s="23">
        <v>0</v>
      </c>
      <c r="AV99" s="23">
        <v>0</v>
      </c>
      <c r="AW99" s="23">
        <v>0</v>
      </c>
      <c r="AX99" s="21">
        <v>0</v>
      </c>
      <c r="AY99" s="21">
        <v>0</v>
      </c>
      <c r="AZ99" s="21">
        <v>0</v>
      </c>
      <c r="BA99" s="21">
        <v>0</v>
      </c>
      <c r="BB99" s="23">
        <v>0</v>
      </c>
      <c r="BC99" s="21">
        <v>0</v>
      </c>
      <c r="BD99" s="21">
        <v>0</v>
      </c>
      <c r="BE99" s="21">
        <v>0</v>
      </c>
      <c r="BF99" s="21">
        <v>0</v>
      </c>
      <c r="BG99" s="23">
        <v>593</v>
      </c>
      <c r="BH99" s="23">
        <v>240</v>
      </c>
      <c r="BI99" s="23">
        <v>594</v>
      </c>
      <c r="BJ99" s="23">
        <v>244</v>
      </c>
      <c r="BK99" s="23">
        <v>586</v>
      </c>
      <c r="BL99" s="23">
        <v>236</v>
      </c>
      <c r="BM99" s="23">
        <v>600</v>
      </c>
      <c r="BN99" s="23">
        <v>246</v>
      </c>
      <c r="BO99" s="21"/>
      <c r="BP99" s="21"/>
      <c r="BQ99" s="21"/>
      <c r="BR99" s="21"/>
      <c r="BS99" s="21"/>
      <c r="BT99" s="21"/>
      <c r="BU99" s="23">
        <v>0</v>
      </c>
      <c r="BV99" s="23">
        <v>0</v>
      </c>
      <c r="BW99" s="23">
        <v>0</v>
      </c>
      <c r="BX99" s="23">
        <v>0</v>
      </c>
      <c r="BY99" s="23">
        <v>0</v>
      </c>
      <c r="BZ99" s="23">
        <v>0</v>
      </c>
      <c r="CA99" s="23">
        <v>298</v>
      </c>
      <c r="CB99" s="23">
        <v>193</v>
      </c>
      <c r="CC99" s="23">
        <v>607</v>
      </c>
      <c r="CD99" s="23">
        <v>250</v>
      </c>
      <c r="CE99" s="23">
        <v>607</v>
      </c>
      <c r="CF99" s="23">
        <v>250</v>
      </c>
      <c r="CG99" s="23">
        <v>619</v>
      </c>
      <c r="CH99" s="23">
        <v>252</v>
      </c>
      <c r="CI99" s="23">
        <v>0</v>
      </c>
      <c r="CJ99" s="23">
        <v>0</v>
      </c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</row>
    <row r="100" spans="1:267" ht="17.25" thickBot="1">
      <c r="A100" s="21"/>
      <c r="B100" s="21"/>
      <c r="C100" s="23">
        <v>191866</v>
      </c>
      <c r="D100" s="23">
        <v>0</v>
      </c>
      <c r="E100" s="23">
        <v>0</v>
      </c>
      <c r="F100" s="23">
        <v>0</v>
      </c>
      <c r="G100" s="23">
        <v>0</v>
      </c>
      <c r="H100" s="23">
        <v>0</v>
      </c>
      <c r="I100" s="23">
        <v>2</v>
      </c>
      <c r="J100" s="21">
        <v>2</v>
      </c>
      <c r="K100" s="21">
        <v>2</v>
      </c>
      <c r="L100" s="23">
        <v>1</v>
      </c>
      <c r="M100" s="21" t="s">
        <v>1312</v>
      </c>
      <c r="N100" s="21">
        <v>1</v>
      </c>
      <c r="O100" s="23">
        <v>90</v>
      </c>
      <c r="P100" s="24" t="b">
        <v>0</v>
      </c>
      <c r="Q100" s="21"/>
      <c r="R100" s="21"/>
      <c r="S100" s="23">
        <v>45</v>
      </c>
      <c r="T100" s="21" t="s">
        <v>1313</v>
      </c>
      <c r="U100" s="21">
        <v>1</v>
      </c>
      <c r="V100" s="21" t="s">
        <v>766</v>
      </c>
      <c r="W100" s="21">
        <v>0.3</v>
      </c>
      <c r="X100" s="24" t="b">
        <v>0</v>
      </c>
      <c r="Y100" s="21"/>
      <c r="Z100" s="21" t="s">
        <v>1129</v>
      </c>
      <c r="AA100" s="23">
        <v>4</v>
      </c>
      <c r="AB100" s="23">
        <v>94</v>
      </c>
      <c r="AC100" s="23">
        <v>1</v>
      </c>
      <c r="AD100" s="23">
        <v>2303</v>
      </c>
      <c r="AE100" s="23">
        <v>2303</v>
      </c>
      <c r="AF100" s="23">
        <v>1377</v>
      </c>
      <c r="AG100" s="23">
        <v>1377</v>
      </c>
      <c r="AH100" s="21">
        <v>0.2</v>
      </c>
      <c r="AI100" s="21">
        <v>0.2</v>
      </c>
      <c r="AJ100" s="21" t="s">
        <v>766</v>
      </c>
      <c r="AK100" s="23">
        <v>83</v>
      </c>
      <c r="AL100" s="23">
        <v>0</v>
      </c>
      <c r="AM100" s="23">
        <v>0</v>
      </c>
      <c r="AN100" s="23">
        <v>0</v>
      </c>
      <c r="AO100" s="23">
        <v>2</v>
      </c>
      <c r="AP100" s="23">
        <v>0</v>
      </c>
      <c r="AQ100" s="23">
        <v>0</v>
      </c>
      <c r="AR100" s="23">
        <v>0</v>
      </c>
      <c r="AS100" s="23">
        <v>0</v>
      </c>
      <c r="AT100" s="23">
        <v>0</v>
      </c>
      <c r="AU100" s="23">
        <v>0</v>
      </c>
      <c r="AV100" s="23">
        <v>0</v>
      </c>
      <c r="AW100" s="23">
        <v>7</v>
      </c>
      <c r="AX100" s="21">
        <v>14.2</v>
      </c>
      <c r="AY100" s="21">
        <v>1</v>
      </c>
      <c r="AZ100" s="21">
        <v>2</v>
      </c>
      <c r="BA100" s="21">
        <v>1.7</v>
      </c>
      <c r="BB100" s="23">
        <v>1</v>
      </c>
      <c r="BC100" s="21">
        <v>0</v>
      </c>
      <c r="BD100" s="21">
        <v>0.01</v>
      </c>
      <c r="BE100" s="21">
        <v>0.01</v>
      </c>
      <c r="BF100" s="21">
        <v>1.1399999999999999</v>
      </c>
      <c r="BG100" s="23">
        <v>102</v>
      </c>
      <c r="BH100" s="23">
        <v>45</v>
      </c>
      <c r="BI100" s="23">
        <v>176</v>
      </c>
      <c r="BJ100" s="23">
        <v>58</v>
      </c>
      <c r="BK100" s="23">
        <v>139</v>
      </c>
      <c r="BL100" s="23">
        <v>41</v>
      </c>
      <c r="BM100" s="23">
        <v>169</v>
      </c>
      <c r="BN100" s="23">
        <v>61</v>
      </c>
      <c r="BO100" s="21"/>
      <c r="BP100" s="21"/>
      <c r="BQ100" s="21"/>
      <c r="BR100" s="21"/>
      <c r="BS100" s="21"/>
      <c r="BT100" s="21"/>
      <c r="BU100" s="23">
        <v>0</v>
      </c>
      <c r="BV100" s="23">
        <v>0</v>
      </c>
      <c r="BW100" s="23">
        <v>0.01</v>
      </c>
      <c r="BX100" s="23">
        <v>0.01</v>
      </c>
      <c r="BY100" s="23">
        <v>1.24</v>
      </c>
      <c r="BZ100" s="23">
        <v>2.17</v>
      </c>
      <c r="CA100" s="23">
        <v>393</v>
      </c>
      <c r="CB100" s="23">
        <v>88</v>
      </c>
      <c r="CC100" s="23">
        <v>192</v>
      </c>
      <c r="CD100" s="23">
        <v>66</v>
      </c>
      <c r="CE100" s="23">
        <v>192</v>
      </c>
      <c r="CF100" s="23">
        <v>66</v>
      </c>
      <c r="CG100" s="23">
        <v>275</v>
      </c>
      <c r="CH100" s="23">
        <v>103</v>
      </c>
      <c r="CI100" s="23">
        <v>1.08</v>
      </c>
      <c r="CJ100" s="23">
        <v>0</v>
      </c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</row>
    <row r="101" spans="1:267" ht="17.25" thickBot="1">
      <c r="A101" s="21"/>
      <c r="B101" s="21"/>
      <c r="C101" s="23">
        <v>235448</v>
      </c>
      <c r="D101" s="23">
        <v>0</v>
      </c>
      <c r="E101" s="23">
        <v>0</v>
      </c>
      <c r="F101" s="23">
        <v>0</v>
      </c>
      <c r="G101" s="23">
        <v>0</v>
      </c>
      <c r="H101" s="23">
        <v>0</v>
      </c>
      <c r="I101" s="23">
        <v>1</v>
      </c>
      <c r="J101" s="21">
        <v>1</v>
      </c>
      <c r="K101" s="21">
        <v>1</v>
      </c>
      <c r="L101" s="23">
        <v>0</v>
      </c>
      <c r="M101" s="21" t="s">
        <v>1336</v>
      </c>
      <c r="N101" s="21">
        <v>0</v>
      </c>
      <c r="O101" s="23">
        <v>91</v>
      </c>
      <c r="P101" s="24" t="b">
        <v>0</v>
      </c>
      <c r="Q101" s="21"/>
      <c r="R101" s="21"/>
      <c r="S101" s="23">
        <v>40</v>
      </c>
      <c r="T101" s="21" t="s">
        <v>1337</v>
      </c>
      <c r="U101" s="21">
        <v>0</v>
      </c>
      <c r="V101" s="21" t="s">
        <v>998</v>
      </c>
      <c r="W101" s="21">
        <v>0.3</v>
      </c>
      <c r="X101" s="24" t="b">
        <v>0</v>
      </c>
      <c r="Y101" s="21"/>
      <c r="Z101" s="21" t="s">
        <v>1129</v>
      </c>
      <c r="AA101" s="23">
        <v>4</v>
      </c>
      <c r="AB101" s="23">
        <v>94</v>
      </c>
      <c r="AC101" s="23">
        <v>0</v>
      </c>
      <c r="AD101" s="23">
        <v>593</v>
      </c>
      <c r="AE101" s="23">
        <v>593</v>
      </c>
      <c r="AF101" s="23">
        <v>707</v>
      </c>
      <c r="AG101" s="23">
        <v>707</v>
      </c>
      <c r="AH101" s="21">
        <v>0</v>
      </c>
      <c r="AI101" s="21">
        <v>0</v>
      </c>
      <c r="AJ101" s="21" t="s">
        <v>998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0</v>
      </c>
      <c r="AQ101" s="23">
        <v>0</v>
      </c>
      <c r="AR101" s="23">
        <v>0</v>
      </c>
      <c r="AS101" s="23">
        <v>0</v>
      </c>
      <c r="AT101" s="23">
        <v>0</v>
      </c>
      <c r="AU101" s="23">
        <v>0</v>
      </c>
      <c r="AV101" s="23">
        <v>0</v>
      </c>
      <c r="AW101" s="23">
        <v>0</v>
      </c>
      <c r="AX101" s="21">
        <v>0</v>
      </c>
      <c r="AY101" s="21">
        <v>0</v>
      </c>
      <c r="AZ101" s="21">
        <v>0</v>
      </c>
      <c r="BA101" s="21">
        <v>0</v>
      </c>
      <c r="BB101" s="23">
        <v>0</v>
      </c>
      <c r="BC101" s="21">
        <v>0</v>
      </c>
      <c r="BD101" s="21">
        <v>0</v>
      </c>
      <c r="BE101" s="21">
        <v>0</v>
      </c>
      <c r="BF101" s="21">
        <v>0</v>
      </c>
      <c r="BG101" s="23">
        <v>290</v>
      </c>
      <c r="BH101" s="23">
        <v>48</v>
      </c>
      <c r="BI101" s="23">
        <v>282</v>
      </c>
      <c r="BJ101" s="23">
        <v>37</v>
      </c>
      <c r="BK101" s="23">
        <v>239</v>
      </c>
      <c r="BL101" s="23">
        <v>36</v>
      </c>
      <c r="BM101" s="23">
        <v>299</v>
      </c>
      <c r="BN101" s="23">
        <v>48</v>
      </c>
      <c r="BO101" s="21"/>
      <c r="BP101" s="21"/>
      <c r="BQ101" s="21"/>
      <c r="BR101" s="21"/>
      <c r="BS101" s="21"/>
      <c r="BT101" s="21"/>
      <c r="BU101" s="23">
        <v>0</v>
      </c>
      <c r="BV101" s="23">
        <v>0</v>
      </c>
      <c r="BW101" s="23">
        <v>0</v>
      </c>
      <c r="BX101" s="23">
        <v>0</v>
      </c>
      <c r="BY101" s="23">
        <v>0</v>
      </c>
      <c r="BZ101" s="23">
        <v>0</v>
      </c>
      <c r="CA101" s="23">
        <v>619</v>
      </c>
      <c r="CB101" s="23">
        <v>65</v>
      </c>
      <c r="CC101" s="23">
        <v>346</v>
      </c>
      <c r="CD101" s="23">
        <v>54</v>
      </c>
      <c r="CE101" s="23">
        <v>346</v>
      </c>
      <c r="CF101" s="23">
        <v>54</v>
      </c>
      <c r="CG101" s="23">
        <v>295</v>
      </c>
      <c r="CH101" s="23">
        <v>46</v>
      </c>
      <c r="CI101" s="23">
        <v>0</v>
      </c>
      <c r="CJ101" s="23">
        <v>0</v>
      </c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</row>
    <row r="102" spans="1:267" ht="17.25" thickBot="1">
      <c r="A102" s="21"/>
      <c r="B102" s="21"/>
      <c r="C102" s="23">
        <v>432160</v>
      </c>
      <c r="D102" s="23">
        <v>0</v>
      </c>
      <c r="E102" s="23">
        <v>0</v>
      </c>
      <c r="F102" s="23">
        <v>0</v>
      </c>
      <c r="G102" s="23">
        <v>0</v>
      </c>
      <c r="H102" s="23">
        <v>0</v>
      </c>
      <c r="I102" s="23">
        <v>3</v>
      </c>
      <c r="J102" s="21">
        <v>1</v>
      </c>
      <c r="K102" s="21">
        <v>1</v>
      </c>
      <c r="L102" s="23">
        <v>1</v>
      </c>
      <c r="M102" s="21" t="s">
        <v>1330</v>
      </c>
      <c r="N102" s="21">
        <v>1</v>
      </c>
      <c r="O102" s="23">
        <v>92</v>
      </c>
      <c r="P102" s="24" t="b">
        <v>0</v>
      </c>
      <c r="Q102" s="21"/>
      <c r="R102" s="21"/>
      <c r="S102" s="23">
        <v>45</v>
      </c>
      <c r="T102" s="21" t="s">
        <v>1331</v>
      </c>
      <c r="U102" s="21">
        <v>1</v>
      </c>
      <c r="V102" s="21" t="s">
        <v>886</v>
      </c>
      <c r="W102" s="21">
        <v>3.3</v>
      </c>
      <c r="X102" s="24" t="b">
        <v>0</v>
      </c>
      <c r="Y102" s="21"/>
      <c r="Z102" s="21" t="s">
        <v>1129</v>
      </c>
      <c r="AA102" s="23">
        <v>4</v>
      </c>
      <c r="AB102" s="23">
        <v>94</v>
      </c>
      <c r="AC102" s="23">
        <v>1</v>
      </c>
      <c r="AD102" s="23">
        <v>5122</v>
      </c>
      <c r="AE102" s="23">
        <v>5122</v>
      </c>
      <c r="AF102" s="23">
        <v>14469</v>
      </c>
      <c r="AG102" s="23">
        <v>14469</v>
      </c>
      <c r="AH102" s="21">
        <v>0.2</v>
      </c>
      <c r="AI102" s="21">
        <v>0.2</v>
      </c>
      <c r="AJ102" s="21" t="s">
        <v>886</v>
      </c>
      <c r="AK102" s="23">
        <v>18</v>
      </c>
      <c r="AL102" s="23">
        <v>0</v>
      </c>
      <c r="AM102" s="23">
        <v>0</v>
      </c>
      <c r="AN102" s="23">
        <v>0</v>
      </c>
      <c r="AO102" s="23">
        <v>0</v>
      </c>
      <c r="AP102" s="23">
        <v>0</v>
      </c>
      <c r="AQ102" s="23">
        <v>0</v>
      </c>
      <c r="AR102" s="23">
        <v>0</v>
      </c>
      <c r="AS102" s="23">
        <v>0</v>
      </c>
      <c r="AT102" s="23">
        <v>0</v>
      </c>
      <c r="AU102" s="23">
        <v>0</v>
      </c>
      <c r="AV102" s="23">
        <v>0</v>
      </c>
      <c r="AW102" s="23">
        <v>3</v>
      </c>
      <c r="AX102" s="21">
        <v>2.2000000000000002</v>
      </c>
      <c r="AY102" s="21">
        <v>0</v>
      </c>
      <c r="AZ102" s="21">
        <v>0</v>
      </c>
      <c r="BA102" s="21">
        <v>0.2</v>
      </c>
      <c r="BB102" s="23">
        <v>0</v>
      </c>
      <c r="BC102" s="21">
        <v>0</v>
      </c>
      <c r="BD102" s="21">
        <v>0.01</v>
      </c>
      <c r="BE102" s="21">
        <v>0.01</v>
      </c>
      <c r="BF102" s="21">
        <v>0.24</v>
      </c>
      <c r="BG102" s="23">
        <v>202</v>
      </c>
      <c r="BH102" s="23">
        <v>92</v>
      </c>
      <c r="BI102" s="23">
        <v>434</v>
      </c>
      <c r="BJ102" s="23">
        <v>143</v>
      </c>
      <c r="BK102" s="23">
        <v>410</v>
      </c>
      <c r="BL102" s="23">
        <v>126</v>
      </c>
      <c r="BM102" s="23">
        <v>227</v>
      </c>
      <c r="BN102" s="23">
        <v>110</v>
      </c>
      <c r="BO102" s="21"/>
      <c r="BP102" s="21"/>
      <c r="BQ102" s="21"/>
      <c r="BR102" s="21"/>
      <c r="BS102" s="21"/>
      <c r="BT102" s="21"/>
      <c r="BU102" s="23">
        <v>0</v>
      </c>
      <c r="BV102" s="23">
        <v>0</v>
      </c>
      <c r="BW102" s="23">
        <v>0.05</v>
      </c>
      <c r="BX102" s="23">
        <v>0.05</v>
      </c>
      <c r="BY102" s="23">
        <v>1.2</v>
      </c>
      <c r="BZ102" s="23">
        <v>0</v>
      </c>
      <c r="CA102" s="23">
        <v>469</v>
      </c>
      <c r="CB102" s="23">
        <v>236</v>
      </c>
      <c r="CC102" s="23">
        <v>204</v>
      </c>
      <c r="CD102" s="23">
        <v>86</v>
      </c>
      <c r="CE102" s="23">
        <v>204</v>
      </c>
      <c r="CF102" s="23">
        <v>86</v>
      </c>
      <c r="CG102" s="23">
        <v>97</v>
      </c>
      <c r="CH102" s="23">
        <v>35</v>
      </c>
      <c r="CI102" s="23">
        <v>0</v>
      </c>
      <c r="CJ102" s="23">
        <v>0</v>
      </c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</row>
    <row r="103" spans="1:267" ht="17.25" thickBot="1">
      <c r="A103" s="21"/>
      <c r="B103" s="21"/>
      <c r="C103" s="23">
        <v>228044</v>
      </c>
      <c r="D103" s="23">
        <v>0</v>
      </c>
      <c r="E103" s="23">
        <v>0</v>
      </c>
      <c r="F103" s="23">
        <v>0</v>
      </c>
      <c r="G103" s="23">
        <v>0</v>
      </c>
      <c r="H103" s="23">
        <v>0</v>
      </c>
      <c r="I103" s="23">
        <v>2</v>
      </c>
      <c r="J103" s="21">
        <v>1</v>
      </c>
      <c r="K103" s="21">
        <v>1</v>
      </c>
      <c r="L103" s="23">
        <v>0</v>
      </c>
      <c r="M103" s="21" t="s">
        <v>1322</v>
      </c>
      <c r="N103" s="21">
        <v>0</v>
      </c>
      <c r="O103" s="23">
        <v>93</v>
      </c>
      <c r="P103" s="24" t="b">
        <v>0</v>
      </c>
      <c r="Q103" s="21"/>
      <c r="R103" s="21"/>
      <c r="S103" s="23">
        <v>40</v>
      </c>
      <c r="T103" s="21" t="s">
        <v>1325</v>
      </c>
      <c r="U103" s="21">
        <v>0</v>
      </c>
      <c r="V103" s="21" t="s">
        <v>1326</v>
      </c>
      <c r="W103" s="21">
        <v>0.2</v>
      </c>
      <c r="X103" s="24" t="b">
        <v>0</v>
      </c>
      <c r="Y103" s="21"/>
      <c r="Z103" s="21" t="s">
        <v>1129</v>
      </c>
      <c r="AA103" s="23">
        <v>4</v>
      </c>
      <c r="AB103" s="23">
        <v>94</v>
      </c>
      <c r="AC103" s="23">
        <v>0</v>
      </c>
      <c r="AD103" s="23">
        <v>607</v>
      </c>
      <c r="AE103" s="23">
        <v>607</v>
      </c>
      <c r="AF103" s="23">
        <v>910</v>
      </c>
      <c r="AG103" s="23">
        <v>910</v>
      </c>
      <c r="AH103" s="21">
        <v>0</v>
      </c>
      <c r="AI103" s="21">
        <v>0</v>
      </c>
      <c r="AJ103" s="21" t="s">
        <v>994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0</v>
      </c>
      <c r="AQ103" s="23">
        <v>0</v>
      </c>
      <c r="AR103" s="23">
        <v>0</v>
      </c>
      <c r="AS103" s="23">
        <v>0</v>
      </c>
      <c r="AT103" s="23">
        <v>0</v>
      </c>
      <c r="AU103" s="23">
        <v>0</v>
      </c>
      <c r="AV103" s="23">
        <v>0</v>
      </c>
      <c r="AW103" s="23">
        <v>0</v>
      </c>
      <c r="AX103" s="21">
        <v>0</v>
      </c>
      <c r="AY103" s="21">
        <v>0</v>
      </c>
      <c r="AZ103" s="21">
        <v>0</v>
      </c>
      <c r="BA103" s="21">
        <v>0</v>
      </c>
      <c r="BB103" s="23">
        <v>0</v>
      </c>
      <c r="BC103" s="21">
        <v>0</v>
      </c>
      <c r="BD103" s="21">
        <v>0</v>
      </c>
      <c r="BE103" s="21">
        <v>0</v>
      </c>
      <c r="BF103" s="21">
        <v>0</v>
      </c>
      <c r="BG103" s="23">
        <v>284</v>
      </c>
      <c r="BH103" s="23">
        <v>110</v>
      </c>
      <c r="BI103" s="23">
        <v>276</v>
      </c>
      <c r="BJ103" s="23">
        <v>106</v>
      </c>
      <c r="BK103" s="23">
        <v>233</v>
      </c>
      <c r="BL103" s="23">
        <v>81</v>
      </c>
      <c r="BM103" s="23">
        <v>293</v>
      </c>
      <c r="BN103" s="23">
        <v>109</v>
      </c>
      <c r="BO103" s="21"/>
      <c r="BP103" s="21"/>
      <c r="BQ103" s="21"/>
      <c r="BR103" s="21"/>
      <c r="BS103" s="21"/>
      <c r="BT103" s="21"/>
      <c r="BU103" s="23">
        <v>0</v>
      </c>
      <c r="BV103" s="23">
        <v>0</v>
      </c>
      <c r="BW103" s="23">
        <v>0</v>
      </c>
      <c r="BX103" s="23">
        <v>0</v>
      </c>
      <c r="BY103" s="23">
        <v>0</v>
      </c>
      <c r="BZ103" s="23">
        <v>0</v>
      </c>
      <c r="CA103" s="23">
        <v>613</v>
      </c>
      <c r="CB103" s="23">
        <v>180</v>
      </c>
      <c r="CC103" s="23">
        <v>340</v>
      </c>
      <c r="CD103" s="23">
        <v>115</v>
      </c>
      <c r="CE103" s="23">
        <v>340</v>
      </c>
      <c r="CF103" s="23">
        <v>115</v>
      </c>
      <c r="CG103" s="23">
        <v>329</v>
      </c>
      <c r="CH103" s="23">
        <v>127</v>
      </c>
      <c r="CI103" s="23">
        <v>0</v>
      </c>
      <c r="CJ103" s="23">
        <v>0</v>
      </c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</row>
    <row r="104" spans="1:267" ht="27.75" thickBot="1">
      <c r="A104" s="23">
        <v>0</v>
      </c>
      <c r="B104" s="23">
        <v>0</v>
      </c>
      <c r="C104" s="23">
        <v>481405</v>
      </c>
      <c r="D104" s="23">
        <v>0</v>
      </c>
      <c r="E104" s="23">
        <v>0</v>
      </c>
      <c r="F104" s="23">
        <v>0</v>
      </c>
      <c r="G104" s="23">
        <v>0</v>
      </c>
      <c r="H104" s="23">
        <v>0</v>
      </c>
      <c r="I104" s="23">
        <v>3</v>
      </c>
      <c r="J104" s="21">
        <v>0</v>
      </c>
      <c r="K104" s="21">
        <v>0</v>
      </c>
      <c r="L104" s="23">
        <v>0</v>
      </c>
      <c r="M104" s="21" t="s">
        <v>1322</v>
      </c>
      <c r="N104" s="21">
        <v>0</v>
      </c>
      <c r="O104" s="23">
        <v>94</v>
      </c>
      <c r="P104" s="24" t="b">
        <v>0</v>
      </c>
      <c r="Q104" s="21" t="s">
        <v>2224</v>
      </c>
      <c r="R104" s="21" t="s">
        <v>2225</v>
      </c>
      <c r="S104" s="23">
        <v>45</v>
      </c>
      <c r="T104" s="21" t="s">
        <v>1335</v>
      </c>
      <c r="U104" s="21">
        <v>0</v>
      </c>
      <c r="V104" s="21" t="s">
        <v>999</v>
      </c>
      <c r="W104" s="21">
        <v>0</v>
      </c>
      <c r="X104" s="24" t="b">
        <v>0</v>
      </c>
      <c r="Y104" s="21"/>
      <c r="Z104" s="21" t="s">
        <v>1143</v>
      </c>
      <c r="AA104" s="23">
        <v>4</v>
      </c>
      <c r="AB104" s="23">
        <v>94</v>
      </c>
      <c r="AC104" s="23">
        <v>0</v>
      </c>
      <c r="AD104" s="23">
        <v>0</v>
      </c>
      <c r="AE104" s="23">
        <v>0</v>
      </c>
      <c r="AF104" s="23">
        <v>40</v>
      </c>
      <c r="AG104" s="23">
        <v>40</v>
      </c>
      <c r="AH104" s="21">
        <v>0</v>
      </c>
      <c r="AI104" s="21">
        <v>0</v>
      </c>
      <c r="AJ104" s="21" t="s">
        <v>999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0</v>
      </c>
      <c r="AQ104" s="23">
        <v>0</v>
      </c>
      <c r="AR104" s="23">
        <v>0</v>
      </c>
      <c r="AS104" s="23">
        <v>0</v>
      </c>
      <c r="AT104" s="23">
        <v>0</v>
      </c>
      <c r="AU104" s="23">
        <v>0</v>
      </c>
      <c r="AV104" s="23">
        <v>0</v>
      </c>
      <c r="AW104" s="23">
        <v>0</v>
      </c>
      <c r="AX104" s="21">
        <v>0</v>
      </c>
      <c r="AY104" s="21">
        <v>0</v>
      </c>
      <c r="AZ104" s="21">
        <v>0</v>
      </c>
      <c r="BA104" s="21">
        <v>0</v>
      </c>
      <c r="BB104" s="23">
        <v>0</v>
      </c>
      <c r="BC104" s="21">
        <v>0</v>
      </c>
      <c r="BD104" s="21">
        <v>0</v>
      </c>
      <c r="BE104" s="21">
        <v>0</v>
      </c>
      <c r="BF104" s="21">
        <v>0</v>
      </c>
      <c r="BG104" s="23">
        <v>464</v>
      </c>
      <c r="BH104" s="23">
        <v>155</v>
      </c>
      <c r="BI104" s="23">
        <v>464</v>
      </c>
      <c r="BJ104" s="23">
        <v>161</v>
      </c>
      <c r="BK104" s="23">
        <v>443</v>
      </c>
      <c r="BL104" s="23">
        <v>144</v>
      </c>
      <c r="BM104" s="23">
        <v>472</v>
      </c>
      <c r="BN104" s="23">
        <v>162</v>
      </c>
      <c r="BO104" s="21"/>
      <c r="BP104" s="21"/>
      <c r="BQ104" s="21"/>
      <c r="BR104" s="21"/>
      <c r="BS104" s="21"/>
      <c r="BT104" s="21"/>
      <c r="BU104" s="23">
        <v>0</v>
      </c>
      <c r="BV104" s="23">
        <v>0</v>
      </c>
      <c r="BW104" s="23">
        <v>0</v>
      </c>
      <c r="BX104" s="23">
        <v>0</v>
      </c>
      <c r="BY104" s="23">
        <v>0</v>
      </c>
      <c r="BZ104" s="23">
        <v>0</v>
      </c>
      <c r="CA104" s="23">
        <v>508</v>
      </c>
      <c r="CB104" s="23">
        <v>256</v>
      </c>
      <c r="CC104" s="23">
        <v>509</v>
      </c>
      <c r="CD104" s="23">
        <v>183</v>
      </c>
      <c r="CE104" s="23">
        <v>509</v>
      </c>
      <c r="CF104" s="23">
        <v>183</v>
      </c>
      <c r="CG104" s="23">
        <v>654</v>
      </c>
      <c r="CH104" s="23">
        <v>276</v>
      </c>
      <c r="CI104" s="23">
        <v>0</v>
      </c>
      <c r="CJ104" s="23">
        <v>0</v>
      </c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</row>
    <row r="105" spans="1:267" ht="17.25" thickBot="1">
      <c r="A105" s="21"/>
      <c r="B105" s="21"/>
      <c r="C105" s="23">
        <v>174932</v>
      </c>
      <c r="D105" s="23">
        <v>0</v>
      </c>
      <c r="E105" s="23">
        <v>0</v>
      </c>
      <c r="F105" s="23">
        <v>0</v>
      </c>
      <c r="G105" s="23">
        <v>0</v>
      </c>
      <c r="H105" s="23">
        <v>0</v>
      </c>
      <c r="I105" s="23">
        <v>3</v>
      </c>
      <c r="J105" s="21">
        <v>1.6</v>
      </c>
      <c r="K105" s="21">
        <v>1.6</v>
      </c>
      <c r="L105" s="23">
        <v>0</v>
      </c>
      <c r="M105" s="21" t="s">
        <v>1307</v>
      </c>
      <c r="N105" s="21">
        <v>0</v>
      </c>
      <c r="O105" s="23">
        <v>95</v>
      </c>
      <c r="P105" s="24" t="b">
        <v>0</v>
      </c>
      <c r="Q105" s="21"/>
      <c r="R105" s="21"/>
      <c r="S105" s="23">
        <v>50</v>
      </c>
      <c r="T105" s="21" t="s">
        <v>1308</v>
      </c>
      <c r="U105" s="21">
        <v>0</v>
      </c>
      <c r="V105" s="21" t="s">
        <v>1309</v>
      </c>
      <c r="W105" s="21">
        <v>0</v>
      </c>
      <c r="X105" s="24" t="b">
        <v>0</v>
      </c>
      <c r="Y105" s="21"/>
      <c r="Z105" s="21" t="s">
        <v>1129</v>
      </c>
      <c r="AA105" s="23">
        <v>4</v>
      </c>
      <c r="AB105" s="23">
        <v>94</v>
      </c>
      <c r="AC105" s="23">
        <v>0</v>
      </c>
      <c r="AD105" s="23">
        <v>184</v>
      </c>
      <c r="AE105" s="23">
        <v>184</v>
      </c>
      <c r="AF105" s="23">
        <v>439</v>
      </c>
      <c r="AG105" s="23">
        <v>439</v>
      </c>
      <c r="AH105" s="21">
        <v>0</v>
      </c>
      <c r="AI105" s="21">
        <v>0</v>
      </c>
      <c r="AJ105" s="21" t="s">
        <v>995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0</v>
      </c>
      <c r="AQ105" s="23">
        <v>0</v>
      </c>
      <c r="AR105" s="23">
        <v>0</v>
      </c>
      <c r="AS105" s="23">
        <v>0</v>
      </c>
      <c r="AT105" s="23">
        <v>0</v>
      </c>
      <c r="AU105" s="23">
        <v>0</v>
      </c>
      <c r="AV105" s="23">
        <v>0</v>
      </c>
      <c r="AW105" s="23">
        <v>0</v>
      </c>
      <c r="AX105" s="21">
        <v>0</v>
      </c>
      <c r="AY105" s="21">
        <v>0</v>
      </c>
      <c r="AZ105" s="21">
        <v>0</v>
      </c>
      <c r="BA105" s="21">
        <v>0</v>
      </c>
      <c r="BB105" s="23">
        <v>0</v>
      </c>
      <c r="BC105" s="21">
        <v>0</v>
      </c>
      <c r="BD105" s="21">
        <v>0</v>
      </c>
      <c r="BE105" s="21">
        <v>0</v>
      </c>
      <c r="BF105" s="21">
        <v>0</v>
      </c>
      <c r="BG105" s="23">
        <v>543</v>
      </c>
      <c r="BH105" s="23">
        <v>212</v>
      </c>
      <c r="BI105" s="23">
        <v>544</v>
      </c>
      <c r="BJ105" s="23">
        <v>218</v>
      </c>
      <c r="BK105" s="23">
        <v>528</v>
      </c>
      <c r="BL105" s="23">
        <v>204</v>
      </c>
      <c r="BM105" s="23">
        <v>550</v>
      </c>
      <c r="BN105" s="23">
        <v>219</v>
      </c>
      <c r="BO105" s="21"/>
      <c r="BP105" s="21"/>
      <c r="BQ105" s="21"/>
      <c r="BR105" s="21"/>
      <c r="BS105" s="21"/>
      <c r="BT105" s="21"/>
      <c r="BU105" s="23">
        <v>0</v>
      </c>
      <c r="BV105" s="23">
        <v>0</v>
      </c>
      <c r="BW105" s="23">
        <v>0</v>
      </c>
      <c r="BX105" s="23">
        <v>0</v>
      </c>
      <c r="BY105" s="23">
        <v>0</v>
      </c>
      <c r="BZ105" s="23">
        <v>0</v>
      </c>
      <c r="CA105" s="23">
        <v>219</v>
      </c>
      <c r="CB105" s="23">
        <v>144</v>
      </c>
      <c r="CC105" s="23">
        <v>571</v>
      </c>
      <c r="CD105" s="23">
        <v>230</v>
      </c>
      <c r="CE105" s="23">
        <v>571</v>
      </c>
      <c r="CF105" s="23">
        <v>230</v>
      </c>
      <c r="CG105" s="23">
        <v>511</v>
      </c>
      <c r="CH105" s="23">
        <v>186</v>
      </c>
      <c r="CI105" s="23">
        <v>0</v>
      </c>
      <c r="CJ105" s="23">
        <v>0</v>
      </c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</row>
    <row r="106" spans="1:267" ht="17.25" thickBot="1">
      <c r="A106" s="21"/>
      <c r="B106" s="21"/>
      <c r="C106" s="23">
        <v>432830</v>
      </c>
      <c r="D106" s="23">
        <v>0</v>
      </c>
      <c r="E106" s="23">
        <v>0</v>
      </c>
      <c r="F106" s="23">
        <v>0</v>
      </c>
      <c r="G106" s="23">
        <v>0</v>
      </c>
      <c r="H106" s="23">
        <v>0</v>
      </c>
      <c r="I106" s="23">
        <v>2</v>
      </c>
      <c r="J106" s="21">
        <v>2</v>
      </c>
      <c r="K106" s="21">
        <v>2</v>
      </c>
      <c r="L106" s="23">
        <v>1</v>
      </c>
      <c r="M106" s="21" t="s">
        <v>1191</v>
      </c>
      <c r="N106" s="21">
        <v>1</v>
      </c>
      <c r="O106" s="23">
        <v>96</v>
      </c>
      <c r="P106" s="24" t="b">
        <v>0</v>
      </c>
      <c r="Q106" s="21"/>
      <c r="R106" s="21"/>
      <c r="S106" s="23">
        <v>45</v>
      </c>
      <c r="T106" s="21" t="s">
        <v>1979</v>
      </c>
      <c r="U106" s="21">
        <v>1</v>
      </c>
      <c r="V106" s="21" t="s">
        <v>778</v>
      </c>
      <c r="W106" s="21">
        <v>0.3</v>
      </c>
      <c r="X106" s="24" t="b">
        <v>0</v>
      </c>
      <c r="Y106" s="21"/>
      <c r="Z106" s="21" t="s">
        <v>1129</v>
      </c>
      <c r="AA106" s="23">
        <v>4</v>
      </c>
      <c r="AB106" s="23">
        <v>94</v>
      </c>
      <c r="AC106" s="23">
        <v>1</v>
      </c>
      <c r="AD106" s="23">
        <v>1195</v>
      </c>
      <c r="AE106" s="23">
        <v>1195</v>
      </c>
      <c r="AF106" s="23">
        <v>943</v>
      </c>
      <c r="AG106" s="23">
        <v>943</v>
      </c>
      <c r="AH106" s="21">
        <v>0.2</v>
      </c>
      <c r="AI106" s="21">
        <v>0.2</v>
      </c>
      <c r="AJ106" s="21" t="s">
        <v>778</v>
      </c>
      <c r="AK106" s="23">
        <v>90</v>
      </c>
      <c r="AL106" s="23">
        <v>0</v>
      </c>
      <c r="AM106" s="23">
        <v>0</v>
      </c>
      <c r="AN106" s="23">
        <v>0</v>
      </c>
      <c r="AO106" s="23">
        <v>2</v>
      </c>
      <c r="AP106" s="23">
        <v>0</v>
      </c>
      <c r="AQ106" s="23">
        <v>0</v>
      </c>
      <c r="AR106" s="23">
        <v>0</v>
      </c>
      <c r="AS106" s="23">
        <v>0</v>
      </c>
      <c r="AT106" s="23">
        <v>0</v>
      </c>
      <c r="AU106" s="23">
        <v>0</v>
      </c>
      <c r="AV106" s="23">
        <v>0</v>
      </c>
      <c r="AW106" s="23">
        <v>16</v>
      </c>
      <c r="AX106" s="21">
        <v>20.8</v>
      </c>
      <c r="AY106" s="21">
        <v>0.7</v>
      </c>
      <c r="AZ106" s="21">
        <v>4</v>
      </c>
      <c r="BA106" s="21">
        <v>2.6</v>
      </c>
      <c r="BB106" s="23">
        <v>1</v>
      </c>
      <c r="BC106" s="21">
        <v>0</v>
      </c>
      <c r="BD106" s="21">
        <v>0.01</v>
      </c>
      <c r="BE106" s="21">
        <v>0.01</v>
      </c>
      <c r="BF106" s="21">
        <v>1.26</v>
      </c>
      <c r="BG106" s="23">
        <v>68</v>
      </c>
      <c r="BH106" s="23">
        <v>27</v>
      </c>
      <c r="BI106" s="23">
        <v>182</v>
      </c>
      <c r="BJ106" s="23">
        <v>61</v>
      </c>
      <c r="BK106" s="23">
        <v>122</v>
      </c>
      <c r="BL106" s="23">
        <v>35</v>
      </c>
      <c r="BM106" s="23">
        <v>129</v>
      </c>
      <c r="BN106" s="23">
        <v>41</v>
      </c>
      <c r="BO106" s="21"/>
      <c r="BP106" s="21"/>
      <c r="BQ106" s="21"/>
      <c r="BR106" s="21"/>
      <c r="BS106" s="21"/>
      <c r="BT106" s="21"/>
      <c r="BU106" s="23">
        <v>0</v>
      </c>
      <c r="BV106" s="23">
        <v>0</v>
      </c>
      <c r="BW106" s="23">
        <v>0.01</v>
      </c>
      <c r="BX106" s="23">
        <v>0.01</v>
      </c>
      <c r="BY106" s="23">
        <v>1.26</v>
      </c>
      <c r="BZ106" s="23">
        <v>2</v>
      </c>
      <c r="CA106" s="23">
        <v>472</v>
      </c>
      <c r="CB106" s="23">
        <v>135</v>
      </c>
      <c r="CC106" s="23">
        <v>206</v>
      </c>
      <c r="CD106" s="23">
        <v>77</v>
      </c>
      <c r="CE106" s="23">
        <v>206</v>
      </c>
      <c r="CF106" s="23">
        <v>77</v>
      </c>
      <c r="CG106" s="23">
        <v>283</v>
      </c>
      <c r="CH106" s="23">
        <v>107</v>
      </c>
      <c r="CI106" s="23">
        <v>1</v>
      </c>
      <c r="CJ106" s="23">
        <v>0</v>
      </c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</row>
    <row r="107" spans="1:267" ht="17.25" thickBot="1">
      <c r="A107" s="23">
        <v>0</v>
      </c>
      <c r="B107" s="23">
        <v>0</v>
      </c>
      <c r="C107" s="23">
        <v>503300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>
        <v>1</v>
      </c>
      <c r="J107" s="21">
        <v>0</v>
      </c>
      <c r="K107" s="21">
        <v>0</v>
      </c>
      <c r="L107" s="23">
        <v>0</v>
      </c>
      <c r="M107" s="21" t="s">
        <v>1188</v>
      </c>
      <c r="N107" s="21">
        <v>0</v>
      </c>
      <c r="O107" s="23">
        <v>97</v>
      </c>
      <c r="P107" s="24" t="b">
        <v>0</v>
      </c>
      <c r="Q107" s="21" t="s">
        <v>2226</v>
      </c>
      <c r="R107" s="21" t="s">
        <v>2227</v>
      </c>
      <c r="S107" s="23">
        <v>40</v>
      </c>
      <c r="T107" s="21" t="s">
        <v>1350</v>
      </c>
      <c r="U107" s="21">
        <v>0</v>
      </c>
      <c r="V107" s="21" t="s">
        <v>1351</v>
      </c>
      <c r="W107" s="21">
        <v>0</v>
      </c>
      <c r="X107" s="24" t="b">
        <v>0</v>
      </c>
      <c r="Y107" s="21"/>
      <c r="Z107" s="21" t="s">
        <v>1143</v>
      </c>
      <c r="AA107" s="23">
        <v>4</v>
      </c>
      <c r="AB107" s="23">
        <v>94</v>
      </c>
      <c r="AC107" s="23">
        <v>0</v>
      </c>
      <c r="AD107" s="23">
        <v>0</v>
      </c>
      <c r="AE107" s="23">
        <v>0</v>
      </c>
      <c r="AF107" s="23">
        <v>105</v>
      </c>
      <c r="AG107" s="23">
        <v>105</v>
      </c>
      <c r="AH107" s="21">
        <v>0</v>
      </c>
      <c r="AI107" s="21">
        <v>0</v>
      </c>
      <c r="AJ107" s="21" t="s">
        <v>1351</v>
      </c>
      <c r="AK107" s="23">
        <v>0</v>
      </c>
      <c r="AL107" s="23">
        <v>0</v>
      </c>
      <c r="AM107" s="23">
        <v>0</v>
      </c>
      <c r="AN107" s="23">
        <v>0</v>
      </c>
      <c r="AO107" s="23">
        <v>0</v>
      </c>
      <c r="AP107" s="23">
        <v>0</v>
      </c>
      <c r="AQ107" s="23">
        <v>0</v>
      </c>
      <c r="AR107" s="23">
        <v>0</v>
      </c>
      <c r="AS107" s="23">
        <v>0</v>
      </c>
      <c r="AT107" s="23">
        <v>0</v>
      </c>
      <c r="AU107" s="23">
        <v>0</v>
      </c>
      <c r="AV107" s="23">
        <v>0</v>
      </c>
      <c r="AW107" s="23">
        <v>0</v>
      </c>
      <c r="AX107" s="21">
        <v>0</v>
      </c>
      <c r="AY107" s="21">
        <v>0</v>
      </c>
      <c r="AZ107" s="21">
        <v>0</v>
      </c>
      <c r="BA107" s="21">
        <v>0</v>
      </c>
      <c r="BB107" s="23">
        <v>0</v>
      </c>
      <c r="BC107" s="21">
        <v>0</v>
      </c>
      <c r="BD107" s="21">
        <v>0</v>
      </c>
      <c r="BE107" s="21">
        <v>0</v>
      </c>
      <c r="BF107" s="21">
        <v>0</v>
      </c>
      <c r="BG107" s="23">
        <v>324</v>
      </c>
      <c r="BH107" s="23">
        <v>58</v>
      </c>
      <c r="BI107" s="23">
        <v>315</v>
      </c>
      <c r="BJ107" s="23">
        <v>47</v>
      </c>
      <c r="BK107" s="23">
        <v>274</v>
      </c>
      <c r="BL107" s="23">
        <v>46</v>
      </c>
      <c r="BM107" s="23">
        <v>332</v>
      </c>
      <c r="BN107" s="23">
        <v>58</v>
      </c>
      <c r="BO107" s="21"/>
      <c r="BP107" s="21"/>
      <c r="BQ107" s="21"/>
      <c r="BR107" s="21"/>
      <c r="BS107" s="21"/>
      <c r="BT107" s="21"/>
      <c r="BU107" s="23">
        <v>0</v>
      </c>
      <c r="BV107" s="23">
        <v>0</v>
      </c>
      <c r="BW107" s="23">
        <v>0</v>
      </c>
      <c r="BX107" s="23">
        <v>0</v>
      </c>
      <c r="BY107" s="23">
        <v>0</v>
      </c>
      <c r="BZ107" s="23">
        <v>0</v>
      </c>
      <c r="CA107" s="23">
        <v>656</v>
      </c>
      <c r="CB107" s="23">
        <v>75</v>
      </c>
      <c r="CC107" s="23">
        <v>377</v>
      </c>
      <c r="CD107" s="23">
        <v>64</v>
      </c>
      <c r="CE107" s="23">
        <v>377</v>
      </c>
      <c r="CF107" s="23">
        <v>64</v>
      </c>
      <c r="CG107" s="23">
        <v>624</v>
      </c>
      <c r="CH107" s="23">
        <v>72</v>
      </c>
      <c r="CI107" s="23">
        <v>0</v>
      </c>
      <c r="CJ107" s="23">
        <v>0</v>
      </c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</row>
    <row r="108" spans="1:267" ht="17.25" thickBot="1">
      <c r="A108" s="21"/>
      <c r="B108" s="21"/>
      <c r="C108" s="23">
        <v>440089</v>
      </c>
      <c r="D108" s="23">
        <v>0</v>
      </c>
      <c r="E108" s="23">
        <v>0</v>
      </c>
      <c r="F108" s="23">
        <v>0</v>
      </c>
      <c r="G108" s="23">
        <v>0</v>
      </c>
      <c r="H108" s="23">
        <v>0</v>
      </c>
      <c r="I108" s="23">
        <v>3</v>
      </c>
      <c r="J108" s="21">
        <v>1.6</v>
      </c>
      <c r="K108" s="21">
        <v>1.6</v>
      </c>
      <c r="L108" s="23">
        <v>1</v>
      </c>
      <c r="M108" s="21" t="s">
        <v>1344</v>
      </c>
      <c r="N108" s="21">
        <v>1</v>
      </c>
      <c r="O108" s="23">
        <v>98</v>
      </c>
      <c r="P108" s="24" t="b">
        <v>0</v>
      </c>
      <c r="Q108" s="21"/>
      <c r="R108" s="21"/>
      <c r="S108" s="23">
        <v>50</v>
      </c>
      <c r="T108" s="21" t="s">
        <v>1345</v>
      </c>
      <c r="U108" s="21">
        <v>1</v>
      </c>
      <c r="V108" s="21" t="s">
        <v>898</v>
      </c>
      <c r="W108" s="21">
        <v>0.1</v>
      </c>
      <c r="X108" s="24" t="b">
        <v>0</v>
      </c>
      <c r="Y108" s="21"/>
      <c r="Z108" s="21" t="s">
        <v>1129</v>
      </c>
      <c r="AA108" s="23">
        <v>4</v>
      </c>
      <c r="AB108" s="23">
        <v>94</v>
      </c>
      <c r="AC108" s="23">
        <v>1</v>
      </c>
      <c r="AD108" s="23">
        <v>568</v>
      </c>
      <c r="AE108" s="23">
        <v>568</v>
      </c>
      <c r="AF108" s="23">
        <v>936</v>
      </c>
      <c r="AG108" s="23">
        <v>936</v>
      </c>
      <c r="AH108" s="21">
        <v>0.2</v>
      </c>
      <c r="AI108" s="21">
        <v>0.2</v>
      </c>
      <c r="AJ108" s="21" t="s">
        <v>898</v>
      </c>
      <c r="AK108" s="23">
        <v>41</v>
      </c>
      <c r="AL108" s="23">
        <v>0</v>
      </c>
      <c r="AM108" s="23">
        <v>0</v>
      </c>
      <c r="AN108" s="23">
        <v>0</v>
      </c>
      <c r="AO108" s="23">
        <v>0</v>
      </c>
      <c r="AP108" s="23">
        <v>0</v>
      </c>
      <c r="AQ108" s="23">
        <v>0</v>
      </c>
      <c r="AR108" s="23">
        <v>0</v>
      </c>
      <c r="AS108" s="23">
        <v>0</v>
      </c>
      <c r="AT108" s="23">
        <v>0</v>
      </c>
      <c r="AU108" s="23">
        <v>0</v>
      </c>
      <c r="AV108" s="23">
        <v>0</v>
      </c>
      <c r="AW108" s="23">
        <v>4</v>
      </c>
      <c r="AX108" s="21">
        <v>10.4</v>
      </c>
      <c r="AY108" s="21">
        <v>0.3</v>
      </c>
      <c r="AZ108" s="21">
        <v>17</v>
      </c>
      <c r="BA108" s="21">
        <v>2.8</v>
      </c>
      <c r="BB108" s="23">
        <v>0</v>
      </c>
      <c r="BC108" s="21">
        <v>7.0000000000000007E-2</v>
      </c>
      <c r="BD108" s="21">
        <v>0.01</v>
      </c>
      <c r="BE108" s="21">
        <v>0.08</v>
      </c>
      <c r="BF108" s="21">
        <v>0.56999999999999995</v>
      </c>
      <c r="BG108" s="23">
        <v>136</v>
      </c>
      <c r="BH108" s="23">
        <v>53</v>
      </c>
      <c r="BI108" s="23">
        <v>202</v>
      </c>
      <c r="BJ108" s="23">
        <v>108</v>
      </c>
      <c r="BK108" s="23">
        <v>59</v>
      </c>
      <c r="BL108" s="23">
        <v>31</v>
      </c>
      <c r="BM108" s="23">
        <v>121</v>
      </c>
      <c r="BN108" s="23">
        <v>64</v>
      </c>
      <c r="BO108" s="21"/>
      <c r="BP108" s="21"/>
      <c r="BQ108" s="21"/>
      <c r="BR108" s="21"/>
      <c r="BS108" s="21"/>
      <c r="BT108" s="21"/>
      <c r="BU108" s="23">
        <v>0.15</v>
      </c>
      <c r="BV108" s="23">
        <v>0</v>
      </c>
      <c r="BW108" s="23">
        <v>0.02</v>
      </c>
      <c r="BX108" s="23">
        <v>0.17</v>
      </c>
      <c r="BY108" s="23">
        <v>1.25</v>
      </c>
      <c r="BZ108" s="23">
        <v>0</v>
      </c>
      <c r="CA108" s="23">
        <v>280</v>
      </c>
      <c r="CB108" s="23">
        <v>182</v>
      </c>
      <c r="CC108" s="23">
        <v>248</v>
      </c>
      <c r="CD108" s="23">
        <v>112</v>
      </c>
      <c r="CE108" s="23">
        <v>248</v>
      </c>
      <c r="CF108" s="23">
        <v>112</v>
      </c>
      <c r="CG108" s="23">
        <v>411</v>
      </c>
      <c r="CH108" s="23">
        <v>131</v>
      </c>
      <c r="CI108" s="23">
        <v>0</v>
      </c>
      <c r="CJ108" s="23">
        <v>0</v>
      </c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</row>
    <row r="109" spans="1:267" ht="17.25" thickBot="1">
      <c r="A109" s="23">
        <v>100</v>
      </c>
      <c r="B109" s="23">
        <v>100</v>
      </c>
      <c r="C109" s="23">
        <v>183656</v>
      </c>
      <c r="D109" s="23">
        <v>0</v>
      </c>
      <c r="E109" s="23">
        <v>0</v>
      </c>
      <c r="F109" s="23">
        <v>0</v>
      </c>
      <c r="G109" s="23">
        <v>0</v>
      </c>
      <c r="H109" s="23">
        <v>0</v>
      </c>
      <c r="I109" s="23">
        <v>3</v>
      </c>
      <c r="J109" s="21">
        <v>1.6</v>
      </c>
      <c r="K109" s="21">
        <v>1.6</v>
      </c>
      <c r="L109" s="23">
        <v>0</v>
      </c>
      <c r="M109" s="21" t="s">
        <v>1310</v>
      </c>
      <c r="N109" s="21">
        <v>0</v>
      </c>
      <c r="O109" s="23">
        <v>99</v>
      </c>
      <c r="P109" s="24" t="b">
        <v>0</v>
      </c>
      <c r="Q109" s="21"/>
      <c r="R109" s="21" t="s">
        <v>2688</v>
      </c>
      <c r="S109" s="23">
        <v>50</v>
      </c>
      <c r="T109" s="21" t="s">
        <v>1311</v>
      </c>
      <c r="U109" s="21">
        <v>0</v>
      </c>
      <c r="V109" s="21" t="s">
        <v>772</v>
      </c>
      <c r="W109" s="21">
        <v>0.1</v>
      </c>
      <c r="X109" s="24" t="b">
        <v>0</v>
      </c>
      <c r="Y109" s="21"/>
      <c r="Z109" s="21" t="s">
        <v>1129</v>
      </c>
      <c r="AA109" s="23">
        <v>4</v>
      </c>
      <c r="AB109" s="23">
        <v>94</v>
      </c>
      <c r="AC109" s="23">
        <v>0</v>
      </c>
      <c r="AD109" s="23">
        <v>426</v>
      </c>
      <c r="AE109" s="23">
        <v>426</v>
      </c>
      <c r="AF109" s="23">
        <v>1037</v>
      </c>
      <c r="AG109" s="23">
        <v>1037</v>
      </c>
      <c r="AH109" s="21">
        <v>0</v>
      </c>
      <c r="AI109" s="21">
        <v>0</v>
      </c>
      <c r="AJ109" s="21" t="s">
        <v>772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0</v>
      </c>
      <c r="AQ109" s="23">
        <v>0</v>
      </c>
      <c r="AR109" s="23">
        <v>0</v>
      </c>
      <c r="AS109" s="23">
        <v>0</v>
      </c>
      <c r="AT109" s="23">
        <v>0</v>
      </c>
      <c r="AU109" s="23">
        <v>0</v>
      </c>
      <c r="AV109" s="23">
        <v>0</v>
      </c>
      <c r="AW109" s="23">
        <v>0</v>
      </c>
      <c r="AX109" s="21">
        <v>0</v>
      </c>
      <c r="AY109" s="21">
        <v>0</v>
      </c>
      <c r="AZ109" s="21">
        <v>0</v>
      </c>
      <c r="BA109" s="21">
        <v>0</v>
      </c>
      <c r="BB109" s="23">
        <v>0</v>
      </c>
      <c r="BC109" s="21">
        <v>0</v>
      </c>
      <c r="BD109" s="21">
        <v>0</v>
      </c>
      <c r="BE109" s="21">
        <v>0</v>
      </c>
      <c r="BF109" s="21">
        <v>0</v>
      </c>
      <c r="BG109" s="23">
        <v>548</v>
      </c>
      <c r="BH109" s="23">
        <v>216</v>
      </c>
      <c r="BI109" s="23">
        <v>549</v>
      </c>
      <c r="BJ109" s="23">
        <v>222</v>
      </c>
      <c r="BK109" s="23">
        <v>534</v>
      </c>
      <c r="BL109" s="23">
        <v>209</v>
      </c>
      <c r="BM109" s="23">
        <v>555</v>
      </c>
      <c r="BN109" s="23">
        <v>223</v>
      </c>
      <c r="BO109" s="21"/>
      <c r="BP109" s="21"/>
      <c r="BQ109" s="21"/>
      <c r="BR109" s="21"/>
      <c r="BS109" s="23">
        <v>4</v>
      </c>
      <c r="BT109" s="21"/>
      <c r="BU109" s="23">
        <v>0</v>
      </c>
      <c r="BV109" s="23">
        <v>0</v>
      </c>
      <c r="BW109" s="23">
        <v>0</v>
      </c>
      <c r="BX109" s="23">
        <v>0</v>
      </c>
      <c r="BY109" s="23">
        <v>0</v>
      </c>
      <c r="BZ109" s="23">
        <v>0</v>
      </c>
      <c r="CA109" s="23">
        <v>225</v>
      </c>
      <c r="CB109" s="23">
        <v>149</v>
      </c>
      <c r="CC109" s="23">
        <v>574</v>
      </c>
      <c r="CD109" s="23">
        <v>232</v>
      </c>
      <c r="CE109" s="23">
        <v>574</v>
      </c>
      <c r="CF109" s="23">
        <v>232</v>
      </c>
      <c r="CG109" s="23">
        <v>410</v>
      </c>
      <c r="CH109" s="23">
        <v>130</v>
      </c>
      <c r="CI109" s="23">
        <v>0</v>
      </c>
      <c r="CJ109" s="23">
        <v>0</v>
      </c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</row>
    <row r="110" spans="1:267" ht="27.75" thickBot="1">
      <c r="A110" s="23">
        <v>0</v>
      </c>
      <c r="B110" s="23">
        <v>0</v>
      </c>
      <c r="C110" s="23">
        <v>434662</v>
      </c>
      <c r="D110" s="23">
        <v>0</v>
      </c>
      <c r="E110" s="23">
        <v>0</v>
      </c>
      <c r="F110" s="23">
        <v>0</v>
      </c>
      <c r="G110" s="23">
        <v>0</v>
      </c>
      <c r="H110" s="23">
        <v>0</v>
      </c>
      <c r="I110" s="23">
        <v>4</v>
      </c>
      <c r="J110" s="21">
        <v>0</v>
      </c>
      <c r="K110" s="21">
        <v>0</v>
      </c>
      <c r="L110" s="23">
        <v>0</v>
      </c>
      <c r="M110" s="21" t="s">
        <v>1342</v>
      </c>
      <c r="N110" s="21">
        <v>0</v>
      </c>
      <c r="O110" s="23">
        <v>100</v>
      </c>
      <c r="P110" s="24" t="b">
        <v>0</v>
      </c>
      <c r="Q110" s="21" t="s">
        <v>2228</v>
      </c>
      <c r="R110" s="21" t="s">
        <v>2229</v>
      </c>
      <c r="S110" s="23">
        <v>45</v>
      </c>
      <c r="T110" s="21" t="s">
        <v>1343</v>
      </c>
      <c r="U110" s="21">
        <v>0</v>
      </c>
      <c r="V110" s="21" t="s">
        <v>993</v>
      </c>
      <c r="W110" s="21">
        <v>0</v>
      </c>
      <c r="X110" s="24" t="b">
        <v>0</v>
      </c>
      <c r="Y110" s="21"/>
      <c r="Z110" s="21" t="s">
        <v>1143</v>
      </c>
      <c r="AA110" s="23">
        <v>4</v>
      </c>
      <c r="AB110" s="23">
        <v>94</v>
      </c>
      <c r="AC110" s="23">
        <v>0</v>
      </c>
      <c r="AD110" s="23">
        <v>0</v>
      </c>
      <c r="AE110" s="23">
        <v>0</v>
      </c>
      <c r="AF110" s="23">
        <v>185</v>
      </c>
      <c r="AG110" s="23">
        <v>185</v>
      </c>
      <c r="AH110" s="21">
        <v>0</v>
      </c>
      <c r="AI110" s="21">
        <v>0</v>
      </c>
      <c r="AJ110" s="21" t="s">
        <v>993</v>
      </c>
      <c r="AK110" s="23">
        <v>0</v>
      </c>
      <c r="AL110" s="23">
        <v>0</v>
      </c>
      <c r="AM110" s="23">
        <v>0</v>
      </c>
      <c r="AN110" s="23">
        <v>0</v>
      </c>
      <c r="AO110" s="23">
        <v>0</v>
      </c>
      <c r="AP110" s="23">
        <v>0</v>
      </c>
      <c r="AQ110" s="23">
        <v>0</v>
      </c>
      <c r="AR110" s="23">
        <v>0</v>
      </c>
      <c r="AS110" s="23">
        <v>0</v>
      </c>
      <c r="AT110" s="23">
        <v>0</v>
      </c>
      <c r="AU110" s="23">
        <v>0</v>
      </c>
      <c r="AV110" s="23">
        <v>0</v>
      </c>
      <c r="AW110" s="23">
        <v>0</v>
      </c>
      <c r="AX110" s="21">
        <v>0</v>
      </c>
      <c r="AY110" s="21">
        <v>0</v>
      </c>
      <c r="AZ110" s="21">
        <v>0</v>
      </c>
      <c r="BA110" s="21">
        <v>0</v>
      </c>
      <c r="BB110" s="23">
        <v>0</v>
      </c>
      <c r="BC110" s="21">
        <v>0</v>
      </c>
      <c r="BD110" s="21">
        <v>0</v>
      </c>
      <c r="BE110" s="21">
        <v>0</v>
      </c>
      <c r="BF110" s="21">
        <v>0</v>
      </c>
      <c r="BG110" s="23">
        <v>439</v>
      </c>
      <c r="BH110" s="23">
        <v>34</v>
      </c>
      <c r="BI110" s="23">
        <v>440</v>
      </c>
      <c r="BJ110" s="23">
        <v>36</v>
      </c>
      <c r="BK110" s="23">
        <v>416</v>
      </c>
      <c r="BL110" s="23">
        <v>37</v>
      </c>
      <c r="BM110" s="23">
        <v>448</v>
      </c>
      <c r="BN110" s="23">
        <v>37</v>
      </c>
      <c r="BO110" s="21"/>
      <c r="BP110" s="21"/>
      <c r="BQ110" s="21"/>
      <c r="BR110" s="21"/>
      <c r="BS110" s="21"/>
      <c r="BT110" s="21"/>
      <c r="BU110" s="23">
        <v>0</v>
      </c>
      <c r="BV110" s="23">
        <v>0</v>
      </c>
      <c r="BW110" s="23">
        <v>0</v>
      </c>
      <c r="BX110" s="23">
        <v>0</v>
      </c>
      <c r="BY110" s="23">
        <v>0</v>
      </c>
      <c r="BZ110" s="23">
        <v>0</v>
      </c>
      <c r="CA110" s="23">
        <v>476</v>
      </c>
      <c r="CB110" s="23">
        <v>74</v>
      </c>
      <c r="CC110" s="23">
        <v>485</v>
      </c>
      <c r="CD110" s="23">
        <v>49</v>
      </c>
      <c r="CE110" s="23">
        <v>485</v>
      </c>
      <c r="CF110" s="23">
        <v>49</v>
      </c>
      <c r="CG110" s="23">
        <v>613</v>
      </c>
      <c r="CH110" s="23">
        <v>85</v>
      </c>
      <c r="CI110" s="23">
        <v>0</v>
      </c>
      <c r="CJ110" s="23">
        <v>0</v>
      </c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</row>
    <row r="111" spans="1:267" ht="17.25" thickBot="1">
      <c r="A111" s="21"/>
      <c r="B111" s="21"/>
      <c r="C111" s="23">
        <v>118342</v>
      </c>
      <c r="D111" s="23">
        <v>0</v>
      </c>
      <c r="E111" s="23">
        <v>0</v>
      </c>
      <c r="F111" s="23">
        <v>0</v>
      </c>
      <c r="G111" s="23">
        <v>0</v>
      </c>
      <c r="H111" s="23">
        <v>0</v>
      </c>
      <c r="I111" s="23">
        <v>1</v>
      </c>
      <c r="J111" s="21">
        <v>2.4</v>
      </c>
      <c r="K111" s="21">
        <v>2.4</v>
      </c>
      <c r="L111" s="23">
        <v>2</v>
      </c>
      <c r="M111" s="21" t="s">
        <v>1277</v>
      </c>
      <c r="N111" s="21">
        <v>2</v>
      </c>
      <c r="O111" s="23">
        <v>101</v>
      </c>
      <c r="P111" s="24" t="b">
        <v>0</v>
      </c>
      <c r="Q111" s="21"/>
      <c r="R111" s="21"/>
      <c r="S111" s="23">
        <v>45</v>
      </c>
      <c r="T111" s="21" t="s">
        <v>2230</v>
      </c>
      <c r="U111" s="21">
        <v>2</v>
      </c>
      <c r="V111" s="21" t="s">
        <v>2231</v>
      </c>
      <c r="W111" s="21">
        <v>2</v>
      </c>
      <c r="X111" s="24" t="b">
        <v>0</v>
      </c>
      <c r="Y111" s="21"/>
      <c r="Z111" s="21" t="s">
        <v>1129</v>
      </c>
      <c r="AA111" s="23">
        <v>4</v>
      </c>
      <c r="AB111" s="23">
        <v>94</v>
      </c>
      <c r="AC111" s="23">
        <v>2</v>
      </c>
      <c r="AD111" s="23">
        <v>7172</v>
      </c>
      <c r="AE111" s="23">
        <v>7172</v>
      </c>
      <c r="AF111" s="23">
        <v>4158</v>
      </c>
      <c r="AG111" s="23">
        <v>4158</v>
      </c>
      <c r="AH111" s="21">
        <v>0.4</v>
      </c>
      <c r="AI111" s="21">
        <v>0.4</v>
      </c>
      <c r="AJ111" s="21" t="s">
        <v>2231</v>
      </c>
      <c r="AK111" s="23">
        <v>90</v>
      </c>
      <c r="AL111" s="23">
        <v>0</v>
      </c>
      <c r="AM111" s="23">
        <v>0</v>
      </c>
      <c r="AN111" s="23">
        <v>0</v>
      </c>
      <c r="AO111" s="23">
        <v>2</v>
      </c>
      <c r="AP111" s="23">
        <v>0</v>
      </c>
      <c r="AQ111" s="23">
        <v>0</v>
      </c>
      <c r="AR111" s="23">
        <v>0</v>
      </c>
      <c r="AS111" s="23">
        <v>0</v>
      </c>
      <c r="AT111" s="23">
        <v>0</v>
      </c>
      <c r="AU111" s="23">
        <v>4</v>
      </c>
      <c r="AV111" s="23">
        <v>0</v>
      </c>
      <c r="AW111" s="23">
        <v>17</v>
      </c>
      <c r="AX111" s="21">
        <v>0</v>
      </c>
      <c r="AY111" s="21">
        <v>0</v>
      </c>
      <c r="AZ111" s="21">
        <v>0</v>
      </c>
      <c r="BA111" s="21">
        <v>0</v>
      </c>
      <c r="BB111" s="23">
        <v>1</v>
      </c>
      <c r="BC111" s="21">
        <v>0</v>
      </c>
      <c r="BD111" s="21">
        <v>0</v>
      </c>
      <c r="BE111" s="21">
        <v>0</v>
      </c>
      <c r="BF111" s="21">
        <v>1.26</v>
      </c>
      <c r="BG111" s="23">
        <v>363</v>
      </c>
      <c r="BH111" s="23">
        <v>65</v>
      </c>
      <c r="BI111" s="23">
        <v>359</v>
      </c>
      <c r="BJ111" s="23">
        <v>58</v>
      </c>
      <c r="BK111" s="23">
        <v>324</v>
      </c>
      <c r="BL111" s="23">
        <v>58</v>
      </c>
      <c r="BM111" s="23">
        <v>371</v>
      </c>
      <c r="BN111" s="23">
        <v>65</v>
      </c>
      <c r="BO111" s="21"/>
      <c r="BP111" s="21"/>
      <c r="BQ111" s="21"/>
      <c r="BR111" s="21"/>
      <c r="BS111" s="21"/>
      <c r="BT111" s="21"/>
      <c r="BU111" s="23">
        <v>0</v>
      </c>
      <c r="BV111" s="23">
        <v>4</v>
      </c>
      <c r="BW111" s="23">
        <v>0</v>
      </c>
      <c r="BX111" s="23">
        <v>0</v>
      </c>
      <c r="BY111" s="23">
        <v>1.26</v>
      </c>
      <c r="BZ111" s="23">
        <v>2</v>
      </c>
      <c r="CA111" s="23">
        <v>360</v>
      </c>
      <c r="CB111" s="23">
        <v>22</v>
      </c>
      <c r="CC111" s="23">
        <v>104</v>
      </c>
      <c r="CD111" s="23">
        <v>14</v>
      </c>
      <c r="CE111" s="23">
        <v>104</v>
      </c>
      <c r="CF111" s="23">
        <v>14</v>
      </c>
      <c r="CG111" s="23">
        <v>128</v>
      </c>
      <c r="CH111" s="23">
        <v>17</v>
      </c>
      <c r="CI111" s="23">
        <v>1</v>
      </c>
      <c r="CJ111" s="23">
        <v>0</v>
      </c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</row>
    <row r="112" spans="1:267" ht="17.25" thickBot="1">
      <c r="A112" s="21"/>
      <c r="B112" s="21"/>
      <c r="C112" s="23">
        <v>213687</v>
      </c>
      <c r="D112" s="23">
        <v>0</v>
      </c>
      <c r="E112" s="23">
        <v>0</v>
      </c>
      <c r="F112" s="23">
        <v>0</v>
      </c>
      <c r="G112" s="23">
        <v>0</v>
      </c>
      <c r="H112" s="23">
        <v>0</v>
      </c>
      <c r="I112" s="23">
        <v>2</v>
      </c>
      <c r="J112" s="21">
        <v>1</v>
      </c>
      <c r="K112" s="21">
        <v>1</v>
      </c>
      <c r="L112" s="23">
        <v>0</v>
      </c>
      <c r="M112" s="21" t="s">
        <v>1333</v>
      </c>
      <c r="N112" s="21">
        <v>0</v>
      </c>
      <c r="O112" s="23">
        <v>102</v>
      </c>
      <c r="P112" s="24" t="b">
        <v>0</v>
      </c>
      <c r="Q112" s="21"/>
      <c r="R112" s="21"/>
      <c r="S112" s="23">
        <v>40</v>
      </c>
      <c r="T112" s="21" t="s">
        <v>1334</v>
      </c>
      <c r="U112" s="21">
        <v>0</v>
      </c>
      <c r="V112" s="21" t="s">
        <v>997</v>
      </c>
      <c r="W112" s="21">
        <v>0.2</v>
      </c>
      <c r="X112" s="24" t="b">
        <v>0</v>
      </c>
      <c r="Y112" s="21"/>
      <c r="Z112" s="21" t="s">
        <v>1129</v>
      </c>
      <c r="AA112" s="23">
        <v>4</v>
      </c>
      <c r="AB112" s="23">
        <v>94</v>
      </c>
      <c r="AC112" s="23">
        <v>0</v>
      </c>
      <c r="AD112" s="23">
        <v>316</v>
      </c>
      <c r="AE112" s="23">
        <v>316</v>
      </c>
      <c r="AF112" s="23">
        <v>656</v>
      </c>
      <c r="AG112" s="23">
        <v>656</v>
      </c>
      <c r="AH112" s="21">
        <v>0</v>
      </c>
      <c r="AI112" s="21">
        <v>0</v>
      </c>
      <c r="AJ112" s="21" t="s">
        <v>997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0</v>
      </c>
      <c r="AQ112" s="23">
        <v>0</v>
      </c>
      <c r="AR112" s="23">
        <v>0</v>
      </c>
      <c r="AS112" s="23">
        <v>0</v>
      </c>
      <c r="AT112" s="23">
        <v>0</v>
      </c>
      <c r="AU112" s="23">
        <v>0</v>
      </c>
      <c r="AV112" s="23">
        <v>0</v>
      </c>
      <c r="AW112" s="23">
        <v>0</v>
      </c>
      <c r="AX112" s="21">
        <v>0</v>
      </c>
      <c r="AY112" s="21">
        <v>0</v>
      </c>
      <c r="AZ112" s="21">
        <v>0</v>
      </c>
      <c r="BA112" s="21">
        <v>0</v>
      </c>
      <c r="BB112" s="23">
        <v>0</v>
      </c>
      <c r="BC112" s="21">
        <v>0</v>
      </c>
      <c r="BD112" s="21">
        <v>0</v>
      </c>
      <c r="BE112" s="21">
        <v>0</v>
      </c>
      <c r="BF112" s="21">
        <v>0</v>
      </c>
      <c r="BG112" s="23">
        <v>278</v>
      </c>
      <c r="BH112" s="23">
        <v>108</v>
      </c>
      <c r="BI112" s="23">
        <v>269</v>
      </c>
      <c r="BJ112" s="23">
        <v>104</v>
      </c>
      <c r="BK112" s="23">
        <v>226</v>
      </c>
      <c r="BL112" s="23">
        <v>79</v>
      </c>
      <c r="BM112" s="23">
        <v>287</v>
      </c>
      <c r="BN112" s="23">
        <v>107</v>
      </c>
      <c r="BO112" s="21"/>
      <c r="BP112" s="21"/>
      <c r="BQ112" s="21"/>
      <c r="BR112" s="21"/>
      <c r="BS112" s="21"/>
      <c r="BT112" s="21"/>
      <c r="BU112" s="23">
        <v>0</v>
      </c>
      <c r="BV112" s="23">
        <v>0</v>
      </c>
      <c r="BW112" s="23">
        <v>0</v>
      </c>
      <c r="BX112" s="23">
        <v>0</v>
      </c>
      <c r="BY112" s="23">
        <v>0</v>
      </c>
      <c r="BZ112" s="23">
        <v>0</v>
      </c>
      <c r="CA112" s="23">
        <v>606</v>
      </c>
      <c r="CB112" s="23">
        <v>178</v>
      </c>
      <c r="CC112" s="23">
        <v>334</v>
      </c>
      <c r="CD112" s="23">
        <v>113</v>
      </c>
      <c r="CE112" s="23">
        <v>334</v>
      </c>
      <c r="CF112" s="23">
        <v>113</v>
      </c>
      <c r="CG112" s="23">
        <v>369</v>
      </c>
      <c r="CH112" s="23">
        <v>145</v>
      </c>
      <c r="CI112" s="23">
        <v>0</v>
      </c>
      <c r="CJ112" s="23">
        <v>0</v>
      </c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</row>
    <row r="113" spans="1:267" ht="17.25" thickBot="1">
      <c r="A113" s="23">
        <v>100</v>
      </c>
      <c r="B113" s="23">
        <v>100</v>
      </c>
      <c r="C113" s="23">
        <v>194010</v>
      </c>
      <c r="D113" s="23">
        <v>0</v>
      </c>
      <c r="E113" s="23">
        <v>0</v>
      </c>
      <c r="F113" s="23">
        <v>0</v>
      </c>
      <c r="G113" s="23">
        <v>0</v>
      </c>
      <c r="H113" s="23">
        <v>0</v>
      </c>
      <c r="I113" s="23">
        <v>2</v>
      </c>
      <c r="J113" s="21">
        <v>2</v>
      </c>
      <c r="K113" s="21">
        <v>2</v>
      </c>
      <c r="L113" s="23">
        <v>4</v>
      </c>
      <c r="M113" s="21" t="s">
        <v>1314</v>
      </c>
      <c r="N113" s="21">
        <v>4</v>
      </c>
      <c r="O113" s="23">
        <v>103</v>
      </c>
      <c r="P113" s="24" t="b">
        <v>0</v>
      </c>
      <c r="Q113" s="21"/>
      <c r="R113" s="21" t="s">
        <v>2689</v>
      </c>
      <c r="S113" s="23">
        <v>45</v>
      </c>
      <c r="T113" s="21" t="s">
        <v>1315</v>
      </c>
      <c r="U113" s="21">
        <v>4</v>
      </c>
      <c r="V113" s="21" t="s">
        <v>757</v>
      </c>
      <c r="W113" s="21">
        <v>2.8</v>
      </c>
      <c r="X113" s="24" t="b">
        <v>0</v>
      </c>
      <c r="Y113" s="21"/>
      <c r="Z113" s="21" t="s">
        <v>1129</v>
      </c>
      <c r="AA113" s="23">
        <v>4</v>
      </c>
      <c r="AB113" s="23">
        <v>94</v>
      </c>
      <c r="AC113" s="23">
        <v>4</v>
      </c>
      <c r="AD113" s="23">
        <v>62820</v>
      </c>
      <c r="AE113" s="23">
        <v>62820</v>
      </c>
      <c r="AF113" s="23">
        <v>5116</v>
      </c>
      <c r="AG113" s="23">
        <v>5116</v>
      </c>
      <c r="AH113" s="21">
        <v>0.9</v>
      </c>
      <c r="AI113" s="21">
        <v>0.9</v>
      </c>
      <c r="AJ113" s="21" t="s">
        <v>757</v>
      </c>
      <c r="AK113" s="23">
        <v>90</v>
      </c>
      <c r="AL113" s="23">
        <v>0</v>
      </c>
      <c r="AM113" s="23">
        <v>1</v>
      </c>
      <c r="AN113" s="23">
        <v>0</v>
      </c>
      <c r="AO113" s="23">
        <v>2</v>
      </c>
      <c r="AP113" s="23">
        <v>0</v>
      </c>
      <c r="AQ113" s="23">
        <v>0</v>
      </c>
      <c r="AR113" s="23">
        <v>0</v>
      </c>
      <c r="AS113" s="23">
        <v>0</v>
      </c>
      <c r="AT113" s="23">
        <v>0</v>
      </c>
      <c r="AU113" s="23">
        <v>0</v>
      </c>
      <c r="AV113" s="23">
        <v>0</v>
      </c>
      <c r="AW113" s="23">
        <v>20</v>
      </c>
      <c r="AX113" s="21">
        <v>33.799999999999997</v>
      </c>
      <c r="AY113" s="21">
        <v>36.299999999999997</v>
      </c>
      <c r="AZ113" s="21">
        <v>6</v>
      </c>
      <c r="BA113" s="21">
        <v>7.6</v>
      </c>
      <c r="BB113" s="23">
        <v>1</v>
      </c>
      <c r="BC113" s="21">
        <v>0</v>
      </c>
      <c r="BD113" s="21">
        <v>0.74</v>
      </c>
      <c r="BE113" s="21">
        <v>0.74</v>
      </c>
      <c r="BF113" s="21">
        <v>1.26</v>
      </c>
      <c r="BG113" s="23">
        <v>25</v>
      </c>
      <c r="BH113" s="23">
        <v>9</v>
      </c>
      <c r="BI113" s="23">
        <v>18</v>
      </c>
      <c r="BJ113" s="23">
        <v>5</v>
      </c>
      <c r="BK113" s="23">
        <v>104</v>
      </c>
      <c r="BL113" s="23">
        <v>26</v>
      </c>
      <c r="BM113" s="23">
        <v>32</v>
      </c>
      <c r="BN113" s="23">
        <v>5</v>
      </c>
      <c r="BO113" s="21"/>
      <c r="BP113" s="21"/>
      <c r="BQ113" s="21"/>
      <c r="BR113" s="21"/>
      <c r="BS113" s="21"/>
      <c r="BT113" s="21"/>
      <c r="BU113" s="23">
        <v>0</v>
      </c>
      <c r="BV113" s="23">
        <v>0</v>
      </c>
      <c r="BW113" s="23">
        <v>0.74</v>
      </c>
      <c r="BX113" s="23">
        <v>0.74</v>
      </c>
      <c r="BY113" s="23">
        <v>1.26</v>
      </c>
      <c r="BZ113" s="23">
        <v>2</v>
      </c>
      <c r="CA113" s="23">
        <v>396</v>
      </c>
      <c r="CB113" s="23">
        <v>91</v>
      </c>
      <c r="CC113" s="23">
        <v>58</v>
      </c>
      <c r="CD113" s="23">
        <v>23</v>
      </c>
      <c r="CE113" s="23">
        <v>58</v>
      </c>
      <c r="CF113" s="23">
        <v>23</v>
      </c>
      <c r="CG113" s="23">
        <v>109</v>
      </c>
      <c r="CH113" s="23">
        <v>36</v>
      </c>
      <c r="CI113" s="23">
        <v>1</v>
      </c>
      <c r="CJ113" s="23">
        <v>0</v>
      </c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</row>
    <row r="114" spans="1:267" ht="17.25" thickBot="1">
      <c r="A114" s="21"/>
      <c r="B114" s="21"/>
      <c r="C114" s="23">
        <v>472713</v>
      </c>
      <c r="D114" s="23">
        <v>0</v>
      </c>
      <c r="E114" s="23">
        <v>0</v>
      </c>
      <c r="F114" s="23">
        <v>0</v>
      </c>
      <c r="G114" s="23">
        <v>0</v>
      </c>
      <c r="H114" s="23">
        <v>0</v>
      </c>
      <c r="I114" s="23">
        <v>2</v>
      </c>
      <c r="J114" s="21">
        <v>2</v>
      </c>
      <c r="K114" s="21">
        <v>2</v>
      </c>
      <c r="L114" s="23">
        <v>0</v>
      </c>
      <c r="M114" s="21" t="s">
        <v>1154</v>
      </c>
      <c r="N114" s="21">
        <v>0</v>
      </c>
      <c r="O114" s="23">
        <v>104</v>
      </c>
      <c r="P114" s="24" t="b">
        <v>0</v>
      </c>
      <c r="Q114" s="21"/>
      <c r="R114" s="21"/>
      <c r="S114" s="23">
        <v>45</v>
      </c>
      <c r="T114" s="21" t="s">
        <v>1338</v>
      </c>
      <c r="U114" s="21">
        <v>0</v>
      </c>
      <c r="V114" s="21" t="s">
        <v>896</v>
      </c>
      <c r="W114" s="21">
        <v>0.3</v>
      </c>
      <c r="X114" s="24" t="b">
        <v>0</v>
      </c>
      <c r="Y114" s="21"/>
      <c r="Z114" s="21" t="s">
        <v>1129</v>
      </c>
      <c r="AA114" s="23">
        <v>4</v>
      </c>
      <c r="AB114" s="23">
        <v>94</v>
      </c>
      <c r="AC114" s="23">
        <v>0</v>
      </c>
      <c r="AD114" s="23">
        <v>805</v>
      </c>
      <c r="AE114" s="23">
        <v>805</v>
      </c>
      <c r="AF114" s="23">
        <v>1205</v>
      </c>
      <c r="AG114" s="23">
        <v>1205</v>
      </c>
      <c r="AH114" s="21">
        <v>0</v>
      </c>
      <c r="AI114" s="21">
        <v>0</v>
      </c>
      <c r="AJ114" s="21" t="s">
        <v>896</v>
      </c>
      <c r="AK114" s="23">
        <v>71</v>
      </c>
      <c r="AL114" s="23">
        <v>0</v>
      </c>
      <c r="AM114" s="23">
        <v>0</v>
      </c>
      <c r="AN114" s="23">
        <v>0</v>
      </c>
      <c r="AO114" s="23">
        <v>2</v>
      </c>
      <c r="AP114" s="23">
        <v>0</v>
      </c>
      <c r="AQ114" s="23">
        <v>0</v>
      </c>
      <c r="AR114" s="23">
        <v>0</v>
      </c>
      <c r="AS114" s="23">
        <v>1</v>
      </c>
      <c r="AT114" s="23">
        <v>0</v>
      </c>
      <c r="AU114" s="23">
        <v>0</v>
      </c>
      <c r="AV114" s="23">
        <v>0</v>
      </c>
      <c r="AW114" s="23">
        <v>7</v>
      </c>
      <c r="AX114" s="21">
        <v>11</v>
      </c>
      <c r="AY114" s="21">
        <v>10.8</v>
      </c>
      <c r="AZ114" s="21">
        <v>4</v>
      </c>
      <c r="BA114" s="21">
        <v>2.6</v>
      </c>
      <c r="BB114" s="23">
        <v>1</v>
      </c>
      <c r="BC114" s="21">
        <v>0.03</v>
      </c>
      <c r="BD114" s="21">
        <v>0.08</v>
      </c>
      <c r="BE114" s="21">
        <v>0.11</v>
      </c>
      <c r="BF114" s="21">
        <v>1.02</v>
      </c>
      <c r="BG114" s="23">
        <v>129</v>
      </c>
      <c r="BH114" s="23">
        <v>56</v>
      </c>
      <c r="BI114" s="23">
        <v>111</v>
      </c>
      <c r="BJ114" s="23">
        <v>33</v>
      </c>
      <c r="BK114" s="23">
        <v>123</v>
      </c>
      <c r="BL114" s="23">
        <v>36</v>
      </c>
      <c r="BM114" s="23">
        <v>130</v>
      </c>
      <c r="BN114" s="23">
        <v>42</v>
      </c>
      <c r="BO114" s="21"/>
      <c r="BP114" s="21"/>
      <c r="BQ114" s="21"/>
      <c r="BR114" s="21"/>
      <c r="BS114" s="21"/>
      <c r="BT114" s="21"/>
      <c r="BU114" s="23">
        <v>0.04</v>
      </c>
      <c r="BV114" s="23">
        <v>0</v>
      </c>
      <c r="BW114" s="23">
        <v>0.1</v>
      </c>
      <c r="BX114" s="23">
        <v>0.14000000000000001</v>
      </c>
      <c r="BY114" s="23">
        <v>1.29</v>
      </c>
      <c r="BZ114" s="23">
        <v>2.54</v>
      </c>
      <c r="CA114" s="23">
        <v>500</v>
      </c>
      <c r="CB114" s="23">
        <v>143</v>
      </c>
      <c r="CC114" s="23">
        <v>504</v>
      </c>
      <c r="CD114" s="23">
        <v>201</v>
      </c>
      <c r="CE114" s="23">
        <v>504</v>
      </c>
      <c r="CF114" s="23">
        <v>201</v>
      </c>
      <c r="CG114" s="23">
        <v>271</v>
      </c>
      <c r="CH114" s="23">
        <v>102</v>
      </c>
      <c r="CI114" s="23">
        <v>1.27</v>
      </c>
      <c r="CJ114" s="23">
        <v>0</v>
      </c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</row>
    <row r="115" spans="1:267" ht="17.25" thickBot="1">
      <c r="A115" s="21"/>
      <c r="B115" s="21"/>
      <c r="C115" s="23">
        <v>204580</v>
      </c>
      <c r="D115" s="23">
        <v>0</v>
      </c>
      <c r="E115" s="23">
        <v>0</v>
      </c>
      <c r="F115" s="23">
        <v>0</v>
      </c>
      <c r="G115" s="23">
        <v>0</v>
      </c>
      <c r="H115" s="23">
        <v>0</v>
      </c>
      <c r="I115" s="23">
        <v>3</v>
      </c>
      <c r="J115" s="21">
        <v>2.1</v>
      </c>
      <c r="K115" s="21">
        <v>2.1</v>
      </c>
      <c r="L115" s="23">
        <v>2</v>
      </c>
      <c r="M115" s="21" t="s">
        <v>1316</v>
      </c>
      <c r="N115" s="21">
        <v>2</v>
      </c>
      <c r="O115" s="23">
        <v>105</v>
      </c>
      <c r="P115" s="24" t="b">
        <v>0</v>
      </c>
      <c r="Q115" s="21"/>
      <c r="R115" s="21"/>
      <c r="S115" s="23">
        <v>55</v>
      </c>
      <c r="T115" s="21" t="s">
        <v>1317</v>
      </c>
      <c r="U115" s="21">
        <v>2</v>
      </c>
      <c r="V115" s="21" t="s">
        <v>780</v>
      </c>
      <c r="W115" s="21">
        <v>0.1</v>
      </c>
      <c r="X115" s="24" t="b">
        <v>0</v>
      </c>
      <c r="Y115" s="21"/>
      <c r="Z115" s="21" t="s">
        <v>1129</v>
      </c>
      <c r="AA115" s="23">
        <v>4</v>
      </c>
      <c r="AB115" s="23">
        <v>94</v>
      </c>
      <c r="AC115" s="23">
        <v>2</v>
      </c>
      <c r="AD115" s="23">
        <v>333</v>
      </c>
      <c r="AE115" s="23">
        <v>333</v>
      </c>
      <c r="AF115" s="23">
        <v>614</v>
      </c>
      <c r="AG115" s="23">
        <v>614</v>
      </c>
      <c r="AH115" s="21">
        <v>0.4</v>
      </c>
      <c r="AI115" s="21">
        <v>0.4</v>
      </c>
      <c r="AJ115" s="21" t="s">
        <v>780</v>
      </c>
      <c r="AK115" s="23">
        <v>90</v>
      </c>
      <c r="AL115" s="23">
        <v>0</v>
      </c>
      <c r="AM115" s="23">
        <v>0</v>
      </c>
      <c r="AN115" s="23">
        <v>0</v>
      </c>
      <c r="AO115" s="23">
        <v>2</v>
      </c>
      <c r="AP115" s="23">
        <v>0</v>
      </c>
      <c r="AQ115" s="23">
        <v>0</v>
      </c>
      <c r="AR115" s="23">
        <v>0</v>
      </c>
      <c r="AS115" s="23">
        <v>0</v>
      </c>
      <c r="AT115" s="23">
        <v>0</v>
      </c>
      <c r="AU115" s="23">
        <v>0</v>
      </c>
      <c r="AV115" s="23">
        <v>0</v>
      </c>
      <c r="AW115" s="23">
        <v>6</v>
      </c>
      <c r="AX115" s="21">
        <v>14.6</v>
      </c>
      <c r="AY115" s="21">
        <v>11.5</v>
      </c>
      <c r="AZ115" s="21">
        <v>17</v>
      </c>
      <c r="BA115" s="21">
        <v>4.3</v>
      </c>
      <c r="BB115" s="23">
        <v>1</v>
      </c>
      <c r="BC115" s="21">
        <v>0.02</v>
      </c>
      <c r="BD115" s="21">
        <v>0.01</v>
      </c>
      <c r="BE115" s="21">
        <v>0.03</v>
      </c>
      <c r="BF115" s="21">
        <v>1.26</v>
      </c>
      <c r="BG115" s="23">
        <v>101</v>
      </c>
      <c r="BH115" s="23">
        <v>37</v>
      </c>
      <c r="BI115" s="23">
        <v>99</v>
      </c>
      <c r="BJ115" s="23">
        <v>65</v>
      </c>
      <c r="BK115" s="23">
        <v>61</v>
      </c>
      <c r="BL115" s="23">
        <v>33</v>
      </c>
      <c r="BM115" s="23">
        <v>89</v>
      </c>
      <c r="BN115" s="23">
        <v>49</v>
      </c>
      <c r="BO115" s="21"/>
      <c r="BP115" s="21"/>
      <c r="BQ115" s="21"/>
      <c r="BR115" s="21"/>
      <c r="BS115" s="21"/>
      <c r="BT115" s="21"/>
      <c r="BU115" s="23">
        <v>0.02</v>
      </c>
      <c r="BV115" s="23">
        <v>0</v>
      </c>
      <c r="BW115" s="23">
        <v>0.01</v>
      </c>
      <c r="BX115" s="23">
        <v>0.03</v>
      </c>
      <c r="BY115" s="23">
        <v>1.26</v>
      </c>
      <c r="BZ115" s="23">
        <v>2</v>
      </c>
      <c r="CA115" s="23">
        <v>122</v>
      </c>
      <c r="CB115" s="23">
        <v>77</v>
      </c>
      <c r="CC115" s="23">
        <v>153</v>
      </c>
      <c r="CD115" s="23">
        <v>69</v>
      </c>
      <c r="CE115" s="23">
        <v>153</v>
      </c>
      <c r="CF115" s="23">
        <v>69</v>
      </c>
      <c r="CG115" s="23">
        <v>456</v>
      </c>
      <c r="CH115" s="23">
        <v>156</v>
      </c>
      <c r="CI115" s="23">
        <v>1</v>
      </c>
      <c r="CJ115" s="23">
        <v>0</v>
      </c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</row>
    <row r="116" spans="1:267" ht="17.25" thickBot="1">
      <c r="A116" s="23">
        <v>75</v>
      </c>
      <c r="B116" s="21"/>
      <c r="C116" s="23">
        <v>207283</v>
      </c>
      <c r="D116" s="23">
        <v>0</v>
      </c>
      <c r="E116" s="23">
        <v>0</v>
      </c>
      <c r="F116" s="23">
        <v>0</v>
      </c>
      <c r="G116" s="23">
        <v>0</v>
      </c>
      <c r="H116" s="23">
        <v>0</v>
      </c>
      <c r="I116" s="23">
        <v>3</v>
      </c>
      <c r="J116" s="21">
        <v>1.5</v>
      </c>
      <c r="K116" s="21">
        <v>2.1</v>
      </c>
      <c r="L116" s="23">
        <v>4</v>
      </c>
      <c r="M116" s="21" t="s">
        <v>1318</v>
      </c>
      <c r="N116" s="21">
        <v>4</v>
      </c>
      <c r="O116" s="23">
        <v>106</v>
      </c>
      <c r="P116" s="24" t="b">
        <v>0</v>
      </c>
      <c r="Q116" s="21" t="s">
        <v>2715</v>
      </c>
      <c r="R116" s="21" t="s">
        <v>2827</v>
      </c>
      <c r="S116" s="23">
        <v>55</v>
      </c>
      <c r="T116" s="21" t="s">
        <v>1319</v>
      </c>
      <c r="U116" s="21">
        <v>4</v>
      </c>
      <c r="V116" s="21" t="s">
        <v>749</v>
      </c>
      <c r="W116" s="21">
        <v>0.8</v>
      </c>
      <c r="X116" s="24" t="b">
        <v>0</v>
      </c>
      <c r="Y116" s="21"/>
      <c r="Z116" s="21" t="s">
        <v>1208</v>
      </c>
      <c r="AA116" s="23">
        <v>4</v>
      </c>
      <c r="AB116" s="23">
        <v>94</v>
      </c>
      <c r="AC116" s="23">
        <v>4</v>
      </c>
      <c r="AD116" s="23">
        <v>985</v>
      </c>
      <c r="AE116" s="23">
        <v>985</v>
      </c>
      <c r="AF116" s="23">
        <v>7574</v>
      </c>
      <c r="AG116" s="23">
        <v>7574</v>
      </c>
      <c r="AH116" s="21">
        <v>0.7</v>
      </c>
      <c r="AI116" s="21">
        <v>0.7</v>
      </c>
      <c r="AJ116" s="21" t="s">
        <v>749</v>
      </c>
      <c r="AK116" s="23">
        <v>48</v>
      </c>
      <c r="AL116" s="23">
        <v>0</v>
      </c>
      <c r="AM116" s="23">
        <v>1</v>
      </c>
      <c r="AN116" s="23">
        <v>0</v>
      </c>
      <c r="AO116" s="23">
        <v>2</v>
      </c>
      <c r="AP116" s="23">
        <v>0</v>
      </c>
      <c r="AQ116" s="23">
        <v>0</v>
      </c>
      <c r="AR116" s="23">
        <v>0</v>
      </c>
      <c r="AS116" s="23">
        <v>0</v>
      </c>
      <c r="AT116" s="23">
        <v>0</v>
      </c>
      <c r="AU116" s="23">
        <v>0</v>
      </c>
      <c r="AV116" s="23">
        <v>0</v>
      </c>
      <c r="AW116" s="23">
        <v>9</v>
      </c>
      <c r="AX116" s="21">
        <v>3.4</v>
      </c>
      <c r="AY116" s="21">
        <v>0.7</v>
      </c>
      <c r="AZ116" s="21">
        <v>4</v>
      </c>
      <c r="BA116" s="21">
        <v>0.8</v>
      </c>
      <c r="BB116" s="23">
        <v>1</v>
      </c>
      <c r="BC116" s="21">
        <v>0</v>
      </c>
      <c r="BD116" s="21">
        <v>0.03</v>
      </c>
      <c r="BE116" s="21">
        <v>0.03</v>
      </c>
      <c r="BF116" s="21">
        <v>0.69</v>
      </c>
      <c r="BG116" s="23">
        <v>193</v>
      </c>
      <c r="BH116" s="23">
        <v>85</v>
      </c>
      <c r="BI116" s="23">
        <v>184</v>
      </c>
      <c r="BJ116" s="23">
        <v>102</v>
      </c>
      <c r="BK116" s="23">
        <v>126</v>
      </c>
      <c r="BL116" s="23">
        <v>70</v>
      </c>
      <c r="BM116" s="23">
        <v>205</v>
      </c>
      <c r="BN116" s="23">
        <v>96</v>
      </c>
      <c r="BO116" s="23">
        <v>2</v>
      </c>
      <c r="BP116" s="21"/>
      <c r="BQ116" s="23">
        <v>2</v>
      </c>
      <c r="BR116" s="21"/>
      <c r="BS116" s="21"/>
      <c r="BT116" s="21"/>
      <c r="BU116" s="23">
        <v>0</v>
      </c>
      <c r="BV116" s="23">
        <v>0</v>
      </c>
      <c r="BW116" s="23">
        <v>0.06</v>
      </c>
      <c r="BX116" s="23">
        <v>0.06</v>
      </c>
      <c r="BY116" s="23">
        <v>1.29</v>
      </c>
      <c r="BZ116" s="23">
        <v>3.75</v>
      </c>
      <c r="CA116" s="23">
        <v>124</v>
      </c>
      <c r="CB116" s="23">
        <v>78</v>
      </c>
      <c r="CC116" s="23">
        <v>64</v>
      </c>
      <c r="CD116" s="23">
        <v>21</v>
      </c>
      <c r="CE116" s="23">
        <v>64</v>
      </c>
      <c r="CF116" s="23">
        <v>21</v>
      </c>
      <c r="CG116" s="23">
        <v>186</v>
      </c>
      <c r="CH116" s="23">
        <v>60</v>
      </c>
      <c r="CI116" s="23">
        <v>1.88</v>
      </c>
      <c r="CJ116" s="23">
        <v>0</v>
      </c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</row>
    <row r="117" spans="1:267" ht="17.25" thickBot="1">
      <c r="A117" s="21"/>
      <c r="B117" s="21"/>
      <c r="C117" s="23">
        <v>249231</v>
      </c>
      <c r="D117" s="23">
        <v>0</v>
      </c>
      <c r="E117" s="23">
        <v>0</v>
      </c>
      <c r="F117" s="23">
        <v>0</v>
      </c>
      <c r="G117" s="23">
        <v>0</v>
      </c>
      <c r="H117" s="23">
        <v>0</v>
      </c>
      <c r="I117" s="23">
        <v>3</v>
      </c>
      <c r="J117" s="21">
        <v>1.6</v>
      </c>
      <c r="K117" s="21">
        <v>1.6</v>
      </c>
      <c r="L117" s="23">
        <v>0</v>
      </c>
      <c r="M117" s="21" t="s">
        <v>964</v>
      </c>
      <c r="N117" s="21">
        <v>0</v>
      </c>
      <c r="O117" s="23">
        <v>107</v>
      </c>
      <c r="P117" s="24" t="b">
        <v>0</v>
      </c>
      <c r="Q117" s="21"/>
      <c r="R117" s="21"/>
      <c r="S117" s="23">
        <v>50</v>
      </c>
      <c r="T117" s="21" t="s">
        <v>1339</v>
      </c>
      <c r="U117" s="21">
        <v>0</v>
      </c>
      <c r="V117" s="21" t="s">
        <v>856</v>
      </c>
      <c r="W117" s="21">
        <v>0</v>
      </c>
      <c r="X117" s="24" t="b">
        <v>0</v>
      </c>
      <c r="Y117" s="21"/>
      <c r="Z117" s="21" t="s">
        <v>1129</v>
      </c>
      <c r="AA117" s="23">
        <v>4</v>
      </c>
      <c r="AB117" s="23">
        <v>94</v>
      </c>
      <c r="AC117" s="23">
        <v>0</v>
      </c>
      <c r="AD117" s="23">
        <v>76</v>
      </c>
      <c r="AE117" s="23">
        <v>76</v>
      </c>
      <c r="AF117" s="23">
        <v>310</v>
      </c>
      <c r="AG117" s="23">
        <v>310</v>
      </c>
      <c r="AH117" s="21">
        <v>0</v>
      </c>
      <c r="AI117" s="21">
        <v>0</v>
      </c>
      <c r="AJ117" s="21" t="s">
        <v>856</v>
      </c>
      <c r="AK117" s="23">
        <v>0</v>
      </c>
      <c r="AL117" s="23">
        <v>0</v>
      </c>
      <c r="AM117" s="23">
        <v>0</v>
      </c>
      <c r="AN117" s="23">
        <v>0</v>
      </c>
      <c r="AO117" s="23">
        <v>0</v>
      </c>
      <c r="AP117" s="23">
        <v>0</v>
      </c>
      <c r="AQ117" s="23">
        <v>0</v>
      </c>
      <c r="AR117" s="23">
        <v>0</v>
      </c>
      <c r="AS117" s="23">
        <v>0</v>
      </c>
      <c r="AT117" s="23">
        <v>0</v>
      </c>
      <c r="AU117" s="23">
        <v>0</v>
      </c>
      <c r="AV117" s="23">
        <v>0</v>
      </c>
      <c r="AW117" s="23">
        <v>0</v>
      </c>
      <c r="AX117" s="21">
        <v>0</v>
      </c>
      <c r="AY117" s="21">
        <v>0</v>
      </c>
      <c r="AZ117" s="21">
        <v>0</v>
      </c>
      <c r="BA117" s="21">
        <v>0</v>
      </c>
      <c r="BB117" s="23">
        <v>0</v>
      </c>
      <c r="BC117" s="21">
        <v>0</v>
      </c>
      <c r="BD117" s="21">
        <v>0</v>
      </c>
      <c r="BE117" s="21">
        <v>0</v>
      </c>
      <c r="BF117" s="21">
        <v>0</v>
      </c>
      <c r="BG117" s="23">
        <v>577</v>
      </c>
      <c r="BH117" s="23">
        <v>231</v>
      </c>
      <c r="BI117" s="23">
        <v>579</v>
      </c>
      <c r="BJ117" s="23">
        <v>236</v>
      </c>
      <c r="BK117" s="23">
        <v>571</v>
      </c>
      <c r="BL117" s="23">
        <v>228</v>
      </c>
      <c r="BM117" s="23">
        <v>585</v>
      </c>
      <c r="BN117" s="23">
        <v>238</v>
      </c>
      <c r="BO117" s="21"/>
      <c r="BP117" s="21"/>
      <c r="BQ117" s="21"/>
      <c r="BR117" s="21"/>
      <c r="BS117" s="21"/>
      <c r="BT117" s="21"/>
      <c r="BU117" s="23">
        <v>0</v>
      </c>
      <c r="BV117" s="23">
        <v>0</v>
      </c>
      <c r="BW117" s="23">
        <v>0</v>
      </c>
      <c r="BX117" s="23">
        <v>0</v>
      </c>
      <c r="BY117" s="23">
        <v>0</v>
      </c>
      <c r="BZ117" s="23">
        <v>0</v>
      </c>
      <c r="CA117" s="23">
        <v>271</v>
      </c>
      <c r="CB117" s="23">
        <v>175</v>
      </c>
      <c r="CC117" s="23">
        <v>596</v>
      </c>
      <c r="CD117" s="23">
        <v>244</v>
      </c>
      <c r="CE117" s="23">
        <v>596</v>
      </c>
      <c r="CF117" s="23">
        <v>244</v>
      </c>
      <c r="CG117" s="23">
        <v>537</v>
      </c>
      <c r="CH117" s="23">
        <v>202</v>
      </c>
      <c r="CI117" s="23">
        <v>0</v>
      </c>
      <c r="CJ117" s="23">
        <v>0</v>
      </c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</row>
    <row r="118" spans="1:267" ht="17.25" thickBot="1">
      <c r="A118" s="23">
        <v>100</v>
      </c>
      <c r="B118" s="23">
        <v>100</v>
      </c>
      <c r="C118" s="23">
        <v>446008</v>
      </c>
      <c r="D118" s="23">
        <v>0</v>
      </c>
      <c r="E118" s="23">
        <v>0</v>
      </c>
      <c r="F118" s="23">
        <v>0</v>
      </c>
      <c r="G118" s="23">
        <v>0</v>
      </c>
      <c r="H118" s="23">
        <v>0</v>
      </c>
      <c r="I118" s="23">
        <v>3</v>
      </c>
      <c r="J118" s="21">
        <v>2.2999999999999998</v>
      </c>
      <c r="K118" s="21">
        <v>2.2999999999999998</v>
      </c>
      <c r="L118" s="23">
        <v>7</v>
      </c>
      <c r="M118" s="21" t="s">
        <v>190</v>
      </c>
      <c r="N118" s="21">
        <v>7</v>
      </c>
      <c r="O118" s="23">
        <v>108</v>
      </c>
      <c r="P118" s="24" t="b">
        <v>0</v>
      </c>
      <c r="Q118" s="21"/>
      <c r="R118" s="21" t="s">
        <v>2691</v>
      </c>
      <c r="S118" s="23">
        <v>65</v>
      </c>
      <c r="T118" s="21" t="s">
        <v>1332</v>
      </c>
      <c r="U118" s="21">
        <v>7</v>
      </c>
      <c r="V118" s="21" t="s">
        <v>779</v>
      </c>
      <c r="W118" s="21">
        <v>9.8000000000000007</v>
      </c>
      <c r="X118" s="24" t="b">
        <v>0</v>
      </c>
      <c r="Y118" s="21"/>
      <c r="Z118" s="21" t="s">
        <v>1129</v>
      </c>
      <c r="AA118" s="23">
        <v>4</v>
      </c>
      <c r="AB118" s="23">
        <v>94</v>
      </c>
      <c r="AC118" s="23">
        <v>7</v>
      </c>
      <c r="AD118" s="23">
        <v>110964</v>
      </c>
      <c r="AE118" s="23">
        <v>110964</v>
      </c>
      <c r="AF118" s="23">
        <v>13154</v>
      </c>
      <c r="AG118" s="23">
        <v>13154</v>
      </c>
      <c r="AH118" s="21">
        <v>1.1000000000000001</v>
      </c>
      <c r="AI118" s="21">
        <v>1.1000000000000001</v>
      </c>
      <c r="AJ118" s="21" t="s">
        <v>779</v>
      </c>
      <c r="AK118" s="23">
        <v>90</v>
      </c>
      <c r="AL118" s="23">
        <v>1</v>
      </c>
      <c r="AM118" s="23">
        <v>0</v>
      </c>
      <c r="AN118" s="23">
        <v>0</v>
      </c>
      <c r="AO118" s="23">
        <v>2</v>
      </c>
      <c r="AP118" s="23">
        <v>0</v>
      </c>
      <c r="AQ118" s="23">
        <v>0</v>
      </c>
      <c r="AR118" s="23">
        <v>0</v>
      </c>
      <c r="AS118" s="23">
        <v>0</v>
      </c>
      <c r="AT118" s="23">
        <v>0</v>
      </c>
      <c r="AU118" s="23">
        <v>0</v>
      </c>
      <c r="AV118" s="23">
        <v>0</v>
      </c>
      <c r="AW118" s="23">
        <v>14</v>
      </c>
      <c r="AX118" s="21">
        <v>33.4</v>
      </c>
      <c r="AY118" s="21">
        <v>6</v>
      </c>
      <c r="AZ118" s="21">
        <v>44</v>
      </c>
      <c r="BA118" s="21">
        <v>8.3000000000000007</v>
      </c>
      <c r="BB118" s="23">
        <v>1</v>
      </c>
      <c r="BC118" s="21">
        <v>1.35</v>
      </c>
      <c r="BD118" s="21">
        <v>0.03</v>
      </c>
      <c r="BE118" s="21">
        <v>1.38</v>
      </c>
      <c r="BF118" s="21">
        <v>1.26</v>
      </c>
      <c r="BG118" s="23">
        <v>29</v>
      </c>
      <c r="BH118" s="23">
        <v>10</v>
      </c>
      <c r="BI118" s="23">
        <v>128</v>
      </c>
      <c r="BJ118" s="23">
        <v>78</v>
      </c>
      <c r="BK118" s="23">
        <v>14</v>
      </c>
      <c r="BL118" s="23">
        <v>6</v>
      </c>
      <c r="BM118" s="23">
        <v>26</v>
      </c>
      <c r="BN118" s="23">
        <v>14</v>
      </c>
      <c r="BO118" s="23">
        <v>1</v>
      </c>
      <c r="BP118" s="21"/>
      <c r="BQ118" s="23">
        <v>3</v>
      </c>
      <c r="BR118" s="21"/>
      <c r="BS118" s="23">
        <v>2</v>
      </c>
      <c r="BT118" s="21"/>
      <c r="BU118" s="23">
        <v>1.35</v>
      </c>
      <c r="BV118" s="23">
        <v>0</v>
      </c>
      <c r="BW118" s="23">
        <v>0.03</v>
      </c>
      <c r="BX118" s="23">
        <v>1.38</v>
      </c>
      <c r="BY118" s="23">
        <v>1.26</v>
      </c>
      <c r="BZ118" s="23">
        <v>2</v>
      </c>
      <c r="CA118" s="23">
        <v>53</v>
      </c>
      <c r="CB118" s="23">
        <v>32</v>
      </c>
      <c r="CC118" s="23">
        <v>33</v>
      </c>
      <c r="CD118" s="23">
        <v>10</v>
      </c>
      <c r="CE118" s="23">
        <v>33</v>
      </c>
      <c r="CF118" s="23">
        <v>10</v>
      </c>
      <c r="CG118" s="23">
        <v>38</v>
      </c>
      <c r="CH118" s="23">
        <v>11</v>
      </c>
      <c r="CI118" s="23">
        <v>1</v>
      </c>
      <c r="CJ118" s="23">
        <v>0</v>
      </c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</row>
    <row r="119" spans="1:267" ht="17.25" thickBot="1">
      <c r="A119" s="23">
        <v>75</v>
      </c>
      <c r="B119" s="21"/>
      <c r="C119" s="23">
        <v>51927</v>
      </c>
      <c r="D119" s="23">
        <v>0</v>
      </c>
      <c r="E119" s="23">
        <v>0</v>
      </c>
      <c r="F119" s="23">
        <v>0</v>
      </c>
      <c r="G119" s="23">
        <v>0</v>
      </c>
      <c r="H119" s="23">
        <v>0</v>
      </c>
      <c r="I119" s="23">
        <v>2</v>
      </c>
      <c r="J119" s="21">
        <v>1.7</v>
      </c>
      <c r="K119" s="21">
        <v>2.2999999999999998</v>
      </c>
      <c r="L119" s="23">
        <v>0</v>
      </c>
      <c r="M119" s="21" t="s">
        <v>1270</v>
      </c>
      <c r="N119" s="21">
        <v>0</v>
      </c>
      <c r="O119" s="23">
        <v>109</v>
      </c>
      <c r="P119" s="24" t="b">
        <v>0</v>
      </c>
      <c r="Q119" s="21" t="s">
        <v>2828</v>
      </c>
      <c r="R119" s="21" t="s">
        <v>2829</v>
      </c>
      <c r="S119" s="23">
        <v>50</v>
      </c>
      <c r="T119" s="21" t="s">
        <v>1341</v>
      </c>
      <c r="U119" s="21">
        <v>0</v>
      </c>
      <c r="V119" s="21" t="s">
        <v>689</v>
      </c>
      <c r="W119" s="21">
        <v>6</v>
      </c>
      <c r="X119" s="24" t="b">
        <v>0</v>
      </c>
      <c r="Y119" s="21"/>
      <c r="Z119" s="21" t="s">
        <v>1208</v>
      </c>
      <c r="AA119" s="23">
        <v>4</v>
      </c>
      <c r="AB119" s="23">
        <v>94</v>
      </c>
      <c r="AC119" s="23">
        <v>0</v>
      </c>
      <c r="AD119" s="23">
        <v>7162</v>
      </c>
      <c r="AE119" s="23">
        <v>7162</v>
      </c>
      <c r="AF119" s="23">
        <v>68281</v>
      </c>
      <c r="AG119" s="23">
        <v>68281</v>
      </c>
      <c r="AH119" s="21">
        <v>0</v>
      </c>
      <c r="AI119" s="21">
        <v>0</v>
      </c>
      <c r="AJ119" s="21" t="s">
        <v>689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0</v>
      </c>
      <c r="AQ119" s="23">
        <v>0</v>
      </c>
      <c r="AR119" s="23">
        <v>0</v>
      </c>
      <c r="AS119" s="23">
        <v>0</v>
      </c>
      <c r="AT119" s="23">
        <v>0</v>
      </c>
      <c r="AU119" s="23">
        <v>0</v>
      </c>
      <c r="AV119" s="23">
        <v>0</v>
      </c>
      <c r="AW119" s="23">
        <v>0</v>
      </c>
      <c r="AX119" s="21">
        <v>0</v>
      </c>
      <c r="AY119" s="21">
        <v>0</v>
      </c>
      <c r="AZ119" s="21">
        <v>0</v>
      </c>
      <c r="BA119" s="21">
        <v>0</v>
      </c>
      <c r="BB119" s="23">
        <v>0</v>
      </c>
      <c r="BC119" s="21">
        <v>0</v>
      </c>
      <c r="BD119" s="21">
        <v>0</v>
      </c>
      <c r="BE119" s="21">
        <v>0</v>
      </c>
      <c r="BF119" s="21">
        <v>0</v>
      </c>
      <c r="BG119" s="23">
        <v>507</v>
      </c>
      <c r="BH119" s="23">
        <v>205</v>
      </c>
      <c r="BI119" s="23">
        <v>507</v>
      </c>
      <c r="BJ119" s="23">
        <v>204</v>
      </c>
      <c r="BK119" s="23">
        <v>489</v>
      </c>
      <c r="BL119" s="23">
        <v>200</v>
      </c>
      <c r="BM119" s="23">
        <v>515</v>
      </c>
      <c r="BN119" s="23">
        <v>204</v>
      </c>
      <c r="BO119" s="21"/>
      <c r="BP119" s="21"/>
      <c r="BQ119" s="21"/>
      <c r="BR119" s="21"/>
      <c r="BS119" s="21"/>
      <c r="BT119" s="21"/>
      <c r="BU119" s="23">
        <v>0</v>
      </c>
      <c r="BV119" s="23">
        <v>0</v>
      </c>
      <c r="BW119" s="23">
        <v>0</v>
      </c>
      <c r="BX119" s="23">
        <v>0</v>
      </c>
      <c r="BY119" s="23">
        <v>0</v>
      </c>
      <c r="BZ119" s="23">
        <v>0</v>
      </c>
      <c r="CA119" s="23">
        <v>160</v>
      </c>
      <c r="CB119" s="23">
        <v>14</v>
      </c>
      <c r="CC119" s="23">
        <v>546</v>
      </c>
      <c r="CD119" s="23">
        <v>204</v>
      </c>
      <c r="CE119" s="23">
        <v>546</v>
      </c>
      <c r="CF119" s="23">
        <v>204</v>
      </c>
      <c r="CG119" s="23">
        <v>62</v>
      </c>
      <c r="CH119" s="23">
        <v>23</v>
      </c>
      <c r="CI119" s="23">
        <v>0</v>
      </c>
      <c r="CJ119" s="23">
        <v>0</v>
      </c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</row>
    <row r="120" spans="1:267" ht="17.25" thickBot="1">
      <c r="A120" s="21"/>
      <c r="B120" s="21"/>
      <c r="C120" s="23">
        <v>128295</v>
      </c>
      <c r="D120" s="23">
        <v>0</v>
      </c>
      <c r="E120" s="23">
        <v>0</v>
      </c>
      <c r="F120" s="23">
        <v>0</v>
      </c>
      <c r="G120" s="23">
        <v>0</v>
      </c>
      <c r="H120" s="23">
        <v>0</v>
      </c>
      <c r="I120" s="23">
        <v>3</v>
      </c>
      <c r="J120" s="21">
        <v>2.1</v>
      </c>
      <c r="K120" s="21">
        <v>2.1</v>
      </c>
      <c r="L120" s="23">
        <v>2</v>
      </c>
      <c r="M120" s="21" t="s">
        <v>1296</v>
      </c>
      <c r="N120" s="21">
        <v>2</v>
      </c>
      <c r="O120" s="23">
        <v>110</v>
      </c>
      <c r="P120" s="24" t="b">
        <v>0</v>
      </c>
      <c r="Q120" s="21"/>
      <c r="R120" s="21"/>
      <c r="S120" s="23">
        <v>55</v>
      </c>
      <c r="T120" s="21" t="s">
        <v>1302</v>
      </c>
      <c r="U120" s="21">
        <v>2</v>
      </c>
      <c r="V120" s="21" t="s">
        <v>720</v>
      </c>
      <c r="W120" s="21">
        <v>0.2</v>
      </c>
      <c r="X120" s="24" t="b">
        <v>0</v>
      </c>
      <c r="Y120" s="21"/>
      <c r="Z120" s="21" t="s">
        <v>1129</v>
      </c>
      <c r="AA120" s="23">
        <v>4</v>
      </c>
      <c r="AB120" s="23">
        <v>94</v>
      </c>
      <c r="AC120" s="23">
        <v>2</v>
      </c>
      <c r="AD120" s="23">
        <v>447</v>
      </c>
      <c r="AE120" s="23">
        <v>447</v>
      </c>
      <c r="AF120" s="23">
        <v>871</v>
      </c>
      <c r="AG120" s="23">
        <v>871</v>
      </c>
      <c r="AH120" s="21">
        <v>0.4</v>
      </c>
      <c r="AI120" s="21">
        <v>0.4</v>
      </c>
      <c r="AJ120" s="21" t="s">
        <v>720</v>
      </c>
      <c r="AK120" s="23">
        <v>71</v>
      </c>
      <c r="AL120" s="23">
        <v>0</v>
      </c>
      <c r="AM120" s="23">
        <v>0</v>
      </c>
      <c r="AN120" s="23">
        <v>0</v>
      </c>
      <c r="AO120" s="23">
        <v>2</v>
      </c>
      <c r="AP120" s="23">
        <v>0</v>
      </c>
      <c r="AQ120" s="23">
        <v>0</v>
      </c>
      <c r="AR120" s="23">
        <v>0</v>
      </c>
      <c r="AS120" s="23">
        <v>0</v>
      </c>
      <c r="AT120" s="23">
        <v>0</v>
      </c>
      <c r="AU120" s="23">
        <v>0</v>
      </c>
      <c r="AV120" s="23">
        <v>0</v>
      </c>
      <c r="AW120" s="23">
        <v>9</v>
      </c>
      <c r="AX120" s="21">
        <v>8.8000000000000007</v>
      </c>
      <c r="AY120" s="21">
        <v>1.8</v>
      </c>
      <c r="AZ120" s="21">
        <v>6</v>
      </c>
      <c r="BA120" s="21">
        <v>1.7</v>
      </c>
      <c r="BB120" s="23">
        <v>1</v>
      </c>
      <c r="BC120" s="21">
        <v>0</v>
      </c>
      <c r="BD120" s="21">
        <v>0.01</v>
      </c>
      <c r="BE120" s="21">
        <v>0.01</v>
      </c>
      <c r="BF120" s="21">
        <v>1.02</v>
      </c>
      <c r="BG120" s="23">
        <v>153</v>
      </c>
      <c r="BH120" s="23">
        <v>64</v>
      </c>
      <c r="BI120" s="23">
        <v>162</v>
      </c>
      <c r="BJ120" s="23">
        <v>92</v>
      </c>
      <c r="BK120" s="23">
        <v>109</v>
      </c>
      <c r="BL120" s="23">
        <v>61</v>
      </c>
      <c r="BM120" s="23">
        <v>176</v>
      </c>
      <c r="BN120" s="23">
        <v>83</v>
      </c>
      <c r="BO120" s="21"/>
      <c r="BP120" s="21"/>
      <c r="BQ120" s="21"/>
      <c r="BR120" s="21"/>
      <c r="BS120" s="21"/>
      <c r="BT120" s="21"/>
      <c r="BU120" s="23">
        <v>0</v>
      </c>
      <c r="BV120" s="23">
        <v>0</v>
      </c>
      <c r="BW120" s="23">
        <v>0.01</v>
      </c>
      <c r="BX120" s="23">
        <v>0.01</v>
      </c>
      <c r="BY120" s="23">
        <v>1.29</v>
      </c>
      <c r="BZ120" s="23">
        <v>2.54</v>
      </c>
      <c r="CA120" s="23">
        <v>100</v>
      </c>
      <c r="CB120" s="23">
        <v>60</v>
      </c>
      <c r="CC120" s="23">
        <v>149</v>
      </c>
      <c r="CD120" s="23">
        <v>65</v>
      </c>
      <c r="CE120" s="23">
        <v>149</v>
      </c>
      <c r="CF120" s="23">
        <v>65</v>
      </c>
      <c r="CG120" s="23">
        <v>383</v>
      </c>
      <c r="CH120" s="23">
        <v>119</v>
      </c>
      <c r="CI120" s="23">
        <v>1.27</v>
      </c>
      <c r="CJ120" s="23">
        <v>0</v>
      </c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</row>
    <row r="121" spans="1:267" ht="17.25" thickBot="1">
      <c r="A121" s="23">
        <v>75</v>
      </c>
      <c r="B121" s="23">
        <v>75</v>
      </c>
      <c r="C121" s="23">
        <v>428580</v>
      </c>
      <c r="D121" s="23">
        <v>0</v>
      </c>
      <c r="E121" s="23">
        <v>0</v>
      </c>
      <c r="F121" s="23">
        <v>0</v>
      </c>
      <c r="G121" s="23">
        <v>0</v>
      </c>
      <c r="H121" s="23">
        <v>0</v>
      </c>
      <c r="I121" s="23">
        <v>3</v>
      </c>
      <c r="J121" s="21">
        <v>1.2</v>
      </c>
      <c r="K121" s="21">
        <v>1.2</v>
      </c>
      <c r="L121" s="23">
        <v>0</v>
      </c>
      <c r="M121" s="21" t="s">
        <v>1328</v>
      </c>
      <c r="N121" s="21">
        <v>0</v>
      </c>
      <c r="O121" s="23">
        <v>111</v>
      </c>
      <c r="P121" s="24" t="b">
        <v>0</v>
      </c>
      <c r="Q121" s="21" t="s">
        <v>2690</v>
      </c>
      <c r="R121" s="21" t="s">
        <v>2692</v>
      </c>
      <c r="S121" s="23">
        <v>50</v>
      </c>
      <c r="T121" s="21" t="s">
        <v>1329</v>
      </c>
      <c r="U121" s="21">
        <v>0</v>
      </c>
      <c r="V121" s="21" t="s">
        <v>883</v>
      </c>
      <c r="W121" s="21">
        <v>0</v>
      </c>
      <c r="X121" s="24" t="b">
        <v>0</v>
      </c>
      <c r="Y121" s="21"/>
      <c r="Z121" s="21" t="s">
        <v>1208</v>
      </c>
      <c r="AA121" s="23">
        <v>4</v>
      </c>
      <c r="AB121" s="23">
        <v>94</v>
      </c>
      <c r="AC121" s="23">
        <v>0</v>
      </c>
      <c r="AD121" s="23">
        <v>4</v>
      </c>
      <c r="AE121" s="23">
        <v>4</v>
      </c>
      <c r="AF121" s="23">
        <v>169</v>
      </c>
      <c r="AG121" s="23">
        <v>169</v>
      </c>
      <c r="AH121" s="21">
        <v>0</v>
      </c>
      <c r="AI121" s="21">
        <v>0</v>
      </c>
      <c r="AJ121" s="21" t="s">
        <v>883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0</v>
      </c>
      <c r="AQ121" s="23">
        <v>0</v>
      </c>
      <c r="AR121" s="23">
        <v>0</v>
      </c>
      <c r="AS121" s="23">
        <v>0</v>
      </c>
      <c r="AT121" s="23">
        <v>0</v>
      </c>
      <c r="AU121" s="23">
        <v>0</v>
      </c>
      <c r="AV121" s="23">
        <v>0</v>
      </c>
      <c r="AW121" s="23">
        <v>0</v>
      </c>
      <c r="AX121" s="21">
        <v>0</v>
      </c>
      <c r="AY121" s="21">
        <v>0</v>
      </c>
      <c r="AZ121" s="21">
        <v>0</v>
      </c>
      <c r="BA121" s="21">
        <v>0</v>
      </c>
      <c r="BB121" s="23">
        <v>0</v>
      </c>
      <c r="BC121" s="21">
        <v>0</v>
      </c>
      <c r="BD121" s="21">
        <v>0</v>
      </c>
      <c r="BE121" s="21">
        <v>0</v>
      </c>
      <c r="BF121" s="21">
        <v>0</v>
      </c>
      <c r="BG121" s="23">
        <v>580</v>
      </c>
      <c r="BH121" s="23">
        <v>234</v>
      </c>
      <c r="BI121" s="23">
        <v>582</v>
      </c>
      <c r="BJ121" s="23">
        <v>239</v>
      </c>
      <c r="BK121" s="23">
        <v>574</v>
      </c>
      <c r="BL121" s="23">
        <v>231</v>
      </c>
      <c r="BM121" s="23">
        <v>588</v>
      </c>
      <c r="BN121" s="23">
        <v>241</v>
      </c>
      <c r="BO121" s="21"/>
      <c r="BP121" s="21"/>
      <c r="BQ121" s="21"/>
      <c r="BR121" s="21"/>
      <c r="BS121" s="21"/>
      <c r="BT121" s="21"/>
      <c r="BU121" s="23">
        <v>0</v>
      </c>
      <c r="BV121" s="23">
        <v>0</v>
      </c>
      <c r="BW121" s="23">
        <v>0</v>
      </c>
      <c r="BX121" s="23">
        <v>0</v>
      </c>
      <c r="BY121" s="23">
        <v>0</v>
      </c>
      <c r="BZ121" s="23">
        <v>0</v>
      </c>
      <c r="CA121" s="23">
        <v>274</v>
      </c>
      <c r="CB121" s="23">
        <v>178</v>
      </c>
      <c r="CC121" s="23">
        <v>598</v>
      </c>
      <c r="CD121" s="23">
        <v>246</v>
      </c>
      <c r="CE121" s="23">
        <v>598</v>
      </c>
      <c r="CF121" s="23">
        <v>246</v>
      </c>
      <c r="CG121" s="23">
        <v>631</v>
      </c>
      <c r="CH121" s="23">
        <v>261</v>
      </c>
      <c r="CI121" s="23">
        <v>0</v>
      </c>
      <c r="CJ121" s="23">
        <v>0</v>
      </c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</row>
    <row r="122" spans="1:267" ht="17.25" thickBot="1">
      <c r="A122" s="21"/>
      <c r="B122" s="21"/>
      <c r="C122" s="23">
        <v>231065</v>
      </c>
      <c r="D122" s="23">
        <v>0</v>
      </c>
      <c r="E122" s="23">
        <v>0</v>
      </c>
      <c r="F122" s="23">
        <v>0</v>
      </c>
      <c r="G122" s="23">
        <v>0</v>
      </c>
      <c r="H122" s="23">
        <v>0</v>
      </c>
      <c r="I122" s="23">
        <v>2</v>
      </c>
      <c r="J122" s="21">
        <v>2</v>
      </c>
      <c r="K122" s="21">
        <v>2</v>
      </c>
      <c r="L122" s="23">
        <v>1</v>
      </c>
      <c r="M122" s="21" t="s">
        <v>1189</v>
      </c>
      <c r="N122" s="21">
        <v>1</v>
      </c>
      <c r="O122" s="23">
        <v>112</v>
      </c>
      <c r="P122" s="24" t="b">
        <v>0</v>
      </c>
      <c r="Q122" s="21"/>
      <c r="R122" s="21"/>
      <c r="S122" s="23">
        <v>45</v>
      </c>
      <c r="T122" s="21" t="s">
        <v>1327</v>
      </c>
      <c r="U122" s="21">
        <v>1</v>
      </c>
      <c r="V122" s="21" t="s">
        <v>703</v>
      </c>
      <c r="W122" s="21">
        <v>2</v>
      </c>
      <c r="X122" s="24" t="b">
        <v>0</v>
      </c>
      <c r="Y122" s="21"/>
      <c r="Z122" s="21" t="s">
        <v>1129</v>
      </c>
      <c r="AA122" s="23">
        <v>4</v>
      </c>
      <c r="AB122" s="23">
        <v>94</v>
      </c>
      <c r="AC122" s="23">
        <v>1</v>
      </c>
      <c r="AD122" s="23">
        <v>2862</v>
      </c>
      <c r="AE122" s="23">
        <v>2862</v>
      </c>
      <c r="AF122" s="23">
        <v>5024</v>
      </c>
      <c r="AG122" s="23">
        <v>5024</v>
      </c>
      <c r="AH122" s="21">
        <v>0.2</v>
      </c>
      <c r="AI122" s="21">
        <v>0.2</v>
      </c>
      <c r="AJ122" s="21" t="s">
        <v>703</v>
      </c>
      <c r="AK122" s="23">
        <v>90</v>
      </c>
      <c r="AL122" s="23">
        <v>0</v>
      </c>
      <c r="AM122" s="23">
        <v>0</v>
      </c>
      <c r="AN122" s="23">
        <v>0</v>
      </c>
      <c r="AO122" s="23">
        <v>2</v>
      </c>
      <c r="AP122" s="23">
        <v>0</v>
      </c>
      <c r="AQ122" s="23">
        <v>0</v>
      </c>
      <c r="AR122" s="23">
        <v>0</v>
      </c>
      <c r="AS122" s="23">
        <v>0</v>
      </c>
      <c r="AT122" s="23">
        <v>0</v>
      </c>
      <c r="AU122" s="23">
        <v>0</v>
      </c>
      <c r="AV122" s="23">
        <v>0</v>
      </c>
      <c r="AW122" s="23">
        <v>14</v>
      </c>
      <c r="AX122" s="21">
        <v>24.4</v>
      </c>
      <c r="AY122" s="21">
        <v>0.5</v>
      </c>
      <c r="AZ122" s="21">
        <v>0</v>
      </c>
      <c r="BA122" s="21">
        <v>2.5</v>
      </c>
      <c r="BB122" s="23">
        <v>1</v>
      </c>
      <c r="BC122" s="21">
        <v>0</v>
      </c>
      <c r="BD122" s="21">
        <v>0</v>
      </c>
      <c r="BE122" s="21">
        <v>0</v>
      </c>
      <c r="BF122" s="21">
        <v>1.26</v>
      </c>
      <c r="BG122" s="23">
        <v>54</v>
      </c>
      <c r="BH122" s="23">
        <v>20</v>
      </c>
      <c r="BI122" s="23">
        <v>192</v>
      </c>
      <c r="BJ122" s="23">
        <v>67</v>
      </c>
      <c r="BK122" s="23">
        <v>383</v>
      </c>
      <c r="BL122" s="23">
        <v>178</v>
      </c>
      <c r="BM122" s="23">
        <v>134</v>
      </c>
      <c r="BN122" s="23">
        <v>44</v>
      </c>
      <c r="BO122" s="21"/>
      <c r="BP122" s="21"/>
      <c r="BQ122" s="21"/>
      <c r="BR122" s="21"/>
      <c r="BS122" s="21"/>
      <c r="BT122" s="21"/>
      <c r="BU122" s="23">
        <v>0</v>
      </c>
      <c r="BV122" s="23">
        <v>0</v>
      </c>
      <c r="BW122" s="23">
        <v>0</v>
      </c>
      <c r="BX122" s="23">
        <v>0</v>
      </c>
      <c r="BY122" s="23">
        <v>1.26</v>
      </c>
      <c r="BZ122" s="23">
        <v>2</v>
      </c>
      <c r="CA122" s="23">
        <v>439</v>
      </c>
      <c r="CB122" s="23">
        <v>123</v>
      </c>
      <c r="CC122" s="23">
        <v>202</v>
      </c>
      <c r="CD122" s="23">
        <v>75</v>
      </c>
      <c r="CE122" s="23">
        <v>202</v>
      </c>
      <c r="CF122" s="23">
        <v>75</v>
      </c>
      <c r="CG122" s="23">
        <v>126</v>
      </c>
      <c r="CH122" s="23">
        <v>45</v>
      </c>
      <c r="CI122" s="23">
        <v>1</v>
      </c>
      <c r="CJ122" s="23">
        <v>0</v>
      </c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</row>
    <row r="123" spans="1:267" ht="17.25" thickBot="1">
      <c r="A123" s="21"/>
      <c r="B123" s="21"/>
      <c r="C123" s="23">
        <v>154561</v>
      </c>
      <c r="D123" s="23">
        <v>0</v>
      </c>
      <c r="E123" s="23">
        <v>0</v>
      </c>
      <c r="F123" s="23">
        <v>0</v>
      </c>
      <c r="G123" s="23">
        <v>0</v>
      </c>
      <c r="H123" s="23">
        <v>0</v>
      </c>
      <c r="I123" s="23">
        <v>1</v>
      </c>
      <c r="J123" s="21">
        <v>3.2</v>
      </c>
      <c r="K123" s="21">
        <v>3.2</v>
      </c>
      <c r="L123" s="23">
        <v>0</v>
      </c>
      <c r="M123" s="21" t="s">
        <v>1256</v>
      </c>
      <c r="N123" s="21">
        <v>0</v>
      </c>
      <c r="O123" s="23">
        <v>113</v>
      </c>
      <c r="P123" s="24" t="b">
        <v>0</v>
      </c>
      <c r="Q123" s="21"/>
      <c r="R123" s="21"/>
      <c r="S123" s="23">
        <v>50</v>
      </c>
      <c r="T123" s="21" t="s">
        <v>1305</v>
      </c>
      <c r="U123" s="21">
        <v>0</v>
      </c>
      <c r="V123" s="21" t="s">
        <v>1306</v>
      </c>
      <c r="W123" s="21">
        <v>5</v>
      </c>
      <c r="X123" s="24" t="b">
        <v>0</v>
      </c>
      <c r="Y123" s="21"/>
      <c r="Z123" s="21" t="s">
        <v>1129</v>
      </c>
      <c r="AA123" s="23">
        <v>4</v>
      </c>
      <c r="AB123" s="23">
        <v>94</v>
      </c>
      <c r="AC123" s="23">
        <v>0</v>
      </c>
      <c r="AD123" s="23">
        <v>4349</v>
      </c>
      <c r="AE123" s="23">
        <v>4349</v>
      </c>
      <c r="AF123" s="23">
        <v>46831</v>
      </c>
      <c r="AG123" s="23">
        <v>46831</v>
      </c>
      <c r="AH123" s="21">
        <v>0</v>
      </c>
      <c r="AI123" s="21">
        <v>0</v>
      </c>
      <c r="AJ123" s="21" t="s">
        <v>675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0</v>
      </c>
      <c r="AQ123" s="23">
        <v>0</v>
      </c>
      <c r="AR123" s="23">
        <v>0</v>
      </c>
      <c r="AS123" s="23">
        <v>0</v>
      </c>
      <c r="AT123" s="23">
        <v>0</v>
      </c>
      <c r="AU123" s="23">
        <v>0</v>
      </c>
      <c r="AV123" s="23">
        <v>0</v>
      </c>
      <c r="AW123" s="23">
        <v>0</v>
      </c>
      <c r="AX123" s="21">
        <v>0</v>
      </c>
      <c r="AY123" s="21">
        <v>0</v>
      </c>
      <c r="AZ123" s="21">
        <v>0</v>
      </c>
      <c r="BA123" s="21">
        <v>0</v>
      </c>
      <c r="BB123" s="23">
        <v>0</v>
      </c>
      <c r="BC123" s="21">
        <v>0</v>
      </c>
      <c r="BD123" s="21">
        <v>0</v>
      </c>
      <c r="BE123" s="21">
        <v>0</v>
      </c>
      <c r="BF123" s="21">
        <v>0</v>
      </c>
      <c r="BG123" s="23">
        <v>532</v>
      </c>
      <c r="BH123" s="23">
        <v>74</v>
      </c>
      <c r="BI123" s="23">
        <v>533</v>
      </c>
      <c r="BJ123" s="23">
        <v>70</v>
      </c>
      <c r="BK123" s="23">
        <v>517</v>
      </c>
      <c r="BL123" s="23">
        <v>70</v>
      </c>
      <c r="BM123" s="23">
        <v>539</v>
      </c>
      <c r="BN123" s="23">
        <v>74</v>
      </c>
      <c r="BO123" s="21"/>
      <c r="BP123" s="21"/>
      <c r="BQ123" s="21"/>
      <c r="BR123" s="21"/>
      <c r="BS123" s="21"/>
      <c r="BT123" s="21"/>
      <c r="BU123" s="23">
        <v>0</v>
      </c>
      <c r="BV123" s="23">
        <v>0</v>
      </c>
      <c r="BW123" s="23">
        <v>0</v>
      </c>
      <c r="BX123" s="23">
        <v>0</v>
      </c>
      <c r="BY123" s="23">
        <v>0</v>
      </c>
      <c r="BZ123" s="23">
        <v>0</v>
      </c>
      <c r="CA123" s="23">
        <v>205</v>
      </c>
      <c r="CB123" s="23">
        <v>8</v>
      </c>
      <c r="CC123" s="23">
        <v>565</v>
      </c>
      <c r="CD123" s="23">
        <v>76</v>
      </c>
      <c r="CE123" s="23">
        <v>565</v>
      </c>
      <c r="CF123" s="23">
        <v>76</v>
      </c>
      <c r="CG123" s="23">
        <v>72</v>
      </c>
      <c r="CH123" s="23">
        <v>12</v>
      </c>
      <c r="CI123" s="23">
        <v>0</v>
      </c>
      <c r="CJ123" s="23">
        <v>0</v>
      </c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</row>
    <row r="124" spans="1:267" ht="17.25" thickBot="1">
      <c r="A124" s="21"/>
      <c r="B124" s="21"/>
      <c r="C124" s="23">
        <v>226956</v>
      </c>
      <c r="D124" s="23">
        <v>0</v>
      </c>
      <c r="E124" s="23">
        <v>0</v>
      </c>
      <c r="F124" s="23">
        <v>0</v>
      </c>
      <c r="G124" s="23">
        <v>0</v>
      </c>
      <c r="H124" s="23">
        <v>0</v>
      </c>
      <c r="I124" s="23">
        <v>2</v>
      </c>
      <c r="J124" s="21">
        <v>2</v>
      </c>
      <c r="K124" s="21">
        <v>2</v>
      </c>
      <c r="L124" s="23">
        <v>1</v>
      </c>
      <c r="M124" s="21" t="s">
        <v>1322</v>
      </c>
      <c r="N124" s="21">
        <v>1</v>
      </c>
      <c r="O124" s="23">
        <v>114</v>
      </c>
      <c r="P124" s="24" t="b">
        <v>0</v>
      </c>
      <c r="Q124" s="21"/>
      <c r="R124" s="21"/>
      <c r="S124" s="23">
        <v>45</v>
      </c>
      <c r="T124" s="21" t="s">
        <v>1323</v>
      </c>
      <c r="U124" s="21">
        <v>1</v>
      </c>
      <c r="V124" s="21" t="s">
        <v>1324</v>
      </c>
      <c r="W124" s="21">
        <v>0.1</v>
      </c>
      <c r="X124" s="24" t="b">
        <v>0</v>
      </c>
      <c r="Y124" s="21"/>
      <c r="Z124" s="21" t="s">
        <v>1129</v>
      </c>
      <c r="AA124" s="23">
        <v>4</v>
      </c>
      <c r="AB124" s="23">
        <v>94</v>
      </c>
      <c r="AC124" s="23">
        <v>1</v>
      </c>
      <c r="AD124" s="23">
        <v>53</v>
      </c>
      <c r="AE124" s="23">
        <v>53</v>
      </c>
      <c r="AF124" s="23">
        <v>326</v>
      </c>
      <c r="AG124" s="23">
        <v>326</v>
      </c>
      <c r="AH124" s="21">
        <v>0.2</v>
      </c>
      <c r="AI124" s="21">
        <v>0.2</v>
      </c>
      <c r="AJ124" s="21" t="s">
        <v>740</v>
      </c>
      <c r="AK124" s="23">
        <v>18</v>
      </c>
      <c r="AL124" s="23">
        <v>0</v>
      </c>
      <c r="AM124" s="23">
        <v>0</v>
      </c>
      <c r="AN124" s="23">
        <v>0</v>
      </c>
      <c r="AO124" s="23">
        <v>0</v>
      </c>
      <c r="AP124" s="23">
        <v>0</v>
      </c>
      <c r="AQ124" s="23">
        <v>0</v>
      </c>
      <c r="AR124" s="23">
        <v>0</v>
      </c>
      <c r="AS124" s="23">
        <v>0</v>
      </c>
      <c r="AT124" s="23">
        <v>0</v>
      </c>
      <c r="AU124" s="23">
        <v>0</v>
      </c>
      <c r="AV124" s="23">
        <v>0</v>
      </c>
      <c r="AW124" s="23">
        <v>5</v>
      </c>
      <c r="AX124" s="21">
        <v>2.8</v>
      </c>
      <c r="AY124" s="21">
        <v>0</v>
      </c>
      <c r="AZ124" s="21">
        <v>2</v>
      </c>
      <c r="BA124" s="21">
        <v>0.5</v>
      </c>
      <c r="BB124" s="23">
        <v>0</v>
      </c>
      <c r="BC124" s="21">
        <v>0.03</v>
      </c>
      <c r="BD124" s="21">
        <v>0</v>
      </c>
      <c r="BE124" s="21">
        <v>0.03</v>
      </c>
      <c r="BF124" s="21">
        <v>0.24</v>
      </c>
      <c r="BG124" s="23">
        <v>199</v>
      </c>
      <c r="BH124" s="23">
        <v>76</v>
      </c>
      <c r="BI124" s="23">
        <v>408</v>
      </c>
      <c r="BJ124" s="23">
        <v>187</v>
      </c>
      <c r="BK124" s="23">
        <v>142</v>
      </c>
      <c r="BL124" s="23">
        <v>44</v>
      </c>
      <c r="BM124" s="23">
        <v>214</v>
      </c>
      <c r="BN124" s="23">
        <v>77</v>
      </c>
      <c r="BO124" s="21"/>
      <c r="BP124" s="21"/>
      <c r="BQ124" s="21"/>
      <c r="BR124" s="21"/>
      <c r="BS124" s="21"/>
      <c r="BT124" s="21"/>
      <c r="BU124" s="23">
        <v>0.15</v>
      </c>
      <c r="BV124" s="23">
        <v>0</v>
      </c>
      <c r="BW124" s="23">
        <v>0</v>
      </c>
      <c r="BX124" s="23">
        <v>0.15</v>
      </c>
      <c r="BY124" s="23">
        <v>1.2</v>
      </c>
      <c r="BZ124" s="23">
        <v>0</v>
      </c>
      <c r="CA124" s="23">
        <v>438</v>
      </c>
      <c r="CB124" s="23">
        <v>122</v>
      </c>
      <c r="CC124" s="23">
        <v>201</v>
      </c>
      <c r="CD124" s="23">
        <v>74</v>
      </c>
      <c r="CE124" s="23">
        <v>201</v>
      </c>
      <c r="CF124" s="23">
        <v>74</v>
      </c>
      <c r="CG124" s="23">
        <v>475</v>
      </c>
      <c r="CH124" s="23">
        <v>181</v>
      </c>
      <c r="CI124" s="23">
        <v>0</v>
      </c>
      <c r="CJ124" s="23">
        <v>0</v>
      </c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</row>
    <row r="125" spans="1:267" ht="17.25" thickBot="1">
      <c r="A125" s="21"/>
      <c r="B125" s="21"/>
      <c r="C125" s="23">
        <v>513418</v>
      </c>
      <c r="D125" s="23">
        <v>0</v>
      </c>
      <c r="E125" s="23">
        <v>0</v>
      </c>
      <c r="F125" s="23">
        <v>0</v>
      </c>
      <c r="G125" s="23">
        <v>0</v>
      </c>
      <c r="H125" s="23">
        <v>0</v>
      </c>
      <c r="I125" s="23">
        <v>3</v>
      </c>
      <c r="J125" s="21">
        <v>2.1</v>
      </c>
      <c r="K125" s="21">
        <v>2.1</v>
      </c>
      <c r="L125" s="23">
        <v>1</v>
      </c>
      <c r="M125" s="21" t="s">
        <v>1354</v>
      </c>
      <c r="N125" s="21">
        <v>1</v>
      </c>
      <c r="O125" s="23">
        <v>115</v>
      </c>
      <c r="P125" s="24" t="b">
        <v>0</v>
      </c>
      <c r="Q125" s="21"/>
      <c r="R125" s="21"/>
      <c r="S125" s="23">
        <v>55</v>
      </c>
      <c r="T125" s="21" t="s">
        <v>1355</v>
      </c>
      <c r="U125" s="21">
        <v>1</v>
      </c>
      <c r="V125" s="21" t="s">
        <v>1356</v>
      </c>
      <c r="W125" s="21">
        <v>0.1</v>
      </c>
      <c r="X125" s="24" t="b">
        <v>0</v>
      </c>
      <c r="Y125" s="21"/>
      <c r="Z125" s="21" t="s">
        <v>1129</v>
      </c>
      <c r="AA125" s="23">
        <v>4</v>
      </c>
      <c r="AB125" s="23">
        <v>94</v>
      </c>
      <c r="AC125" s="23">
        <v>1</v>
      </c>
      <c r="AD125" s="23">
        <v>133</v>
      </c>
      <c r="AE125" s="23">
        <v>133</v>
      </c>
      <c r="AF125" s="23">
        <v>803</v>
      </c>
      <c r="AG125" s="23">
        <v>803</v>
      </c>
      <c r="AH125" s="21">
        <v>0.2</v>
      </c>
      <c r="AI125" s="21">
        <v>0.2</v>
      </c>
      <c r="AJ125" s="21" t="s">
        <v>1356</v>
      </c>
      <c r="AK125" s="23">
        <v>18</v>
      </c>
      <c r="AL125" s="23">
        <v>0</v>
      </c>
      <c r="AM125" s="23">
        <v>0</v>
      </c>
      <c r="AN125" s="23">
        <v>0</v>
      </c>
      <c r="AO125" s="23">
        <v>0</v>
      </c>
      <c r="AP125" s="23">
        <v>0</v>
      </c>
      <c r="AQ125" s="23">
        <v>0</v>
      </c>
      <c r="AR125" s="23">
        <v>0</v>
      </c>
      <c r="AS125" s="23">
        <v>0</v>
      </c>
      <c r="AT125" s="23">
        <v>0</v>
      </c>
      <c r="AU125" s="23">
        <v>0</v>
      </c>
      <c r="AV125" s="23">
        <v>0</v>
      </c>
      <c r="AW125" s="23">
        <v>-1</v>
      </c>
      <c r="AX125" s="21">
        <v>0</v>
      </c>
      <c r="AY125" s="21">
        <v>0</v>
      </c>
      <c r="AZ125" s="21">
        <v>6</v>
      </c>
      <c r="BA125" s="21">
        <v>0.4</v>
      </c>
      <c r="BB125" s="23">
        <v>0</v>
      </c>
      <c r="BC125" s="21">
        <v>0.27</v>
      </c>
      <c r="BD125" s="21">
        <v>0</v>
      </c>
      <c r="BE125" s="21">
        <v>0.27</v>
      </c>
      <c r="BF125" s="21">
        <v>0.24</v>
      </c>
      <c r="BG125" s="23">
        <v>635</v>
      </c>
      <c r="BH125" s="23">
        <v>269</v>
      </c>
      <c r="BI125" s="23">
        <v>638</v>
      </c>
      <c r="BJ125" s="23">
        <v>273</v>
      </c>
      <c r="BK125" s="23">
        <v>110</v>
      </c>
      <c r="BL125" s="23">
        <v>62</v>
      </c>
      <c r="BM125" s="23">
        <v>222</v>
      </c>
      <c r="BN125" s="23">
        <v>106</v>
      </c>
      <c r="BO125" s="21"/>
      <c r="BP125" s="21"/>
      <c r="BQ125" s="21"/>
      <c r="BR125" s="21"/>
      <c r="BS125" s="21"/>
      <c r="BT125" s="21"/>
      <c r="BU125" s="23">
        <v>1.35</v>
      </c>
      <c r="BV125" s="23">
        <v>0</v>
      </c>
      <c r="BW125" s="23">
        <v>0</v>
      </c>
      <c r="BX125" s="23">
        <v>1.35</v>
      </c>
      <c r="BY125" s="23">
        <v>1.2</v>
      </c>
      <c r="BZ125" s="23">
        <v>0</v>
      </c>
      <c r="CA125" s="23">
        <v>148</v>
      </c>
      <c r="CB125" s="23">
        <v>95</v>
      </c>
      <c r="CC125" s="23">
        <v>265</v>
      </c>
      <c r="CD125" s="23">
        <v>125</v>
      </c>
      <c r="CE125" s="23">
        <v>265</v>
      </c>
      <c r="CF125" s="23">
        <v>125</v>
      </c>
      <c r="CG125" s="23">
        <v>432</v>
      </c>
      <c r="CH125" s="23">
        <v>144</v>
      </c>
      <c r="CI125" s="23">
        <v>0</v>
      </c>
      <c r="CJ125" s="23">
        <v>0</v>
      </c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</row>
    <row r="126" spans="1:267" ht="17.25" thickBot="1">
      <c r="A126" s="21"/>
      <c r="B126" s="21"/>
      <c r="C126" s="23">
        <v>140200</v>
      </c>
      <c r="D126" s="23">
        <v>0</v>
      </c>
      <c r="E126" s="23">
        <v>0</v>
      </c>
      <c r="F126" s="23">
        <v>0</v>
      </c>
      <c r="G126" s="23">
        <v>0</v>
      </c>
      <c r="H126" s="23">
        <v>0</v>
      </c>
      <c r="I126" s="23">
        <v>1</v>
      </c>
      <c r="J126" s="21">
        <v>1</v>
      </c>
      <c r="K126" s="21">
        <v>1</v>
      </c>
      <c r="L126" s="23">
        <v>0</v>
      </c>
      <c r="M126" s="21" t="s">
        <v>829</v>
      </c>
      <c r="N126" s="21">
        <v>0</v>
      </c>
      <c r="O126" s="23">
        <v>116</v>
      </c>
      <c r="P126" s="24" t="b">
        <v>0</v>
      </c>
      <c r="Q126" s="21"/>
      <c r="R126" s="21"/>
      <c r="S126" s="23">
        <v>40</v>
      </c>
      <c r="T126" s="21" t="s">
        <v>1340</v>
      </c>
      <c r="U126" s="21">
        <v>0</v>
      </c>
      <c r="V126" s="21" t="s">
        <v>996</v>
      </c>
      <c r="W126" s="21">
        <v>0.5</v>
      </c>
      <c r="X126" s="24" t="b">
        <v>0</v>
      </c>
      <c r="Y126" s="21"/>
      <c r="Z126" s="21" t="s">
        <v>1129</v>
      </c>
      <c r="AA126" s="23">
        <v>4</v>
      </c>
      <c r="AB126" s="23">
        <v>94</v>
      </c>
      <c r="AC126" s="23">
        <v>0</v>
      </c>
      <c r="AD126" s="23">
        <v>750</v>
      </c>
      <c r="AE126" s="23">
        <v>750</v>
      </c>
      <c r="AF126" s="23">
        <v>1202</v>
      </c>
      <c r="AG126" s="23">
        <v>1202</v>
      </c>
      <c r="AH126" s="21">
        <v>0</v>
      </c>
      <c r="AI126" s="21">
        <v>0</v>
      </c>
      <c r="AJ126" s="21" t="s">
        <v>996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0</v>
      </c>
      <c r="AQ126" s="23">
        <v>0</v>
      </c>
      <c r="AR126" s="23">
        <v>0</v>
      </c>
      <c r="AS126" s="23">
        <v>0</v>
      </c>
      <c r="AT126" s="23">
        <v>0</v>
      </c>
      <c r="AU126" s="23">
        <v>0</v>
      </c>
      <c r="AV126" s="23">
        <v>0</v>
      </c>
      <c r="AW126" s="23">
        <v>0</v>
      </c>
      <c r="AX126" s="21">
        <v>0</v>
      </c>
      <c r="AY126" s="21">
        <v>0</v>
      </c>
      <c r="AZ126" s="21">
        <v>0</v>
      </c>
      <c r="BA126" s="21">
        <v>0</v>
      </c>
      <c r="BB126" s="23">
        <v>0</v>
      </c>
      <c r="BC126" s="21">
        <v>0</v>
      </c>
      <c r="BD126" s="21">
        <v>0</v>
      </c>
      <c r="BE126" s="21">
        <v>0</v>
      </c>
      <c r="BF126" s="21">
        <v>0</v>
      </c>
      <c r="BG126" s="23">
        <v>258</v>
      </c>
      <c r="BH126" s="23">
        <v>35</v>
      </c>
      <c r="BI126" s="23">
        <v>249</v>
      </c>
      <c r="BJ126" s="23">
        <v>23</v>
      </c>
      <c r="BK126" s="23">
        <v>206</v>
      </c>
      <c r="BL126" s="23">
        <v>22</v>
      </c>
      <c r="BM126" s="23">
        <v>267</v>
      </c>
      <c r="BN126" s="23">
        <v>35</v>
      </c>
      <c r="BO126" s="21"/>
      <c r="BP126" s="21"/>
      <c r="BQ126" s="21"/>
      <c r="BR126" s="21"/>
      <c r="BS126" s="21"/>
      <c r="BT126" s="21"/>
      <c r="BU126" s="23">
        <v>0</v>
      </c>
      <c r="BV126" s="23">
        <v>0</v>
      </c>
      <c r="BW126" s="23">
        <v>0</v>
      </c>
      <c r="BX126" s="23">
        <v>0</v>
      </c>
      <c r="BY126" s="23">
        <v>0</v>
      </c>
      <c r="BZ126" s="23">
        <v>0</v>
      </c>
      <c r="CA126" s="23">
        <v>586</v>
      </c>
      <c r="CB126" s="23">
        <v>51</v>
      </c>
      <c r="CC126" s="23">
        <v>314</v>
      </c>
      <c r="CD126" s="23">
        <v>41</v>
      </c>
      <c r="CE126" s="23">
        <v>314</v>
      </c>
      <c r="CF126" s="23">
        <v>41</v>
      </c>
      <c r="CG126" s="23">
        <v>241</v>
      </c>
      <c r="CH126" s="23">
        <v>35</v>
      </c>
      <c r="CI126" s="23">
        <v>0</v>
      </c>
      <c r="CJ126" s="23">
        <v>0</v>
      </c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</row>
    <row r="127" spans="1:267" ht="17.25" thickBot="1">
      <c r="A127" s="23">
        <v>0</v>
      </c>
      <c r="B127" s="23">
        <v>0</v>
      </c>
      <c r="C127" s="23">
        <v>144485</v>
      </c>
      <c r="D127" s="23">
        <v>0</v>
      </c>
      <c r="E127" s="23">
        <v>0</v>
      </c>
      <c r="F127" s="23">
        <v>0</v>
      </c>
      <c r="G127" s="23">
        <v>0</v>
      </c>
      <c r="H127" s="23">
        <v>0</v>
      </c>
      <c r="I127" s="23">
        <v>4</v>
      </c>
      <c r="J127" s="21">
        <v>0</v>
      </c>
      <c r="K127" s="21">
        <v>0</v>
      </c>
      <c r="L127" s="23">
        <v>0</v>
      </c>
      <c r="M127" s="21" t="s">
        <v>1303</v>
      </c>
      <c r="N127" s="21">
        <v>0</v>
      </c>
      <c r="O127" s="23">
        <v>117</v>
      </c>
      <c r="P127" s="24" t="b">
        <v>0</v>
      </c>
      <c r="Q127" s="21" t="s">
        <v>2093</v>
      </c>
      <c r="R127" s="21" t="s">
        <v>2232</v>
      </c>
      <c r="S127" s="23">
        <v>80</v>
      </c>
      <c r="T127" s="21" t="s">
        <v>1304</v>
      </c>
      <c r="U127" s="21">
        <v>0</v>
      </c>
      <c r="V127" s="21" t="s">
        <v>665</v>
      </c>
      <c r="W127" s="21">
        <v>0.1</v>
      </c>
      <c r="X127" s="24" t="b">
        <v>0</v>
      </c>
      <c r="Y127" s="21"/>
      <c r="Z127" s="21" t="s">
        <v>2094</v>
      </c>
      <c r="AA127" s="23">
        <v>4</v>
      </c>
      <c r="AB127" s="23">
        <v>94</v>
      </c>
      <c r="AC127" s="23">
        <v>0</v>
      </c>
      <c r="AD127" s="23">
        <v>771</v>
      </c>
      <c r="AE127" s="23">
        <v>771</v>
      </c>
      <c r="AF127" s="23">
        <v>3025</v>
      </c>
      <c r="AG127" s="23">
        <v>3025</v>
      </c>
      <c r="AH127" s="21">
        <v>0</v>
      </c>
      <c r="AI127" s="21">
        <v>0</v>
      </c>
      <c r="AJ127" s="21" t="s">
        <v>665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0</v>
      </c>
      <c r="AQ127" s="23">
        <v>0</v>
      </c>
      <c r="AR127" s="23">
        <v>0</v>
      </c>
      <c r="AS127" s="23">
        <v>0</v>
      </c>
      <c r="AT127" s="23">
        <v>0</v>
      </c>
      <c r="AU127" s="23">
        <v>0</v>
      </c>
      <c r="AV127" s="23">
        <v>0</v>
      </c>
      <c r="AW127" s="23">
        <v>0</v>
      </c>
      <c r="AX127" s="21">
        <v>0</v>
      </c>
      <c r="AY127" s="21">
        <v>0</v>
      </c>
      <c r="AZ127" s="21">
        <v>0</v>
      </c>
      <c r="BA127" s="21">
        <v>0</v>
      </c>
      <c r="BB127" s="23">
        <v>0</v>
      </c>
      <c r="BC127" s="21">
        <v>0</v>
      </c>
      <c r="BD127" s="21">
        <v>0</v>
      </c>
      <c r="BE127" s="21">
        <v>0</v>
      </c>
      <c r="BF127" s="21">
        <v>0</v>
      </c>
      <c r="BG127" s="23">
        <v>660</v>
      </c>
      <c r="BH127" s="23">
        <v>85</v>
      </c>
      <c r="BI127" s="23">
        <v>661</v>
      </c>
      <c r="BJ127" s="23">
        <v>85</v>
      </c>
      <c r="BK127" s="23">
        <v>660</v>
      </c>
      <c r="BL127" s="23">
        <v>85</v>
      </c>
      <c r="BM127" s="23">
        <v>661</v>
      </c>
      <c r="BN127" s="23">
        <v>85</v>
      </c>
      <c r="BO127" s="21"/>
      <c r="BP127" s="21"/>
      <c r="BQ127" s="23">
        <v>1</v>
      </c>
      <c r="BR127" s="21"/>
      <c r="BS127" s="23">
        <v>1</v>
      </c>
      <c r="BT127" s="21"/>
      <c r="BU127" s="23">
        <v>0</v>
      </c>
      <c r="BV127" s="23">
        <v>0</v>
      </c>
      <c r="BW127" s="23">
        <v>0</v>
      </c>
      <c r="BX127" s="23">
        <v>0</v>
      </c>
      <c r="BY127" s="23">
        <v>0</v>
      </c>
      <c r="BZ127" s="23">
        <v>0</v>
      </c>
      <c r="CA127" s="23">
        <v>11</v>
      </c>
      <c r="CB127" s="23">
        <v>4</v>
      </c>
      <c r="CC127" s="23">
        <v>658</v>
      </c>
      <c r="CD127" s="23">
        <v>85</v>
      </c>
      <c r="CE127" s="23">
        <v>658</v>
      </c>
      <c r="CF127" s="23">
        <v>85</v>
      </c>
      <c r="CG127" s="23">
        <v>426</v>
      </c>
      <c r="CH127" s="23">
        <v>63</v>
      </c>
      <c r="CI127" s="23">
        <v>0</v>
      </c>
      <c r="CJ127" s="23">
        <v>0</v>
      </c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</row>
    <row r="128" spans="1:267" ht="17.25" thickBot="1">
      <c r="A128" s="23">
        <v>0</v>
      </c>
      <c r="B128" s="23">
        <v>100</v>
      </c>
      <c r="C128" s="23">
        <v>591357</v>
      </c>
      <c r="D128" s="23">
        <v>0</v>
      </c>
      <c r="E128" s="23">
        <v>0</v>
      </c>
      <c r="F128" s="23">
        <v>0</v>
      </c>
      <c r="G128" s="23">
        <v>0</v>
      </c>
      <c r="H128" s="23">
        <v>0</v>
      </c>
      <c r="I128" s="23">
        <v>3</v>
      </c>
      <c r="J128" s="21">
        <v>0</v>
      </c>
      <c r="K128" s="21">
        <v>1</v>
      </c>
      <c r="L128" s="23">
        <v>0</v>
      </c>
      <c r="M128" s="21" t="s">
        <v>1254</v>
      </c>
      <c r="N128" s="21">
        <v>0</v>
      </c>
      <c r="O128" s="23">
        <v>118</v>
      </c>
      <c r="P128" s="24" t="b">
        <v>0</v>
      </c>
      <c r="Q128" s="21" t="s">
        <v>2830</v>
      </c>
      <c r="R128" s="21" t="s">
        <v>2831</v>
      </c>
      <c r="S128" s="23">
        <v>45</v>
      </c>
      <c r="T128" s="21" t="s">
        <v>1348</v>
      </c>
      <c r="U128" s="21">
        <v>0</v>
      </c>
      <c r="V128" s="21" t="s">
        <v>1349</v>
      </c>
      <c r="W128" s="21">
        <v>0</v>
      </c>
      <c r="X128" s="24" t="b">
        <v>0</v>
      </c>
      <c r="Y128" s="21"/>
      <c r="Z128" s="21" t="s">
        <v>1143</v>
      </c>
      <c r="AA128" s="23">
        <v>4</v>
      </c>
      <c r="AB128" s="23">
        <v>94</v>
      </c>
      <c r="AC128" s="23">
        <v>0</v>
      </c>
      <c r="AD128" s="23">
        <v>236</v>
      </c>
      <c r="AE128" s="23">
        <v>236</v>
      </c>
      <c r="AF128" s="23">
        <v>306</v>
      </c>
      <c r="AG128" s="23">
        <v>306</v>
      </c>
      <c r="AH128" s="21">
        <v>0</v>
      </c>
      <c r="AI128" s="21">
        <v>0</v>
      </c>
      <c r="AJ128" s="21" t="s">
        <v>1349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0</v>
      </c>
      <c r="AQ128" s="23">
        <v>0</v>
      </c>
      <c r="AR128" s="23">
        <v>0</v>
      </c>
      <c r="AS128" s="23">
        <v>0</v>
      </c>
      <c r="AT128" s="23">
        <v>0</v>
      </c>
      <c r="AU128" s="23">
        <v>0</v>
      </c>
      <c r="AV128" s="23">
        <v>0</v>
      </c>
      <c r="AW128" s="23">
        <v>0</v>
      </c>
      <c r="AX128" s="21">
        <v>0</v>
      </c>
      <c r="AY128" s="21">
        <v>0</v>
      </c>
      <c r="AZ128" s="21">
        <v>0</v>
      </c>
      <c r="BA128" s="21">
        <v>0</v>
      </c>
      <c r="BB128" s="23">
        <v>0</v>
      </c>
      <c r="BC128" s="21">
        <v>0</v>
      </c>
      <c r="BD128" s="21">
        <v>0</v>
      </c>
      <c r="BE128" s="21">
        <v>0</v>
      </c>
      <c r="BF128" s="21">
        <v>0</v>
      </c>
      <c r="BG128" s="23">
        <v>500</v>
      </c>
      <c r="BH128" s="23">
        <v>178</v>
      </c>
      <c r="BI128" s="23">
        <v>500</v>
      </c>
      <c r="BJ128" s="23">
        <v>184</v>
      </c>
      <c r="BK128" s="23">
        <v>480</v>
      </c>
      <c r="BL128" s="23">
        <v>168</v>
      </c>
      <c r="BM128" s="23">
        <v>508</v>
      </c>
      <c r="BN128" s="23">
        <v>185</v>
      </c>
      <c r="BO128" s="21"/>
      <c r="BP128" s="21"/>
      <c r="BQ128" s="21"/>
      <c r="BR128" s="21"/>
      <c r="BS128" s="21"/>
      <c r="BT128" s="21"/>
      <c r="BU128" s="23">
        <v>0</v>
      </c>
      <c r="BV128" s="23">
        <v>0</v>
      </c>
      <c r="BW128" s="23">
        <v>0</v>
      </c>
      <c r="BX128" s="23">
        <v>0</v>
      </c>
      <c r="BY128" s="23">
        <v>0</v>
      </c>
      <c r="BZ128" s="23">
        <v>0</v>
      </c>
      <c r="CA128" s="23">
        <v>550</v>
      </c>
      <c r="CB128" s="23">
        <v>283</v>
      </c>
      <c r="CC128" s="23">
        <v>539</v>
      </c>
      <c r="CD128" s="23">
        <v>204</v>
      </c>
      <c r="CE128" s="23">
        <v>539</v>
      </c>
      <c r="CF128" s="23">
        <v>204</v>
      </c>
      <c r="CG128" s="23">
        <v>548</v>
      </c>
      <c r="CH128" s="23">
        <v>209</v>
      </c>
      <c r="CI128" s="23">
        <v>0</v>
      </c>
      <c r="CJ128" s="23">
        <v>0</v>
      </c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</row>
    <row r="129" spans="1:267" ht="17.25" thickBot="1">
      <c r="A129" s="21"/>
      <c r="B129" s="21"/>
      <c r="C129" s="23">
        <v>216646</v>
      </c>
      <c r="D129" s="23">
        <v>0</v>
      </c>
      <c r="E129" s="23">
        <v>0</v>
      </c>
      <c r="F129" s="23">
        <v>0</v>
      </c>
      <c r="G129" s="23">
        <v>0</v>
      </c>
      <c r="H129" s="23">
        <v>1</v>
      </c>
      <c r="I129" s="23">
        <v>4</v>
      </c>
      <c r="J129" s="21">
        <v>2.1</v>
      </c>
      <c r="K129" s="21">
        <v>2.1</v>
      </c>
      <c r="L129" s="23">
        <v>9</v>
      </c>
      <c r="M129" s="21" t="s">
        <v>1320</v>
      </c>
      <c r="N129" s="21">
        <v>9</v>
      </c>
      <c r="O129" s="23">
        <v>119</v>
      </c>
      <c r="P129" s="24" t="b">
        <v>1</v>
      </c>
      <c r="Q129" s="21"/>
      <c r="R129" s="21"/>
      <c r="S129" s="23">
        <v>60</v>
      </c>
      <c r="T129" s="21" t="s">
        <v>1321</v>
      </c>
      <c r="U129" s="21">
        <v>9</v>
      </c>
      <c r="V129" s="21" t="s">
        <v>709</v>
      </c>
      <c r="W129" s="21">
        <v>5.8</v>
      </c>
      <c r="X129" s="24" t="b">
        <v>0</v>
      </c>
      <c r="Y129" s="21"/>
      <c r="Z129" s="21" t="s">
        <v>1129</v>
      </c>
      <c r="AA129" s="23">
        <v>4</v>
      </c>
      <c r="AB129" s="23">
        <v>94</v>
      </c>
      <c r="AC129" s="23">
        <v>9</v>
      </c>
      <c r="AD129" s="23">
        <v>66648</v>
      </c>
      <c r="AE129" s="23">
        <v>66648</v>
      </c>
      <c r="AF129" s="23">
        <v>14962</v>
      </c>
      <c r="AG129" s="23">
        <v>14962</v>
      </c>
      <c r="AH129" s="21">
        <v>1.5</v>
      </c>
      <c r="AI129" s="21">
        <v>1.5</v>
      </c>
      <c r="AJ129" s="21" t="s">
        <v>709</v>
      </c>
      <c r="AK129" s="23">
        <v>71</v>
      </c>
      <c r="AL129" s="23">
        <v>1</v>
      </c>
      <c r="AM129" s="23">
        <v>0</v>
      </c>
      <c r="AN129" s="23">
        <v>0</v>
      </c>
      <c r="AO129" s="23">
        <v>2</v>
      </c>
      <c r="AP129" s="23">
        <v>0</v>
      </c>
      <c r="AQ129" s="23">
        <v>0</v>
      </c>
      <c r="AR129" s="23">
        <v>0</v>
      </c>
      <c r="AS129" s="23">
        <v>0</v>
      </c>
      <c r="AT129" s="23">
        <v>0</v>
      </c>
      <c r="AU129" s="23">
        <v>0</v>
      </c>
      <c r="AV129" s="23">
        <v>3</v>
      </c>
      <c r="AW129" s="23">
        <v>33</v>
      </c>
      <c r="AX129" s="21">
        <v>49.8</v>
      </c>
      <c r="AY129" s="21">
        <v>21.3</v>
      </c>
      <c r="AZ129" s="21">
        <v>45</v>
      </c>
      <c r="BA129" s="21">
        <v>11.6</v>
      </c>
      <c r="BB129" s="23">
        <v>1</v>
      </c>
      <c r="BC129" s="21">
        <v>0.24</v>
      </c>
      <c r="BD129" s="21">
        <v>0.05</v>
      </c>
      <c r="BE129" s="21">
        <v>0.28999999999999998</v>
      </c>
      <c r="BF129" s="21">
        <v>1.02</v>
      </c>
      <c r="BG129" s="23">
        <v>7</v>
      </c>
      <c r="BH129" s="23">
        <v>3</v>
      </c>
      <c r="BI129" s="23">
        <v>52</v>
      </c>
      <c r="BJ129" s="23">
        <v>6</v>
      </c>
      <c r="BK129" s="23">
        <v>13</v>
      </c>
      <c r="BL129" s="23">
        <v>8</v>
      </c>
      <c r="BM129" s="23">
        <v>14</v>
      </c>
      <c r="BN129" s="23">
        <v>6</v>
      </c>
      <c r="BO129" s="21"/>
      <c r="BP129" s="21"/>
      <c r="BQ129" s="21"/>
      <c r="BR129" s="21"/>
      <c r="BS129" s="21"/>
      <c r="BT129" s="21"/>
      <c r="BU129" s="23">
        <v>0.3</v>
      </c>
      <c r="BV129" s="23">
        <v>0</v>
      </c>
      <c r="BW129" s="23">
        <v>0.06</v>
      </c>
      <c r="BX129" s="23">
        <v>0.36</v>
      </c>
      <c r="BY129" s="23">
        <v>1.29</v>
      </c>
      <c r="BZ129" s="23">
        <v>2.54</v>
      </c>
      <c r="CA129" s="23">
        <v>74</v>
      </c>
      <c r="CB129" s="23">
        <v>25</v>
      </c>
      <c r="CC129" s="23">
        <v>12</v>
      </c>
      <c r="CD129" s="23">
        <v>3</v>
      </c>
      <c r="CE129" s="23">
        <v>12</v>
      </c>
      <c r="CF129" s="23">
        <v>3</v>
      </c>
      <c r="CG129" s="23">
        <v>65</v>
      </c>
      <c r="CH129" s="23">
        <v>12</v>
      </c>
      <c r="CI129" s="23">
        <v>1.27</v>
      </c>
      <c r="CJ129" s="23">
        <v>0</v>
      </c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</row>
    <row r="130" spans="1:267" ht="17.25" thickBot="1">
      <c r="A130" s="21"/>
      <c r="B130" s="21"/>
      <c r="C130" s="23">
        <v>508395</v>
      </c>
      <c r="D130" s="23">
        <v>0</v>
      </c>
      <c r="E130" s="23">
        <v>0</v>
      </c>
      <c r="F130" s="23">
        <v>0</v>
      </c>
      <c r="G130" s="23">
        <v>0</v>
      </c>
      <c r="H130" s="23">
        <v>0</v>
      </c>
      <c r="I130" s="23">
        <v>3</v>
      </c>
      <c r="J130" s="21">
        <v>1</v>
      </c>
      <c r="K130" s="21">
        <v>1</v>
      </c>
      <c r="L130" s="23">
        <v>0</v>
      </c>
      <c r="M130" s="21" t="s">
        <v>1352</v>
      </c>
      <c r="N130" s="21">
        <v>0</v>
      </c>
      <c r="O130" s="23">
        <v>120</v>
      </c>
      <c r="P130" s="24" t="b">
        <v>0</v>
      </c>
      <c r="Q130" s="21"/>
      <c r="R130" s="21"/>
      <c r="S130" s="23">
        <v>45</v>
      </c>
      <c r="T130" s="21" t="s">
        <v>2233</v>
      </c>
      <c r="U130" s="21">
        <v>0</v>
      </c>
      <c r="V130" s="21" t="s">
        <v>1353</v>
      </c>
      <c r="W130" s="21">
        <v>0.8</v>
      </c>
      <c r="X130" s="24" t="b">
        <v>0</v>
      </c>
      <c r="Y130" s="21"/>
      <c r="Z130" s="21" t="s">
        <v>1129</v>
      </c>
      <c r="AA130" s="23">
        <v>4</v>
      </c>
      <c r="AB130" s="23">
        <v>94</v>
      </c>
      <c r="AC130" s="23">
        <v>0</v>
      </c>
      <c r="AD130" s="23">
        <v>3959</v>
      </c>
      <c r="AE130" s="23">
        <v>3959</v>
      </c>
      <c r="AF130" s="23">
        <v>6176</v>
      </c>
      <c r="AG130" s="23">
        <v>6176</v>
      </c>
      <c r="AH130" s="21">
        <v>0</v>
      </c>
      <c r="AI130" s="21">
        <v>0</v>
      </c>
      <c r="AJ130" s="21" t="s">
        <v>1353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  <c r="AQ130" s="23">
        <v>0</v>
      </c>
      <c r="AR130" s="23">
        <v>0</v>
      </c>
      <c r="AS130" s="23">
        <v>0</v>
      </c>
      <c r="AT130" s="23">
        <v>0</v>
      </c>
      <c r="AU130" s="23">
        <v>0</v>
      </c>
      <c r="AV130" s="23">
        <v>0</v>
      </c>
      <c r="AW130" s="23">
        <v>0</v>
      </c>
      <c r="AX130" s="21">
        <v>0</v>
      </c>
      <c r="AY130" s="21">
        <v>0</v>
      </c>
      <c r="AZ130" s="21">
        <v>0</v>
      </c>
      <c r="BA130" s="21">
        <v>0</v>
      </c>
      <c r="BB130" s="23">
        <v>0</v>
      </c>
      <c r="BC130" s="21">
        <v>0</v>
      </c>
      <c r="BD130" s="21">
        <v>0</v>
      </c>
      <c r="BE130" s="21">
        <v>0</v>
      </c>
      <c r="BF130" s="21">
        <v>0</v>
      </c>
      <c r="BG130" s="23">
        <v>482</v>
      </c>
      <c r="BH130" s="23">
        <v>165</v>
      </c>
      <c r="BI130" s="23">
        <v>482</v>
      </c>
      <c r="BJ130" s="23">
        <v>171</v>
      </c>
      <c r="BK130" s="23">
        <v>462</v>
      </c>
      <c r="BL130" s="23">
        <v>155</v>
      </c>
      <c r="BM130" s="23">
        <v>490</v>
      </c>
      <c r="BN130" s="23">
        <v>172</v>
      </c>
      <c r="BO130" s="21"/>
      <c r="BP130" s="21"/>
      <c r="BQ130" s="21"/>
      <c r="BR130" s="21"/>
      <c r="BS130" s="21"/>
      <c r="BT130" s="21"/>
      <c r="BU130" s="23">
        <v>0</v>
      </c>
      <c r="BV130" s="23">
        <v>0</v>
      </c>
      <c r="BW130" s="23">
        <v>0</v>
      </c>
      <c r="BX130" s="23">
        <v>0</v>
      </c>
      <c r="BY130" s="23">
        <v>0</v>
      </c>
      <c r="BZ130" s="23">
        <v>0</v>
      </c>
      <c r="CA130" s="23">
        <v>532</v>
      </c>
      <c r="CB130" s="23">
        <v>270</v>
      </c>
      <c r="CC130" s="23">
        <v>524</v>
      </c>
      <c r="CD130" s="23">
        <v>192</v>
      </c>
      <c r="CE130" s="23">
        <v>524</v>
      </c>
      <c r="CF130" s="23">
        <v>192</v>
      </c>
      <c r="CG130" s="23">
        <v>188</v>
      </c>
      <c r="CH130" s="23">
        <v>61</v>
      </c>
      <c r="CI130" s="23">
        <v>0</v>
      </c>
      <c r="CJ130" s="23">
        <v>0</v>
      </c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</row>
    <row r="131" spans="1:267" ht="17.25" thickBot="1">
      <c r="A131" s="21"/>
      <c r="B131" s="21"/>
      <c r="C131" s="23">
        <v>48760</v>
      </c>
      <c r="D131" s="23">
        <v>0</v>
      </c>
      <c r="E131" s="23">
        <v>0</v>
      </c>
      <c r="F131" s="23">
        <v>0</v>
      </c>
      <c r="G131" s="23">
        <v>0</v>
      </c>
      <c r="H131" s="23">
        <v>0</v>
      </c>
      <c r="I131" s="23">
        <v>2</v>
      </c>
      <c r="J131" s="21">
        <v>2</v>
      </c>
      <c r="K131" s="21">
        <v>2</v>
      </c>
      <c r="L131" s="23">
        <v>1</v>
      </c>
      <c r="M131" s="21" t="s">
        <v>1318</v>
      </c>
      <c r="N131" s="21">
        <v>1</v>
      </c>
      <c r="O131" s="23">
        <v>121</v>
      </c>
      <c r="P131" s="24" t="b">
        <v>0</v>
      </c>
      <c r="Q131" s="21"/>
      <c r="R131" s="21"/>
      <c r="S131" s="23">
        <v>45</v>
      </c>
      <c r="T131" s="21" t="s">
        <v>1346</v>
      </c>
      <c r="U131" s="21">
        <v>1</v>
      </c>
      <c r="V131" s="21" t="s">
        <v>1347</v>
      </c>
      <c r="W131" s="21">
        <v>0.1</v>
      </c>
      <c r="X131" s="24" t="b">
        <v>0</v>
      </c>
      <c r="Y131" s="21"/>
      <c r="Z131" s="21" t="s">
        <v>1129</v>
      </c>
      <c r="AA131" s="23">
        <v>4</v>
      </c>
      <c r="AB131" s="23">
        <v>94</v>
      </c>
      <c r="AC131" s="23">
        <v>1</v>
      </c>
      <c r="AD131" s="23">
        <v>139</v>
      </c>
      <c r="AE131" s="23">
        <v>139</v>
      </c>
      <c r="AF131" s="23">
        <v>456</v>
      </c>
      <c r="AG131" s="23">
        <v>456</v>
      </c>
      <c r="AH131" s="21">
        <v>0.2</v>
      </c>
      <c r="AI131" s="21">
        <v>0.2</v>
      </c>
      <c r="AJ131" s="21" t="s">
        <v>885</v>
      </c>
      <c r="AK131" s="23">
        <v>6</v>
      </c>
      <c r="AL131" s="23">
        <v>0</v>
      </c>
      <c r="AM131" s="23">
        <v>0</v>
      </c>
      <c r="AN131" s="23">
        <v>0</v>
      </c>
      <c r="AO131" s="23">
        <v>0</v>
      </c>
      <c r="AP131" s="23">
        <v>0</v>
      </c>
      <c r="AQ131" s="23">
        <v>0</v>
      </c>
      <c r="AR131" s="23">
        <v>0</v>
      </c>
      <c r="AS131" s="23">
        <v>0</v>
      </c>
      <c r="AT131" s="23">
        <v>0</v>
      </c>
      <c r="AU131" s="23">
        <v>0</v>
      </c>
      <c r="AV131" s="23">
        <v>0</v>
      </c>
      <c r="AW131" s="23">
        <v>8</v>
      </c>
      <c r="AX131" s="21">
        <v>9.8000000000000007</v>
      </c>
      <c r="AY131" s="21">
        <v>17.100000000000001</v>
      </c>
      <c r="AZ131" s="21">
        <v>0</v>
      </c>
      <c r="BA131" s="21">
        <v>2.7</v>
      </c>
      <c r="BB131" s="23">
        <v>0</v>
      </c>
      <c r="BC131" s="21">
        <v>0</v>
      </c>
      <c r="BD131" s="21">
        <v>0.11</v>
      </c>
      <c r="BE131" s="21">
        <v>0.11</v>
      </c>
      <c r="BF131" s="21">
        <v>0.12</v>
      </c>
      <c r="BG131" s="23">
        <v>140</v>
      </c>
      <c r="BH131" s="23">
        <v>61</v>
      </c>
      <c r="BI131" s="23">
        <v>67</v>
      </c>
      <c r="BJ131" s="23">
        <v>15</v>
      </c>
      <c r="BK131" s="23">
        <v>288</v>
      </c>
      <c r="BL131" s="23">
        <v>120</v>
      </c>
      <c r="BM131" s="23">
        <v>123</v>
      </c>
      <c r="BN131" s="23">
        <v>38</v>
      </c>
      <c r="BO131" s="21"/>
      <c r="BP131" s="21"/>
      <c r="BQ131" s="21"/>
      <c r="BR131" s="21"/>
      <c r="BS131" s="21"/>
      <c r="BT131" s="21"/>
      <c r="BU131" s="23">
        <v>0</v>
      </c>
      <c r="BV131" s="23">
        <v>0</v>
      </c>
      <c r="BW131" s="23">
        <v>1.65</v>
      </c>
      <c r="BX131" s="23">
        <v>1.65</v>
      </c>
      <c r="BY131" s="23">
        <v>1.8</v>
      </c>
      <c r="BZ131" s="23">
        <v>0</v>
      </c>
      <c r="CA131" s="23">
        <v>317</v>
      </c>
      <c r="CB131" s="23">
        <v>40</v>
      </c>
      <c r="CC131" s="23">
        <v>184</v>
      </c>
      <c r="CD131" s="23">
        <v>59</v>
      </c>
      <c r="CE131" s="23">
        <v>184</v>
      </c>
      <c r="CF131" s="23">
        <v>59</v>
      </c>
      <c r="CG131" s="23">
        <v>443</v>
      </c>
      <c r="CH131" s="23">
        <v>168</v>
      </c>
      <c r="CI131" s="23">
        <v>0</v>
      </c>
      <c r="CJ131" s="23">
        <v>0</v>
      </c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</row>
    <row r="132" spans="1:267" ht="17.25" thickBot="1">
      <c r="A132" s="21"/>
      <c r="B132" s="21"/>
      <c r="C132" s="23">
        <v>501284</v>
      </c>
      <c r="D132" s="23">
        <v>0</v>
      </c>
      <c r="E132" s="23">
        <v>0</v>
      </c>
      <c r="F132" s="23">
        <v>0</v>
      </c>
      <c r="G132" s="23">
        <v>0</v>
      </c>
      <c r="H132" s="23">
        <v>0</v>
      </c>
      <c r="I132" s="23">
        <v>3</v>
      </c>
      <c r="J132" s="21">
        <v>1</v>
      </c>
      <c r="K132" s="21">
        <v>1</v>
      </c>
      <c r="L132" s="23">
        <v>0</v>
      </c>
      <c r="M132" s="21" t="s">
        <v>2832</v>
      </c>
      <c r="N132" s="21">
        <v>0</v>
      </c>
      <c r="O132" s="23">
        <v>620</v>
      </c>
      <c r="P132" s="24" t="b">
        <v>0</v>
      </c>
      <c r="Q132" s="21"/>
      <c r="R132" s="21"/>
      <c r="S132" s="23">
        <v>45</v>
      </c>
      <c r="T132" s="21" t="s">
        <v>2833</v>
      </c>
      <c r="U132" s="21">
        <v>0</v>
      </c>
      <c r="V132" s="21" t="s">
        <v>2834</v>
      </c>
      <c r="W132" s="21">
        <v>0</v>
      </c>
      <c r="X132" s="24" t="b">
        <v>0</v>
      </c>
      <c r="Y132" s="21"/>
      <c r="Z132" s="21" t="s">
        <v>1129</v>
      </c>
      <c r="AA132" s="23">
        <v>4</v>
      </c>
      <c r="AB132" s="23">
        <v>94</v>
      </c>
      <c r="AC132" s="23">
        <v>0</v>
      </c>
      <c r="AD132" s="23">
        <v>121</v>
      </c>
      <c r="AE132" s="23">
        <v>121</v>
      </c>
      <c r="AF132" s="23">
        <v>106</v>
      </c>
      <c r="AG132" s="23">
        <v>106</v>
      </c>
      <c r="AH132" s="21">
        <v>0</v>
      </c>
      <c r="AI132" s="21">
        <v>0</v>
      </c>
      <c r="AJ132" s="21" t="s">
        <v>2834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0</v>
      </c>
      <c r="AQ132" s="23">
        <v>0</v>
      </c>
      <c r="AR132" s="23">
        <v>0</v>
      </c>
      <c r="AS132" s="23">
        <v>0</v>
      </c>
      <c r="AT132" s="23">
        <v>0</v>
      </c>
      <c r="AU132" s="23">
        <v>0</v>
      </c>
      <c r="AV132" s="23">
        <v>0</v>
      </c>
      <c r="AW132" s="23">
        <v>0</v>
      </c>
      <c r="AX132" s="21">
        <v>0</v>
      </c>
      <c r="AY132" s="21">
        <v>0</v>
      </c>
      <c r="AZ132" s="21">
        <v>0</v>
      </c>
      <c r="BA132" s="21">
        <v>0</v>
      </c>
      <c r="BB132" s="23">
        <v>0</v>
      </c>
      <c r="BC132" s="21">
        <v>0</v>
      </c>
      <c r="BD132" s="21">
        <v>0</v>
      </c>
      <c r="BE132" s="21">
        <v>0</v>
      </c>
      <c r="BF132" s="21">
        <v>0</v>
      </c>
      <c r="BG132" s="23">
        <v>480</v>
      </c>
      <c r="BH132" s="23">
        <v>163</v>
      </c>
      <c r="BI132" s="23">
        <v>480</v>
      </c>
      <c r="BJ132" s="23">
        <v>169</v>
      </c>
      <c r="BK132" s="23">
        <v>460</v>
      </c>
      <c r="BL132" s="23">
        <v>153</v>
      </c>
      <c r="BM132" s="23">
        <v>488</v>
      </c>
      <c r="BN132" s="23">
        <v>170</v>
      </c>
      <c r="BO132" s="21"/>
      <c r="BP132" s="21"/>
      <c r="BQ132" s="21"/>
      <c r="BR132" s="21"/>
      <c r="BS132" s="21"/>
      <c r="BT132" s="21"/>
      <c r="BU132" s="23">
        <v>0</v>
      </c>
      <c r="BV132" s="23">
        <v>0</v>
      </c>
      <c r="BW132" s="23">
        <v>0</v>
      </c>
      <c r="BX132" s="23">
        <v>0</v>
      </c>
      <c r="BY132" s="23">
        <v>0</v>
      </c>
      <c r="BZ132" s="23">
        <v>0</v>
      </c>
      <c r="CA132" s="23">
        <v>530</v>
      </c>
      <c r="CB132" s="23">
        <v>268</v>
      </c>
      <c r="CC132" s="23">
        <v>523</v>
      </c>
      <c r="CD132" s="23">
        <v>191</v>
      </c>
      <c r="CE132" s="23">
        <v>523</v>
      </c>
      <c r="CF132" s="23">
        <v>191</v>
      </c>
      <c r="CG132" s="23">
        <v>607</v>
      </c>
      <c r="CH132" s="23">
        <v>246</v>
      </c>
      <c r="CI132" s="23">
        <v>0</v>
      </c>
      <c r="CJ132" s="23">
        <v>0</v>
      </c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</row>
    <row r="133" spans="1:267" ht="17.25" thickBot="1">
      <c r="A133" s="21"/>
      <c r="B133" s="21"/>
      <c r="C133" s="23">
        <v>535818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3</v>
      </c>
      <c r="J133" s="21">
        <v>1.6</v>
      </c>
      <c r="K133" s="21">
        <v>2.1</v>
      </c>
      <c r="L133" s="23">
        <v>6</v>
      </c>
      <c r="M133" s="21" t="s">
        <v>2234</v>
      </c>
      <c r="N133" s="21">
        <v>6</v>
      </c>
      <c r="O133" s="23">
        <v>122</v>
      </c>
      <c r="P133" s="24" t="b">
        <v>0</v>
      </c>
      <c r="Q133" s="21"/>
      <c r="R133" s="21"/>
      <c r="S133" s="23">
        <v>50</v>
      </c>
      <c r="T133" s="21" t="s">
        <v>2235</v>
      </c>
      <c r="U133" s="21">
        <v>6</v>
      </c>
      <c r="V133" s="21" t="s">
        <v>2236</v>
      </c>
      <c r="W133" s="21">
        <v>0.4</v>
      </c>
      <c r="X133" s="24" t="b">
        <v>0</v>
      </c>
      <c r="Y133" s="21"/>
      <c r="Z133" s="21" t="s">
        <v>1129</v>
      </c>
      <c r="AA133" s="23">
        <v>5</v>
      </c>
      <c r="AB133" s="23">
        <v>36</v>
      </c>
      <c r="AC133" s="23">
        <v>6</v>
      </c>
      <c r="AD133" s="23">
        <v>11317</v>
      </c>
      <c r="AE133" s="23">
        <v>11317</v>
      </c>
      <c r="AF133" s="23">
        <v>2126</v>
      </c>
      <c r="AG133" s="23">
        <v>2126</v>
      </c>
      <c r="AH133" s="21">
        <v>1.2</v>
      </c>
      <c r="AI133" s="21">
        <v>1.2</v>
      </c>
      <c r="AJ133" s="21" t="s">
        <v>2236</v>
      </c>
      <c r="AK133" s="23">
        <v>16</v>
      </c>
      <c r="AL133" s="23">
        <v>1</v>
      </c>
      <c r="AM133" s="23">
        <v>0</v>
      </c>
      <c r="AN133" s="23">
        <v>0</v>
      </c>
      <c r="AO133" s="23">
        <v>1</v>
      </c>
      <c r="AP133" s="23">
        <v>0</v>
      </c>
      <c r="AQ133" s="23">
        <v>0</v>
      </c>
      <c r="AR133" s="23">
        <v>0</v>
      </c>
      <c r="AS133" s="23">
        <v>0</v>
      </c>
      <c r="AT133" s="23">
        <v>0</v>
      </c>
      <c r="AU133" s="23">
        <v>0</v>
      </c>
      <c r="AV133" s="23">
        <v>0</v>
      </c>
      <c r="AW133" s="23">
        <v>20</v>
      </c>
      <c r="AX133" s="21">
        <v>33</v>
      </c>
      <c r="AY133" s="21">
        <v>1.3</v>
      </c>
      <c r="AZ133" s="21">
        <v>35</v>
      </c>
      <c r="BA133" s="21">
        <v>6.9</v>
      </c>
      <c r="BB133" s="23">
        <v>0</v>
      </c>
      <c r="BC133" s="21">
        <v>0.25</v>
      </c>
      <c r="BD133" s="21">
        <v>0.01</v>
      </c>
      <c r="BE133" s="21">
        <v>0.26</v>
      </c>
      <c r="BF133" s="21">
        <v>1.04</v>
      </c>
      <c r="BG133" s="23">
        <v>31</v>
      </c>
      <c r="BH133" s="23">
        <v>11</v>
      </c>
      <c r="BI133" s="23">
        <v>170</v>
      </c>
      <c r="BJ133" s="23">
        <v>95</v>
      </c>
      <c r="BK133" s="23">
        <v>23</v>
      </c>
      <c r="BL133" s="23">
        <v>9</v>
      </c>
      <c r="BM133" s="23">
        <v>39</v>
      </c>
      <c r="BN133" s="23">
        <v>19</v>
      </c>
      <c r="BO133" s="21"/>
      <c r="BP133" s="21"/>
      <c r="BQ133" s="21"/>
      <c r="BR133" s="21"/>
      <c r="BS133" s="21"/>
      <c r="BT133" s="21"/>
      <c r="BU133" s="23">
        <v>1.41</v>
      </c>
      <c r="BV133" s="23">
        <v>0</v>
      </c>
      <c r="BW133" s="23">
        <v>0.06</v>
      </c>
      <c r="BX133" s="23">
        <v>1.47</v>
      </c>
      <c r="BY133" s="23">
        <v>5.85</v>
      </c>
      <c r="BZ133" s="23">
        <v>5.62</v>
      </c>
      <c r="CA133" s="23">
        <v>305</v>
      </c>
      <c r="CB133" s="23">
        <v>198</v>
      </c>
      <c r="CC133" s="23">
        <v>41</v>
      </c>
      <c r="CD133" s="23">
        <v>11</v>
      </c>
      <c r="CE133" s="23">
        <v>41</v>
      </c>
      <c r="CF133" s="23">
        <v>11</v>
      </c>
      <c r="CG133" s="23">
        <v>250</v>
      </c>
      <c r="CH133" s="23">
        <v>78</v>
      </c>
      <c r="CI133" s="23">
        <v>0</v>
      </c>
      <c r="CJ133" s="23">
        <v>0</v>
      </c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</row>
    <row r="134" spans="1:267" ht="17.25" thickBot="1">
      <c r="A134" s="21"/>
      <c r="B134" s="21"/>
      <c r="C134" s="23">
        <v>235382</v>
      </c>
      <c r="D134" s="23">
        <v>0</v>
      </c>
      <c r="E134" s="23">
        <v>0</v>
      </c>
      <c r="F134" s="23">
        <v>0</v>
      </c>
      <c r="G134" s="23">
        <v>0</v>
      </c>
      <c r="H134" s="23">
        <v>0</v>
      </c>
      <c r="I134" s="23">
        <v>3</v>
      </c>
      <c r="J134" s="21">
        <v>1</v>
      </c>
      <c r="K134" s="21">
        <v>1.5</v>
      </c>
      <c r="L134" s="23">
        <v>0</v>
      </c>
      <c r="M134" s="21" t="s">
        <v>1374</v>
      </c>
      <c r="N134" s="21">
        <v>0</v>
      </c>
      <c r="O134" s="23">
        <v>123</v>
      </c>
      <c r="P134" s="24" t="b">
        <v>0</v>
      </c>
      <c r="Q134" s="21"/>
      <c r="R134" s="21"/>
      <c r="S134" s="23">
        <v>45</v>
      </c>
      <c r="T134" s="21" t="s">
        <v>1375</v>
      </c>
      <c r="U134" s="21">
        <v>0</v>
      </c>
      <c r="V134" s="21" t="s">
        <v>925</v>
      </c>
      <c r="W134" s="21">
        <v>0.2</v>
      </c>
      <c r="X134" s="24" t="b">
        <v>0</v>
      </c>
      <c r="Y134" s="21"/>
      <c r="Z134" s="21" t="s">
        <v>1129</v>
      </c>
      <c r="AA134" s="23">
        <v>5</v>
      </c>
      <c r="AB134" s="23">
        <v>36</v>
      </c>
      <c r="AC134" s="23">
        <v>0</v>
      </c>
      <c r="AD134" s="23">
        <v>707</v>
      </c>
      <c r="AE134" s="23">
        <v>707</v>
      </c>
      <c r="AF134" s="23">
        <v>1264</v>
      </c>
      <c r="AG134" s="23">
        <v>1264</v>
      </c>
      <c r="AH134" s="21">
        <v>0</v>
      </c>
      <c r="AI134" s="21">
        <v>0</v>
      </c>
      <c r="AJ134" s="21" t="s">
        <v>925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0</v>
      </c>
      <c r="AQ134" s="23">
        <v>0</v>
      </c>
      <c r="AR134" s="23">
        <v>0</v>
      </c>
      <c r="AS134" s="23">
        <v>0</v>
      </c>
      <c r="AT134" s="23">
        <v>0</v>
      </c>
      <c r="AU134" s="23">
        <v>0</v>
      </c>
      <c r="AV134" s="23">
        <v>0</v>
      </c>
      <c r="AW134" s="23">
        <v>0</v>
      </c>
      <c r="AX134" s="21">
        <v>0</v>
      </c>
      <c r="AY134" s="21">
        <v>0</v>
      </c>
      <c r="AZ134" s="21">
        <v>0</v>
      </c>
      <c r="BA134" s="21">
        <v>0</v>
      </c>
      <c r="BB134" s="23">
        <v>0</v>
      </c>
      <c r="BC134" s="21">
        <v>0</v>
      </c>
      <c r="BD134" s="21">
        <v>0</v>
      </c>
      <c r="BE134" s="21">
        <v>0</v>
      </c>
      <c r="BF134" s="21">
        <v>0</v>
      </c>
      <c r="BG134" s="23">
        <v>417</v>
      </c>
      <c r="BH134" s="23">
        <v>128</v>
      </c>
      <c r="BI134" s="23">
        <v>417</v>
      </c>
      <c r="BJ134" s="23">
        <v>133</v>
      </c>
      <c r="BK134" s="23">
        <v>393</v>
      </c>
      <c r="BL134" s="23">
        <v>116</v>
      </c>
      <c r="BM134" s="23">
        <v>426</v>
      </c>
      <c r="BN134" s="23">
        <v>135</v>
      </c>
      <c r="BO134" s="21"/>
      <c r="BP134" s="21"/>
      <c r="BQ134" s="21"/>
      <c r="BR134" s="21"/>
      <c r="BS134" s="21"/>
      <c r="BT134" s="21"/>
      <c r="BU134" s="23">
        <v>0</v>
      </c>
      <c r="BV134" s="23">
        <v>0</v>
      </c>
      <c r="BW134" s="23">
        <v>0</v>
      </c>
      <c r="BX134" s="23">
        <v>0</v>
      </c>
      <c r="BY134" s="23">
        <v>0</v>
      </c>
      <c r="BZ134" s="23">
        <v>0</v>
      </c>
      <c r="CA134" s="23">
        <v>449</v>
      </c>
      <c r="CB134" s="23">
        <v>226</v>
      </c>
      <c r="CC134" s="23">
        <v>466</v>
      </c>
      <c r="CD134" s="23">
        <v>157</v>
      </c>
      <c r="CE134" s="23">
        <v>466</v>
      </c>
      <c r="CF134" s="23">
        <v>157</v>
      </c>
      <c r="CG134" s="23">
        <v>377</v>
      </c>
      <c r="CH134" s="23">
        <v>117</v>
      </c>
      <c r="CI134" s="23">
        <v>0</v>
      </c>
      <c r="CJ134" s="23">
        <v>0</v>
      </c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</row>
    <row r="135" spans="1:267" ht="17.25" thickBot="1">
      <c r="A135" s="21"/>
      <c r="B135" s="21"/>
      <c r="C135" s="23">
        <v>509416</v>
      </c>
      <c r="D135" s="23">
        <v>0</v>
      </c>
      <c r="E135" s="23">
        <v>0</v>
      </c>
      <c r="F135" s="23">
        <v>0</v>
      </c>
      <c r="G135" s="23">
        <v>0</v>
      </c>
      <c r="H135" s="23">
        <v>0</v>
      </c>
      <c r="I135" s="23">
        <v>3</v>
      </c>
      <c r="J135" s="21">
        <v>1</v>
      </c>
      <c r="K135" s="21">
        <v>1.5</v>
      </c>
      <c r="L135" s="23">
        <v>0</v>
      </c>
      <c r="M135" s="21" t="s">
        <v>2017</v>
      </c>
      <c r="N135" s="21">
        <v>0</v>
      </c>
      <c r="O135" s="23">
        <v>124</v>
      </c>
      <c r="P135" s="24" t="b">
        <v>0</v>
      </c>
      <c r="Q135" s="21"/>
      <c r="R135" s="21"/>
      <c r="S135" s="23">
        <v>45</v>
      </c>
      <c r="T135" s="21" t="s">
        <v>2018</v>
      </c>
      <c r="U135" s="21">
        <v>0</v>
      </c>
      <c r="V135" s="21" t="s">
        <v>2019</v>
      </c>
      <c r="W135" s="21">
        <v>0.1</v>
      </c>
      <c r="X135" s="24" t="b">
        <v>0</v>
      </c>
      <c r="Y135" s="21"/>
      <c r="Z135" s="21" t="s">
        <v>1129</v>
      </c>
      <c r="AA135" s="23">
        <v>5</v>
      </c>
      <c r="AB135" s="23">
        <v>36</v>
      </c>
      <c r="AC135" s="23">
        <v>0</v>
      </c>
      <c r="AD135" s="23">
        <v>229</v>
      </c>
      <c r="AE135" s="23">
        <v>229</v>
      </c>
      <c r="AF135" s="23">
        <v>530</v>
      </c>
      <c r="AG135" s="23">
        <v>530</v>
      </c>
      <c r="AH135" s="21">
        <v>0</v>
      </c>
      <c r="AI135" s="21">
        <v>0</v>
      </c>
      <c r="AJ135" s="21" t="s">
        <v>2019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0</v>
      </c>
      <c r="AQ135" s="23">
        <v>0</v>
      </c>
      <c r="AR135" s="23">
        <v>0</v>
      </c>
      <c r="AS135" s="23">
        <v>0</v>
      </c>
      <c r="AT135" s="23">
        <v>0</v>
      </c>
      <c r="AU135" s="23">
        <v>0</v>
      </c>
      <c r="AV135" s="23">
        <v>0</v>
      </c>
      <c r="AW135" s="23">
        <v>0</v>
      </c>
      <c r="AX135" s="21">
        <v>0</v>
      </c>
      <c r="AY135" s="21">
        <v>0</v>
      </c>
      <c r="AZ135" s="21">
        <v>0</v>
      </c>
      <c r="BA135" s="21">
        <v>0</v>
      </c>
      <c r="BB135" s="23">
        <v>0</v>
      </c>
      <c r="BC135" s="21">
        <v>0</v>
      </c>
      <c r="BD135" s="21">
        <v>0</v>
      </c>
      <c r="BE135" s="21">
        <v>0</v>
      </c>
      <c r="BF135" s="21">
        <v>0</v>
      </c>
      <c r="BG135" s="23">
        <v>483</v>
      </c>
      <c r="BH135" s="23">
        <v>166</v>
      </c>
      <c r="BI135" s="23">
        <v>483</v>
      </c>
      <c r="BJ135" s="23">
        <v>172</v>
      </c>
      <c r="BK135" s="23">
        <v>463</v>
      </c>
      <c r="BL135" s="23">
        <v>156</v>
      </c>
      <c r="BM135" s="23">
        <v>491</v>
      </c>
      <c r="BN135" s="23">
        <v>173</v>
      </c>
      <c r="BO135" s="21"/>
      <c r="BP135" s="21"/>
      <c r="BQ135" s="21"/>
      <c r="BR135" s="21"/>
      <c r="BS135" s="21"/>
      <c r="BT135" s="21"/>
      <c r="BU135" s="23">
        <v>0</v>
      </c>
      <c r="BV135" s="23">
        <v>0</v>
      </c>
      <c r="BW135" s="23">
        <v>0</v>
      </c>
      <c r="BX135" s="23">
        <v>0</v>
      </c>
      <c r="BY135" s="23">
        <v>0</v>
      </c>
      <c r="BZ135" s="23">
        <v>0</v>
      </c>
      <c r="CA135" s="23">
        <v>533</v>
      </c>
      <c r="CB135" s="23">
        <v>271</v>
      </c>
      <c r="CC135" s="23">
        <v>525</v>
      </c>
      <c r="CD135" s="23">
        <v>193</v>
      </c>
      <c r="CE135" s="23">
        <v>525</v>
      </c>
      <c r="CF135" s="23">
        <v>193</v>
      </c>
      <c r="CG135" s="23">
        <v>481</v>
      </c>
      <c r="CH135" s="23">
        <v>169</v>
      </c>
      <c r="CI135" s="23">
        <v>0</v>
      </c>
      <c r="CJ135" s="23">
        <v>0</v>
      </c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</row>
    <row r="136" spans="1:267" ht="17.25" thickBot="1">
      <c r="A136" s="21"/>
      <c r="B136" s="21"/>
      <c r="C136" s="23">
        <v>536916</v>
      </c>
      <c r="D136" s="23">
        <v>0</v>
      </c>
      <c r="E136" s="23">
        <v>0</v>
      </c>
      <c r="F136" s="23">
        <v>0</v>
      </c>
      <c r="G136" s="23">
        <v>0</v>
      </c>
      <c r="H136" s="23">
        <v>0</v>
      </c>
      <c r="I136" s="23">
        <v>3</v>
      </c>
      <c r="J136" s="21">
        <v>1.6</v>
      </c>
      <c r="K136" s="21">
        <v>2.1</v>
      </c>
      <c r="L136" s="23">
        <v>0</v>
      </c>
      <c r="M136" s="21" t="s">
        <v>1409</v>
      </c>
      <c r="N136" s="21">
        <v>0</v>
      </c>
      <c r="O136" s="23">
        <v>125</v>
      </c>
      <c r="P136" s="24" t="b">
        <v>0</v>
      </c>
      <c r="Q136" s="21"/>
      <c r="R136" s="21"/>
      <c r="S136" s="23">
        <v>50</v>
      </c>
      <c r="T136" s="21" t="s">
        <v>1410</v>
      </c>
      <c r="U136" s="21">
        <v>0</v>
      </c>
      <c r="V136" s="21" t="s">
        <v>1411</v>
      </c>
      <c r="W136" s="21">
        <v>0.1</v>
      </c>
      <c r="X136" s="24" t="b">
        <v>0</v>
      </c>
      <c r="Y136" s="21"/>
      <c r="Z136" s="21" t="s">
        <v>1129</v>
      </c>
      <c r="AA136" s="23">
        <v>5</v>
      </c>
      <c r="AB136" s="23">
        <v>36</v>
      </c>
      <c r="AC136" s="23">
        <v>0</v>
      </c>
      <c r="AD136" s="23">
        <v>159</v>
      </c>
      <c r="AE136" s="23">
        <v>159</v>
      </c>
      <c r="AF136" s="23">
        <v>650</v>
      </c>
      <c r="AG136" s="23">
        <v>650</v>
      </c>
      <c r="AH136" s="21">
        <v>0</v>
      </c>
      <c r="AI136" s="21">
        <v>0</v>
      </c>
      <c r="AJ136" s="21" t="s">
        <v>1411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0</v>
      </c>
      <c r="AQ136" s="23">
        <v>0</v>
      </c>
      <c r="AR136" s="23">
        <v>0</v>
      </c>
      <c r="AS136" s="23">
        <v>0</v>
      </c>
      <c r="AT136" s="23">
        <v>0</v>
      </c>
      <c r="AU136" s="23">
        <v>0</v>
      </c>
      <c r="AV136" s="23">
        <v>0</v>
      </c>
      <c r="AW136" s="23">
        <v>0</v>
      </c>
      <c r="AX136" s="21">
        <v>0</v>
      </c>
      <c r="AY136" s="21">
        <v>0</v>
      </c>
      <c r="AZ136" s="21">
        <v>0</v>
      </c>
      <c r="BA136" s="21">
        <v>0</v>
      </c>
      <c r="BB136" s="23">
        <v>0</v>
      </c>
      <c r="BC136" s="21">
        <v>0</v>
      </c>
      <c r="BD136" s="21">
        <v>0</v>
      </c>
      <c r="BE136" s="21">
        <v>0</v>
      </c>
      <c r="BF136" s="21">
        <v>0</v>
      </c>
      <c r="BG136" s="23">
        <v>602</v>
      </c>
      <c r="BH136" s="23">
        <v>247</v>
      </c>
      <c r="BI136" s="23">
        <v>603</v>
      </c>
      <c r="BJ136" s="23">
        <v>251</v>
      </c>
      <c r="BK136" s="23">
        <v>595</v>
      </c>
      <c r="BL136" s="23">
        <v>243</v>
      </c>
      <c r="BM136" s="23">
        <v>609</v>
      </c>
      <c r="BN136" s="23">
        <v>253</v>
      </c>
      <c r="BO136" s="21"/>
      <c r="BP136" s="21"/>
      <c r="BQ136" s="21"/>
      <c r="BR136" s="21"/>
      <c r="BS136" s="21"/>
      <c r="BT136" s="21"/>
      <c r="BU136" s="23">
        <v>0</v>
      </c>
      <c r="BV136" s="23">
        <v>0</v>
      </c>
      <c r="BW136" s="23">
        <v>0</v>
      </c>
      <c r="BX136" s="23">
        <v>0</v>
      </c>
      <c r="BY136" s="23">
        <v>0</v>
      </c>
      <c r="BZ136" s="23">
        <v>0</v>
      </c>
      <c r="CA136" s="23">
        <v>308</v>
      </c>
      <c r="CB136" s="23">
        <v>201</v>
      </c>
      <c r="CC136" s="23">
        <v>615</v>
      </c>
      <c r="CD136" s="23">
        <v>256</v>
      </c>
      <c r="CE136" s="23">
        <v>615</v>
      </c>
      <c r="CF136" s="23">
        <v>256</v>
      </c>
      <c r="CG136" s="23">
        <v>494</v>
      </c>
      <c r="CH136" s="23">
        <v>179</v>
      </c>
      <c r="CI136" s="23">
        <v>0</v>
      </c>
      <c r="CJ136" s="23">
        <v>0</v>
      </c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</row>
    <row r="137" spans="1:267" ht="17.25" thickBot="1">
      <c r="A137" s="23">
        <v>0</v>
      </c>
      <c r="B137" s="23">
        <v>0</v>
      </c>
      <c r="C137" s="23">
        <v>233425</v>
      </c>
      <c r="D137" s="23">
        <v>0</v>
      </c>
      <c r="E137" s="23">
        <v>0</v>
      </c>
      <c r="F137" s="23">
        <v>0</v>
      </c>
      <c r="G137" s="23">
        <v>0</v>
      </c>
      <c r="H137" s="23">
        <v>0</v>
      </c>
      <c r="I137" s="23">
        <v>4</v>
      </c>
      <c r="J137" s="21">
        <v>0</v>
      </c>
      <c r="K137" s="21">
        <v>0</v>
      </c>
      <c r="L137" s="23">
        <v>0</v>
      </c>
      <c r="M137" s="21" t="s">
        <v>1154</v>
      </c>
      <c r="N137" s="21">
        <v>0</v>
      </c>
      <c r="O137" s="23">
        <v>127</v>
      </c>
      <c r="P137" s="24" t="b">
        <v>0</v>
      </c>
      <c r="Q137" s="21" t="s">
        <v>2693</v>
      </c>
      <c r="R137" s="21" t="s">
        <v>2694</v>
      </c>
      <c r="S137" s="23">
        <v>45</v>
      </c>
      <c r="T137" s="21" t="s">
        <v>2237</v>
      </c>
      <c r="U137" s="21">
        <v>0</v>
      </c>
      <c r="V137" s="21" t="s">
        <v>2238</v>
      </c>
      <c r="W137" s="21">
        <v>0.1</v>
      </c>
      <c r="X137" s="24" t="b">
        <v>0</v>
      </c>
      <c r="Y137" s="21"/>
      <c r="Z137" s="21" t="s">
        <v>1143</v>
      </c>
      <c r="AA137" s="23">
        <v>5</v>
      </c>
      <c r="AB137" s="23">
        <v>36</v>
      </c>
      <c r="AC137" s="23">
        <v>0</v>
      </c>
      <c r="AD137" s="23">
        <v>0</v>
      </c>
      <c r="AE137" s="23">
        <v>0</v>
      </c>
      <c r="AF137" s="23">
        <v>1025</v>
      </c>
      <c r="AG137" s="23">
        <v>1025</v>
      </c>
      <c r="AH137" s="21">
        <v>0</v>
      </c>
      <c r="AI137" s="21">
        <v>0</v>
      </c>
      <c r="AJ137" s="21" t="s">
        <v>2238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  <c r="AQ137" s="23">
        <v>0</v>
      </c>
      <c r="AR137" s="23">
        <v>0</v>
      </c>
      <c r="AS137" s="23">
        <v>0</v>
      </c>
      <c r="AT137" s="23">
        <v>0</v>
      </c>
      <c r="AU137" s="23">
        <v>0</v>
      </c>
      <c r="AV137" s="23">
        <v>0</v>
      </c>
      <c r="AW137" s="23">
        <v>0</v>
      </c>
      <c r="AX137" s="21">
        <v>0</v>
      </c>
      <c r="AY137" s="21">
        <v>0</v>
      </c>
      <c r="AZ137" s="21">
        <v>0</v>
      </c>
      <c r="BA137" s="21">
        <v>0</v>
      </c>
      <c r="BB137" s="23">
        <v>0</v>
      </c>
      <c r="BC137" s="21">
        <v>0</v>
      </c>
      <c r="BD137" s="21">
        <v>0</v>
      </c>
      <c r="BE137" s="21">
        <v>0</v>
      </c>
      <c r="BF137" s="21">
        <v>0</v>
      </c>
      <c r="BG137" s="23">
        <v>415</v>
      </c>
      <c r="BH137" s="23">
        <v>29</v>
      </c>
      <c r="BI137" s="23">
        <v>415</v>
      </c>
      <c r="BJ137" s="23">
        <v>31</v>
      </c>
      <c r="BK137" s="23">
        <v>391</v>
      </c>
      <c r="BL137" s="23">
        <v>32</v>
      </c>
      <c r="BM137" s="23">
        <v>424</v>
      </c>
      <c r="BN137" s="23">
        <v>32</v>
      </c>
      <c r="BO137" s="21"/>
      <c r="BP137" s="21"/>
      <c r="BQ137" s="21"/>
      <c r="BR137" s="21"/>
      <c r="BS137" s="21"/>
      <c r="BT137" s="21"/>
      <c r="BU137" s="23">
        <v>0</v>
      </c>
      <c r="BV137" s="23">
        <v>0</v>
      </c>
      <c r="BW137" s="23">
        <v>0</v>
      </c>
      <c r="BX137" s="23">
        <v>0</v>
      </c>
      <c r="BY137" s="23">
        <v>0</v>
      </c>
      <c r="BZ137" s="23">
        <v>0</v>
      </c>
      <c r="CA137" s="23">
        <v>447</v>
      </c>
      <c r="CB137" s="23">
        <v>69</v>
      </c>
      <c r="CC137" s="23">
        <v>465</v>
      </c>
      <c r="CD137" s="23">
        <v>44</v>
      </c>
      <c r="CE137" s="23">
        <v>465</v>
      </c>
      <c r="CF137" s="23">
        <v>44</v>
      </c>
      <c r="CG137" s="23">
        <v>506</v>
      </c>
      <c r="CH137" s="23">
        <v>69</v>
      </c>
      <c r="CI137" s="23">
        <v>0</v>
      </c>
      <c r="CJ137" s="23">
        <v>0</v>
      </c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</row>
    <row r="138" spans="1:267" ht="17.25" thickBot="1">
      <c r="A138" s="21"/>
      <c r="B138" s="21"/>
      <c r="C138" s="23">
        <v>168090</v>
      </c>
      <c r="D138" s="23">
        <v>0</v>
      </c>
      <c r="E138" s="23">
        <v>0</v>
      </c>
      <c r="F138" s="23">
        <v>0</v>
      </c>
      <c r="G138" s="23">
        <v>0</v>
      </c>
      <c r="H138" s="23">
        <v>0</v>
      </c>
      <c r="I138" s="23">
        <v>3</v>
      </c>
      <c r="J138" s="21">
        <v>1.6</v>
      </c>
      <c r="K138" s="21">
        <v>2.1</v>
      </c>
      <c r="L138" s="23">
        <v>3</v>
      </c>
      <c r="M138" s="21" t="s">
        <v>2239</v>
      </c>
      <c r="N138" s="21">
        <v>3</v>
      </c>
      <c r="O138" s="23">
        <v>128</v>
      </c>
      <c r="P138" s="24" t="b">
        <v>0</v>
      </c>
      <c r="Q138" s="21"/>
      <c r="R138" s="21"/>
      <c r="S138" s="23">
        <v>50</v>
      </c>
      <c r="T138" s="21" t="s">
        <v>2240</v>
      </c>
      <c r="U138" s="21">
        <v>3</v>
      </c>
      <c r="V138" s="21" t="s">
        <v>2241</v>
      </c>
      <c r="W138" s="21">
        <v>0.2</v>
      </c>
      <c r="X138" s="24" t="b">
        <v>0</v>
      </c>
      <c r="Y138" s="21"/>
      <c r="Z138" s="21" t="s">
        <v>1129</v>
      </c>
      <c r="AA138" s="23">
        <v>5</v>
      </c>
      <c r="AB138" s="23">
        <v>36</v>
      </c>
      <c r="AC138" s="23">
        <v>3</v>
      </c>
      <c r="AD138" s="23">
        <v>1578</v>
      </c>
      <c r="AE138" s="23">
        <v>1578</v>
      </c>
      <c r="AF138" s="23">
        <v>1098</v>
      </c>
      <c r="AG138" s="23">
        <v>1098</v>
      </c>
      <c r="AH138" s="21">
        <v>0.6</v>
      </c>
      <c r="AI138" s="21">
        <v>0.6</v>
      </c>
      <c r="AJ138" s="21" t="s">
        <v>2241</v>
      </c>
      <c r="AK138" s="23">
        <v>73</v>
      </c>
      <c r="AL138" s="23">
        <v>0</v>
      </c>
      <c r="AM138" s="23">
        <v>0</v>
      </c>
      <c r="AN138" s="23">
        <v>1</v>
      </c>
      <c r="AO138" s="23">
        <v>0</v>
      </c>
      <c r="AP138" s="23">
        <v>0</v>
      </c>
      <c r="AQ138" s="23">
        <v>0</v>
      </c>
      <c r="AR138" s="23">
        <v>0</v>
      </c>
      <c r="AS138" s="23">
        <v>0</v>
      </c>
      <c r="AT138" s="23">
        <v>0</v>
      </c>
      <c r="AU138" s="23">
        <v>0</v>
      </c>
      <c r="AV138" s="23">
        <v>0</v>
      </c>
      <c r="AW138" s="23">
        <v>12</v>
      </c>
      <c r="AX138" s="21">
        <v>0</v>
      </c>
      <c r="AY138" s="21">
        <v>0</v>
      </c>
      <c r="AZ138" s="21">
        <v>0</v>
      </c>
      <c r="BA138" s="21">
        <v>0</v>
      </c>
      <c r="BB138" s="23">
        <v>1</v>
      </c>
      <c r="BC138" s="21">
        <v>0.04</v>
      </c>
      <c r="BD138" s="21">
        <v>0.11</v>
      </c>
      <c r="BE138" s="21">
        <v>0.15</v>
      </c>
      <c r="BF138" s="21">
        <v>0.41</v>
      </c>
      <c r="BG138" s="23">
        <v>539</v>
      </c>
      <c r="BH138" s="23">
        <v>209</v>
      </c>
      <c r="BI138" s="23">
        <v>540</v>
      </c>
      <c r="BJ138" s="23">
        <v>215</v>
      </c>
      <c r="BK138" s="23">
        <v>524</v>
      </c>
      <c r="BL138" s="23">
        <v>201</v>
      </c>
      <c r="BM138" s="23">
        <v>546</v>
      </c>
      <c r="BN138" s="23">
        <v>216</v>
      </c>
      <c r="BO138" s="21"/>
      <c r="BP138" s="21"/>
      <c r="BQ138" s="21"/>
      <c r="BR138" s="21"/>
      <c r="BS138" s="21"/>
      <c r="BT138" s="21"/>
      <c r="BU138" s="23">
        <v>0.05</v>
      </c>
      <c r="BV138" s="23">
        <v>0</v>
      </c>
      <c r="BW138" s="23">
        <v>0.14000000000000001</v>
      </c>
      <c r="BX138" s="23">
        <v>0.19</v>
      </c>
      <c r="BY138" s="23">
        <v>0.51</v>
      </c>
      <c r="BZ138" s="23">
        <v>0</v>
      </c>
      <c r="CA138" s="23">
        <v>215</v>
      </c>
      <c r="CB138" s="23">
        <v>141</v>
      </c>
      <c r="CC138" s="23">
        <v>75</v>
      </c>
      <c r="CD138" s="23">
        <v>30</v>
      </c>
      <c r="CE138" s="23">
        <v>75</v>
      </c>
      <c r="CF138" s="23">
        <v>30</v>
      </c>
      <c r="CG138" s="23">
        <v>356</v>
      </c>
      <c r="CH138" s="23">
        <v>110</v>
      </c>
      <c r="CI138" s="23">
        <v>1.23</v>
      </c>
      <c r="CJ138" s="23">
        <v>1.23</v>
      </c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</row>
    <row r="139" spans="1:267" ht="17.25" thickBot="1">
      <c r="A139" s="21"/>
      <c r="B139" s="21"/>
      <c r="C139" s="23">
        <v>83299</v>
      </c>
      <c r="D139" s="23">
        <v>0</v>
      </c>
      <c r="E139" s="23">
        <v>0</v>
      </c>
      <c r="F139" s="23">
        <v>0</v>
      </c>
      <c r="G139" s="23">
        <v>0</v>
      </c>
      <c r="H139" s="23">
        <v>0</v>
      </c>
      <c r="I139" s="23">
        <v>2</v>
      </c>
      <c r="J139" s="21">
        <v>2.2999999999999998</v>
      </c>
      <c r="K139" s="21">
        <v>2.8</v>
      </c>
      <c r="L139" s="23">
        <v>2</v>
      </c>
      <c r="M139" s="21" t="s">
        <v>776</v>
      </c>
      <c r="N139" s="21">
        <v>2</v>
      </c>
      <c r="O139" s="23">
        <v>129</v>
      </c>
      <c r="P139" s="24" t="b">
        <v>0</v>
      </c>
      <c r="Q139" s="21"/>
      <c r="R139" s="21"/>
      <c r="S139" s="23">
        <v>50</v>
      </c>
      <c r="T139" s="21" t="s">
        <v>1364</v>
      </c>
      <c r="U139" s="21">
        <v>2</v>
      </c>
      <c r="V139" s="21" t="s">
        <v>758</v>
      </c>
      <c r="W139" s="21">
        <v>4.5</v>
      </c>
      <c r="X139" s="24" t="b">
        <v>0</v>
      </c>
      <c r="Y139" s="21"/>
      <c r="Z139" s="21" t="s">
        <v>1129</v>
      </c>
      <c r="AA139" s="23">
        <v>5</v>
      </c>
      <c r="AB139" s="23">
        <v>36</v>
      </c>
      <c r="AC139" s="23">
        <v>2</v>
      </c>
      <c r="AD139" s="23">
        <v>14304</v>
      </c>
      <c r="AE139" s="23">
        <v>14304</v>
      </c>
      <c r="AF139" s="23">
        <v>16144</v>
      </c>
      <c r="AG139" s="23">
        <v>16144</v>
      </c>
      <c r="AH139" s="21">
        <v>0.4</v>
      </c>
      <c r="AI139" s="21">
        <v>0.4</v>
      </c>
      <c r="AJ139" s="21" t="s">
        <v>758</v>
      </c>
      <c r="AK139" s="23">
        <v>90</v>
      </c>
      <c r="AL139" s="23">
        <v>0</v>
      </c>
      <c r="AM139" s="23">
        <v>0</v>
      </c>
      <c r="AN139" s="23">
        <v>0</v>
      </c>
      <c r="AO139" s="23">
        <v>1</v>
      </c>
      <c r="AP139" s="23">
        <v>0</v>
      </c>
      <c r="AQ139" s="23">
        <v>0</v>
      </c>
      <c r="AR139" s="23">
        <v>0</v>
      </c>
      <c r="AS139" s="23">
        <v>0</v>
      </c>
      <c r="AT139" s="23">
        <v>0</v>
      </c>
      <c r="AU139" s="23">
        <v>0</v>
      </c>
      <c r="AV139" s="23">
        <v>0</v>
      </c>
      <c r="AW139" s="23">
        <v>10</v>
      </c>
      <c r="AX139" s="21">
        <v>6</v>
      </c>
      <c r="AY139" s="21">
        <v>3.1</v>
      </c>
      <c r="AZ139" s="21">
        <v>15</v>
      </c>
      <c r="BA139" s="21">
        <v>2.4</v>
      </c>
      <c r="BB139" s="23">
        <v>1</v>
      </c>
      <c r="BC139" s="21">
        <v>0.12</v>
      </c>
      <c r="BD139" s="21">
        <v>0.59</v>
      </c>
      <c r="BE139" s="21">
        <v>0.71</v>
      </c>
      <c r="BF139" s="21">
        <v>1.45</v>
      </c>
      <c r="BG139" s="23">
        <v>172</v>
      </c>
      <c r="BH139" s="23">
        <v>67</v>
      </c>
      <c r="BI139" s="23">
        <v>145</v>
      </c>
      <c r="BJ139" s="23">
        <v>45</v>
      </c>
      <c r="BK139" s="23">
        <v>66</v>
      </c>
      <c r="BL139" s="23">
        <v>13</v>
      </c>
      <c r="BM139" s="23">
        <v>138</v>
      </c>
      <c r="BN139" s="23">
        <v>46</v>
      </c>
      <c r="BO139" s="21"/>
      <c r="BP139" s="21"/>
      <c r="BQ139" s="23">
        <v>3</v>
      </c>
      <c r="BR139" s="21"/>
      <c r="BS139" s="21"/>
      <c r="BT139" s="21"/>
      <c r="BU139" s="23">
        <v>0.12</v>
      </c>
      <c r="BV139" s="23">
        <v>0</v>
      </c>
      <c r="BW139" s="23">
        <v>0.59</v>
      </c>
      <c r="BX139" s="23">
        <v>0.71</v>
      </c>
      <c r="BY139" s="23">
        <v>1.45</v>
      </c>
      <c r="BZ139" s="23">
        <v>1</v>
      </c>
      <c r="CA139" s="23">
        <v>173</v>
      </c>
      <c r="CB139" s="23">
        <v>17</v>
      </c>
      <c r="CC139" s="23">
        <v>121</v>
      </c>
      <c r="CD139" s="23">
        <v>46</v>
      </c>
      <c r="CE139" s="23">
        <v>121</v>
      </c>
      <c r="CF139" s="23">
        <v>46</v>
      </c>
      <c r="CG139" s="23">
        <v>78</v>
      </c>
      <c r="CH139" s="23">
        <v>27</v>
      </c>
      <c r="CI139" s="23">
        <v>1</v>
      </c>
      <c r="CJ139" s="23">
        <v>0</v>
      </c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</row>
    <row r="140" spans="1:267" ht="17.25" thickBot="1">
      <c r="A140" s="21"/>
      <c r="B140" s="21"/>
      <c r="C140" s="23">
        <v>474120</v>
      </c>
      <c r="D140" s="23">
        <v>0</v>
      </c>
      <c r="E140" s="23">
        <v>0</v>
      </c>
      <c r="F140" s="23">
        <v>0</v>
      </c>
      <c r="G140" s="23">
        <v>0</v>
      </c>
      <c r="H140" s="23">
        <v>0</v>
      </c>
      <c r="I140" s="23">
        <v>3</v>
      </c>
      <c r="J140" s="21">
        <v>2.1</v>
      </c>
      <c r="K140" s="21">
        <v>2.6</v>
      </c>
      <c r="L140" s="23">
        <v>1</v>
      </c>
      <c r="M140" s="21" t="s">
        <v>1391</v>
      </c>
      <c r="N140" s="21">
        <v>1</v>
      </c>
      <c r="O140" s="23">
        <v>130</v>
      </c>
      <c r="P140" s="24" t="b">
        <v>0</v>
      </c>
      <c r="Q140" s="21"/>
      <c r="R140" s="21"/>
      <c r="S140" s="23">
        <v>55</v>
      </c>
      <c r="T140" s="21" t="s">
        <v>1392</v>
      </c>
      <c r="U140" s="21">
        <v>1</v>
      </c>
      <c r="V140" s="21" t="s">
        <v>921</v>
      </c>
      <c r="W140" s="21">
        <v>3.8</v>
      </c>
      <c r="X140" s="24" t="b">
        <v>0</v>
      </c>
      <c r="Y140" s="21"/>
      <c r="Z140" s="21" t="s">
        <v>1129</v>
      </c>
      <c r="AA140" s="23">
        <v>5</v>
      </c>
      <c r="AB140" s="23">
        <v>36</v>
      </c>
      <c r="AC140" s="23">
        <v>1</v>
      </c>
      <c r="AD140" s="23">
        <v>5314</v>
      </c>
      <c r="AE140" s="23">
        <v>5314</v>
      </c>
      <c r="AF140" s="23">
        <v>42212</v>
      </c>
      <c r="AG140" s="23">
        <v>42212</v>
      </c>
      <c r="AH140" s="21">
        <v>0.2</v>
      </c>
      <c r="AI140" s="21">
        <v>0.2</v>
      </c>
      <c r="AJ140" s="21" t="s">
        <v>921</v>
      </c>
      <c r="AK140" s="23">
        <v>2</v>
      </c>
      <c r="AL140" s="23">
        <v>0</v>
      </c>
      <c r="AM140" s="23">
        <v>0</v>
      </c>
      <c r="AN140" s="23">
        <v>0</v>
      </c>
      <c r="AO140" s="23">
        <v>0</v>
      </c>
      <c r="AP140" s="23">
        <v>0</v>
      </c>
      <c r="AQ140" s="23">
        <v>0</v>
      </c>
      <c r="AR140" s="23">
        <v>0</v>
      </c>
      <c r="AS140" s="23">
        <v>0</v>
      </c>
      <c r="AT140" s="23">
        <v>0</v>
      </c>
      <c r="AU140" s="23">
        <v>0</v>
      </c>
      <c r="AV140" s="23">
        <v>0</v>
      </c>
      <c r="AW140" s="23">
        <v>2</v>
      </c>
      <c r="AX140" s="21">
        <v>0</v>
      </c>
      <c r="AY140" s="21">
        <v>0</v>
      </c>
      <c r="AZ140" s="21">
        <v>0</v>
      </c>
      <c r="BA140" s="21">
        <v>0</v>
      </c>
      <c r="BB140" s="23">
        <v>0</v>
      </c>
      <c r="BC140" s="21">
        <v>0</v>
      </c>
      <c r="BD140" s="21">
        <v>0</v>
      </c>
      <c r="BE140" s="21">
        <v>0</v>
      </c>
      <c r="BF140" s="21">
        <v>0.25</v>
      </c>
      <c r="BG140" s="23">
        <v>632</v>
      </c>
      <c r="BH140" s="23">
        <v>268</v>
      </c>
      <c r="BI140" s="23">
        <v>635</v>
      </c>
      <c r="BJ140" s="23">
        <v>272</v>
      </c>
      <c r="BK140" s="23">
        <v>632</v>
      </c>
      <c r="BL140" s="23">
        <v>269</v>
      </c>
      <c r="BM140" s="23">
        <v>637</v>
      </c>
      <c r="BN140" s="23">
        <v>273</v>
      </c>
      <c r="BO140" s="21"/>
      <c r="BP140" s="21"/>
      <c r="BQ140" s="21"/>
      <c r="BR140" s="21"/>
      <c r="BS140" s="21"/>
      <c r="BT140" s="21"/>
      <c r="BU140" s="23">
        <v>0</v>
      </c>
      <c r="BV140" s="23">
        <v>0</v>
      </c>
      <c r="BW140" s="23">
        <v>0</v>
      </c>
      <c r="BX140" s="23">
        <v>0</v>
      </c>
      <c r="BY140" s="23">
        <v>11.25</v>
      </c>
      <c r="BZ140" s="23">
        <v>0</v>
      </c>
      <c r="CA140" s="23">
        <v>144</v>
      </c>
      <c r="CB140" s="23">
        <v>93</v>
      </c>
      <c r="CC140" s="23">
        <v>264</v>
      </c>
      <c r="CD140" s="23">
        <v>124</v>
      </c>
      <c r="CE140" s="23">
        <v>264</v>
      </c>
      <c r="CF140" s="23">
        <v>124</v>
      </c>
      <c r="CG140" s="23">
        <v>89</v>
      </c>
      <c r="CH140" s="23">
        <v>31</v>
      </c>
      <c r="CI140" s="23">
        <v>0</v>
      </c>
      <c r="CJ140" s="23">
        <v>0</v>
      </c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</row>
    <row r="141" spans="1:267" ht="17.25" thickBot="1">
      <c r="A141" s="21"/>
      <c r="B141" s="21"/>
      <c r="C141" s="23">
        <v>204214</v>
      </c>
      <c r="D141" s="23">
        <v>0</v>
      </c>
      <c r="E141" s="23">
        <v>0</v>
      </c>
      <c r="F141" s="23">
        <v>0</v>
      </c>
      <c r="G141" s="23">
        <v>0</v>
      </c>
      <c r="H141" s="23">
        <v>0</v>
      </c>
      <c r="I141" s="23">
        <v>2</v>
      </c>
      <c r="J141" s="21">
        <v>2.2999999999999998</v>
      </c>
      <c r="K141" s="21">
        <v>2.8</v>
      </c>
      <c r="L141" s="23">
        <v>7</v>
      </c>
      <c r="M141" s="21" t="s">
        <v>1404</v>
      </c>
      <c r="N141" s="21">
        <v>7</v>
      </c>
      <c r="O141" s="23">
        <v>131</v>
      </c>
      <c r="P141" s="24" t="b">
        <v>0</v>
      </c>
      <c r="Q141" s="21"/>
      <c r="R141" s="21"/>
      <c r="S141" s="23">
        <v>50</v>
      </c>
      <c r="T141" s="21" t="s">
        <v>1405</v>
      </c>
      <c r="U141" s="21">
        <v>7</v>
      </c>
      <c r="V141" s="21" t="s">
        <v>717</v>
      </c>
      <c r="W141" s="21">
        <v>54.5</v>
      </c>
      <c r="X141" s="24" t="b">
        <v>0</v>
      </c>
      <c r="Y141" s="21"/>
      <c r="Z141" s="21" t="s">
        <v>1129</v>
      </c>
      <c r="AA141" s="23">
        <v>5</v>
      </c>
      <c r="AB141" s="23">
        <v>36</v>
      </c>
      <c r="AC141" s="23">
        <v>7</v>
      </c>
      <c r="AD141" s="23">
        <v>200174</v>
      </c>
      <c r="AE141" s="23">
        <v>200174</v>
      </c>
      <c r="AF141" s="23">
        <v>20391</v>
      </c>
      <c r="AG141" s="23">
        <v>20391</v>
      </c>
      <c r="AH141" s="21">
        <v>1.4</v>
      </c>
      <c r="AI141" s="21">
        <v>1.4</v>
      </c>
      <c r="AJ141" s="21" t="s">
        <v>2242</v>
      </c>
      <c r="AK141" s="23">
        <v>90</v>
      </c>
      <c r="AL141" s="23">
        <v>0</v>
      </c>
      <c r="AM141" s="23">
        <v>1</v>
      </c>
      <c r="AN141" s="23">
        <v>0</v>
      </c>
      <c r="AO141" s="23">
        <v>1</v>
      </c>
      <c r="AP141" s="23">
        <v>0</v>
      </c>
      <c r="AQ141" s="23">
        <v>0</v>
      </c>
      <c r="AR141" s="23">
        <v>0</v>
      </c>
      <c r="AS141" s="23">
        <v>1</v>
      </c>
      <c r="AT141" s="23">
        <v>0</v>
      </c>
      <c r="AU141" s="23">
        <v>0</v>
      </c>
      <c r="AV141" s="23">
        <v>3</v>
      </c>
      <c r="AW141" s="23">
        <v>34</v>
      </c>
      <c r="AX141" s="21">
        <v>46</v>
      </c>
      <c r="AY141" s="21">
        <v>79.3</v>
      </c>
      <c r="AZ141" s="21">
        <v>35</v>
      </c>
      <c r="BA141" s="21">
        <v>16</v>
      </c>
      <c r="BB141" s="23">
        <v>1</v>
      </c>
      <c r="BC141" s="21">
        <v>0.11</v>
      </c>
      <c r="BD141" s="21">
        <v>0.86</v>
      </c>
      <c r="BE141" s="21">
        <v>0.97</v>
      </c>
      <c r="BF141" s="21">
        <v>1.45</v>
      </c>
      <c r="BG141" s="23">
        <v>11</v>
      </c>
      <c r="BH141" s="23">
        <v>3</v>
      </c>
      <c r="BI141" s="23">
        <v>4</v>
      </c>
      <c r="BJ141" s="23">
        <v>1</v>
      </c>
      <c r="BK141" s="23">
        <v>22</v>
      </c>
      <c r="BL141" s="23">
        <v>4</v>
      </c>
      <c r="BM141" s="23">
        <v>1</v>
      </c>
      <c r="BN141" s="23">
        <v>1</v>
      </c>
      <c r="BO141" s="21"/>
      <c r="BP141" s="21"/>
      <c r="BQ141" s="21"/>
      <c r="BR141" s="21"/>
      <c r="BS141" s="21"/>
      <c r="BT141" s="21"/>
      <c r="BU141" s="23">
        <v>0.11</v>
      </c>
      <c r="BV141" s="23">
        <v>0</v>
      </c>
      <c r="BW141" s="23">
        <v>0.86</v>
      </c>
      <c r="BX141" s="23">
        <v>0.97</v>
      </c>
      <c r="BY141" s="23">
        <v>1.45</v>
      </c>
      <c r="BZ141" s="23">
        <v>1</v>
      </c>
      <c r="CA141" s="23">
        <v>236</v>
      </c>
      <c r="CB141" s="23">
        <v>24</v>
      </c>
      <c r="CC141" s="23">
        <v>25</v>
      </c>
      <c r="CD141" s="23">
        <v>11</v>
      </c>
      <c r="CE141" s="23">
        <v>25</v>
      </c>
      <c r="CF141" s="23">
        <v>11</v>
      </c>
      <c r="CG141" s="23">
        <v>3</v>
      </c>
      <c r="CH141" s="23">
        <v>1</v>
      </c>
      <c r="CI141" s="23">
        <v>1</v>
      </c>
      <c r="CJ141" s="23">
        <v>0</v>
      </c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</row>
    <row r="142" spans="1:267" ht="17.25" thickBot="1">
      <c r="A142" s="21"/>
      <c r="B142" s="21"/>
      <c r="C142" s="23">
        <v>487117</v>
      </c>
      <c r="D142" s="23">
        <v>0</v>
      </c>
      <c r="E142" s="23">
        <v>0</v>
      </c>
      <c r="F142" s="23">
        <v>0</v>
      </c>
      <c r="G142" s="23">
        <v>0</v>
      </c>
      <c r="H142" s="23">
        <v>0</v>
      </c>
      <c r="I142" s="23">
        <v>4</v>
      </c>
      <c r="J142" s="21">
        <v>2.1</v>
      </c>
      <c r="K142" s="21">
        <v>2.6</v>
      </c>
      <c r="L142" s="23">
        <v>5</v>
      </c>
      <c r="M142" s="21" t="s">
        <v>1406</v>
      </c>
      <c r="N142" s="21">
        <v>5</v>
      </c>
      <c r="O142" s="23">
        <v>132</v>
      </c>
      <c r="P142" s="24" t="b">
        <v>0</v>
      </c>
      <c r="Q142" s="21"/>
      <c r="R142" s="21"/>
      <c r="S142" s="23">
        <v>60</v>
      </c>
      <c r="T142" s="21" t="s">
        <v>1407</v>
      </c>
      <c r="U142" s="21">
        <v>5</v>
      </c>
      <c r="V142" s="21" t="s">
        <v>961</v>
      </c>
      <c r="W142" s="21">
        <v>6.7</v>
      </c>
      <c r="X142" s="24" t="b">
        <v>0</v>
      </c>
      <c r="Y142" s="21"/>
      <c r="Z142" s="21" t="s">
        <v>1129</v>
      </c>
      <c r="AA142" s="23">
        <v>5</v>
      </c>
      <c r="AB142" s="23">
        <v>36</v>
      </c>
      <c r="AC142" s="23">
        <v>5</v>
      </c>
      <c r="AD142" s="23">
        <v>24463</v>
      </c>
      <c r="AE142" s="23">
        <v>24463</v>
      </c>
      <c r="AF142" s="23">
        <v>32722</v>
      </c>
      <c r="AG142" s="23">
        <v>32722</v>
      </c>
      <c r="AH142" s="21">
        <v>0.8</v>
      </c>
      <c r="AI142" s="21">
        <v>0.8</v>
      </c>
      <c r="AJ142" s="21" t="s">
        <v>961</v>
      </c>
      <c r="AK142" s="23">
        <v>12</v>
      </c>
      <c r="AL142" s="23">
        <v>1</v>
      </c>
      <c r="AM142" s="23">
        <v>0</v>
      </c>
      <c r="AN142" s="23">
        <v>0</v>
      </c>
      <c r="AO142" s="23">
        <v>1</v>
      </c>
      <c r="AP142" s="23">
        <v>0</v>
      </c>
      <c r="AQ142" s="23">
        <v>0</v>
      </c>
      <c r="AR142" s="23">
        <v>0</v>
      </c>
      <c r="AS142" s="23">
        <v>0</v>
      </c>
      <c r="AT142" s="23">
        <v>0</v>
      </c>
      <c r="AU142" s="23">
        <v>0</v>
      </c>
      <c r="AV142" s="23">
        <v>0</v>
      </c>
      <c r="AW142" s="23">
        <v>25</v>
      </c>
      <c r="AX142" s="21">
        <v>32.200000000000003</v>
      </c>
      <c r="AY142" s="21">
        <v>10.6</v>
      </c>
      <c r="AZ142" s="21">
        <v>37</v>
      </c>
      <c r="BA142" s="21">
        <v>8</v>
      </c>
      <c r="BB142" s="23">
        <v>0</v>
      </c>
      <c r="BC142" s="21">
        <v>0.89</v>
      </c>
      <c r="BD142" s="21">
        <v>0.03</v>
      </c>
      <c r="BE142" s="21">
        <v>0.92</v>
      </c>
      <c r="BF142" s="21">
        <v>1.04</v>
      </c>
      <c r="BG142" s="23">
        <v>35</v>
      </c>
      <c r="BH142" s="23">
        <v>8</v>
      </c>
      <c r="BI142" s="23">
        <v>116</v>
      </c>
      <c r="BJ142" s="23">
        <v>11</v>
      </c>
      <c r="BK142" s="23">
        <v>19</v>
      </c>
      <c r="BL142" s="23">
        <v>9</v>
      </c>
      <c r="BM142" s="23">
        <v>29</v>
      </c>
      <c r="BN142" s="23">
        <v>10</v>
      </c>
      <c r="BO142" s="21"/>
      <c r="BP142" s="21"/>
      <c r="BQ142" s="21"/>
      <c r="BR142" s="21"/>
      <c r="BS142" s="21"/>
      <c r="BT142" s="21"/>
      <c r="BU142" s="23">
        <v>6.68</v>
      </c>
      <c r="BV142" s="23">
        <v>0</v>
      </c>
      <c r="BW142" s="23">
        <v>0.22</v>
      </c>
      <c r="BX142" s="23">
        <v>6.9</v>
      </c>
      <c r="BY142" s="23">
        <v>7.8</v>
      </c>
      <c r="BZ142" s="23">
        <v>7.5</v>
      </c>
      <c r="CA142" s="23">
        <v>81</v>
      </c>
      <c r="CB142" s="23">
        <v>26</v>
      </c>
      <c r="CC142" s="23">
        <v>50</v>
      </c>
      <c r="CD142" s="23">
        <v>10</v>
      </c>
      <c r="CE142" s="23">
        <v>50</v>
      </c>
      <c r="CF142" s="23">
        <v>10</v>
      </c>
      <c r="CG142" s="23">
        <v>53</v>
      </c>
      <c r="CH142" s="23">
        <v>9</v>
      </c>
      <c r="CI142" s="23">
        <v>0</v>
      </c>
      <c r="CJ142" s="23">
        <v>0</v>
      </c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</row>
    <row r="143" spans="1:267" ht="17.25" thickBot="1">
      <c r="A143" s="21"/>
      <c r="B143" s="21"/>
      <c r="C143" s="23">
        <v>243568</v>
      </c>
      <c r="D143" s="23">
        <v>0</v>
      </c>
      <c r="E143" s="23">
        <v>0</v>
      </c>
      <c r="F143" s="23">
        <v>0</v>
      </c>
      <c r="G143" s="23">
        <v>0</v>
      </c>
      <c r="H143" s="23">
        <v>0</v>
      </c>
      <c r="I143" s="23">
        <v>3</v>
      </c>
      <c r="J143" s="21">
        <v>1.6</v>
      </c>
      <c r="K143" s="21">
        <v>2.1</v>
      </c>
      <c r="L143" s="23">
        <v>1</v>
      </c>
      <c r="M143" s="21" t="s">
        <v>1395</v>
      </c>
      <c r="N143" s="21">
        <v>1</v>
      </c>
      <c r="O143" s="23">
        <v>133</v>
      </c>
      <c r="P143" s="24" t="b">
        <v>0</v>
      </c>
      <c r="Q143" s="21"/>
      <c r="R143" s="21"/>
      <c r="S143" s="23">
        <v>50</v>
      </c>
      <c r="T143" s="21" t="s">
        <v>1396</v>
      </c>
      <c r="U143" s="21">
        <v>1</v>
      </c>
      <c r="V143" s="21" t="s">
        <v>919</v>
      </c>
      <c r="W143" s="21">
        <v>0.1</v>
      </c>
      <c r="X143" s="24" t="b">
        <v>0</v>
      </c>
      <c r="Y143" s="21"/>
      <c r="Z143" s="21" t="s">
        <v>1129</v>
      </c>
      <c r="AA143" s="23">
        <v>5</v>
      </c>
      <c r="AB143" s="23">
        <v>36</v>
      </c>
      <c r="AC143" s="23">
        <v>1</v>
      </c>
      <c r="AD143" s="23">
        <v>243</v>
      </c>
      <c r="AE143" s="23">
        <v>243</v>
      </c>
      <c r="AF143" s="23">
        <v>852</v>
      </c>
      <c r="AG143" s="23">
        <v>852</v>
      </c>
      <c r="AH143" s="21">
        <v>0.2</v>
      </c>
      <c r="AI143" s="21">
        <v>0.2</v>
      </c>
      <c r="AJ143" s="21" t="s">
        <v>919</v>
      </c>
      <c r="AK143" s="23">
        <v>16</v>
      </c>
      <c r="AL143" s="23">
        <v>0</v>
      </c>
      <c r="AM143" s="23">
        <v>0</v>
      </c>
      <c r="AN143" s="23">
        <v>0</v>
      </c>
      <c r="AO143" s="23">
        <v>1</v>
      </c>
      <c r="AP143" s="23">
        <v>0</v>
      </c>
      <c r="AQ143" s="23">
        <v>0</v>
      </c>
      <c r="AR143" s="23">
        <v>0</v>
      </c>
      <c r="AS143" s="23">
        <v>0</v>
      </c>
      <c r="AT143" s="23">
        <v>0</v>
      </c>
      <c r="AU143" s="23">
        <v>0</v>
      </c>
      <c r="AV143" s="23">
        <v>0</v>
      </c>
      <c r="AW143" s="23">
        <v>4</v>
      </c>
      <c r="AX143" s="21">
        <v>6</v>
      </c>
      <c r="AY143" s="21">
        <v>5</v>
      </c>
      <c r="AZ143" s="21">
        <v>7</v>
      </c>
      <c r="BA143" s="21">
        <v>1.8</v>
      </c>
      <c r="BB143" s="23">
        <v>0</v>
      </c>
      <c r="BC143" s="21">
        <v>0.02</v>
      </c>
      <c r="BD143" s="21">
        <v>0.05</v>
      </c>
      <c r="BE143" s="21">
        <v>7.0000000000000007E-2</v>
      </c>
      <c r="BF143" s="21">
        <v>1.04</v>
      </c>
      <c r="BG143" s="23">
        <v>174</v>
      </c>
      <c r="BH143" s="23">
        <v>76</v>
      </c>
      <c r="BI143" s="23">
        <v>133</v>
      </c>
      <c r="BJ143" s="23">
        <v>80</v>
      </c>
      <c r="BK143" s="23">
        <v>101</v>
      </c>
      <c r="BL143" s="23">
        <v>59</v>
      </c>
      <c r="BM143" s="23">
        <v>166</v>
      </c>
      <c r="BN143" s="23">
        <v>80</v>
      </c>
      <c r="BO143" s="21"/>
      <c r="BP143" s="21"/>
      <c r="BQ143" s="21"/>
      <c r="BR143" s="21"/>
      <c r="BS143" s="21"/>
      <c r="BT143" s="21"/>
      <c r="BU143" s="23">
        <v>0.11</v>
      </c>
      <c r="BV143" s="23">
        <v>0</v>
      </c>
      <c r="BW143" s="23">
        <v>0.28000000000000003</v>
      </c>
      <c r="BX143" s="23">
        <v>0.39</v>
      </c>
      <c r="BY143" s="23">
        <v>5.85</v>
      </c>
      <c r="BZ143" s="23">
        <v>5.62</v>
      </c>
      <c r="CA143" s="23">
        <v>268</v>
      </c>
      <c r="CB143" s="23">
        <v>173</v>
      </c>
      <c r="CC143" s="23">
        <v>244</v>
      </c>
      <c r="CD143" s="23">
        <v>109</v>
      </c>
      <c r="CE143" s="23">
        <v>244</v>
      </c>
      <c r="CF143" s="23">
        <v>109</v>
      </c>
      <c r="CG143" s="23">
        <v>430</v>
      </c>
      <c r="CH143" s="23">
        <v>142</v>
      </c>
      <c r="CI143" s="23">
        <v>0</v>
      </c>
      <c r="CJ143" s="23">
        <v>0</v>
      </c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</row>
    <row r="144" spans="1:267" ht="17.25" thickBot="1">
      <c r="A144" s="21"/>
      <c r="B144" s="21"/>
      <c r="C144" s="23">
        <v>60307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3</v>
      </c>
      <c r="J144" s="21">
        <v>2.2999999999999998</v>
      </c>
      <c r="K144" s="21">
        <v>2.8</v>
      </c>
      <c r="L144" s="23">
        <v>2</v>
      </c>
      <c r="M144" s="21" t="s">
        <v>1362</v>
      </c>
      <c r="N144" s="21">
        <v>2</v>
      </c>
      <c r="O144" s="23">
        <v>134</v>
      </c>
      <c r="P144" s="24" t="b">
        <v>0</v>
      </c>
      <c r="Q144" s="21"/>
      <c r="R144" s="21"/>
      <c r="S144" s="23">
        <v>65</v>
      </c>
      <c r="T144" s="21" t="s">
        <v>1363</v>
      </c>
      <c r="U144" s="21">
        <v>2</v>
      </c>
      <c r="V144" s="21" t="s">
        <v>690</v>
      </c>
      <c r="W144" s="21">
        <v>4.0999999999999996</v>
      </c>
      <c r="X144" s="24" t="b">
        <v>0</v>
      </c>
      <c r="Y144" s="21"/>
      <c r="Z144" s="21" t="s">
        <v>1129</v>
      </c>
      <c r="AA144" s="23">
        <v>5</v>
      </c>
      <c r="AB144" s="23">
        <v>36</v>
      </c>
      <c r="AC144" s="23">
        <v>2</v>
      </c>
      <c r="AD144" s="23">
        <v>3133</v>
      </c>
      <c r="AE144" s="23">
        <v>3133</v>
      </c>
      <c r="AF144" s="23">
        <v>28255</v>
      </c>
      <c r="AG144" s="23">
        <v>28255</v>
      </c>
      <c r="AH144" s="21">
        <v>0.3</v>
      </c>
      <c r="AI144" s="21">
        <v>0.3</v>
      </c>
      <c r="AJ144" s="21" t="s">
        <v>2243</v>
      </c>
      <c r="AK144" s="23">
        <v>90</v>
      </c>
      <c r="AL144" s="23">
        <v>0</v>
      </c>
      <c r="AM144" s="23">
        <v>0</v>
      </c>
      <c r="AN144" s="23">
        <v>0</v>
      </c>
      <c r="AO144" s="23">
        <v>1</v>
      </c>
      <c r="AP144" s="23">
        <v>0</v>
      </c>
      <c r="AQ144" s="23">
        <v>0</v>
      </c>
      <c r="AR144" s="23">
        <v>0</v>
      </c>
      <c r="AS144" s="23">
        <v>0</v>
      </c>
      <c r="AT144" s="23">
        <v>0</v>
      </c>
      <c r="AU144" s="23">
        <v>0</v>
      </c>
      <c r="AV144" s="23">
        <v>0</v>
      </c>
      <c r="AW144" s="23">
        <v>18</v>
      </c>
      <c r="AX144" s="21">
        <v>29</v>
      </c>
      <c r="AY144" s="21">
        <v>73.400000000000006</v>
      </c>
      <c r="AZ144" s="21">
        <v>34</v>
      </c>
      <c r="BA144" s="21">
        <v>13.6</v>
      </c>
      <c r="BB144" s="23">
        <v>1</v>
      </c>
      <c r="BC144" s="21">
        <v>0.49</v>
      </c>
      <c r="BD144" s="21">
        <v>0.47</v>
      </c>
      <c r="BE144" s="21">
        <v>0.96</v>
      </c>
      <c r="BF144" s="21">
        <v>1.45</v>
      </c>
      <c r="BG144" s="23">
        <v>43</v>
      </c>
      <c r="BH144" s="23">
        <v>15</v>
      </c>
      <c r="BI144" s="23">
        <v>5</v>
      </c>
      <c r="BJ144" s="23">
        <v>3</v>
      </c>
      <c r="BK144" s="23">
        <v>27</v>
      </c>
      <c r="BL144" s="23">
        <v>11</v>
      </c>
      <c r="BM144" s="23">
        <v>9</v>
      </c>
      <c r="BN144" s="23">
        <v>5</v>
      </c>
      <c r="BO144" s="23">
        <v>1</v>
      </c>
      <c r="BP144" s="21"/>
      <c r="BQ144" s="21"/>
      <c r="BR144" s="21"/>
      <c r="BS144" s="23">
        <v>2</v>
      </c>
      <c r="BT144" s="21"/>
      <c r="BU144" s="23">
        <v>0.49</v>
      </c>
      <c r="BV144" s="23">
        <v>0</v>
      </c>
      <c r="BW144" s="23">
        <v>0.47</v>
      </c>
      <c r="BX144" s="23">
        <v>0.96</v>
      </c>
      <c r="BY144" s="23">
        <v>1.45</v>
      </c>
      <c r="BZ144" s="23">
        <v>1</v>
      </c>
      <c r="CA144" s="23">
        <v>41</v>
      </c>
      <c r="CB144" s="23">
        <v>25</v>
      </c>
      <c r="CC144" s="23">
        <v>166</v>
      </c>
      <c r="CD144" s="23">
        <v>76</v>
      </c>
      <c r="CE144" s="23">
        <v>166</v>
      </c>
      <c r="CF144" s="23">
        <v>76</v>
      </c>
      <c r="CG144" s="23">
        <v>83</v>
      </c>
      <c r="CH144" s="23">
        <v>29</v>
      </c>
      <c r="CI144" s="23">
        <v>1</v>
      </c>
      <c r="CJ144" s="23">
        <v>0</v>
      </c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</row>
    <row r="145" spans="1:267" ht="17.25" thickBot="1">
      <c r="A145" s="21"/>
      <c r="B145" s="21"/>
      <c r="C145" s="23">
        <v>475168</v>
      </c>
      <c r="D145" s="23">
        <v>0</v>
      </c>
      <c r="E145" s="23">
        <v>0</v>
      </c>
      <c r="F145" s="23">
        <v>0</v>
      </c>
      <c r="G145" s="23">
        <v>0</v>
      </c>
      <c r="H145" s="23">
        <v>0</v>
      </c>
      <c r="I145" s="23">
        <v>4</v>
      </c>
      <c r="J145" s="21">
        <v>1.9</v>
      </c>
      <c r="K145" s="21">
        <v>2.4</v>
      </c>
      <c r="L145" s="23">
        <v>7</v>
      </c>
      <c r="M145" s="21" t="s">
        <v>2244</v>
      </c>
      <c r="N145" s="21">
        <v>7</v>
      </c>
      <c r="O145" s="23">
        <v>135</v>
      </c>
      <c r="P145" s="24" t="b">
        <v>0</v>
      </c>
      <c r="Q145" s="21"/>
      <c r="R145" s="21"/>
      <c r="S145" s="23">
        <v>55</v>
      </c>
      <c r="T145" s="21" t="s">
        <v>2245</v>
      </c>
      <c r="U145" s="21">
        <v>7</v>
      </c>
      <c r="V145" s="21" t="s">
        <v>2246</v>
      </c>
      <c r="W145" s="21">
        <v>26.8</v>
      </c>
      <c r="X145" s="24" t="b">
        <v>0</v>
      </c>
      <c r="Y145" s="21"/>
      <c r="Z145" s="21" t="s">
        <v>1129</v>
      </c>
      <c r="AA145" s="23">
        <v>5</v>
      </c>
      <c r="AB145" s="23">
        <v>36</v>
      </c>
      <c r="AC145" s="23">
        <v>7</v>
      </c>
      <c r="AD145" s="23">
        <v>154288</v>
      </c>
      <c r="AE145" s="23">
        <v>154288</v>
      </c>
      <c r="AF145" s="23">
        <v>30706</v>
      </c>
      <c r="AG145" s="23">
        <v>30706</v>
      </c>
      <c r="AH145" s="21">
        <v>1.3</v>
      </c>
      <c r="AI145" s="21">
        <v>1.3</v>
      </c>
      <c r="AJ145" s="21" t="s">
        <v>2244</v>
      </c>
      <c r="AK145" s="23">
        <v>87</v>
      </c>
      <c r="AL145" s="23">
        <v>1</v>
      </c>
      <c r="AM145" s="23">
        <v>0</v>
      </c>
      <c r="AN145" s="23">
        <v>0</v>
      </c>
      <c r="AO145" s="23">
        <v>1</v>
      </c>
      <c r="AP145" s="23">
        <v>0</v>
      </c>
      <c r="AQ145" s="23">
        <v>0</v>
      </c>
      <c r="AR145" s="23">
        <v>0</v>
      </c>
      <c r="AS145" s="23">
        <v>0</v>
      </c>
      <c r="AT145" s="23">
        <v>0</v>
      </c>
      <c r="AU145" s="23">
        <v>0</v>
      </c>
      <c r="AV145" s="23">
        <v>1</v>
      </c>
      <c r="AW145" s="23">
        <v>26</v>
      </c>
      <c r="AX145" s="21">
        <v>0</v>
      </c>
      <c r="AY145" s="21">
        <v>0</v>
      </c>
      <c r="AZ145" s="21">
        <v>0</v>
      </c>
      <c r="BA145" s="21">
        <v>0</v>
      </c>
      <c r="BB145" s="23">
        <v>1</v>
      </c>
      <c r="BC145" s="21">
        <v>1.3</v>
      </c>
      <c r="BD145" s="21">
        <v>0.03</v>
      </c>
      <c r="BE145" s="21">
        <v>1.33</v>
      </c>
      <c r="BF145" s="21">
        <v>1.2</v>
      </c>
      <c r="BG145" s="23">
        <v>633</v>
      </c>
      <c r="BH145" s="23">
        <v>73</v>
      </c>
      <c r="BI145" s="23">
        <v>636</v>
      </c>
      <c r="BJ145" s="23">
        <v>72</v>
      </c>
      <c r="BK145" s="23">
        <v>633</v>
      </c>
      <c r="BL145" s="23">
        <v>73</v>
      </c>
      <c r="BM145" s="23">
        <v>638</v>
      </c>
      <c r="BN145" s="23">
        <v>73</v>
      </c>
      <c r="BO145" s="21"/>
      <c r="BP145" s="21"/>
      <c r="BQ145" s="21"/>
      <c r="BR145" s="21"/>
      <c r="BS145" s="23">
        <v>1</v>
      </c>
      <c r="BT145" s="21"/>
      <c r="BU145" s="23">
        <v>1.34</v>
      </c>
      <c r="BV145" s="23">
        <v>0</v>
      </c>
      <c r="BW145" s="23">
        <v>0.03</v>
      </c>
      <c r="BX145" s="23">
        <v>1.37</v>
      </c>
      <c r="BY145" s="23">
        <v>1.24</v>
      </c>
      <c r="BZ145" s="23">
        <v>1.03</v>
      </c>
      <c r="CA145" s="23">
        <v>145</v>
      </c>
      <c r="CB145" s="23">
        <v>38</v>
      </c>
      <c r="CC145" s="23">
        <v>28</v>
      </c>
      <c r="CD145" s="23">
        <v>7</v>
      </c>
      <c r="CE145" s="23">
        <v>28</v>
      </c>
      <c r="CF145" s="23">
        <v>7</v>
      </c>
      <c r="CG145" s="23">
        <v>11</v>
      </c>
      <c r="CH145" s="23">
        <v>2</v>
      </c>
      <c r="CI145" s="23">
        <v>1.03</v>
      </c>
      <c r="CJ145" s="23">
        <v>0</v>
      </c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</row>
    <row r="146" spans="1:267" ht="17.25" thickBot="1">
      <c r="A146" s="23">
        <v>0</v>
      </c>
      <c r="B146" s="23">
        <v>0</v>
      </c>
      <c r="C146" s="23">
        <v>442229</v>
      </c>
      <c r="D146" s="23">
        <v>0</v>
      </c>
      <c r="E146" s="23">
        <v>0</v>
      </c>
      <c r="F146" s="23">
        <v>0</v>
      </c>
      <c r="G146" s="23">
        <v>0</v>
      </c>
      <c r="H146" s="23">
        <v>0</v>
      </c>
      <c r="I146" s="23">
        <v>2</v>
      </c>
      <c r="J146" s="21">
        <v>0</v>
      </c>
      <c r="K146" s="21">
        <v>0</v>
      </c>
      <c r="L146" s="23">
        <v>0</v>
      </c>
      <c r="M146" s="21" t="s">
        <v>2247</v>
      </c>
      <c r="N146" s="21">
        <v>0</v>
      </c>
      <c r="O146" s="23">
        <v>136</v>
      </c>
      <c r="P146" s="24" t="b">
        <v>0</v>
      </c>
      <c r="Q146" s="21" t="s">
        <v>2835</v>
      </c>
      <c r="R146" s="21" t="s">
        <v>2836</v>
      </c>
      <c r="S146" s="23">
        <v>40</v>
      </c>
      <c r="T146" s="21" t="s">
        <v>2248</v>
      </c>
      <c r="U146" s="21">
        <v>0</v>
      </c>
      <c r="V146" s="21" t="s">
        <v>2249</v>
      </c>
      <c r="W146" s="21">
        <v>0</v>
      </c>
      <c r="X146" s="24" t="b">
        <v>0</v>
      </c>
      <c r="Y146" s="21"/>
      <c r="Z146" s="21" t="s">
        <v>1143</v>
      </c>
      <c r="AA146" s="23">
        <v>5</v>
      </c>
      <c r="AB146" s="23">
        <v>36</v>
      </c>
      <c r="AC146" s="23">
        <v>0</v>
      </c>
      <c r="AD146" s="23">
        <v>0</v>
      </c>
      <c r="AE146" s="23">
        <v>0</v>
      </c>
      <c r="AF146" s="23">
        <v>701</v>
      </c>
      <c r="AG146" s="23">
        <v>701</v>
      </c>
      <c r="AH146" s="21">
        <v>0</v>
      </c>
      <c r="AI146" s="21">
        <v>0</v>
      </c>
      <c r="AJ146" s="21" t="s">
        <v>2249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0</v>
      </c>
      <c r="AQ146" s="23">
        <v>0</v>
      </c>
      <c r="AR146" s="23">
        <v>0</v>
      </c>
      <c r="AS146" s="23">
        <v>0</v>
      </c>
      <c r="AT146" s="23">
        <v>0</v>
      </c>
      <c r="AU146" s="23">
        <v>0</v>
      </c>
      <c r="AV146" s="23">
        <v>0</v>
      </c>
      <c r="AW146" s="23">
        <v>0</v>
      </c>
      <c r="AX146" s="21">
        <v>0</v>
      </c>
      <c r="AY146" s="21">
        <v>0</v>
      </c>
      <c r="AZ146" s="21">
        <v>0</v>
      </c>
      <c r="BA146" s="21">
        <v>0</v>
      </c>
      <c r="BB146" s="23">
        <v>0</v>
      </c>
      <c r="BC146" s="21">
        <v>0</v>
      </c>
      <c r="BD146" s="21">
        <v>0</v>
      </c>
      <c r="BE146" s="21">
        <v>0</v>
      </c>
      <c r="BF146" s="21">
        <v>0</v>
      </c>
      <c r="BG146" s="23">
        <v>305</v>
      </c>
      <c r="BH146" s="23">
        <v>127</v>
      </c>
      <c r="BI146" s="23">
        <v>297</v>
      </c>
      <c r="BJ146" s="23">
        <v>123</v>
      </c>
      <c r="BK146" s="23">
        <v>254</v>
      </c>
      <c r="BL146" s="23">
        <v>98</v>
      </c>
      <c r="BM146" s="23">
        <v>314</v>
      </c>
      <c r="BN146" s="23">
        <v>126</v>
      </c>
      <c r="BO146" s="21"/>
      <c r="BP146" s="21"/>
      <c r="BQ146" s="21"/>
      <c r="BR146" s="21"/>
      <c r="BS146" s="21"/>
      <c r="BT146" s="21"/>
      <c r="BU146" s="23">
        <v>0</v>
      </c>
      <c r="BV146" s="23">
        <v>0</v>
      </c>
      <c r="BW146" s="23">
        <v>0</v>
      </c>
      <c r="BX146" s="23">
        <v>0</v>
      </c>
      <c r="BY146" s="23">
        <v>0</v>
      </c>
      <c r="BZ146" s="23">
        <v>0</v>
      </c>
      <c r="CA146" s="23">
        <v>634</v>
      </c>
      <c r="CB146" s="23">
        <v>197</v>
      </c>
      <c r="CC146" s="23">
        <v>360</v>
      </c>
      <c r="CD146" s="23">
        <v>131</v>
      </c>
      <c r="CE146" s="23">
        <v>360</v>
      </c>
      <c r="CF146" s="23">
        <v>131</v>
      </c>
      <c r="CG146" s="23">
        <v>550</v>
      </c>
      <c r="CH146" s="23">
        <v>196</v>
      </c>
      <c r="CI146" s="23">
        <v>0</v>
      </c>
      <c r="CJ146" s="23">
        <v>0</v>
      </c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</row>
    <row r="147" spans="1:267" ht="17.25" thickBot="1">
      <c r="A147" s="23">
        <v>0</v>
      </c>
      <c r="B147" s="23">
        <v>0</v>
      </c>
      <c r="C147" s="23">
        <v>484658</v>
      </c>
      <c r="D147" s="23">
        <v>0</v>
      </c>
      <c r="E147" s="23">
        <v>0</v>
      </c>
      <c r="F147" s="23">
        <v>0</v>
      </c>
      <c r="G147" s="23">
        <v>0</v>
      </c>
      <c r="H147" s="23">
        <v>0</v>
      </c>
      <c r="I147" s="23">
        <v>3</v>
      </c>
      <c r="J147" s="21">
        <v>0</v>
      </c>
      <c r="K147" s="21">
        <v>0</v>
      </c>
      <c r="L147" s="23">
        <v>0</v>
      </c>
      <c r="M147" s="21" t="s">
        <v>1393</v>
      </c>
      <c r="N147" s="21">
        <v>0</v>
      </c>
      <c r="O147" s="23">
        <v>137</v>
      </c>
      <c r="P147" s="24" t="b">
        <v>0</v>
      </c>
      <c r="Q147" s="21" t="s">
        <v>2250</v>
      </c>
      <c r="R147" s="21" t="s">
        <v>2251</v>
      </c>
      <c r="S147" s="23">
        <v>45</v>
      </c>
      <c r="T147" s="21" t="s">
        <v>1394</v>
      </c>
      <c r="U147" s="21">
        <v>0</v>
      </c>
      <c r="V147" s="21" t="s">
        <v>926</v>
      </c>
      <c r="W147" s="21">
        <v>0</v>
      </c>
      <c r="X147" s="24" t="b">
        <v>0</v>
      </c>
      <c r="Y147" s="21"/>
      <c r="Z147" s="21" t="s">
        <v>1143</v>
      </c>
      <c r="AA147" s="23">
        <v>5</v>
      </c>
      <c r="AB147" s="23">
        <v>36</v>
      </c>
      <c r="AC147" s="23">
        <v>0</v>
      </c>
      <c r="AD147" s="23">
        <v>0</v>
      </c>
      <c r="AE147" s="23">
        <v>0</v>
      </c>
      <c r="AF147" s="23">
        <v>50</v>
      </c>
      <c r="AG147" s="23">
        <v>50</v>
      </c>
      <c r="AH147" s="21">
        <v>0</v>
      </c>
      <c r="AI147" s="21">
        <v>0</v>
      </c>
      <c r="AJ147" s="21" t="s">
        <v>926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0</v>
      </c>
      <c r="AQ147" s="23">
        <v>0</v>
      </c>
      <c r="AR147" s="23">
        <v>0</v>
      </c>
      <c r="AS147" s="23">
        <v>0</v>
      </c>
      <c r="AT147" s="23">
        <v>0</v>
      </c>
      <c r="AU147" s="23">
        <v>0</v>
      </c>
      <c r="AV147" s="23">
        <v>0</v>
      </c>
      <c r="AW147" s="23">
        <v>0</v>
      </c>
      <c r="AX147" s="21">
        <v>0</v>
      </c>
      <c r="AY147" s="21">
        <v>0</v>
      </c>
      <c r="AZ147" s="21">
        <v>0</v>
      </c>
      <c r="BA147" s="21">
        <v>0</v>
      </c>
      <c r="BB147" s="23">
        <v>0</v>
      </c>
      <c r="BC147" s="21">
        <v>0</v>
      </c>
      <c r="BD147" s="21">
        <v>0</v>
      </c>
      <c r="BE147" s="21">
        <v>0</v>
      </c>
      <c r="BF147" s="21">
        <v>0</v>
      </c>
      <c r="BG147" s="23">
        <v>466</v>
      </c>
      <c r="BH147" s="23">
        <v>157</v>
      </c>
      <c r="BI147" s="23">
        <v>466</v>
      </c>
      <c r="BJ147" s="23">
        <v>163</v>
      </c>
      <c r="BK147" s="23">
        <v>445</v>
      </c>
      <c r="BL147" s="23">
        <v>146</v>
      </c>
      <c r="BM147" s="23">
        <v>474</v>
      </c>
      <c r="BN147" s="23">
        <v>164</v>
      </c>
      <c r="BO147" s="21"/>
      <c r="BP147" s="21"/>
      <c r="BQ147" s="21"/>
      <c r="BR147" s="21"/>
      <c r="BS147" s="21"/>
      <c r="BT147" s="21"/>
      <c r="BU147" s="23">
        <v>0</v>
      </c>
      <c r="BV147" s="23">
        <v>0</v>
      </c>
      <c r="BW147" s="23">
        <v>0</v>
      </c>
      <c r="BX147" s="23">
        <v>0</v>
      </c>
      <c r="BY147" s="23">
        <v>0</v>
      </c>
      <c r="BZ147" s="23">
        <v>0</v>
      </c>
      <c r="CA147" s="23">
        <v>512</v>
      </c>
      <c r="CB147" s="23">
        <v>260</v>
      </c>
      <c r="CC147" s="23">
        <v>511</v>
      </c>
      <c r="CD147" s="23">
        <v>185</v>
      </c>
      <c r="CE147" s="23">
        <v>511</v>
      </c>
      <c r="CF147" s="23">
        <v>185</v>
      </c>
      <c r="CG147" s="23">
        <v>655</v>
      </c>
      <c r="CH147" s="23">
        <v>277</v>
      </c>
      <c r="CI147" s="23">
        <v>0</v>
      </c>
      <c r="CJ147" s="23">
        <v>0</v>
      </c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</row>
    <row r="148" spans="1:267" ht="17.25" thickBot="1">
      <c r="A148" s="23">
        <v>75</v>
      </c>
      <c r="B148" s="23">
        <v>75</v>
      </c>
      <c r="C148" s="23">
        <v>39155</v>
      </c>
      <c r="D148" s="23">
        <v>0</v>
      </c>
      <c r="E148" s="23">
        <v>0</v>
      </c>
      <c r="F148" s="23">
        <v>0</v>
      </c>
      <c r="G148" s="23">
        <v>0</v>
      </c>
      <c r="H148" s="23">
        <v>0</v>
      </c>
      <c r="I148" s="23">
        <v>3</v>
      </c>
      <c r="J148" s="21">
        <v>1.2</v>
      </c>
      <c r="K148" s="21">
        <v>1.6</v>
      </c>
      <c r="L148" s="23">
        <v>0</v>
      </c>
      <c r="M148" s="21" t="s">
        <v>1252</v>
      </c>
      <c r="N148" s="21">
        <v>0</v>
      </c>
      <c r="O148" s="23">
        <v>138</v>
      </c>
      <c r="P148" s="24" t="b">
        <v>0</v>
      </c>
      <c r="Q148" s="21" t="s">
        <v>2687</v>
      </c>
      <c r="R148" s="21" t="s">
        <v>2837</v>
      </c>
      <c r="S148" s="23">
        <v>50</v>
      </c>
      <c r="T148" s="21" t="s">
        <v>1357</v>
      </c>
      <c r="U148" s="21">
        <v>0</v>
      </c>
      <c r="V148" s="21" t="s">
        <v>760</v>
      </c>
      <c r="W148" s="21">
        <v>0.1</v>
      </c>
      <c r="X148" s="24" t="b">
        <v>0</v>
      </c>
      <c r="Y148" s="21"/>
      <c r="Z148" s="21" t="s">
        <v>1208</v>
      </c>
      <c r="AA148" s="23">
        <v>5</v>
      </c>
      <c r="AB148" s="23">
        <v>36</v>
      </c>
      <c r="AC148" s="23">
        <v>0</v>
      </c>
      <c r="AD148" s="23">
        <v>22</v>
      </c>
      <c r="AE148" s="23">
        <v>22</v>
      </c>
      <c r="AF148" s="23">
        <v>1263</v>
      </c>
      <c r="AG148" s="23">
        <v>1263</v>
      </c>
      <c r="AH148" s="21">
        <v>0</v>
      </c>
      <c r="AI148" s="21">
        <v>0</v>
      </c>
      <c r="AJ148" s="21" t="s">
        <v>760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0</v>
      </c>
      <c r="AQ148" s="23">
        <v>0</v>
      </c>
      <c r="AR148" s="23">
        <v>0</v>
      </c>
      <c r="AS148" s="23">
        <v>0</v>
      </c>
      <c r="AT148" s="23">
        <v>0</v>
      </c>
      <c r="AU148" s="23">
        <v>0</v>
      </c>
      <c r="AV148" s="23">
        <v>0</v>
      </c>
      <c r="AW148" s="23">
        <v>0</v>
      </c>
      <c r="AX148" s="21">
        <v>0</v>
      </c>
      <c r="AY148" s="21">
        <v>0</v>
      </c>
      <c r="AZ148" s="21">
        <v>0</v>
      </c>
      <c r="BA148" s="21">
        <v>0</v>
      </c>
      <c r="BB148" s="23">
        <v>0</v>
      </c>
      <c r="BC148" s="21">
        <v>0</v>
      </c>
      <c r="BD148" s="21">
        <v>0</v>
      </c>
      <c r="BE148" s="21">
        <v>0</v>
      </c>
      <c r="BF148" s="21">
        <v>0</v>
      </c>
      <c r="BG148" s="23">
        <v>502</v>
      </c>
      <c r="BH148" s="23">
        <v>179</v>
      </c>
      <c r="BI148" s="23">
        <v>502</v>
      </c>
      <c r="BJ148" s="23">
        <v>185</v>
      </c>
      <c r="BK148" s="23">
        <v>483</v>
      </c>
      <c r="BL148" s="23">
        <v>170</v>
      </c>
      <c r="BM148" s="23">
        <v>510</v>
      </c>
      <c r="BN148" s="23">
        <v>186</v>
      </c>
      <c r="BO148" s="21"/>
      <c r="BP148" s="21"/>
      <c r="BQ148" s="21"/>
      <c r="BR148" s="21"/>
      <c r="BS148" s="21"/>
      <c r="BT148" s="21"/>
      <c r="BU148" s="23">
        <v>0</v>
      </c>
      <c r="BV148" s="23">
        <v>0</v>
      </c>
      <c r="BW148" s="23">
        <v>0</v>
      </c>
      <c r="BX148" s="23">
        <v>0</v>
      </c>
      <c r="BY148" s="23">
        <v>0</v>
      </c>
      <c r="BZ148" s="23">
        <v>0</v>
      </c>
      <c r="CA148" s="23">
        <v>153</v>
      </c>
      <c r="CB148" s="23">
        <v>97</v>
      </c>
      <c r="CC148" s="23">
        <v>541</v>
      </c>
      <c r="CD148" s="23">
        <v>205</v>
      </c>
      <c r="CE148" s="23">
        <v>541</v>
      </c>
      <c r="CF148" s="23">
        <v>205</v>
      </c>
      <c r="CG148" s="23">
        <v>484</v>
      </c>
      <c r="CH148" s="23">
        <v>171</v>
      </c>
      <c r="CI148" s="23">
        <v>0</v>
      </c>
      <c r="CJ148" s="23">
        <v>0</v>
      </c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</row>
    <row r="149" spans="1:267" ht="17.25" thickBot="1">
      <c r="A149" s="21"/>
      <c r="B149" s="21"/>
      <c r="C149" s="23">
        <v>232792</v>
      </c>
      <c r="D149" s="23">
        <v>0</v>
      </c>
      <c r="E149" s="23">
        <v>0</v>
      </c>
      <c r="F149" s="23">
        <v>0</v>
      </c>
      <c r="G149" s="23">
        <v>0</v>
      </c>
      <c r="H149" s="23">
        <v>0</v>
      </c>
      <c r="I149" s="23">
        <v>2</v>
      </c>
      <c r="J149" s="21">
        <v>1</v>
      </c>
      <c r="K149" s="21">
        <v>1.5</v>
      </c>
      <c r="L149" s="23">
        <v>0</v>
      </c>
      <c r="M149" s="21" t="s">
        <v>1372</v>
      </c>
      <c r="N149" s="21">
        <v>0</v>
      </c>
      <c r="O149" s="23">
        <v>139</v>
      </c>
      <c r="P149" s="24" t="b">
        <v>0</v>
      </c>
      <c r="Q149" s="21"/>
      <c r="R149" s="21"/>
      <c r="S149" s="23">
        <v>40</v>
      </c>
      <c r="T149" s="21" t="s">
        <v>1373</v>
      </c>
      <c r="U149" s="21">
        <v>0</v>
      </c>
      <c r="V149" s="21" t="s">
        <v>783</v>
      </c>
      <c r="W149" s="21">
        <v>7.3</v>
      </c>
      <c r="X149" s="24" t="b">
        <v>0</v>
      </c>
      <c r="Y149" s="21"/>
      <c r="Z149" s="21" t="s">
        <v>1129</v>
      </c>
      <c r="AA149" s="23">
        <v>5</v>
      </c>
      <c r="AB149" s="23">
        <v>36</v>
      </c>
      <c r="AC149" s="23">
        <v>0</v>
      </c>
      <c r="AD149" s="23">
        <v>11238</v>
      </c>
      <c r="AE149" s="23">
        <v>11238</v>
      </c>
      <c r="AF149" s="23">
        <v>38094</v>
      </c>
      <c r="AG149" s="23">
        <v>38094</v>
      </c>
      <c r="AH149" s="21">
        <v>0</v>
      </c>
      <c r="AI149" s="21">
        <v>0</v>
      </c>
      <c r="AJ149" s="21" t="s">
        <v>783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0</v>
      </c>
      <c r="AQ149" s="23">
        <v>0</v>
      </c>
      <c r="AR149" s="23">
        <v>0</v>
      </c>
      <c r="AS149" s="23">
        <v>0</v>
      </c>
      <c r="AT149" s="23">
        <v>0</v>
      </c>
      <c r="AU149" s="23">
        <v>0</v>
      </c>
      <c r="AV149" s="23">
        <v>0</v>
      </c>
      <c r="AW149" s="23">
        <v>0</v>
      </c>
      <c r="AX149" s="21">
        <v>0</v>
      </c>
      <c r="AY149" s="21">
        <v>0</v>
      </c>
      <c r="AZ149" s="21">
        <v>0</v>
      </c>
      <c r="BA149" s="21">
        <v>0</v>
      </c>
      <c r="BB149" s="23">
        <v>0</v>
      </c>
      <c r="BC149" s="21">
        <v>0</v>
      </c>
      <c r="BD149" s="21">
        <v>0</v>
      </c>
      <c r="BE149" s="21">
        <v>0</v>
      </c>
      <c r="BF149" s="21">
        <v>0</v>
      </c>
      <c r="BG149" s="23">
        <v>286</v>
      </c>
      <c r="BH149" s="23">
        <v>111</v>
      </c>
      <c r="BI149" s="23">
        <v>278</v>
      </c>
      <c r="BJ149" s="23">
        <v>107</v>
      </c>
      <c r="BK149" s="23">
        <v>235</v>
      </c>
      <c r="BL149" s="23">
        <v>82</v>
      </c>
      <c r="BM149" s="23">
        <v>295</v>
      </c>
      <c r="BN149" s="23">
        <v>110</v>
      </c>
      <c r="BO149" s="21"/>
      <c r="BP149" s="21"/>
      <c r="BQ149" s="21"/>
      <c r="BR149" s="21"/>
      <c r="BS149" s="21"/>
      <c r="BT149" s="21"/>
      <c r="BU149" s="23">
        <v>0</v>
      </c>
      <c r="BV149" s="23">
        <v>0</v>
      </c>
      <c r="BW149" s="23">
        <v>0</v>
      </c>
      <c r="BX149" s="23">
        <v>0</v>
      </c>
      <c r="BY149" s="23">
        <v>0</v>
      </c>
      <c r="BZ149" s="23">
        <v>0</v>
      </c>
      <c r="CA149" s="23">
        <v>615</v>
      </c>
      <c r="CB149" s="23">
        <v>181</v>
      </c>
      <c r="CC149" s="23">
        <v>342</v>
      </c>
      <c r="CD149" s="23">
        <v>116</v>
      </c>
      <c r="CE149" s="23">
        <v>342</v>
      </c>
      <c r="CF149" s="23">
        <v>116</v>
      </c>
      <c r="CG149" s="23">
        <v>51</v>
      </c>
      <c r="CH149" s="23">
        <v>17</v>
      </c>
      <c r="CI149" s="23">
        <v>0</v>
      </c>
      <c r="CJ149" s="23">
        <v>0</v>
      </c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</row>
    <row r="150" spans="1:267" ht="17.25" thickBot="1">
      <c r="A150" s="21"/>
      <c r="B150" s="21"/>
      <c r="C150" s="23">
        <v>109345</v>
      </c>
      <c r="D150" s="23">
        <v>0</v>
      </c>
      <c r="E150" s="23">
        <v>0</v>
      </c>
      <c r="F150" s="23">
        <v>0</v>
      </c>
      <c r="G150" s="23">
        <v>0</v>
      </c>
      <c r="H150" s="23">
        <v>0</v>
      </c>
      <c r="I150" s="23">
        <v>3</v>
      </c>
      <c r="J150" s="21">
        <v>2.2999999999999998</v>
      </c>
      <c r="K150" s="21">
        <v>2.8</v>
      </c>
      <c r="L150" s="23">
        <v>9</v>
      </c>
      <c r="M150" s="21" t="s">
        <v>1365</v>
      </c>
      <c r="N150" s="21">
        <v>9</v>
      </c>
      <c r="O150" s="23">
        <v>140</v>
      </c>
      <c r="P150" s="24" t="b">
        <v>0</v>
      </c>
      <c r="Q150" s="21"/>
      <c r="R150" s="21"/>
      <c r="S150" s="23">
        <v>65</v>
      </c>
      <c r="T150" s="21" t="s">
        <v>1366</v>
      </c>
      <c r="U150" s="21">
        <v>9</v>
      </c>
      <c r="V150" s="21" t="s">
        <v>663</v>
      </c>
      <c r="W150" s="21">
        <v>3.5</v>
      </c>
      <c r="X150" s="24" t="b">
        <v>0</v>
      </c>
      <c r="Y150" s="21"/>
      <c r="Z150" s="21" t="s">
        <v>1129</v>
      </c>
      <c r="AA150" s="23">
        <v>5</v>
      </c>
      <c r="AB150" s="23">
        <v>36</v>
      </c>
      <c r="AC150" s="23">
        <v>9</v>
      </c>
      <c r="AD150" s="23">
        <v>59798</v>
      </c>
      <c r="AE150" s="23">
        <v>59798</v>
      </c>
      <c r="AF150" s="23">
        <v>8117</v>
      </c>
      <c r="AG150" s="23">
        <v>8117</v>
      </c>
      <c r="AH150" s="21">
        <v>1.4</v>
      </c>
      <c r="AI150" s="21">
        <v>1.4</v>
      </c>
      <c r="AJ150" s="21" t="s">
        <v>663</v>
      </c>
      <c r="AK150" s="23">
        <v>73</v>
      </c>
      <c r="AL150" s="23">
        <v>1</v>
      </c>
      <c r="AM150" s="23">
        <v>0</v>
      </c>
      <c r="AN150" s="23">
        <v>1</v>
      </c>
      <c r="AO150" s="23">
        <v>0</v>
      </c>
      <c r="AP150" s="23">
        <v>0</v>
      </c>
      <c r="AQ150" s="23">
        <v>0</v>
      </c>
      <c r="AR150" s="23">
        <v>0</v>
      </c>
      <c r="AS150" s="23">
        <v>0</v>
      </c>
      <c r="AT150" s="23">
        <v>0</v>
      </c>
      <c r="AU150" s="23">
        <v>0</v>
      </c>
      <c r="AV150" s="23">
        <v>1</v>
      </c>
      <c r="AW150" s="23">
        <v>26</v>
      </c>
      <c r="AX150" s="21">
        <v>44.2</v>
      </c>
      <c r="AY150" s="21">
        <v>23.4</v>
      </c>
      <c r="AZ150" s="21">
        <v>36</v>
      </c>
      <c r="BA150" s="21">
        <v>10.4</v>
      </c>
      <c r="BB150" s="23">
        <v>1</v>
      </c>
      <c r="BC150" s="21">
        <v>0.55000000000000004</v>
      </c>
      <c r="BD150" s="21">
        <v>0.02</v>
      </c>
      <c r="BE150" s="21">
        <v>0.56999999999999995</v>
      </c>
      <c r="BF150" s="21">
        <v>0.41</v>
      </c>
      <c r="BG150" s="23">
        <v>14</v>
      </c>
      <c r="BH150" s="23">
        <v>5</v>
      </c>
      <c r="BI150" s="23">
        <v>44</v>
      </c>
      <c r="BJ150" s="23">
        <v>32</v>
      </c>
      <c r="BK150" s="23">
        <v>21</v>
      </c>
      <c r="BL150" s="23">
        <v>8</v>
      </c>
      <c r="BM150" s="23">
        <v>19</v>
      </c>
      <c r="BN150" s="23">
        <v>10</v>
      </c>
      <c r="BO150" s="23">
        <v>2</v>
      </c>
      <c r="BP150" s="21"/>
      <c r="BQ150" s="23">
        <v>2</v>
      </c>
      <c r="BR150" s="21"/>
      <c r="BS150" s="21"/>
      <c r="BT150" s="21"/>
      <c r="BU150" s="23">
        <v>0.68</v>
      </c>
      <c r="BV150" s="23">
        <v>0</v>
      </c>
      <c r="BW150" s="23">
        <v>0.02</v>
      </c>
      <c r="BX150" s="23">
        <v>0.7</v>
      </c>
      <c r="BY150" s="23">
        <v>0.51</v>
      </c>
      <c r="BZ150" s="23">
        <v>0</v>
      </c>
      <c r="CA150" s="23">
        <v>43</v>
      </c>
      <c r="CB150" s="23">
        <v>26</v>
      </c>
      <c r="CC150" s="23">
        <v>13</v>
      </c>
      <c r="CD150" s="23">
        <v>4</v>
      </c>
      <c r="CE150" s="23">
        <v>13</v>
      </c>
      <c r="CF150" s="23">
        <v>4</v>
      </c>
      <c r="CG150" s="23">
        <v>92</v>
      </c>
      <c r="CH150" s="23">
        <v>34</v>
      </c>
      <c r="CI150" s="23">
        <v>1.23</v>
      </c>
      <c r="CJ150" s="23">
        <v>1.23</v>
      </c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</row>
    <row r="151" spans="1:267" ht="17.25" thickBot="1">
      <c r="A151" s="21"/>
      <c r="B151" s="21"/>
      <c r="C151" s="23">
        <v>209288</v>
      </c>
      <c r="D151" s="23">
        <v>0</v>
      </c>
      <c r="E151" s="23">
        <v>0</v>
      </c>
      <c r="F151" s="23">
        <v>0</v>
      </c>
      <c r="G151" s="23">
        <v>0</v>
      </c>
      <c r="H151" s="23">
        <v>0</v>
      </c>
      <c r="I151" s="23">
        <v>1</v>
      </c>
      <c r="J151" s="21">
        <v>1</v>
      </c>
      <c r="K151" s="21">
        <v>1.5</v>
      </c>
      <c r="L151" s="23">
        <v>0</v>
      </c>
      <c r="M151" s="21" t="s">
        <v>1532</v>
      </c>
      <c r="N151" s="21">
        <v>0</v>
      </c>
      <c r="O151" s="23">
        <v>141</v>
      </c>
      <c r="P151" s="24" t="b">
        <v>0</v>
      </c>
      <c r="Q151" s="21"/>
      <c r="R151" s="21"/>
      <c r="S151" s="23">
        <v>40</v>
      </c>
      <c r="T151" s="21" t="s">
        <v>2084</v>
      </c>
      <c r="U151" s="21">
        <v>0</v>
      </c>
      <c r="V151" s="21" t="s">
        <v>2085</v>
      </c>
      <c r="W151" s="21">
        <v>0.3</v>
      </c>
      <c r="X151" s="24" t="b">
        <v>0</v>
      </c>
      <c r="Y151" s="21"/>
      <c r="Z151" s="21" t="s">
        <v>1129</v>
      </c>
      <c r="AA151" s="23">
        <v>5</v>
      </c>
      <c r="AB151" s="23">
        <v>36</v>
      </c>
      <c r="AC151" s="23">
        <v>0</v>
      </c>
      <c r="AD151" s="23">
        <v>621</v>
      </c>
      <c r="AE151" s="23">
        <v>621</v>
      </c>
      <c r="AF151" s="23">
        <v>966</v>
      </c>
      <c r="AG151" s="23">
        <v>966</v>
      </c>
      <c r="AH151" s="21">
        <v>0</v>
      </c>
      <c r="AI151" s="21">
        <v>0</v>
      </c>
      <c r="AJ151" s="21" t="s">
        <v>2085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0</v>
      </c>
      <c r="AQ151" s="23">
        <v>0</v>
      </c>
      <c r="AR151" s="23">
        <v>0</v>
      </c>
      <c r="AS151" s="23">
        <v>0</v>
      </c>
      <c r="AT151" s="23">
        <v>0</v>
      </c>
      <c r="AU151" s="23">
        <v>0</v>
      </c>
      <c r="AV151" s="23">
        <v>0</v>
      </c>
      <c r="AW151" s="23">
        <v>0</v>
      </c>
      <c r="AX151" s="21">
        <v>0</v>
      </c>
      <c r="AY151" s="21">
        <v>0</v>
      </c>
      <c r="AZ151" s="21">
        <v>0</v>
      </c>
      <c r="BA151" s="21">
        <v>0</v>
      </c>
      <c r="BB151" s="23">
        <v>0</v>
      </c>
      <c r="BC151" s="21">
        <v>0</v>
      </c>
      <c r="BD151" s="21">
        <v>0</v>
      </c>
      <c r="BE151" s="21">
        <v>0</v>
      </c>
      <c r="BF151" s="21">
        <v>0</v>
      </c>
      <c r="BG151" s="23">
        <v>277</v>
      </c>
      <c r="BH151" s="23">
        <v>42</v>
      </c>
      <c r="BI151" s="23">
        <v>268</v>
      </c>
      <c r="BJ151" s="23">
        <v>30</v>
      </c>
      <c r="BK151" s="23">
        <v>225</v>
      </c>
      <c r="BL151" s="23">
        <v>29</v>
      </c>
      <c r="BM151" s="23">
        <v>286</v>
      </c>
      <c r="BN151" s="23">
        <v>42</v>
      </c>
      <c r="BO151" s="21"/>
      <c r="BP151" s="21"/>
      <c r="BQ151" s="21"/>
      <c r="BR151" s="21"/>
      <c r="BS151" s="21"/>
      <c r="BT151" s="21"/>
      <c r="BU151" s="23">
        <v>0</v>
      </c>
      <c r="BV151" s="23">
        <v>0</v>
      </c>
      <c r="BW151" s="23">
        <v>0</v>
      </c>
      <c r="BX151" s="23">
        <v>0</v>
      </c>
      <c r="BY151" s="23">
        <v>0</v>
      </c>
      <c r="BZ151" s="23">
        <v>0</v>
      </c>
      <c r="CA151" s="23">
        <v>605</v>
      </c>
      <c r="CB151" s="23">
        <v>58</v>
      </c>
      <c r="CC151" s="23">
        <v>333</v>
      </c>
      <c r="CD151" s="23">
        <v>48</v>
      </c>
      <c r="CE151" s="23">
        <v>333</v>
      </c>
      <c r="CF151" s="23">
        <v>48</v>
      </c>
      <c r="CG151" s="23">
        <v>307</v>
      </c>
      <c r="CH151" s="23">
        <v>49</v>
      </c>
      <c r="CI151" s="23">
        <v>0</v>
      </c>
      <c r="CJ151" s="23">
        <v>0</v>
      </c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</row>
    <row r="152" spans="1:267" ht="17.25" thickBot="1">
      <c r="A152" s="21"/>
      <c r="B152" s="21"/>
      <c r="C152" s="23">
        <v>15157</v>
      </c>
      <c r="D152" s="23">
        <v>0</v>
      </c>
      <c r="E152" s="23">
        <v>0</v>
      </c>
      <c r="F152" s="23">
        <v>0</v>
      </c>
      <c r="G152" s="23">
        <v>0</v>
      </c>
      <c r="H152" s="23">
        <v>0</v>
      </c>
      <c r="I152" s="23">
        <v>3</v>
      </c>
      <c r="J152" s="21">
        <v>1.6</v>
      </c>
      <c r="K152" s="21">
        <v>2.1</v>
      </c>
      <c r="L152" s="23">
        <v>3</v>
      </c>
      <c r="M152" s="21" t="s">
        <v>750</v>
      </c>
      <c r="N152" s="21">
        <v>3</v>
      </c>
      <c r="O152" s="23">
        <v>142</v>
      </c>
      <c r="P152" s="24" t="b">
        <v>0</v>
      </c>
      <c r="Q152" s="21"/>
      <c r="R152" s="21"/>
      <c r="S152" s="23">
        <v>50</v>
      </c>
      <c r="T152" s="21" t="s">
        <v>1609</v>
      </c>
      <c r="U152" s="21">
        <v>3</v>
      </c>
      <c r="V152" s="21" t="s">
        <v>877</v>
      </c>
      <c r="W152" s="21">
        <v>0.3</v>
      </c>
      <c r="X152" s="24" t="b">
        <v>0</v>
      </c>
      <c r="Y152" s="21"/>
      <c r="Z152" s="21" t="s">
        <v>1129</v>
      </c>
      <c r="AA152" s="23">
        <v>5</v>
      </c>
      <c r="AB152" s="23">
        <v>36</v>
      </c>
      <c r="AC152" s="23">
        <v>3</v>
      </c>
      <c r="AD152" s="23">
        <v>1582</v>
      </c>
      <c r="AE152" s="23">
        <v>1582</v>
      </c>
      <c r="AF152" s="23">
        <v>1381</v>
      </c>
      <c r="AG152" s="23">
        <v>1381</v>
      </c>
      <c r="AH152" s="21">
        <v>0.6</v>
      </c>
      <c r="AI152" s="21">
        <v>0.6</v>
      </c>
      <c r="AJ152" s="21" t="s">
        <v>877</v>
      </c>
      <c r="AK152" s="23">
        <v>78</v>
      </c>
      <c r="AL152" s="23">
        <v>0</v>
      </c>
      <c r="AM152" s="23">
        <v>0</v>
      </c>
      <c r="AN152" s="23">
        <v>1</v>
      </c>
      <c r="AO152" s="23">
        <v>0</v>
      </c>
      <c r="AP152" s="23">
        <v>0</v>
      </c>
      <c r="AQ152" s="23">
        <v>0</v>
      </c>
      <c r="AR152" s="23">
        <v>0</v>
      </c>
      <c r="AS152" s="23">
        <v>0</v>
      </c>
      <c r="AT152" s="23">
        <v>0</v>
      </c>
      <c r="AU152" s="23">
        <v>0</v>
      </c>
      <c r="AV152" s="23">
        <v>0</v>
      </c>
      <c r="AW152" s="23">
        <v>16</v>
      </c>
      <c r="AX152" s="21">
        <v>7.6</v>
      </c>
      <c r="AY152" s="21">
        <v>3.2</v>
      </c>
      <c r="AZ152" s="21">
        <v>0</v>
      </c>
      <c r="BA152" s="21">
        <v>1.1000000000000001</v>
      </c>
      <c r="BB152" s="23">
        <v>1</v>
      </c>
      <c r="BC152" s="21">
        <v>0</v>
      </c>
      <c r="BD152" s="21">
        <v>0.02</v>
      </c>
      <c r="BE152" s="21">
        <v>0.02</v>
      </c>
      <c r="BF152" s="21">
        <v>0.41</v>
      </c>
      <c r="BG152" s="23">
        <v>163</v>
      </c>
      <c r="BH152" s="23">
        <v>70</v>
      </c>
      <c r="BI152" s="23">
        <v>144</v>
      </c>
      <c r="BJ152" s="23">
        <v>85</v>
      </c>
      <c r="BK152" s="23">
        <v>481</v>
      </c>
      <c r="BL152" s="23">
        <v>169</v>
      </c>
      <c r="BM152" s="23">
        <v>193</v>
      </c>
      <c r="BN152" s="23">
        <v>89</v>
      </c>
      <c r="BO152" s="21"/>
      <c r="BP152" s="21"/>
      <c r="BQ152" s="21"/>
      <c r="BR152" s="21"/>
      <c r="BS152" s="21"/>
      <c r="BT152" s="21"/>
      <c r="BU152" s="23">
        <v>0</v>
      </c>
      <c r="BV152" s="23">
        <v>0</v>
      </c>
      <c r="BW152" s="23">
        <v>0.02</v>
      </c>
      <c r="BX152" s="23">
        <v>0.02</v>
      </c>
      <c r="BY152" s="23">
        <v>0.47</v>
      </c>
      <c r="BZ152" s="23">
        <v>0</v>
      </c>
      <c r="CA152" s="23">
        <v>151</v>
      </c>
      <c r="CB152" s="23">
        <v>96</v>
      </c>
      <c r="CC152" s="23">
        <v>69</v>
      </c>
      <c r="CD152" s="23">
        <v>24</v>
      </c>
      <c r="CE152" s="23">
        <v>69</v>
      </c>
      <c r="CF152" s="23">
        <v>24</v>
      </c>
      <c r="CG152" s="23">
        <v>306</v>
      </c>
      <c r="CH152" s="23">
        <v>89</v>
      </c>
      <c r="CI152" s="23">
        <v>1.1499999999999999</v>
      </c>
      <c r="CJ152" s="23">
        <v>1.1499999999999999</v>
      </c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</row>
    <row r="153" spans="1:267" ht="17.25" thickBot="1">
      <c r="A153" s="21"/>
      <c r="B153" s="21"/>
      <c r="C153" s="23">
        <v>451340</v>
      </c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3</v>
      </c>
      <c r="J153" s="21">
        <v>2.2999999999999998</v>
      </c>
      <c r="K153" s="21">
        <v>2.8</v>
      </c>
      <c r="L153" s="23">
        <v>5</v>
      </c>
      <c r="M153" s="21" t="s">
        <v>1389</v>
      </c>
      <c r="N153" s="21">
        <v>5</v>
      </c>
      <c r="O153" s="23">
        <v>143</v>
      </c>
      <c r="P153" s="24" t="b">
        <v>0</v>
      </c>
      <c r="Q153" s="21"/>
      <c r="R153" s="21"/>
      <c r="S153" s="23">
        <v>65</v>
      </c>
      <c r="T153" s="21" t="s">
        <v>1390</v>
      </c>
      <c r="U153" s="21">
        <v>5</v>
      </c>
      <c r="V153" s="21" t="s">
        <v>664</v>
      </c>
      <c r="W153" s="21">
        <v>38.6</v>
      </c>
      <c r="X153" s="24" t="b">
        <v>0</v>
      </c>
      <c r="Y153" s="21"/>
      <c r="Z153" s="21" t="s">
        <v>1129</v>
      </c>
      <c r="AA153" s="23">
        <v>5</v>
      </c>
      <c r="AB153" s="23">
        <v>36</v>
      </c>
      <c r="AC153" s="23">
        <v>5</v>
      </c>
      <c r="AD153" s="23">
        <v>84719</v>
      </c>
      <c r="AE153" s="23">
        <v>84719</v>
      </c>
      <c r="AF153" s="23">
        <v>52448</v>
      </c>
      <c r="AG153" s="23">
        <v>52448</v>
      </c>
      <c r="AH153" s="21">
        <v>0.8</v>
      </c>
      <c r="AI153" s="21">
        <v>0.8</v>
      </c>
      <c r="AJ153" s="21" t="s">
        <v>664</v>
      </c>
      <c r="AK153" s="23">
        <v>90</v>
      </c>
      <c r="AL153" s="23">
        <v>0</v>
      </c>
      <c r="AM153" s="23">
        <v>1</v>
      </c>
      <c r="AN153" s="23">
        <v>0</v>
      </c>
      <c r="AO153" s="23">
        <v>1</v>
      </c>
      <c r="AP153" s="23">
        <v>0</v>
      </c>
      <c r="AQ153" s="23">
        <v>0</v>
      </c>
      <c r="AR153" s="23">
        <v>0</v>
      </c>
      <c r="AS153" s="23">
        <v>1</v>
      </c>
      <c r="AT153" s="23">
        <v>0</v>
      </c>
      <c r="AU153" s="23">
        <v>0</v>
      </c>
      <c r="AV153" s="23">
        <v>1</v>
      </c>
      <c r="AW153" s="23">
        <v>26</v>
      </c>
      <c r="AX153" s="21">
        <v>28.6</v>
      </c>
      <c r="AY153" s="21">
        <v>61.9</v>
      </c>
      <c r="AZ153" s="21">
        <v>22</v>
      </c>
      <c r="BA153" s="21">
        <v>11.3</v>
      </c>
      <c r="BB153" s="23">
        <v>1</v>
      </c>
      <c r="BC153" s="21">
        <v>0.02</v>
      </c>
      <c r="BD153" s="21">
        <v>0.62</v>
      </c>
      <c r="BE153" s="21">
        <v>0.64</v>
      </c>
      <c r="BF153" s="21">
        <v>1.45</v>
      </c>
      <c r="BG153" s="23">
        <v>44</v>
      </c>
      <c r="BH153" s="23">
        <v>16</v>
      </c>
      <c r="BI153" s="23">
        <v>7</v>
      </c>
      <c r="BJ153" s="23">
        <v>5</v>
      </c>
      <c r="BK153" s="23">
        <v>46</v>
      </c>
      <c r="BL153" s="23">
        <v>22</v>
      </c>
      <c r="BM153" s="23">
        <v>15</v>
      </c>
      <c r="BN153" s="23">
        <v>8</v>
      </c>
      <c r="BO153" s="21"/>
      <c r="BP153" s="21"/>
      <c r="BQ153" s="21"/>
      <c r="BR153" s="21"/>
      <c r="BS153" s="21"/>
      <c r="BT153" s="21"/>
      <c r="BU153" s="23">
        <v>0.02</v>
      </c>
      <c r="BV153" s="23">
        <v>0</v>
      </c>
      <c r="BW153" s="23">
        <v>0.62</v>
      </c>
      <c r="BX153" s="23">
        <v>0.64</v>
      </c>
      <c r="BY153" s="23">
        <v>1.45</v>
      </c>
      <c r="BZ153" s="23">
        <v>1</v>
      </c>
      <c r="CA153" s="23">
        <v>54</v>
      </c>
      <c r="CB153" s="23">
        <v>33</v>
      </c>
      <c r="CC153" s="23">
        <v>51</v>
      </c>
      <c r="CD153" s="23">
        <v>15</v>
      </c>
      <c r="CE153" s="23">
        <v>51</v>
      </c>
      <c r="CF153" s="23">
        <v>15</v>
      </c>
      <c r="CG153" s="23">
        <v>5</v>
      </c>
      <c r="CH153" s="23">
        <v>3</v>
      </c>
      <c r="CI153" s="23">
        <v>1</v>
      </c>
      <c r="CJ153" s="23">
        <v>0</v>
      </c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</row>
    <row r="154" spans="1:267" ht="17.25" thickBot="1">
      <c r="A154" s="21"/>
      <c r="B154" s="21"/>
      <c r="C154" s="23">
        <v>243505</v>
      </c>
      <c r="D154" s="23">
        <v>0</v>
      </c>
      <c r="E154" s="23">
        <v>0</v>
      </c>
      <c r="F154" s="23">
        <v>0</v>
      </c>
      <c r="G154" s="23">
        <v>0</v>
      </c>
      <c r="H154" s="23">
        <v>0</v>
      </c>
      <c r="I154" s="23">
        <v>3</v>
      </c>
      <c r="J154" s="21">
        <v>1</v>
      </c>
      <c r="K154" s="21">
        <v>1.5</v>
      </c>
      <c r="L154" s="23">
        <v>0</v>
      </c>
      <c r="M154" s="21" t="s">
        <v>1378</v>
      </c>
      <c r="N154" s="21">
        <v>0</v>
      </c>
      <c r="O154" s="23">
        <v>144</v>
      </c>
      <c r="P154" s="24" t="b">
        <v>0</v>
      </c>
      <c r="Q154" s="21"/>
      <c r="R154" s="21"/>
      <c r="S154" s="23">
        <v>45</v>
      </c>
      <c r="T154" s="21" t="s">
        <v>1379</v>
      </c>
      <c r="U154" s="21">
        <v>0</v>
      </c>
      <c r="V154" s="21" t="s">
        <v>923</v>
      </c>
      <c r="W154" s="21">
        <v>0.1</v>
      </c>
      <c r="X154" s="24" t="b">
        <v>0</v>
      </c>
      <c r="Y154" s="21"/>
      <c r="Z154" s="21" t="s">
        <v>1129</v>
      </c>
      <c r="AA154" s="23">
        <v>5</v>
      </c>
      <c r="AB154" s="23">
        <v>36</v>
      </c>
      <c r="AC154" s="23">
        <v>0</v>
      </c>
      <c r="AD154" s="23">
        <v>314</v>
      </c>
      <c r="AE154" s="23">
        <v>314</v>
      </c>
      <c r="AF154" s="23">
        <v>685</v>
      </c>
      <c r="AG154" s="23">
        <v>685</v>
      </c>
      <c r="AH154" s="21">
        <v>0</v>
      </c>
      <c r="AI154" s="21">
        <v>0</v>
      </c>
      <c r="AJ154" s="21" t="s">
        <v>923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0</v>
      </c>
      <c r="AQ154" s="23">
        <v>0</v>
      </c>
      <c r="AR154" s="23">
        <v>0</v>
      </c>
      <c r="AS154" s="23">
        <v>0</v>
      </c>
      <c r="AT154" s="23">
        <v>0</v>
      </c>
      <c r="AU154" s="23">
        <v>0</v>
      </c>
      <c r="AV154" s="23">
        <v>0</v>
      </c>
      <c r="AW154" s="23">
        <v>0</v>
      </c>
      <c r="AX154" s="21">
        <v>0</v>
      </c>
      <c r="AY154" s="21">
        <v>0</v>
      </c>
      <c r="AZ154" s="21">
        <v>0</v>
      </c>
      <c r="BA154" s="21">
        <v>0</v>
      </c>
      <c r="BB154" s="23">
        <v>0</v>
      </c>
      <c r="BC154" s="21">
        <v>0</v>
      </c>
      <c r="BD154" s="21">
        <v>0</v>
      </c>
      <c r="BE154" s="21">
        <v>0</v>
      </c>
      <c r="BF154" s="21">
        <v>0</v>
      </c>
      <c r="BG154" s="23">
        <v>422</v>
      </c>
      <c r="BH154" s="23">
        <v>130</v>
      </c>
      <c r="BI154" s="23">
        <v>422</v>
      </c>
      <c r="BJ154" s="23">
        <v>135</v>
      </c>
      <c r="BK154" s="23">
        <v>398</v>
      </c>
      <c r="BL154" s="23">
        <v>118</v>
      </c>
      <c r="BM154" s="23">
        <v>431</v>
      </c>
      <c r="BN154" s="23">
        <v>137</v>
      </c>
      <c r="BO154" s="21"/>
      <c r="BP154" s="21"/>
      <c r="BQ154" s="21"/>
      <c r="BR154" s="21"/>
      <c r="BS154" s="21"/>
      <c r="BT154" s="21"/>
      <c r="BU154" s="23">
        <v>0</v>
      </c>
      <c r="BV154" s="23">
        <v>0</v>
      </c>
      <c r="BW154" s="23">
        <v>0</v>
      </c>
      <c r="BX154" s="23">
        <v>0</v>
      </c>
      <c r="BY154" s="23">
        <v>0</v>
      </c>
      <c r="BZ154" s="23">
        <v>0</v>
      </c>
      <c r="CA154" s="23">
        <v>455</v>
      </c>
      <c r="CB154" s="23">
        <v>228</v>
      </c>
      <c r="CC154" s="23">
        <v>471</v>
      </c>
      <c r="CD154" s="23">
        <v>159</v>
      </c>
      <c r="CE154" s="23">
        <v>471</v>
      </c>
      <c r="CF154" s="23">
        <v>159</v>
      </c>
      <c r="CG154" s="23">
        <v>467</v>
      </c>
      <c r="CH154" s="23">
        <v>162</v>
      </c>
      <c r="CI154" s="23">
        <v>0</v>
      </c>
      <c r="CJ154" s="23">
        <v>0</v>
      </c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</row>
    <row r="155" spans="1:267" ht="27.75" thickBot="1">
      <c r="A155" s="23">
        <v>0</v>
      </c>
      <c r="B155" s="23">
        <v>0</v>
      </c>
      <c r="C155" s="23">
        <v>441192</v>
      </c>
      <c r="D155" s="23">
        <v>0</v>
      </c>
      <c r="E155" s="23">
        <v>0</v>
      </c>
      <c r="F155" s="23">
        <v>0</v>
      </c>
      <c r="G155" s="23">
        <v>0</v>
      </c>
      <c r="H155" s="23">
        <v>0</v>
      </c>
      <c r="I155" s="23">
        <v>3</v>
      </c>
      <c r="J155" s="21">
        <v>0</v>
      </c>
      <c r="K155" s="21">
        <v>0</v>
      </c>
      <c r="L155" s="23">
        <v>0</v>
      </c>
      <c r="M155" s="21" t="s">
        <v>1381</v>
      </c>
      <c r="N155" s="21">
        <v>0</v>
      </c>
      <c r="O155" s="23">
        <v>146</v>
      </c>
      <c r="P155" s="24" t="b">
        <v>0</v>
      </c>
      <c r="Q155" s="21" t="s">
        <v>2253</v>
      </c>
      <c r="R155" s="21" t="s">
        <v>2254</v>
      </c>
      <c r="S155" s="23">
        <v>45</v>
      </c>
      <c r="T155" s="21" t="s">
        <v>1382</v>
      </c>
      <c r="U155" s="21">
        <v>0</v>
      </c>
      <c r="V155" s="21" t="s">
        <v>1383</v>
      </c>
      <c r="W155" s="21">
        <v>0</v>
      </c>
      <c r="X155" s="24" t="b">
        <v>0</v>
      </c>
      <c r="Y155" s="21"/>
      <c r="Z155" s="21" t="s">
        <v>1143</v>
      </c>
      <c r="AA155" s="23">
        <v>5</v>
      </c>
      <c r="AB155" s="23">
        <v>36</v>
      </c>
      <c r="AC155" s="23">
        <v>0</v>
      </c>
      <c r="AD155" s="23">
        <v>0</v>
      </c>
      <c r="AE155" s="23">
        <v>0</v>
      </c>
      <c r="AF155" s="23">
        <v>488</v>
      </c>
      <c r="AG155" s="23">
        <v>488</v>
      </c>
      <c r="AH155" s="21">
        <v>0</v>
      </c>
      <c r="AI155" s="21">
        <v>0</v>
      </c>
      <c r="AJ155" s="21" t="s">
        <v>918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0</v>
      </c>
      <c r="AQ155" s="23">
        <v>0</v>
      </c>
      <c r="AR155" s="23">
        <v>0</v>
      </c>
      <c r="AS155" s="23">
        <v>0</v>
      </c>
      <c r="AT155" s="23">
        <v>0</v>
      </c>
      <c r="AU155" s="23">
        <v>0</v>
      </c>
      <c r="AV155" s="23">
        <v>0</v>
      </c>
      <c r="AW155" s="23">
        <v>0</v>
      </c>
      <c r="AX155" s="21">
        <v>0</v>
      </c>
      <c r="AY155" s="21">
        <v>0</v>
      </c>
      <c r="AZ155" s="21">
        <v>0</v>
      </c>
      <c r="BA155" s="21">
        <v>0</v>
      </c>
      <c r="BB155" s="23">
        <v>0</v>
      </c>
      <c r="BC155" s="21">
        <v>0</v>
      </c>
      <c r="BD155" s="21">
        <v>0</v>
      </c>
      <c r="BE155" s="21">
        <v>0</v>
      </c>
      <c r="BF155" s="21">
        <v>0</v>
      </c>
      <c r="BG155" s="23">
        <v>444</v>
      </c>
      <c r="BH155" s="23">
        <v>141</v>
      </c>
      <c r="BI155" s="23">
        <v>444</v>
      </c>
      <c r="BJ155" s="23">
        <v>147</v>
      </c>
      <c r="BK155" s="23">
        <v>420</v>
      </c>
      <c r="BL155" s="23">
        <v>130</v>
      </c>
      <c r="BM155" s="23">
        <v>452</v>
      </c>
      <c r="BN155" s="23">
        <v>148</v>
      </c>
      <c r="BO155" s="21"/>
      <c r="BP155" s="21"/>
      <c r="BQ155" s="21"/>
      <c r="BR155" s="21"/>
      <c r="BS155" s="21"/>
      <c r="BT155" s="21"/>
      <c r="BU155" s="23">
        <v>0</v>
      </c>
      <c r="BV155" s="23">
        <v>0</v>
      </c>
      <c r="BW155" s="23">
        <v>0</v>
      </c>
      <c r="BX155" s="23">
        <v>0</v>
      </c>
      <c r="BY155" s="23">
        <v>0</v>
      </c>
      <c r="BZ155" s="23">
        <v>0</v>
      </c>
      <c r="CA155" s="23">
        <v>481</v>
      </c>
      <c r="CB155" s="23">
        <v>240</v>
      </c>
      <c r="CC155" s="23">
        <v>489</v>
      </c>
      <c r="CD155" s="23">
        <v>169</v>
      </c>
      <c r="CE155" s="23">
        <v>489</v>
      </c>
      <c r="CF155" s="23">
        <v>169</v>
      </c>
      <c r="CG155" s="23">
        <v>585</v>
      </c>
      <c r="CH155" s="23">
        <v>234</v>
      </c>
      <c r="CI155" s="23">
        <v>0</v>
      </c>
      <c r="CJ155" s="23">
        <v>0</v>
      </c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</row>
    <row r="156" spans="1:267" ht="17.25" thickBot="1">
      <c r="A156" s="23">
        <v>0</v>
      </c>
      <c r="B156" s="23">
        <v>0</v>
      </c>
      <c r="C156" s="23">
        <v>240514</v>
      </c>
      <c r="D156" s="23">
        <v>0</v>
      </c>
      <c r="E156" s="23">
        <v>0</v>
      </c>
      <c r="F156" s="23">
        <v>0</v>
      </c>
      <c r="G156" s="23">
        <v>0</v>
      </c>
      <c r="H156" s="23">
        <v>0</v>
      </c>
      <c r="I156" s="23">
        <v>1</v>
      </c>
      <c r="J156" s="21">
        <v>0</v>
      </c>
      <c r="K156" s="21">
        <v>0</v>
      </c>
      <c r="L156" s="23">
        <v>0</v>
      </c>
      <c r="M156" s="21" t="s">
        <v>1397</v>
      </c>
      <c r="N156" s="21">
        <v>0</v>
      </c>
      <c r="O156" s="23">
        <v>147</v>
      </c>
      <c r="P156" s="24" t="b">
        <v>0</v>
      </c>
      <c r="Q156" s="21" t="s">
        <v>2255</v>
      </c>
      <c r="R156" s="21" t="s">
        <v>2256</v>
      </c>
      <c r="S156" s="23">
        <v>40</v>
      </c>
      <c r="T156" s="21" t="s">
        <v>1398</v>
      </c>
      <c r="U156" s="21">
        <v>0</v>
      </c>
      <c r="V156" s="21" t="s">
        <v>924</v>
      </c>
      <c r="W156" s="21">
        <v>0</v>
      </c>
      <c r="X156" s="24" t="b">
        <v>0</v>
      </c>
      <c r="Y156" s="21"/>
      <c r="Z156" s="21" t="s">
        <v>1143</v>
      </c>
      <c r="AA156" s="23">
        <v>5</v>
      </c>
      <c r="AB156" s="23">
        <v>36</v>
      </c>
      <c r="AC156" s="23">
        <v>0</v>
      </c>
      <c r="AD156" s="23">
        <v>0</v>
      </c>
      <c r="AE156" s="23">
        <v>0</v>
      </c>
      <c r="AF156" s="23">
        <v>11</v>
      </c>
      <c r="AG156" s="23">
        <v>11</v>
      </c>
      <c r="AH156" s="21">
        <v>0</v>
      </c>
      <c r="AI156" s="21">
        <v>0</v>
      </c>
      <c r="AJ156" s="21" t="s">
        <v>924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0</v>
      </c>
      <c r="AQ156" s="23">
        <v>0</v>
      </c>
      <c r="AR156" s="23">
        <v>0</v>
      </c>
      <c r="AS156" s="23">
        <v>0</v>
      </c>
      <c r="AT156" s="23">
        <v>0</v>
      </c>
      <c r="AU156" s="23">
        <v>0</v>
      </c>
      <c r="AV156" s="23">
        <v>0</v>
      </c>
      <c r="AW156" s="23">
        <v>0</v>
      </c>
      <c r="AX156" s="21">
        <v>0</v>
      </c>
      <c r="AY156" s="21">
        <v>0</v>
      </c>
      <c r="AZ156" s="21">
        <v>0</v>
      </c>
      <c r="BA156" s="21">
        <v>0</v>
      </c>
      <c r="BB156" s="23">
        <v>0</v>
      </c>
      <c r="BC156" s="21">
        <v>0</v>
      </c>
      <c r="BD156" s="21">
        <v>0</v>
      </c>
      <c r="BE156" s="21">
        <v>0</v>
      </c>
      <c r="BF156" s="21">
        <v>0</v>
      </c>
      <c r="BG156" s="23">
        <v>291</v>
      </c>
      <c r="BH156" s="23">
        <v>49</v>
      </c>
      <c r="BI156" s="23">
        <v>283</v>
      </c>
      <c r="BJ156" s="23">
        <v>38</v>
      </c>
      <c r="BK156" s="23">
        <v>240</v>
      </c>
      <c r="BL156" s="23">
        <v>37</v>
      </c>
      <c r="BM156" s="23">
        <v>300</v>
      </c>
      <c r="BN156" s="23">
        <v>49</v>
      </c>
      <c r="BO156" s="21"/>
      <c r="BP156" s="21"/>
      <c r="BQ156" s="21"/>
      <c r="BR156" s="21"/>
      <c r="BS156" s="21"/>
      <c r="BT156" s="21"/>
      <c r="BU156" s="23">
        <v>0</v>
      </c>
      <c r="BV156" s="23">
        <v>0</v>
      </c>
      <c r="BW156" s="23">
        <v>0</v>
      </c>
      <c r="BX156" s="23">
        <v>0</v>
      </c>
      <c r="BY156" s="23">
        <v>0</v>
      </c>
      <c r="BZ156" s="23">
        <v>0</v>
      </c>
      <c r="CA156" s="23">
        <v>620</v>
      </c>
      <c r="CB156" s="23">
        <v>66</v>
      </c>
      <c r="CC156" s="23">
        <v>347</v>
      </c>
      <c r="CD156" s="23">
        <v>55</v>
      </c>
      <c r="CE156" s="23">
        <v>347</v>
      </c>
      <c r="CF156" s="23">
        <v>55</v>
      </c>
      <c r="CG156" s="23">
        <v>660</v>
      </c>
      <c r="CH156" s="23">
        <v>76</v>
      </c>
      <c r="CI156" s="23">
        <v>0</v>
      </c>
      <c r="CJ156" s="23">
        <v>0</v>
      </c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</row>
    <row r="157" spans="1:267" ht="17.25" thickBot="1">
      <c r="A157" s="21"/>
      <c r="B157" s="21"/>
      <c r="C157" s="23">
        <v>49262</v>
      </c>
      <c r="D157" s="23">
        <v>0</v>
      </c>
      <c r="E157" s="23">
        <v>0</v>
      </c>
      <c r="F157" s="23">
        <v>0</v>
      </c>
      <c r="G157" s="23">
        <v>0</v>
      </c>
      <c r="H157" s="23">
        <v>0</v>
      </c>
      <c r="I157" s="23">
        <v>1</v>
      </c>
      <c r="J157" s="21">
        <v>2.4</v>
      </c>
      <c r="K157" s="21">
        <v>2.9</v>
      </c>
      <c r="L157" s="23">
        <v>2</v>
      </c>
      <c r="M157" s="21" t="s">
        <v>1358</v>
      </c>
      <c r="N157" s="21">
        <v>2</v>
      </c>
      <c r="O157" s="23">
        <v>148</v>
      </c>
      <c r="P157" s="24" t="b">
        <v>0</v>
      </c>
      <c r="Q157" s="21"/>
      <c r="R157" s="21"/>
      <c r="S157" s="23">
        <v>45</v>
      </c>
      <c r="T157" s="21" t="s">
        <v>1359</v>
      </c>
      <c r="U157" s="21">
        <v>2</v>
      </c>
      <c r="V157" s="21" t="s">
        <v>922</v>
      </c>
      <c r="W157" s="21">
        <v>5.8</v>
      </c>
      <c r="X157" s="24" t="b">
        <v>0</v>
      </c>
      <c r="Y157" s="21"/>
      <c r="Z157" s="21" t="s">
        <v>1129</v>
      </c>
      <c r="AA157" s="23">
        <v>5</v>
      </c>
      <c r="AB157" s="23">
        <v>36</v>
      </c>
      <c r="AC157" s="23">
        <v>2</v>
      </c>
      <c r="AD157" s="23">
        <v>10593</v>
      </c>
      <c r="AE157" s="23">
        <v>10593</v>
      </c>
      <c r="AF157" s="23">
        <v>14326</v>
      </c>
      <c r="AG157" s="23">
        <v>14326</v>
      </c>
      <c r="AH157" s="21">
        <v>0.4</v>
      </c>
      <c r="AI157" s="21">
        <v>0.4</v>
      </c>
      <c r="AJ157" s="21" t="s">
        <v>922</v>
      </c>
      <c r="AK157" s="23">
        <v>90</v>
      </c>
      <c r="AL157" s="23">
        <v>0</v>
      </c>
      <c r="AM157" s="23">
        <v>0</v>
      </c>
      <c r="AN157" s="23">
        <v>0</v>
      </c>
      <c r="AO157" s="23">
        <v>1</v>
      </c>
      <c r="AP157" s="23">
        <v>0</v>
      </c>
      <c r="AQ157" s="23">
        <v>0</v>
      </c>
      <c r="AR157" s="23">
        <v>0</v>
      </c>
      <c r="AS157" s="23">
        <v>0</v>
      </c>
      <c r="AT157" s="23">
        <v>0</v>
      </c>
      <c r="AU157" s="23">
        <v>2</v>
      </c>
      <c r="AV157" s="23">
        <v>0</v>
      </c>
      <c r="AW157" s="23">
        <v>18</v>
      </c>
      <c r="AX157" s="21">
        <v>22.2</v>
      </c>
      <c r="AY157" s="21">
        <v>0</v>
      </c>
      <c r="AZ157" s="21">
        <v>0</v>
      </c>
      <c r="BA157" s="21">
        <v>2.2000000000000002</v>
      </c>
      <c r="BB157" s="23">
        <v>1</v>
      </c>
      <c r="BC157" s="21">
        <v>0</v>
      </c>
      <c r="BD157" s="21">
        <v>0</v>
      </c>
      <c r="BE157" s="21">
        <v>0</v>
      </c>
      <c r="BF157" s="21">
        <v>1.45</v>
      </c>
      <c r="BG157" s="23">
        <v>60</v>
      </c>
      <c r="BH157" s="23">
        <v>6</v>
      </c>
      <c r="BI157" s="23">
        <v>328</v>
      </c>
      <c r="BJ157" s="23">
        <v>51</v>
      </c>
      <c r="BK157" s="23">
        <v>289</v>
      </c>
      <c r="BL157" s="23">
        <v>50</v>
      </c>
      <c r="BM157" s="23">
        <v>147</v>
      </c>
      <c r="BN157" s="23">
        <v>7</v>
      </c>
      <c r="BO157" s="21"/>
      <c r="BP157" s="21"/>
      <c r="BQ157" s="21"/>
      <c r="BR157" s="21"/>
      <c r="BS157" s="21"/>
      <c r="BT157" s="21"/>
      <c r="BU157" s="23">
        <v>0</v>
      </c>
      <c r="BV157" s="23">
        <v>2</v>
      </c>
      <c r="BW157" s="23">
        <v>0</v>
      </c>
      <c r="BX157" s="23">
        <v>0</v>
      </c>
      <c r="BY157" s="23">
        <v>1.45</v>
      </c>
      <c r="BZ157" s="23">
        <v>1</v>
      </c>
      <c r="CA157" s="23">
        <v>318</v>
      </c>
      <c r="CB157" s="23">
        <v>14</v>
      </c>
      <c r="CC157" s="23">
        <v>95</v>
      </c>
      <c r="CD157" s="23">
        <v>11</v>
      </c>
      <c r="CE157" s="23">
        <v>95</v>
      </c>
      <c r="CF157" s="23">
        <v>11</v>
      </c>
      <c r="CG157" s="23">
        <v>66</v>
      </c>
      <c r="CH157" s="23">
        <v>11</v>
      </c>
      <c r="CI157" s="23">
        <v>1</v>
      </c>
      <c r="CJ157" s="23">
        <v>0</v>
      </c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</row>
    <row r="158" spans="1:267" ht="17.25" thickBot="1">
      <c r="A158" s="23">
        <v>0</v>
      </c>
      <c r="B158" s="23">
        <v>0</v>
      </c>
      <c r="C158" s="23">
        <v>450434</v>
      </c>
      <c r="D158" s="23">
        <v>0</v>
      </c>
      <c r="E158" s="23">
        <v>0</v>
      </c>
      <c r="F158" s="23">
        <v>0</v>
      </c>
      <c r="G158" s="23">
        <v>0</v>
      </c>
      <c r="H158" s="23">
        <v>0</v>
      </c>
      <c r="I158" s="23">
        <v>4</v>
      </c>
      <c r="J158" s="21">
        <v>0</v>
      </c>
      <c r="K158" s="21">
        <v>0</v>
      </c>
      <c r="L158" s="23">
        <v>0</v>
      </c>
      <c r="M158" s="21" t="s">
        <v>1387</v>
      </c>
      <c r="N158" s="21">
        <v>0</v>
      </c>
      <c r="O158" s="23">
        <v>149</v>
      </c>
      <c r="P158" s="24" t="b">
        <v>0</v>
      </c>
      <c r="Q158" s="21" t="s">
        <v>2695</v>
      </c>
      <c r="R158" s="21" t="s">
        <v>2696</v>
      </c>
      <c r="S158" s="23">
        <v>55</v>
      </c>
      <c r="T158" s="21" t="s">
        <v>1388</v>
      </c>
      <c r="U158" s="21">
        <v>0</v>
      </c>
      <c r="V158" s="21" t="s">
        <v>920</v>
      </c>
      <c r="W158" s="21">
        <v>0</v>
      </c>
      <c r="X158" s="24" t="b">
        <v>0</v>
      </c>
      <c r="Y158" s="21"/>
      <c r="Z158" s="21" t="s">
        <v>1143</v>
      </c>
      <c r="AA158" s="23">
        <v>5</v>
      </c>
      <c r="AB158" s="23">
        <v>36</v>
      </c>
      <c r="AC158" s="23">
        <v>0</v>
      </c>
      <c r="AD158" s="23">
        <v>0</v>
      </c>
      <c r="AE158" s="23">
        <v>0</v>
      </c>
      <c r="AF158" s="23">
        <v>1870</v>
      </c>
      <c r="AG158" s="23">
        <v>1870</v>
      </c>
      <c r="AH158" s="21">
        <v>0</v>
      </c>
      <c r="AI158" s="21">
        <v>0</v>
      </c>
      <c r="AJ158" s="21" t="s">
        <v>920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0</v>
      </c>
      <c r="AQ158" s="23">
        <v>0</v>
      </c>
      <c r="AR158" s="23">
        <v>0</v>
      </c>
      <c r="AS158" s="23">
        <v>0</v>
      </c>
      <c r="AT158" s="23">
        <v>0</v>
      </c>
      <c r="AU158" s="23">
        <v>0</v>
      </c>
      <c r="AV158" s="23">
        <v>0</v>
      </c>
      <c r="AW158" s="23">
        <v>0</v>
      </c>
      <c r="AX158" s="21">
        <v>0</v>
      </c>
      <c r="AY158" s="21">
        <v>0</v>
      </c>
      <c r="AZ158" s="21">
        <v>0</v>
      </c>
      <c r="BA158" s="21">
        <v>0</v>
      </c>
      <c r="BB158" s="23">
        <v>0</v>
      </c>
      <c r="BC158" s="21">
        <v>0</v>
      </c>
      <c r="BD158" s="21">
        <v>0</v>
      </c>
      <c r="BE158" s="21">
        <v>0</v>
      </c>
      <c r="BF158" s="21">
        <v>0</v>
      </c>
      <c r="BG158" s="23">
        <v>631</v>
      </c>
      <c r="BH158" s="23">
        <v>72</v>
      </c>
      <c r="BI158" s="23">
        <v>634</v>
      </c>
      <c r="BJ158" s="23">
        <v>71</v>
      </c>
      <c r="BK158" s="23">
        <v>631</v>
      </c>
      <c r="BL158" s="23">
        <v>72</v>
      </c>
      <c r="BM158" s="23">
        <v>636</v>
      </c>
      <c r="BN158" s="23">
        <v>72</v>
      </c>
      <c r="BO158" s="21"/>
      <c r="BP158" s="21"/>
      <c r="BQ158" s="21"/>
      <c r="BR158" s="21"/>
      <c r="BS158" s="21"/>
      <c r="BT158" s="21"/>
      <c r="BU158" s="23">
        <v>0</v>
      </c>
      <c r="BV158" s="23">
        <v>0</v>
      </c>
      <c r="BW158" s="23">
        <v>0</v>
      </c>
      <c r="BX158" s="23">
        <v>0</v>
      </c>
      <c r="BY158" s="23">
        <v>0</v>
      </c>
      <c r="BZ158" s="23">
        <v>0</v>
      </c>
      <c r="CA158" s="23">
        <v>143</v>
      </c>
      <c r="CB158" s="23">
        <v>37</v>
      </c>
      <c r="CC158" s="23">
        <v>640</v>
      </c>
      <c r="CD158" s="23">
        <v>76</v>
      </c>
      <c r="CE158" s="23">
        <v>640</v>
      </c>
      <c r="CF158" s="23">
        <v>76</v>
      </c>
      <c r="CG158" s="23">
        <v>525</v>
      </c>
      <c r="CH158" s="23">
        <v>75</v>
      </c>
      <c r="CI158" s="23">
        <v>0</v>
      </c>
      <c r="CJ158" s="23">
        <v>0</v>
      </c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</row>
    <row r="159" spans="1:267" ht="17.25" thickBot="1">
      <c r="A159" s="21"/>
      <c r="B159" s="21"/>
      <c r="C159" s="23">
        <v>469142</v>
      </c>
      <c r="D159" s="23">
        <v>0</v>
      </c>
      <c r="E159" s="23">
        <v>0</v>
      </c>
      <c r="F159" s="23">
        <v>0</v>
      </c>
      <c r="G159" s="23">
        <v>0</v>
      </c>
      <c r="H159" s="23">
        <v>0</v>
      </c>
      <c r="I159" s="23">
        <v>2</v>
      </c>
      <c r="J159" s="21">
        <v>1</v>
      </c>
      <c r="K159" s="21">
        <v>1.5</v>
      </c>
      <c r="L159" s="23">
        <v>2</v>
      </c>
      <c r="M159" s="21" t="s">
        <v>1399</v>
      </c>
      <c r="N159" s="21">
        <v>2</v>
      </c>
      <c r="O159" s="23">
        <v>150</v>
      </c>
      <c r="P159" s="24" t="b">
        <v>0</v>
      </c>
      <c r="Q159" s="21"/>
      <c r="R159" s="21"/>
      <c r="S159" s="23">
        <v>40</v>
      </c>
      <c r="T159" s="21" t="s">
        <v>1400</v>
      </c>
      <c r="U159" s="21">
        <v>2</v>
      </c>
      <c r="V159" s="21" t="s">
        <v>1401</v>
      </c>
      <c r="W159" s="21">
        <v>1.7</v>
      </c>
      <c r="X159" s="24" t="b">
        <v>0</v>
      </c>
      <c r="Y159" s="21"/>
      <c r="Z159" s="21" t="s">
        <v>1129</v>
      </c>
      <c r="AA159" s="23">
        <v>5</v>
      </c>
      <c r="AB159" s="23">
        <v>36</v>
      </c>
      <c r="AC159" s="23">
        <v>2</v>
      </c>
      <c r="AD159" s="23">
        <v>41960</v>
      </c>
      <c r="AE159" s="23">
        <v>41960</v>
      </c>
      <c r="AF159" s="23">
        <v>8293</v>
      </c>
      <c r="AG159" s="23">
        <v>8293</v>
      </c>
      <c r="AH159" s="21">
        <v>0.5</v>
      </c>
      <c r="AI159" s="21">
        <v>0.5</v>
      </c>
      <c r="AJ159" s="21" t="s">
        <v>917</v>
      </c>
      <c r="AK159" s="23">
        <v>90</v>
      </c>
      <c r="AL159" s="23">
        <v>0</v>
      </c>
      <c r="AM159" s="23">
        <v>0</v>
      </c>
      <c r="AN159" s="23">
        <v>0</v>
      </c>
      <c r="AO159" s="23">
        <v>1</v>
      </c>
      <c r="AP159" s="23">
        <v>0</v>
      </c>
      <c r="AQ159" s="23">
        <v>0</v>
      </c>
      <c r="AR159" s="23">
        <v>0</v>
      </c>
      <c r="AS159" s="23">
        <v>0</v>
      </c>
      <c r="AT159" s="23">
        <v>0</v>
      </c>
      <c r="AU159" s="23">
        <v>0</v>
      </c>
      <c r="AV159" s="23">
        <v>0</v>
      </c>
      <c r="AW159" s="23">
        <v>19</v>
      </c>
      <c r="AX159" s="21">
        <v>32.200000000000003</v>
      </c>
      <c r="AY159" s="21">
        <v>0.5</v>
      </c>
      <c r="AZ159" s="21">
        <v>17</v>
      </c>
      <c r="BA159" s="21">
        <v>5</v>
      </c>
      <c r="BB159" s="23">
        <v>1</v>
      </c>
      <c r="BC159" s="21">
        <v>0.02</v>
      </c>
      <c r="BD159" s="21">
        <v>0</v>
      </c>
      <c r="BE159" s="21">
        <v>0.02</v>
      </c>
      <c r="BF159" s="21">
        <v>1.45</v>
      </c>
      <c r="BG159" s="23">
        <v>34</v>
      </c>
      <c r="BH159" s="23">
        <v>12</v>
      </c>
      <c r="BI159" s="23">
        <v>189</v>
      </c>
      <c r="BJ159" s="23">
        <v>64</v>
      </c>
      <c r="BK159" s="23">
        <v>55</v>
      </c>
      <c r="BL159" s="23">
        <v>11</v>
      </c>
      <c r="BM159" s="23">
        <v>72</v>
      </c>
      <c r="BN159" s="23">
        <v>18</v>
      </c>
      <c r="BO159" s="21"/>
      <c r="BP159" s="21"/>
      <c r="BQ159" s="21"/>
      <c r="BR159" s="21"/>
      <c r="BS159" s="21"/>
      <c r="BT159" s="21"/>
      <c r="BU159" s="23">
        <v>0.02</v>
      </c>
      <c r="BV159" s="23">
        <v>0</v>
      </c>
      <c r="BW159" s="23">
        <v>0</v>
      </c>
      <c r="BX159" s="23">
        <v>0.02</v>
      </c>
      <c r="BY159" s="23">
        <v>1.45</v>
      </c>
      <c r="BZ159" s="23">
        <v>1</v>
      </c>
      <c r="CA159" s="23">
        <v>643</v>
      </c>
      <c r="CB159" s="23">
        <v>203</v>
      </c>
      <c r="CC159" s="23">
        <v>92</v>
      </c>
      <c r="CD159" s="23">
        <v>26</v>
      </c>
      <c r="CE159" s="23">
        <v>92</v>
      </c>
      <c r="CF159" s="23">
        <v>26</v>
      </c>
      <c r="CG159" s="23">
        <v>137</v>
      </c>
      <c r="CH159" s="23">
        <v>51</v>
      </c>
      <c r="CI159" s="23">
        <v>1</v>
      </c>
      <c r="CJ159" s="23">
        <v>0</v>
      </c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</row>
    <row r="160" spans="1:267" ht="17.25" thickBot="1">
      <c r="A160" s="21"/>
      <c r="B160" s="21"/>
      <c r="C160" s="23">
        <v>111478</v>
      </c>
      <c r="D160" s="23">
        <v>0</v>
      </c>
      <c r="E160" s="23">
        <v>0</v>
      </c>
      <c r="F160" s="23">
        <v>0</v>
      </c>
      <c r="G160" s="23">
        <v>0</v>
      </c>
      <c r="H160" s="23">
        <v>0</v>
      </c>
      <c r="I160" s="23">
        <v>2</v>
      </c>
      <c r="J160" s="21">
        <v>2</v>
      </c>
      <c r="K160" s="21">
        <v>2.5</v>
      </c>
      <c r="L160" s="23">
        <v>1</v>
      </c>
      <c r="M160" s="21" t="s">
        <v>1368</v>
      </c>
      <c r="N160" s="21">
        <v>1</v>
      </c>
      <c r="O160" s="23">
        <v>151</v>
      </c>
      <c r="P160" s="24" t="b">
        <v>0</v>
      </c>
      <c r="Q160" s="21"/>
      <c r="R160" s="21"/>
      <c r="S160" s="23">
        <v>45</v>
      </c>
      <c r="T160" s="21" t="s">
        <v>1369</v>
      </c>
      <c r="U160" s="21">
        <v>1</v>
      </c>
      <c r="V160" s="21" t="s">
        <v>725</v>
      </c>
      <c r="W160" s="21">
        <v>1.1000000000000001</v>
      </c>
      <c r="X160" s="24" t="b">
        <v>0</v>
      </c>
      <c r="Y160" s="21"/>
      <c r="Z160" s="21" t="s">
        <v>1129</v>
      </c>
      <c r="AA160" s="23">
        <v>5</v>
      </c>
      <c r="AB160" s="23">
        <v>36</v>
      </c>
      <c r="AC160" s="23">
        <v>1</v>
      </c>
      <c r="AD160" s="23">
        <v>1665</v>
      </c>
      <c r="AE160" s="23">
        <v>1665</v>
      </c>
      <c r="AF160" s="23">
        <v>8269</v>
      </c>
      <c r="AG160" s="23">
        <v>8269</v>
      </c>
      <c r="AH160" s="21">
        <v>0.2</v>
      </c>
      <c r="AI160" s="21">
        <v>0.2</v>
      </c>
      <c r="AJ160" s="21" t="s">
        <v>725</v>
      </c>
      <c r="AK160" s="23">
        <v>11</v>
      </c>
      <c r="AL160" s="23">
        <v>0</v>
      </c>
      <c r="AM160" s="23">
        <v>0</v>
      </c>
      <c r="AN160" s="23">
        <v>0</v>
      </c>
      <c r="AO160" s="23">
        <v>1</v>
      </c>
      <c r="AP160" s="23">
        <v>0</v>
      </c>
      <c r="AQ160" s="23">
        <v>0</v>
      </c>
      <c r="AR160" s="23">
        <v>0</v>
      </c>
      <c r="AS160" s="23">
        <v>0</v>
      </c>
      <c r="AT160" s="23">
        <v>0</v>
      </c>
      <c r="AU160" s="23">
        <v>0</v>
      </c>
      <c r="AV160" s="23">
        <v>0</v>
      </c>
      <c r="AW160" s="23">
        <v>2</v>
      </c>
      <c r="AX160" s="21">
        <v>0.2</v>
      </c>
      <c r="AY160" s="21">
        <v>0.3</v>
      </c>
      <c r="AZ160" s="21">
        <v>0</v>
      </c>
      <c r="BA160" s="21">
        <v>0.1</v>
      </c>
      <c r="BB160" s="23">
        <v>0</v>
      </c>
      <c r="BC160" s="21">
        <v>0</v>
      </c>
      <c r="BD160" s="21">
        <v>0</v>
      </c>
      <c r="BE160" s="21">
        <v>0</v>
      </c>
      <c r="BF160" s="21">
        <v>1.04</v>
      </c>
      <c r="BG160" s="23">
        <v>218</v>
      </c>
      <c r="BH160" s="23">
        <v>80</v>
      </c>
      <c r="BI160" s="23">
        <v>196</v>
      </c>
      <c r="BJ160" s="23">
        <v>71</v>
      </c>
      <c r="BK160" s="23">
        <v>318</v>
      </c>
      <c r="BL160" s="23">
        <v>138</v>
      </c>
      <c r="BM160" s="23">
        <v>229</v>
      </c>
      <c r="BN160" s="23">
        <v>80</v>
      </c>
      <c r="BO160" s="21"/>
      <c r="BP160" s="21"/>
      <c r="BQ160" s="21"/>
      <c r="BR160" s="21"/>
      <c r="BS160" s="21"/>
      <c r="BT160" s="21"/>
      <c r="BU160" s="23">
        <v>0</v>
      </c>
      <c r="BV160" s="23">
        <v>0</v>
      </c>
      <c r="BW160" s="23">
        <v>0</v>
      </c>
      <c r="BX160" s="23">
        <v>0</v>
      </c>
      <c r="BY160" s="23">
        <v>8.51</v>
      </c>
      <c r="BZ160" s="23">
        <v>8.18</v>
      </c>
      <c r="CA160" s="23">
        <v>354</v>
      </c>
      <c r="CB160" s="23">
        <v>65</v>
      </c>
      <c r="CC160" s="23">
        <v>189</v>
      </c>
      <c r="CD160" s="23">
        <v>63</v>
      </c>
      <c r="CE160" s="23">
        <v>189</v>
      </c>
      <c r="CF160" s="23">
        <v>63</v>
      </c>
      <c r="CG160" s="23">
        <v>163</v>
      </c>
      <c r="CH160" s="23">
        <v>57</v>
      </c>
      <c r="CI160" s="23">
        <v>0</v>
      </c>
      <c r="CJ160" s="23">
        <v>0</v>
      </c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</row>
    <row r="161" spans="1:267" ht="17.25" thickBot="1">
      <c r="A161" s="21"/>
      <c r="B161" s="21"/>
      <c r="C161" s="23">
        <v>489639</v>
      </c>
      <c r="D161" s="23">
        <v>0</v>
      </c>
      <c r="E161" s="23">
        <v>0</v>
      </c>
      <c r="F161" s="23">
        <v>0</v>
      </c>
      <c r="G161" s="23">
        <v>0</v>
      </c>
      <c r="H161" s="23">
        <v>0</v>
      </c>
      <c r="I161" s="23">
        <v>1</v>
      </c>
      <c r="J161" s="21">
        <v>2.4</v>
      </c>
      <c r="K161" s="21">
        <v>2.9</v>
      </c>
      <c r="L161" s="23">
        <v>0</v>
      </c>
      <c r="M161" s="21" t="s">
        <v>2257</v>
      </c>
      <c r="N161" s="21">
        <v>0</v>
      </c>
      <c r="O161" s="23">
        <v>152</v>
      </c>
      <c r="P161" s="24" t="b">
        <v>0</v>
      </c>
      <c r="Q161" s="21"/>
      <c r="R161" s="21"/>
      <c r="S161" s="23">
        <v>45</v>
      </c>
      <c r="T161" s="21" t="s">
        <v>2258</v>
      </c>
      <c r="U161" s="21">
        <v>0</v>
      </c>
      <c r="V161" s="21" t="s">
        <v>2259</v>
      </c>
      <c r="W161" s="21">
        <v>0.5</v>
      </c>
      <c r="X161" s="24" t="b">
        <v>0</v>
      </c>
      <c r="Y161" s="21"/>
      <c r="Z161" s="21" t="s">
        <v>1129</v>
      </c>
      <c r="AA161" s="23">
        <v>5</v>
      </c>
      <c r="AB161" s="23">
        <v>36</v>
      </c>
      <c r="AC161" s="23">
        <v>0</v>
      </c>
      <c r="AD161" s="23">
        <v>249</v>
      </c>
      <c r="AE161" s="23">
        <v>249</v>
      </c>
      <c r="AF161" s="23">
        <v>4232</v>
      </c>
      <c r="AG161" s="23">
        <v>4232</v>
      </c>
      <c r="AH161" s="21">
        <v>0</v>
      </c>
      <c r="AI161" s="21">
        <v>0</v>
      </c>
      <c r="AJ161" s="21" t="s">
        <v>2259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0</v>
      </c>
      <c r="AQ161" s="23">
        <v>0</v>
      </c>
      <c r="AR161" s="23">
        <v>0</v>
      </c>
      <c r="AS161" s="23">
        <v>0</v>
      </c>
      <c r="AT161" s="23">
        <v>0</v>
      </c>
      <c r="AU161" s="23">
        <v>0</v>
      </c>
      <c r="AV161" s="23">
        <v>0</v>
      </c>
      <c r="AW161" s="23">
        <v>0</v>
      </c>
      <c r="AX161" s="21">
        <v>0</v>
      </c>
      <c r="AY161" s="21">
        <v>0</v>
      </c>
      <c r="AZ161" s="21">
        <v>0</v>
      </c>
      <c r="BA161" s="21">
        <v>0</v>
      </c>
      <c r="BB161" s="23">
        <v>0</v>
      </c>
      <c r="BC161" s="21">
        <v>0</v>
      </c>
      <c r="BD161" s="21">
        <v>0</v>
      </c>
      <c r="BE161" s="21">
        <v>0</v>
      </c>
      <c r="BF161" s="21">
        <v>0</v>
      </c>
      <c r="BG161" s="23">
        <v>471</v>
      </c>
      <c r="BH161" s="23">
        <v>71</v>
      </c>
      <c r="BI161" s="23">
        <v>471</v>
      </c>
      <c r="BJ161" s="23">
        <v>65</v>
      </c>
      <c r="BK161" s="23">
        <v>450</v>
      </c>
      <c r="BL161" s="23">
        <v>65</v>
      </c>
      <c r="BM161" s="23">
        <v>479</v>
      </c>
      <c r="BN161" s="23">
        <v>71</v>
      </c>
      <c r="BO161" s="21"/>
      <c r="BP161" s="21"/>
      <c r="BQ161" s="21"/>
      <c r="BR161" s="21"/>
      <c r="BS161" s="21"/>
      <c r="BT161" s="21"/>
      <c r="BU161" s="23">
        <v>0</v>
      </c>
      <c r="BV161" s="23">
        <v>0</v>
      </c>
      <c r="BW161" s="23">
        <v>0</v>
      </c>
      <c r="BX161" s="23">
        <v>0</v>
      </c>
      <c r="BY161" s="23">
        <v>0</v>
      </c>
      <c r="BZ161" s="23">
        <v>0</v>
      </c>
      <c r="CA161" s="23">
        <v>519</v>
      </c>
      <c r="CB161" s="23">
        <v>29</v>
      </c>
      <c r="CC161" s="23">
        <v>515</v>
      </c>
      <c r="CD161" s="23">
        <v>73</v>
      </c>
      <c r="CE161" s="23">
        <v>515</v>
      </c>
      <c r="CF161" s="23">
        <v>73</v>
      </c>
      <c r="CG161" s="23">
        <v>242</v>
      </c>
      <c r="CH161" s="23">
        <v>36</v>
      </c>
      <c r="CI161" s="23">
        <v>0</v>
      </c>
      <c r="CJ161" s="23">
        <v>0</v>
      </c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</row>
    <row r="162" spans="1:267" ht="17.25" thickBot="1">
      <c r="A162" s="23">
        <v>75</v>
      </c>
      <c r="B162" s="23">
        <v>75</v>
      </c>
      <c r="C162" s="23">
        <v>110735</v>
      </c>
      <c r="D162" s="23">
        <v>0</v>
      </c>
      <c r="E162" s="23">
        <v>0</v>
      </c>
      <c r="F162" s="23">
        <v>0</v>
      </c>
      <c r="G162" s="23">
        <v>0</v>
      </c>
      <c r="H162" s="23">
        <v>0</v>
      </c>
      <c r="I162" s="23">
        <v>2</v>
      </c>
      <c r="J162" s="21">
        <v>1.5</v>
      </c>
      <c r="K162" s="21">
        <v>1.9</v>
      </c>
      <c r="L162" s="23">
        <v>0</v>
      </c>
      <c r="M162" s="21" t="s">
        <v>1252</v>
      </c>
      <c r="N162" s="21">
        <v>0</v>
      </c>
      <c r="O162" s="23">
        <v>153</v>
      </c>
      <c r="P162" s="24" t="b">
        <v>0</v>
      </c>
      <c r="Q162" s="21" t="s">
        <v>2687</v>
      </c>
      <c r="R162" s="21" t="s">
        <v>2838</v>
      </c>
      <c r="S162" s="23">
        <v>45</v>
      </c>
      <c r="T162" s="21" t="s">
        <v>1367</v>
      </c>
      <c r="U162" s="21">
        <v>0</v>
      </c>
      <c r="V162" s="21" t="s">
        <v>823</v>
      </c>
      <c r="W162" s="21">
        <v>0.3</v>
      </c>
      <c r="X162" s="24" t="b">
        <v>0</v>
      </c>
      <c r="Y162" s="21"/>
      <c r="Z162" s="21" t="s">
        <v>1208</v>
      </c>
      <c r="AA162" s="23">
        <v>5</v>
      </c>
      <c r="AB162" s="23">
        <v>36</v>
      </c>
      <c r="AC162" s="23">
        <v>0</v>
      </c>
      <c r="AD162" s="23">
        <v>62</v>
      </c>
      <c r="AE162" s="23">
        <v>62</v>
      </c>
      <c r="AF162" s="23">
        <v>4659</v>
      </c>
      <c r="AG162" s="23">
        <v>4659</v>
      </c>
      <c r="AH162" s="21">
        <v>0</v>
      </c>
      <c r="AI162" s="21">
        <v>0</v>
      </c>
      <c r="AJ162" s="21" t="s">
        <v>823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0</v>
      </c>
      <c r="AQ162" s="23">
        <v>0</v>
      </c>
      <c r="AR162" s="23">
        <v>0</v>
      </c>
      <c r="AS162" s="23">
        <v>0</v>
      </c>
      <c r="AT162" s="23">
        <v>0</v>
      </c>
      <c r="AU162" s="23">
        <v>0</v>
      </c>
      <c r="AV162" s="23">
        <v>0</v>
      </c>
      <c r="AW162" s="23">
        <v>0</v>
      </c>
      <c r="AX162" s="21">
        <v>0</v>
      </c>
      <c r="AY162" s="21">
        <v>0</v>
      </c>
      <c r="AZ162" s="21">
        <v>0</v>
      </c>
      <c r="BA162" s="21">
        <v>0</v>
      </c>
      <c r="BB162" s="23">
        <v>0</v>
      </c>
      <c r="BC162" s="21">
        <v>0</v>
      </c>
      <c r="BD162" s="21">
        <v>0</v>
      </c>
      <c r="BE162" s="21">
        <v>0</v>
      </c>
      <c r="BF162" s="21">
        <v>0</v>
      </c>
      <c r="BG162" s="23">
        <v>357</v>
      </c>
      <c r="BH162" s="23">
        <v>160</v>
      </c>
      <c r="BI162" s="23">
        <v>353</v>
      </c>
      <c r="BJ162" s="23">
        <v>156</v>
      </c>
      <c r="BK162" s="23">
        <v>316</v>
      </c>
      <c r="BL162" s="23">
        <v>137</v>
      </c>
      <c r="BM162" s="23">
        <v>365</v>
      </c>
      <c r="BN162" s="23">
        <v>158</v>
      </c>
      <c r="BO162" s="21"/>
      <c r="BP162" s="21"/>
      <c r="BQ162" s="21"/>
      <c r="BR162" s="21"/>
      <c r="BS162" s="21"/>
      <c r="BT162" s="21"/>
      <c r="BU162" s="23">
        <v>0</v>
      </c>
      <c r="BV162" s="23">
        <v>0</v>
      </c>
      <c r="BW162" s="23">
        <v>0</v>
      </c>
      <c r="BX162" s="23">
        <v>0</v>
      </c>
      <c r="BY162" s="23">
        <v>0</v>
      </c>
      <c r="BZ162" s="23">
        <v>0</v>
      </c>
      <c r="CA162" s="23">
        <v>352</v>
      </c>
      <c r="CB162" s="23">
        <v>64</v>
      </c>
      <c r="CC162" s="23">
        <v>405</v>
      </c>
      <c r="CD162" s="23">
        <v>160</v>
      </c>
      <c r="CE162" s="23">
        <v>405</v>
      </c>
      <c r="CF162" s="23">
        <v>160</v>
      </c>
      <c r="CG162" s="23">
        <v>289</v>
      </c>
      <c r="CH162" s="23">
        <v>111</v>
      </c>
      <c r="CI162" s="23">
        <v>0</v>
      </c>
      <c r="CJ162" s="23">
        <v>0</v>
      </c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</row>
    <row r="163" spans="1:267" ht="17.25" thickBot="1">
      <c r="A163" s="21"/>
      <c r="B163" s="21"/>
      <c r="C163" s="23">
        <v>50175</v>
      </c>
      <c r="D163" s="23">
        <v>0</v>
      </c>
      <c r="E163" s="23">
        <v>0</v>
      </c>
      <c r="F163" s="23">
        <v>0</v>
      </c>
      <c r="G163" s="23">
        <v>0</v>
      </c>
      <c r="H163" s="23">
        <v>0</v>
      </c>
      <c r="I163" s="23">
        <v>4</v>
      </c>
      <c r="J163" s="21">
        <v>2.1</v>
      </c>
      <c r="K163" s="21">
        <v>2.6</v>
      </c>
      <c r="L163" s="23">
        <v>2</v>
      </c>
      <c r="M163" s="21" t="s">
        <v>1360</v>
      </c>
      <c r="N163" s="21">
        <v>2</v>
      </c>
      <c r="O163" s="23">
        <v>154</v>
      </c>
      <c r="P163" s="24" t="b">
        <v>0</v>
      </c>
      <c r="Q163" s="21"/>
      <c r="R163" s="21"/>
      <c r="S163" s="23">
        <v>60</v>
      </c>
      <c r="T163" s="21" t="s">
        <v>1361</v>
      </c>
      <c r="U163" s="21">
        <v>2</v>
      </c>
      <c r="V163" s="21" t="s">
        <v>802</v>
      </c>
      <c r="W163" s="21">
        <v>2.2999999999999998</v>
      </c>
      <c r="X163" s="24" t="b">
        <v>0</v>
      </c>
      <c r="Y163" s="21"/>
      <c r="Z163" s="21" t="s">
        <v>1129</v>
      </c>
      <c r="AA163" s="23">
        <v>5</v>
      </c>
      <c r="AB163" s="23">
        <v>36</v>
      </c>
      <c r="AC163" s="23">
        <v>2</v>
      </c>
      <c r="AD163" s="23">
        <v>7366</v>
      </c>
      <c r="AE163" s="23">
        <v>7366</v>
      </c>
      <c r="AF163" s="23">
        <v>22889</v>
      </c>
      <c r="AG163" s="23">
        <v>22889</v>
      </c>
      <c r="AH163" s="21">
        <v>0.3</v>
      </c>
      <c r="AI163" s="21">
        <v>0.3</v>
      </c>
      <c r="AJ163" s="21" t="s">
        <v>802</v>
      </c>
      <c r="AK163" s="23">
        <v>77</v>
      </c>
      <c r="AL163" s="23">
        <v>0</v>
      </c>
      <c r="AM163" s="23">
        <v>0</v>
      </c>
      <c r="AN163" s="23">
        <v>1</v>
      </c>
      <c r="AO163" s="23">
        <v>0</v>
      </c>
      <c r="AP163" s="23">
        <v>0</v>
      </c>
      <c r="AQ163" s="23">
        <v>0</v>
      </c>
      <c r="AR163" s="23">
        <v>0</v>
      </c>
      <c r="AS163" s="23">
        <v>0</v>
      </c>
      <c r="AT163" s="23">
        <v>0</v>
      </c>
      <c r="AU163" s="23">
        <v>0</v>
      </c>
      <c r="AV163" s="23">
        <v>0</v>
      </c>
      <c r="AW163" s="23">
        <v>5</v>
      </c>
      <c r="AX163" s="21">
        <v>3.8</v>
      </c>
      <c r="AY163" s="21">
        <v>1.9</v>
      </c>
      <c r="AZ163" s="21">
        <v>33</v>
      </c>
      <c r="BA163" s="21">
        <v>3.9</v>
      </c>
      <c r="BB163" s="23">
        <v>1</v>
      </c>
      <c r="BC163" s="21">
        <v>0.31</v>
      </c>
      <c r="BD163" s="21">
        <v>0.1</v>
      </c>
      <c r="BE163" s="21">
        <v>0.41</v>
      </c>
      <c r="BF163" s="21">
        <v>0.41</v>
      </c>
      <c r="BG163" s="23">
        <v>187</v>
      </c>
      <c r="BH163" s="23">
        <v>19</v>
      </c>
      <c r="BI163" s="23">
        <v>156</v>
      </c>
      <c r="BJ163" s="23">
        <v>17</v>
      </c>
      <c r="BK163" s="23">
        <v>30</v>
      </c>
      <c r="BL163" s="23">
        <v>12</v>
      </c>
      <c r="BM163" s="23">
        <v>98</v>
      </c>
      <c r="BN163" s="23">
        <v>15</v>
      </c>
      <c r="BO163" s="21"/>
      <c r="BP163" s="21"/>
      <c r="BQ163" s="21"/>
      <c r="BR163" s="21"/>
      <c r="BS163" s="23">
        <v>3</v>
      </c>
      <c r="BT163" s="21"/>
      <c r="BU163" s="23">
        <v>0.36</v>
      </c>
      <c r="BV163" s="23">
        <v>0</v>
      </c>
      <c r="BW163" s="23">
        <v>0.12</v>
      </c>
      <c r="BX163" s="23">
        <v>0.48</v>
      </c>
      <c r="BY163" s="23">
        <v>0.48</v>
      </c>
      <c r="BZ163" s="23">
        <v>0</v>
      </c>
      <c r="CA163" s="23">
        <v>57</v>
      </c>
      <c r="CB163" s="23">
        <v>20</v>
      </c>
      <c r="CC163" s="23">
        <v>160</v>
      </c>
      <c r="CD163" s="23">
        <v>22</v>
      </c>
      <c r="CE163" s="23">
        <v>160</v>
      </c>
      <c r="CF163" s="23">
        <v>22</v>
      </c>
      <c r="CG163" s="23">
        <v>117</v>
      </c>
      <c r="CH163" s="23">
        <v>19</v>
      </c>
      <c r="CI163" s="23">
        <v>1.17</v>
      </c>
      <c r="CJ163" s="23">
        <v>1.17</v>
      </c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</row>
    <row r="164" spans="1:267" ht="17.25" thickBot="1">
      <c r="A164" s="21"/>
      <c r="B164" s="21"/>
      <c r="C164" s="23">
        <v>204676</v>
      </c>
      <c r="D164" s="23">
        <v>0</v>
      </c>
      <c r="E164" s="23">
        <v>0</v>
      </c>
      <c r="F164" s="23">
        <v>0</v>
      </c>
      <c r="G164" s="23">
        <v>0</v>
      </c>
      <c r="H164" s="23">
        <v>0</v>
      </c>
      <c r="I164" s="23">
        <v>4</v>
      </c>
      <c r="J164" s="21">
        <v>1</v>
      </c>
      <c r="K164" s="21">
        <v>1.5</v>
      </c>
      <c r="L164" s="23">
        <v>0</v>
      </c>
      <c r="M164" s="21" t="s">
        <v>2260</v>
      </c>
      <c r="N164" s="21">
        <v>0</v>
      </c>
      <c r="O164" s="23">
        <v>155</v>
      </c>
      <c r="P164" s="24" t="b">
        <v>0</v>
      </c>
      <c r="Q164" s="21"/>
      <c r="R164" s="21"/>
      <c r="S164" s="23">
        <v>45</v>
      </c>
      <c r="T164" s="21" t="s">
        <v>2261</v>
      </c>
      <c r="U164" s="21">
        <v>0</v>
      </c>
      <c r="V164" s="21" t="s">
        <v>2262</v>
      </c>
      <c r="W164" s="21">
        <v>1.2</v>
      </c>
      <c r="X164" s="24" t="b">
        <v>0</v>
      </c>
      <c r="Y164" s="21"/>
      <c r="Z164" s="21" t="s">
        <v>1129</v>
      </c>
      <c r="AA164" s="23">
        <v>5</v>
      </c>
      <c r="AB164" s="23">
        <v>36</v>
      </c>
      <c r="AC164" s="23">
        <v>0</v>
      </c>
      <c r="AD164" s="23">
        <v>6542</v>
      </c>
      <c r="AE164" s="23">
        <v>6542</v>
      </c>
      <c r="AF164" s="23">
        <v>10317</v>
      </c>
      <c r="AG164" s="23">
        <v>10317</v>
      </c>
      <c r="AH164" s="21">
        <v>0</v>
      </c>
      <c r="AI164" s="21">
        <v>0</v>
      </c>
      <c r="AJ164" s="21" t="s">
        <v>2262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0</v>
      </c>
      <c r="AQ164" s="23">
        <v>0</v>
      </c>
      <c r="AR164" s="23">
        <v>0</v>
      </c>
      <c r="AS164" s="23">
        <v>0</v>
      </c>
      <c r="AT164" s="23">
        <v>0</v>
      </c>
      <c r="AU164" s="23">
        <v>0</v>
      </c>
      <c r="AV164" s="23">
        <v>0</v>
      </c>
      <c r="AW164" s="23">
        <v>0</v>
      </c>
      <c r="AX164" s="21">
        <v>0</v>
      </c>
      <c r="AY164" s="21">
        <v>0</v>
      </c>
      <c r="AZ164" s="21">
        <v>0</v>
      </c>
      <c r="BA164" s="21">
        <v>0</v>
      </c>
      <c r="BB164" s="23">
        <v>0</v>
      </c>
      <c r="BC164" s="21">
        <v>0</v>
      </c>
      <c r="BD164" s="21">
        <v>0</v>
      </c>
      <c r="BE164" s="21">
        <v>0</v>
      </c>
      <c r="BF164" s="21">
        <v>0</v>
      </c>
      <c r="BG164" s="23">
        <v>392</v>
      </c>
      <c r="BH164" s="23">
        <v>25</v>
      </c>
      <c r="BI164" s="23">
        <v>389</v>
      </c>
      <c r="BJ164" s="23">
        <v>27</v>
      </c>
      <c r="BK164" s="23">
        <v>359</v>
      </c>
      <c r="BL164" s="23">
        <v>28</v>
      </c>
      <c r="BM164" s="23">
        <v>401</v>
      </c>
      <c r="BN164" s="23">
        <v>28</v>
      </c>
      <c r="BO164" s="21"/>
      <c r="BP164" s="21"/>
      <c r="BQ164" s="21"/>
      <c r="BR164" s="21"/>
      <c r="BS164" s="21"/>
      <c r="BT164" s="21"/>
      <c r="BU164" s="23">
        <v>0</v>
      </c>
      <c r="BV164" s="23">
        <v>0</v>
      </c>
      <c r="BW164" s="23">
        <v>0</v>
      </c>
      <c r="BX164" s="23">
        <v>0</v>
      </c>
      <c r="BY164" s="23">
        <v>0</v>
      </c>
      <c r="BZ164" s="23">
        <v>0</v>
      </c>
      <c r="CA164" s="23">
        <v>406</v>
      </c>
      <c r="CB164" s="23">
        <v>65</v>
      </c>
      <c r="CC164" s="23">
        <v>442</v>
      </c>
      <c r="CD164" s="23">
        <v>40</v>
      </c>
      <c r="CE164" s="23">
        <v>442</v>
      </c>
      <c r="CF164" s="23">
        <v>40</v>
      </c>
      <c r="CG164" s="23">
        <v>150</v>
      </c>
      <c r="CH164" s="23">
        <v>29</v>
      </c>
      <c r="CI164" s="23">
        <v>0</v>
      </c>
      <c r="CJ164" s="23">
        <v>0</v>
      </c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</row>
    <row r="165" spans="1:267" ht="17.25" thickBot="1">
      <c r="A165" s="21"/>
      <c r="B165" s="21"/>
      <c r="C165" s="23">
        <v>223434</v>
      </c>
      <c r="D165" s="23">
        <v>0</v>
      </c>
      <c r="E165" s="23">
        <v>0</v>
      </c>
      <c r="F165" s="23">
        <v>0</v>
      </c>
      <c r="G165" s="23">
        <v>0</v>
      </c>
      <c r="H165" s="23">
        <v>0</v>
      </c>
      <c r="I165" s="23">
        <v>2</v>
      </c>
      <c r="J165" s="21">
        <v>2</v>
      </c>
      <c r="K165" s="21">
        <v>2.5</v>
      </c>
      <c r="L165" s="23">
        <v>0</v>
      </c>
      <c r="M165" s="21" t="s">
        <v>2263</v>
      </c>
      <c r="N165" s="21">
        <v>0</v>
      </c>
      <c r="O165" s="23">
        <v>606</v>
      </c>
      <c r="P165" s="24" t="b">
        <v>0</v>
      </c>
      <c r="Q165" s="21"/>
      <c r="R165" s="21"/>
      <c r="S165" s="23">
        <v>45</v>
      </c>
      <c r="T165" s="21" t="s">
        <v>2264</v>
      </c>
      <c r="U165" s="21">
        <v>0</v>
      </c>
      <c r="V165" s="21" t="s">
        <v>2265</v>
      </c>
      <c r="W165" s="21">
        <v>0.1</v>
      </c>
      <c r="X165" s="24" t="b">
        <v>0</v>
      </c>
      <c r="Y165" s="21"/>
      <c r="Z165" s="21" t="s">
        <v>1129</v>
      </c>
      <c r="AA165" s="23">
        <v>5</v>
      </c>
      <c r="AB165" s="23">
        <v>36</v>
      </c>
      <c r="AC165" s="23">
        <v>0</v>
      </c>
      <c r="AD165" s="23">
        <v>309</v>
      </c>
      <c r="AE165" s="23">
        <v>309</v>
      </c>
      <c r="AF165" s="23">
        <v>1359</v>
      </c>
      <c r="AG165" s="23">
        <v>1359</v>
      </c>
      <c r="AH165" s="21">
        <v>0</v>
      </c>
      <c r="AI165" s="21">
        <v>0</v>
      </c>
      <c r="AJ165" s="21" t="s">
        <v>2266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0</v>
      </c>
      <c r="AQ165" s="23">
        <v>0</v>
      </c>
      <c r="AR165" s="23">
        <v>0</v>
      </c>
      <c r="AS165" s="23">
        <v>0</v>
      </c>
      <c r="AT165" s="23">
        <v>0</v>
      </c>
      <c r="AU165" s="23">
        <v>0</v>
      </c>
      <c r="AV165" s="23">
        <v>0</v>
      </c>
      <c r="AW165" s="23">
        <v>0</v>
      </c>
      <c r="AX165" s="21">
        <v>0</v>
      </c>
      <c r="AY165" s="21">
        <v>0</v>
      </c>
      <c r="AZ165" s="21">
        <v>0</v>
      </c>
      <c r="BA165" s="21">
        <v>0</v>
      </c>
      <c r="BB165" s="23">
        <v>0</v>
      </c>
      <c r="BC165" s="21">
        <v>0</v>
      </c>
      <c r="BD165" s="21">
        <v>0</v>
      </c>
      <c r="BE165" s="21">
        <v>0</v>
      </c>
      <c r="BF165" s="21">
        <v>0</v>
      </c>
      <c r="BG165" s="23">
        <v>406</v>
      </c>
      <c r="BH165" s="23">
        <v>186</v>
      </c>
      <c r="BI165" s="23">
        <v>405</v>
      </c>
      <c r="BJ165" s="23">
        <v>184</v>
      </c>
      <c r="BK165" s="23">
        <v>379</v>
      </c>
      <c r="BL165" s="23">
        <v>174</v>
      </c>
      <c r="BM165" s="23">
        <v>415</v>
      </c>
      <c r="BN165" s="23">
        <v>185</v>
      </c>
      <c r="BO165" s="21"/>
      <c r="BP165" s="21"/>
      <c r="BQ165" s="21"/>
      <c r="BR165" s="21"/>
      <c r="BS165" s="21"/>
      <c r="BT165" s="21"/>
      <c r="BU165" s="23">
        <v>0</v>
      </c>
      <c r="BV165" s="23">
        <v>0</v>
      </c>
      <c r="BW165" s="23">
        <v>0</v>
      </c>
      <c r="BX165" s="23">
        <v>0</v>
      </c>
      <c r="BY165" s="23">
        <v>0</v>
      </c>
      <c r="BZ165" s="23">
        <v>0</v>
      </c>
      <c r="CA165" s="23">
        <v>433</v>
      </c>
      <c r="CB165" s="23">
        <v>117</v>
      </c>
      <c r="CC165" s="23">
        <v>455</v>
      </c>
      <c r="CD165" s="23">
        <v>188</v>
      </c>
      <c r="CE165" s="23">
        <v>455</v>
      </c>
      <c r="CF165" s="23">
        <v>188</v>
      </c>
      <c r="CG165" s="23">
        <v>393</v>
      </c>
      <c r="CH165" s="23">
        <v>152</v>
      </c>
      <c r="CI165" s="23">
        <v>0</v>
      </c>
      <c r="CJ165" s="23">
        <v>0</v>
      </c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</row>
    <row r="166" spans="1:267" ht="17.25" thickBot="1">
      <c r="A166" s="21"/>
      <c r="B166" s="21"/>
      <c r="C166" s="23">
        <v>532529</v>
      </c>
      <c r="D166" s="23">
        <v>0</v>
      </c>
      <c r="E166" s="23">
        <v>0</v>
      </c>
      <c r="F166" s="23">
        <v>0</v>
      </c>
      <c r="G166" s="23">
        <v>0</v>
      </c>
      <c r="H166" s="23">
        <v>0</v>
      </c>
      <c r="I166" s="23">
        <v>3</v>
      </c>
      <c r="J166" s="21">
        <v>1</v>
      </c>
      <c r="K166" s="21">
        <v>1.5</v>
      </c>
      <c r="L166" s="23">
        <v>0</v>
      </c>
      <c r="M166" s="21" t="s">
        <v>1266</v>
      </c>
      <c r="N166" s="21">
        <v>0</v>
      </c>
      <c r="O166" s="23">
        <v>621</v>
      </c>
      <c r="P166" s="24" t="b">
        <v>0</v>
      </c>
      <c r="Q166" s="21"/>
      <c r="R166" s="21"/>
      <c r="S166" s="23">
        <v>45</v>
      </c>
      <c r="T166" s="21" t="s">
        <v>2839</v>
      </c>
      <c r="U166" s="21">
        <v>0</v>
      </c>
      <c r="V166" s="21" t="s">
        <v>2840</v>
      </c>
      <c r="W166" s="21">
        <v>0</v>
      </c>
      <c r="X166" s="24" t="b">
        <v>0</v>
      </c>
      <c r="Y166" s="21"/>
      <c r="Z166" s="21" t="s">
        <v>1129</v>
      </c>
      <c r="AA166" s="23">
        <v>5</v>
      </c>
      <c r="AB166" s="23">
        <v>36</v>
      </c>
      <c r="AC166" s="23">
        <v>0</v>
      </c>
      <c r="AD166" s="23">
        <v>87</v>
      </c>
      <c r="AE166" s="23">
        <v>87</v>
      </c>
      <c r="AF166" s="23">
        <v>98</v>
      </c>
      <c r="AG166" s="23">
        <v>98</v>
      </c>
      <c r="AH166" s="21">
        <v>0</v>
      </c>
      <c r="AI166" s="21">
        <v>0</v>
      </c>
      <c r="AJ166" s="21" t="s">
        <v>2840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0</v>
      </c>
      <c r="AQ166" s="23">
        <v>0</v>
      </c>
      <c r="AR166" s="23">
        <v>0</v>
      </c>
      <c r="AS166" s="23">
        <v>0</v>
      </c>
      <c r="AT166" s="23">
        <v>0</v>
      </c>
      <c r="AU166" s="23">
        <v>0</v>
      </c>
      <c r="AV166" s="23">
        <v>0</v>
      </c>
      <c r="AW166" s="23">
        <v>0</v>
      </c>
      <c r="AX166" s="21">
        <v>0</v>
      </c>
      <c r="AY166" s="21">
        <v>0</v>
      </c>
      <c r="AZ166" s="21">
        <v>0</v>
      </c>
      <c r="BA166" s="21">
        <v>0</v>
      </c>
      <c r="BB166" s="23">
        <v>0</v>
      </c>
      <c r="BC166" s="21">
        <v>0</v>
      </c>
      <c r="BD166" s="21">
        <v>0</v>
      </c>
      <c r="BE166" s="21">
        <v>0</v>
      </c>
      <c r="BF166" s="21">
        <v>0</v>
      </c>
      <c r="BG166" s="23">
        <v>490</v>
      </c>
      <c r="BH166" s="23">
        <v>171</v>
      </c>
      <c r="BI166" s="23">
        <v>490</v>
      </c>
      <c r="BJ166" s="23">
        <v>177</v>
      </c>
      <c r="BK166" s="23">
        <v>470</v>
      </c>
      <c r="BL166" s="23">
        <v>161</v>
      </c>
      <c r="BM166" s="23">
        <v>498</v>
      </c>
      <c r="BN166" s="23">
        <v>178</v>
      </c>
      <c r="BO166" s="21"/>
      <c r="BP166" s="21"/>
      <c r="BQ166" s="21"/>
      <c r="BR166" s="21"/>
      <c r="BS166" s="21"/>
      <c r="BT166" s="21"/>
      <c r="BU166" s="23">
        <v>0</v>
      </c>
      <c r="BV166" s="23">
        <v>0</v>
      </c>
      <c r="BW166" s="23">
        <v>0</v>
      </c>
      <c r="BX166" s="23">
        <v>0</v>
      </c>
      <c r="BY166" s="23">
        <v>0</v>
      </c>
      <c r="BZ166" s="23">
        <v>0</v>
      </c>
      <c r="CA166" s="23">
        <v>540</v>
      </c>
      <c r="CB166" s="23">
        <v>276</v>
      </c>
      <c r="CC166" s="23">
        <v>532</v>
      </c>
      <c r="CD166" s="23">
        <v>198</v>
      </c>
      <c r="CE166" s="23">
        <v>532</v>
      </c>
      <c r="CF166" s="23">
        <v>198</v>
      </c>
      <c r="CG166" s="23">
        <v>616</v>
      </c>
      <c r="CH166" s="23">
        <v>250</v>
      </c>
      <c r="CI166" s="23">
        <v>0</v>
      </c>
      <c r="CJ166" s="23">
        <v>0</v>
      </c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</row>
    <row r="167" spans="1:267" ht="17.25" thickBot="1">
      <c r="A167" s="21"/>
      <c r="B167" s="21"/>
      <c r="C167" s="23">
        <v>578614</v>
      </c>
      <c r="D167" s="23">
        <v>0</v>
      </c>
      <c r="E167" s="23">
        <v>0</v>
      </c>
      <c r="F167" s="23">
        <v>0</v>
      </c>
      <c r="G167" s="23">
        <v>0</v>
      </c>
      <c r="H167" s="23">
        <v>0</v>
      </c>
      <c r="I167" s="23">
        <v>3</v>
      </c>
      <c r="J167" s="21">
        <v>0</v>
      </c>
      <c r="K167" s="21">
        <v>-0.5</v>
      </c>
      <c r="L167" s="23">
        <v>0</v>
      </c>
      <c r="M167" s="21" t="s">
        <v>1380</v>
      </c>
      <c r="N167" s="21">
        <v>0</v>
      </c>
      <c r="O167" s="23">
        <v>156</v>
      </c>
      <c r="P167" s="24" t="b">
        <v>0</v>
      </c>
      <c r="Q167" s="21"/>
      <c r="R167" s="21"/>
      <c r="S167" s="23">
        <v>45</v>
      </c>
      <c r="T167" s="21" t="s">
        <v>2267</v>
      </c>
      <c r="U167" s="21">
        <v>0</v>
      </c>
      <c r="V167" s="21" t="s">
        <v>2268</v>
      </c>
      <c r="W167" s="21">
        <v>0.2</v>
      </c>
      <c r="X167" s="24" t="b">
        <v>0</v>
      </c>
      <c r="Y167" s="21"/>
      <c r="Z167" s="21" t="s">
        <v>1129</v>
      </c>
      <c r="AA167" s="23">
        <v>6</v>
      </c>
      <c r="AB167" s="23">
        <v>90</v>
      </c>
      <c r="AC167" s="23">
        <v>0</v>
      </c>
      <c r="AD167" s="23">
        <v>745</v>
      </c>
      <c r="AE167" s="23">
        <v>745</v>
      </c>
      <c r="AF167" s="23">
        <v>1703</v>
      </c>
      <c r="AG167" s="23">
        <v>1703</v>
      </c>
      <c r="AH167" s="21">
        <v>0</v>
      </c>
      <c r="AI167" s="21">
        <v>0</v>
      </c>
      <c r="AJ167" s="21" t="s">
        <v>2268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0</v>
      </c>
      <c r="AQ167" s="23">
        <v>0</v>
      </c>
      <c r="AR167" s="23">
        <v>0</v>
      </c>
      <c r="AS167" s="23">
        <v>0</v>
      </c>
      <c r="AT167" s="23">
        <v>0</v>
      </c>
      <c r="AU167" s="23">
        <v>0</v>
      </c>
      <c r="AV167" s="23">
        <v>0</v>
      </c>
      <c r="AW167" s="23">
        <v>0</v>
      </c>
      <c r="AX167" s="21">
        <v>0</v>
      </c>
      <c r="AY167" s="21">
        <v>0</v>
      </c>
      <c r="AZ167" s="21">
        <v>0</v>
      </c>
      <c r="BA167" s="21">
        <v>0</v>
      </c>
      <c r="BB167" s="23">
        <v>0</v>
      </c>
      <c r="BC167" s="21">
        <v>0</v>
      </c>
      <c r="BD167" s="21">
        <v>0</v>
      </c>
      <c r="BE167" s="21">
        <v>0</v>
      </c>
      <c r="BF167" s="21">
        <v>0</v>
      </c>
      <c r="BG167" s="23">
        <v>499</v>
      </c>
      <c r="BH167" s="23">
        <v>177</v>
      </c>
      <c r="BI167" s="23">
        <v>499</v>
      </c>
      <c r="BJ167" s="23">
        <v>183</v>
      </c>
      <c r="BK167" s="23">
        <v>479</v>
      </c>
      <c r="BL167" s="23">
        <v>167</v>
      </c>
      <c r="BM167" s="23">
        <v>507</v>
      </c>
      <c r="BN167" s="23">
        <v>184</v>
      </c>
      <c r="BO167" s="21"/>
      <c r="BP167" s="21"/>
      <c r="BQ167" s="21"/>
      <c r="BR167" s="21"/>
      <c r="BS167" s="21"/>
      <c r="BT167" s="21"/>
      <c r="BU167" s="23">
        <v>0</v>
      </c>
      <c r="BV167" s="23">
        <v>0</v>
      </c>
      <c r="BW167" s="23">
        <v>0</v>
      </c>
      <c r="BX167" s="23">
        <v>0</v>
      </c>
      <c r="BY167" s="23">
        <v>0</v>
      </c>
      <c r="BZ167" s="23">
        <v>0</v>
      </c>
      <c r="CA167" s="23">
        <v>549</v>
      </c>
      <c r="CB167" s="23">
        <v>282</v>
      </c>
      <c r="CC167" s="23">
        <v>538</v>
      </c>
      <c r="CD167" s="23">
        <v>203</v>
      </c>
      <c r="CE167" s="23">
        <v>538</v>
      </c>
      <c r="CF167" s="23">
        <v>203</v>
      </c>
      <c r="CG167" s="23">
        <v>341</v>
      </c>
      <c r="CH167" s="23">
        <v>104</v>
      </c>
      <c r="CI167" s="23">
        <v>0</v>
      </c>
      <c r="CJ167" s="23">
        <v>0</v>
      </c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</row>
    <row r="168" spans="1:267" ht="17.25" thickBot="1">
      <c r="A168" s="21"/>
      <c r="B168" s="21"/>
      <c r="C168" s="23">
        <v>487968</v>
      </c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2</v>
      </c>
      <c r="J168" s="21">
        <v>0</v>
      </c>
      <c r="K168" s="21">
        <v>-0.5</v>
      </c>
      <c r="L168" s="23">
        <v>1</v>
      </c>
      <c r="M168" s="21" t="s">
        <v>2269</v>
      </c>
      <c r="N168" s="21">
        <v>1</v>
      </c>
      <c r="O168" s="23">
        <v>157</v>
      </c>
      <c r="P168" s="24" t="b">
        <v>0</v>
      </c>
      <c r="Q168" s="21"/>
      <c r="R168" s="21"/>
      <c r="S168" s="23">
        <v>40</v>
      </c>
      <c r="T168" s="21" t="s">
        <v>2270</v>
      </c>
      <c r="U168" s="21">
        <v>1</v>
      </c>
      <c r="V168" s="21" t="s">
        <v>2271</v>
      </c>
      <c r="W168" s="21">
        <v>0.6</v>
      </c>
      <c r="X168" s="24" t="b">
        <v>0</v>
      </c>
      <c r="Y168" s="21"/>
      <c r="Z168" s="21" t="s">
        <v>1129</v>
      </c>
      <c r="AA168" s="23">
        <v>6</v>
      </c>
      <c r="AB168" s="23">
        <v>90</v>
      </c>
      <c r="AC168" s="23">
        <v>1</v>
      </c>
      <c r="AD168" s="23">
        <v>5468</v>
      </c>
      <c r="AE168" s="23">
        <v>5468</v>
      </c>
      <c r="AF168" s="23">
        <v>2809</v>
      </c>
      <c r="AG168" s="23">
        <v>2809</v>
      </c>
      <c r="AH168" s="21">
        <v>0.2</v>
      </c>
      <c r="AI168" s="21">
        <v>0.2</v>
      </c>
      <c r="AJ168" s="21" t="s">
        <v>2271</v>
      </c>
      <c r="AK168" s="23">
        <v>90</v>
      </c>
      <c r="AL168" s="23">
        <v>0</v>
      </c>
      <c r="AM168" s="23">
        <v>0</v>
      </c>
      <c r="AN168" s="23">
        <v>0</v>
      </c>
      <c r="AO168" s="23">
        <v>3</v>
      </c>
      <c r="AP168" s="23">
        <v>0</v>
      </c>
      <c r="AQ168" s="23">
        <v>0</v>
      </c>
      <c r="AR168" s="23">
        <v>0</v>
      </c>
      <c r="AS168" s="23">
        <v>0</v>
      </c>
      <c r="AT168" s="23">
        <v>0</v>
      </c>
      <c r="AU168" s="23">
        <v>0</v>
      </c>
      <c r="AV168" s="23">
        <v>0</v>
      </c>
      <c r="AW168" s="23">
        <v>12</v>
      </c>
      <c r="AX168" s="21">
        <v>0</v>
      </c>
      <c r="AY168" s="21">
        <v>0</v>
      </c>
      <c r="AZ168" s="21">
        <v>0</v>
      </c>
      <c r="BA168" s="21">
        <v>0</v>
      </c>
      <c r="BB168" s="23">
        <v>1</v>
      </c>
      <c r="BC168" s="21">
        <v>0</v>
      </c>
      <c r="BD168" s="21">
        <v>0.01</v>
      </c>
      <c r="BE168" s="21">
        <v>0.01</v>
      </c>
      <c r="BF168" s="21">
        <v>2.21</v>
      </c>
      <c r="BG168" s="23">
        <v>322</v>
      </c>
      <c r="BH168" s="23">
        <v>138</v>
      </c>
      <c r="BI168" s="23">
        <v>313</v>
      </c>
      <c r="BJ168" s="23">
        <v>133</v>
      </c>
      <c r="BK168" s="23">
        <v>272</v>
      </c>
      <c r="BL168" s="23">
        <v>110</v>
      </c>
      <c r="BM168" s="23">
        <v>330</v>
      </c>
      <c r="BN168" s="23">
        <v>136</v>
      </c>
      <c r="BO168" s="21"/>
      <c r="BP168" s="21"/>
      <c r="BQ168" s="21"/>
      <c r="BR168" s="21"/>
      <c r="BS168" s="21"/>
      <c r="BT168" s="21"/>
      <c r="BU168" s="23">
        <v>0</v>
      </c>
      <c r="BV168" s="23">
        <v>0</v>
      </c>
      <c r="BW168" s="23">
        <v>0.01</v>
      </c>
      <c r="BX168" s="23">
        <v>0.01</v>
      </c>
      <c r="BY168" s="23">
        <v>2.21</v>
      </c>
      <c r="BZ168" s="23">
        <v>3</v>
      </c>
      <c r="CA168" s="23">
        <v>654</v>
      </c>
      <c r="CB168" s="23">
        <v>211</v>
      </c>
      <c r="CC168" s="23">
        <v>183</v>
      </c>
      <c r="CD168" s="23">
        <v>58</v>
      </c>
      <c r="CE168" s="23">
        <v>183</v>
      </c>
      <c r="CF168" s="23">
        <v>58</v>
      </c>
      <c r="CG168" s="23">
        <v>218</v>
      </c>
      <c r="CH168" s="23">
        <v>81</v>
      </c>
      <c r="CI168" s="23">
        <v>1</v>
      </c>
      <c r="CJ168" s="23">
        <v>0</v>
      </c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</row>
    <row r="169" spans="1:267" ht="17.25" thickBot="1">
      <c r="A169" s="21"/>
      <c r="B169" s="21"/>
      <c r="C169" s="23">
        <v>189776</v>
      </c>
      <c r="D169" s="23">
        <v>0</v>
      </c>
      <c r="E169" s="23">
        <v>0</v>
      </c>
      <c r="F169" s="23">
        <v>0</v>
      </c>
      <c r="G169" s="23">
        <v>0</v>
      </c>
      <c r="H169" s="23">
        <v>0</v>
      </c>
      <c r="I169" s="23">
        <v>3</v>
      </c>
      <c r="J169" s="21">
        <v>0</v>
      </c>
      <c r="K169" s="21">
        <v>0.1</v>
      </c>
      <c r="L169" s="23">
        <v>0</v>
      </c>
      <c r="M169" s="21" t="s">
        <v>1860</v>
      </c>
      <c r="N169" s="21">
        <v>0</v>
      </c>
      <c r="O169" s="23">
        <v>158</v>
      </c>
      <c r="P169" s="24" t="b">
        <v>0</v>
      </c>
      <c r="Q169" s="21"/>
      <c r="R169" s="21"/>
      <c r="S169" s="23">
        <v>50</v>
      </c>
      <c r="T169" s="21" t="s">
        <v>2272</v>
      </c>
      <c r="U169" s="21">
        <v>0</v>
      </c>
      <c r="V169" s="21" t="s">
        <v>2273</v>
      </c>
      <c r="W169" s="21">
        <v>0</v>
      </c>
      <c r="X169" s="24" t="b">
        <v>0</v>
      </c>
      <c r="Y169" s="21"/>
      <c r="Z169" s="21" t="s">
        <v>1129</v>
      </c>
      <c r="AA169" s="23">
        <v>6</v>
      </c>
      <c r="AB169" s="23">
        <v>90</v>
      </c>
      <c r="AC169" s="23">
        <v>0</v>
      </c>
      <c r="AD169" s="23">
        <v>80</v>
      </c>
      <c r="AE169" s="23">
        <v>80</v>
      </c>
      <c r="AF169" s="23">
        <v>373</v>
      </c>
      <c r="AG169" s="23">
        <v>373</v>
      </c>
      <c r="AH169" s="21">
        <v>0</v>
      </c>
      <c r="AI169" s="21">
        <v>0</v>
      </c>
      <c r="AJ169" s="21" t="s">
        <v>2273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0</v>
      </c>
      <c r="AQ169" s="23">
        <v>0</v>
      </c>
      <c r="AR169" s="23">
        <v>0</v>
      </c>
      <c r="AS169" s="23">
        <v>0</v>
      </c>
      <c r="AT169" s="23">
        <v>0</v>
      </c>
      <c r="AU169" s="23">
        <v>0</v>
      </c>
      <c r="AV169" s="23">
        <v>0</v>
      </c>
      <c r="AW169" s="23">
        <v>0</v>
      </c>
      <c r="AX169" s="21">
        <v>0</v>
      </c>
      <c r="AY169" s="21">
        <v>0</v>
      </c>
      <c r="AZ169" s="21">
        <v>0</v>
      </c>
      <c r="BA169" s="21">
        <v>0</v>
      </c>
      <c r="BB169" s="23">
        <v>0</v>
      </c>
      <c r="BC169" s="21">
        <v>0</v>
      </c>
      <c r="BD169" s="21">
        <v>0</v>
      </c>
      <c r="BE169" s="21">
        <v>0</v>
      </c>
      <c r="BF169" s="21">
        <v>0</v>
      </c>
      <c r="BG169" s="23">
        <v>550</v>
      </c>
      <c r="BH169" s="23">
        <v>217</v>
      </c>
      <c r="BI169" s="23">
        <v>551</v>
      </c>
      <c r="BJ169" s="23">
        <v>223</v>
      </c>
      <c r="BK169" s="23">
        <v>536</v>
      </c>
      <c r="BL169" s="23">
        <v>210</v>
      </c>
      <c r="BM169" s="23">
        <v>557</v>
      </c>
      <c r="BN169" s="23">
        <v>224</v>
      </c>
      <c r="BO169" s="21"/>
      <c r="BP169" s="21"/>
      <c r="BQ169" s="21"/>
      <c r="BR169" s="21"/>
      <c r="BS169" s="21"/>
      <c r="BT169" s="21"/>
      <c r="BU169" s="23">
        <v>0</v>
      </c>
      <c r="BV169" s="23">
        <v>0</v>
      </c>
      <c r="BW169" s="23">
        <v>0</v>
      </c>
      <c r="BX169" s="23">
        <v>0</v>
      </c>
      <c r="BY169" s="23">
        <v>0</v>
      </c>
      <c r="BZ169" s="23">
        <v>0</v>
      </c>
      <c r="CA169" s="23">
        <v>227</v>
      </c>
      <c r="CB169" s="23">
        <v>150</v>
      </c>
      <c r="CC169" s="23">
        <v>575</v>
      </c>
      <c r="CD169" s="23">
        <v>233</v>
      </c>
      <c r="CE169" s="23">
        <v>575</v>
      </c>
      <c r="CF169" s="23">
        <v>233</v>
      </c>
      <c r="CG169" s="23">
        <v>546</v>
      </c>
      <c r="CH169" s="23">
        <v>207</v>
      </c>
      <c r="CI169" s="23">
        <v>0</v>
      </c>
      <c r="CJ169" s="23">
        <v>0</v>
      </c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</row>
    <row r="170" spans="1:267" ht="17.25" thickBot="1">
      <c r="A170" s="21"/>
      <c r="B170" s="21"/>
      <c r="C170" s="23">
        <v>183751</v>
      </c>
      <c r="D170" s="23">
        <v>0</v>
      </c>
      <c r="E170" s="23">
        <v>0</v>
      </c>
      <c r="F170" s="23">
        <v>0</v>
      </c>
      <c r="G170" s="23">
        <v>0</v>
      </c>
      <c r="H170" s="23">
        <v>0</v>
      </c>
      <c r="I170" s="23">
        <v>3</v>
      </c>
      <c r="J170" s="21">
        <v>0</v>
      </c>
      <c r="K170" s="21">
        <v>0.6</v>
      </c>
      <c r="L170" s="23">
        <v>1</v>
      </c>
      <c r="M170" s="21" t="s">
        <v>2274</v>
      </c>
      <c r="N170" s="21">
        <v>1</v>
      </c>
      <c r="O170" s="23">
        <v>159</v>
      </c>
      <c r="P170" s="24" t="b">
        <v>0</v>
      </c>
      <c r="Q170" s="21"/>
      <c r="R170" s="21"/>
      <c r="S170" s="23">
        <v>55</v>
      </c>
      <c r="T170" s="21" t="s">
        <v>2275</v>
      </c>
      <c r="U170" s="21">
        <v>1</v>
      </c>
      <c r="V170" s="21" t="s">
        <v>2276</v>
      </c>
      <c r="W170" s="21">
        <v>0.2</v>
      </c>
      <c r="X170" s="24" t="b">
        <v>0</v>
      </c>
      <c r="Y170" s="21"/>
      <c r="Z170" s="21" t="s">
        <v>1129</v>
      </c>
      <c r="AA170" s="23">
        <v>6</v>
      </c>
      <c r="AB170" s="23">
        <v>90</v>
      </c>
      <c r="AC170" s="23">
        <v>1</v>
      </c>
      <c r="AD170" s="23">
        <v>258</v>
      </c>
      <c r="AE170" s="23">
        <v>258</v>
      </c>
      <c r="AF170" s="23">
        <v>1999</v>
      </c>
      <c r="AG170" s="23">
        <v>1999</v>
      </c>
      <c r="AH170" s="21">
        <v>0.2</v>
      </c>
      <c r="AI170" s="21">
        <v>0.2</v>
      </c>
      <c r="AJ170" s="21" t="s">
        <v>2277</v>
      </c>
      <c r="AK170" s="23">
        <v>16</v>
      </c>
      <c r="AL170" s="23">
        <v>0</v>
      </c>
      <c r="AM170" s="23">
        <v>0</v>
      </c>
      <c r="AN170" s="23">
        <v>0</v>
      </c>
      <c r="AO170" s="23">
        <v>1</v>
      </c>
      <c r="AP170" s="23">
        <v>0</v>
      </c>
      <c r="AQ170" s="23">
        <v>0</v>
      </c>
      <c r="AR170" s="23">
        <v>0</v>
      </c>
      <c r="AS170" s="23">
        <v>0</v>
      </c>
      <c r="AT170" s="23">
        <v>0</v>
      </c>
      <c r="AU170" s="23">
        <v>0</v>
      </c>
      <c r="AV170" s="23">
        <v>0</v>
      </c>
      <c r="AW170" s="23">
        <v>-1</v>
      </c>
      <c r="AX170" s="21">
        <v>0</v>
      </c>
      <c r="AY170" s="21">
        <v>0</v>
      </c>
      <c r="AZ170" s="21">
        <v>0</v>
      </c>
      <c r="BA170" s="21">
        <v>0</v>
      </c>
      <c r="BB170" s="23">
        <v>0</v>
      </c>
      <c r="BC170" s="21">
        <v>0</v>
      </c>
      <c r="BD170" s="21">
        <v>0</v>
      </c>
      <c r="BE170" s="21">
        <v>0</v>
      </c>
      <c r="BF170" s="21">
        <v>1.2</v>
      </c>
      <c r="BG170" s="23">
        <v>617</v>
      </c>
      <c r="BH170" s="23">
        <v>255</v>
      </c>
      <c r="BI170" s="23">
        <v>621</v>
      </c>
      <c r="BJ170" s="23">
        <v>260</v>
      </c>
      <c r="BK170" s="23">
        <v>616</v>
      </c>
      <c r="BL170" s="23">
        <v>255</v>
      </c>
      <c r="BM170" s="23">
        <v>623</v>
      </c>
      <c r="BN170" s="23">
        <v>261</v>
      </c>
      <c r="BO170" s="23">
        <v>3</v>
      </c>
      <c r="BP170" s="21"/>
      <c r="BQ170" s="21"/>
      <c r="BR170" s="21"/>
      <c r="BS170" s="21"/>
      <c r="BT170" s="21"/>
      <c r="BU170" s="23">
        <v>0</v>
      </c>
      <c r="BV170" s="23">
        <v>0</v>
      </c>
      <c r="BW170" s="23">
        <v>0</v>
      </c>
      <c r="BX170" s="23">
        <v>0</v>
      </c>
      <c r="BY170" s="23">
        <v>6.75</v>
      </c>
      <c r="BZ170" s="23">
        <v>5.62</v>
      </c>
      <c r="CA170" s="23">
        <v>113</v>
      </c>
      <c r="CB170" s="23">
        <v>70</v>
      </c>
      <c r="CC170" s="23">
        <v>255</v>
      </c>
      <c r="CD170" s="23">
        <v>117</v>
      </c>
      <c r="CE170" s="23">
        <v>255</v>
      </c>
      <c r="CF170" s="23">
        <v>117</v>
      </c>
      <c r="CG170" s="23">
        <v>344</v>
      </c>
      <c r="CH170" s="23">
        <v>106</v>
      </c>
      <c r="CI170" s="23">
        <v>0</v>
      </c>
      <c r="CJ170" s="23">
        <v>0</v>
      </c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</row>
    <row r="171" spans="1:267" ht="17.25" thickBot="1">
      <c r="A171" s="21"/>
      <c r="B171" s="21"/>
      <c r="C171" s="23">
        <v>241231</v>
      </c>
      <c r="D171" s="23">
        <v>0</v>
      </c>
      <c r="E171" s="23">
        <v>0</v>
      </c>
      <c r="F171" s="23">
        <v>0</v>
      </c>
      <c r="G171" s="23">
        <v>0</v>
      </c>
      <c r="H171" s="23">
        <v>0</v>
      </c>
      <c r="I171" s="23">
        <v>2</v>
      </c>
      <c r="J171" s="21">
        <v>0</v>
      </c>
      <c r="K171" s="21">
        <v>-0.5</v>
      </c>
      <c r="L171" s="23">
        <v>1</v>
      </c>
      <c r="M171" s="21" t="s">
        <v>1285</v>
      </c>
      <c r="N171" s="21">
        <v>1</v>
      </c>
      <c r="O171" s="23">
        <v>160</v>
      </c>
      <c r="P171" s="24" t="b">
        <v>0</v>
      </c>
      <c r="Q171" s="21"/>
      <c r="R171" s="21"/>
      <c r="S171" s="23">
        <v>40</v>
      </c>
      <c r="T171" s="21" t="s">
        <v>2278</v>
      </c>
      <c r="U171" s="21">
        <v>1</v>
      </c>
      <c r="V171" s="21" t="s">
        <v>2279</v>
      </c>
      <c r="W171" s="21">
        <v>4.7</v>
      </c>
      <c r="X171" s="24" t="b">
        <v>0</v>
      </c>
      <c r="Y171" s="21"/>
      <c r="Z171" s="21" t="s">
        <v>1129</v>
      </c>
      <c r="AA171" s="23">
        <v>6</v>
      </c>
      <c r="AB171" s="23">
        <v>90</v>
      </c>
      <c r="AC171" s="23">
        <v>1</v>
      </c>
      <c r="AD171" s="23">
        <v>7330</v>
      </c>
      <c r="AE171" s="23">
        <v>7330</v>
      </c>
      <c r="AF171" s="23">
        <v>9613</v>
      </c>
      <c r="AG171" s="23">
        <v>9613</v>
      </c>
      <c r="AH171" s="21">
        <v>0.2</v>
      </c>
      <c r="AI171" s="21">
        <v>0.2</v>
      </c>
      <c r="AJ171" s="21" t="s">
        <v>2279</v>
      </c>
      <c r="AK171" s="23">
        <v>73</v>
      </c>
      <c r="AL171" s="23">
        <v>0</v>
      </c>
      <c r="AM171" s="23">
        <v>0</v>
      </c>
      <c r="AN171" s="23">
        <v>0</v>
      </c>
      <c r="AO171" s="23">
        <v>2</v>
      </c>
      <c r="AP171" s="23">
        <v>0</v>
      </c>
      <c r="AQ171" s="23">
        <v>0</v>
      </c>
      <c r="AR171" s="23">
        <v>0</v>
      </c>
      <c r="AS171" s="23">
        <v>0</v>
      </c>
      <c r="AT171" s="23">
        <v>0</v>
      </c>
      <c r="AU171" s="23">
        <v>0</v>
      </c>
      <c r="AV171" s="23">
        <v>0</v>
      </c>
      <c r="AW171" s="23">
        <v>18</v>
      </c>
      <c r="AX171" s="21">
        <v>0</v>
      </c>
      <c r="AY171" s="21">
        <v>0</v>
      </c>
      <c r="AZ171" s="21">
        <v>0</v>
      </c>
      <c r="BA171" s="21">
        <v>0</v>
      </c>
      <c r="BB171" s="23">
        <v>1</v>
      </c>
      <c r="BC171" s="21">
        <v>0</v>
      </c>
      <c r="BD171" s="21">
        <v>0</v>
      </c>
      <c r="BE171" s="21">
        <v>0</v>
      </c>
      <c r="BF171" s="21">
        <v>1.01</v>
      </c>
      <c r="BG171" s="23">
        <v>292</v>
      </c>
      <c r="BH171" s="23">
        <v>115</v>
      </c>
      <c r="BI171" s="23">
        <v>284</v>
      </c>
      <c r="BJ171" s="23">
        <v>111</v>
      </c>
      <c r="BK171" s="23">
        <v>241</v>
      </c>
      <c r="BL171" s="23">
        <v>86</v>
      </c>
      <c r="BM171" s="23">
        <v>301</v>
      </c>
      <c r="BN171" s="23">
        <v>114</v>
      </c>
      <c r="BO171" s="21"/>
      <c r="BP171" s="21"/>
      <c r="BQ171" s="21"/>
      <c r="BR171" s="21"/>
      <c r="BS171" s="21"/>
      <c r="BT171" s="21"/>
      <c r="BU171" s="23">
        <v>0</v>
      </c>
      <c r="BV171" s="23">
        <v>0</v>
      </c>
      <c r="BW171" s="23">
        <v>0</v>
      </c>
      <c r="BX171" s="23">
        <v>0</v>
      </c>
      <c r="BY171" s="23">
        <v>1.25</v>
      </c>
      <c r="BZ171" s="23">
        <v>2.4700000000000002</v>
      </c>
      <c r="CA171" s="23">
        <v>621</v>
      </c>
      <c r="CB171" s="23">
        <v>185</v>
      </c>
      <c r="CC171" s="23">
        <v>179</v>
      </c>
      <c r="CD171" s="23">
        <v>54</v>
      </c>
      <c r="CE171" s="23">
        <v>179</v>
      </c>
      <c r="CF171" s="23">
        <v>54</v>
      </c>
      <c r="CG171" s="23">
        <v>75</v>
      </c>
      <c r="CH171" s="23">
        <v>25</v>
      </c>
      <c r="CI171" s="23">
        <v>1.23</v>
      </c>
      <c r="CJ171" s="23">
        <v>0</v>
      </c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</row>
    <row r="172" spans="1:267" ht="17.25" thickBot="1">
      <c r="A172" s="21"/>
      <c r="B172" s="21"/>
      <c r="C172" s="23">
        <v>172782</v>
      </c>
      <c r="D172" s="23">
        <v>0</v>
      </c>
      <c r="E172" s="23">
        <v>0</v>
      </c>
      <c r="F172" s="23">
        <v>0</v>
      </c>
      <c r="G172" s="23">
        <v>0</v>
      </c>
      <c r="H172" s="23">
        <v>0</v>
      </c>
      <c r="I172" s="23">
        <v>3</v>
      </c>
      <c r="J172" s="21">
        <v>0</v>
      </c>
      <c r="K172" s="21">
        <v>0.1</v>
      </c>
      <c r="L172" s="23">
        <v>1</v>
      </c>
      <c r="M172" s="21" t="s">
        <v>1310</v>
      </c>
      <c r="N172" s="21">
        <v>1</v>
      </c>
      <c r="O172" s="23">
        <v>161</v>
      </c>
      <c r="P172" s="24" t="b">
        <v>0</v>
      </c>
      <c r="Q172" s="21"/>
      <c r="R172" s="21"/>
      <c r="S172" s="23">
        <v>50</v>
      </c>
      <c r="T172" s="21" t="s">
        <v>2280</v>
      </c>
      <c r="U172" s="21">
        <v>1</v>
      </c>
      <c r="V172" s="21" t="s">
        <v>2281</v>
      </c>
      <c r="W172" s="21">
        <v>0.3</v>
      </c>
      <c r="X172" s="24" t="b">
        <v>0</v>
      </c>
      <c r="Y172" s="21"/>
      <c r="Z172" s="21" t="s">
        <v>1129</v>
      </c>
      <c r="AA172" s="23">
        <v>6</v>
      </c>
      <c r="AB172" s="23">
        <v>90</v>
      </c>
      <c r="AC172" s="23">
        <v>1</v>
      </c>
      <c r="AD172" s="23">
        <v>299</v>
      </c>
      <c r="AE172" s="23">
        <v>299</v>
      </c>
      <c r="AF172" s="23">
        <v>2778</v>
      </c>
      <c r="AG172" s="23">
        <v>2778</v>
      </c>
      <c r="AH172" s="21">
        <v>0.2</v>
      </c>
      <c r="AI172" s="21">
        <v>0.2</v>
      </c>
      <c r="AJ172" s="21" t="s">
        <v>2281</v>
      </c>
      <c r="AK172" s="23">
        <v>1</v>
      </c>
      <c r="AL172" s="23">
        <v>0</v>
      </c>
      <c r="AM172" s="23">
        <v>0</v>
      </c>
      <c r="AN172" s="23">
        <v>0</v>
      </c>
      <c r="AO172" s="23">
        <v>0</v>
      </c>
      <c r="AP172" s="23">
        <v>0</v>
      </c>
      <c r="AQ172" s="23">
        <v>0</v>
      </c>
      <c r="AR172" s="23">
        <v>0</v>
      </c>
      <c r="AS172" s="23">
        <v>0</v>
      </c>
      <c r="AT172" s="23">
        <v>0</v>
      </c>
      <c r="AU172" s="23">
        <v>0</v>
      </c>
      <c r="AV172" s="23">
        <v>0</v>
      </c>
      <c r="AW172" s="23">
        <v>3</v>
      </c>
      <c r="AX172" s="21">
        <v>0</v>
      </c>
      <c r="AY172" s="21">
        <v>0</v>
      </c>
      <c r="AZ172" s="21">
        <v>0</v>
      </c>
      <c r="BA172" s="21">
        <v>0</v>
      </c>
      <c r="BB172" s="23">
        <v>0</v>
      </c>
      <c r="BC172" s="21">
        <v>0</v>
      </c>
      <c r="BD172" s="21">
        <v>0</v>
      </c>
      <c r="BE172" s="21">
        <v>0</v>
      </c>
      <c r="BF172" s="21">
        <v>0.12</v>
      </c>
      <c r="BG172" s="23">
        <v>541</v>
      </c>
      <c r="BH172" s="23">
        <v>211</v>
      </c>
      <c r="BI172" s="23">
        <v>542</v>
      </c>
      <c r="BJ172" s="23">
        <v>217</v>
      </c>
      <c r="BK172" s="23">
        <v>526</v>
      </c>
      <c r="BL172" s="23">
        <v>203</v>
      </c>
      <c r="BM172" s="23">
        <v>548</v>
      </c>
      <c r="BN172" s="23">
        <v>218</v>
      </c>
      <c r="BO172" s="23">
        <v>1</v>
      </c>
      <c r="BP172" s="21"/>
      <c r="BQ172" s="23">
        <v>3</v>
      </c>
      <c r="BR172" s="21"/>
      <c r="BS172" s="21"/>
      <c r="BT172" s="21"/>
      <c r="BU172" s="23">
        <v>0</v>
      </c>
      <c r="BV172" s="23">
        <v>0</v>
      </c>
      <c r="BW172" s="23">
        <v>0</v>
      </c>
      <c r="BX172" s="23">
        <v>0</v>
      </c>
      <c r="BY172" s="23">
        <v>10.8</v>
      </c>
      <c r="BZ172" s="23">
        <v>0</v>
      </c>
      <c r="CA172" s="23">
        <v>217</v>
      </c>
      <c r="CB172" s="23">
        <v>143</v>
      </c>
      <c r="CC172" s="23">
        <v>233</v>
      </c>
      <c r="CD172" s="23">
        <v>101</v>
      </c>
      <c r="CE172" s="23">
        <v>233</v>
      </c>
      <c r="CF172" s="23">
        <v>101</v>
      </c>
      <c r="CG172" s="23">
        <v>284</v>
      </c>
      <c r="CH172" s="23">
        <v>84</v>
      </c>
      <c r="CI172" s="23">
        <v>0</v>
      </c>
      <c r="CJ172" s="23">
        <v>0</v>
      </c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</row>
    <row r="173" spans="1:267" ht="17.25" thickBot="1">
      <c r="A173" s="21"/>
      <c r="B173" s="21"/>
      <c r="C173" s="23">
        <v>250735</v>
      </c>
      <c r="D173" s="23">
        <v>0</v>
      </c>
      <c r="E173" s="23">
        <v>0</v>
      </c>
      <c r="F173" s="23">
        <v>0</v>
      </c>
      <c r="G173" s="23">
        <v>0</v>
      </c>
      <c r="H173" s="23">
        <v>0</v>
      </c>
      <c r="I173" s="23">
        <v>3</v>
      </c>
      <c r="J173" s="21">
        <v>0</v>
      </c>
      <c r="K173" s="21">
        <v>-0.5</v>
      </c>
      <c r="L173" s="23">
        <v>0</v>
      </c>
      <c r="M173" s="21" t="s">
        <v>1606</v>
      </c>
      <c r="N173" s="21">
        <v>0</v>
      </c>
      <c r="O173" s="23">
        <v>162</v>
      </c>
      <c r="P173" s="24" t="b">
        <v>0</v>
      </c>
      <c r="Q173" s="21"/>
      <c r="R173" s="21"/>
      <c r="S173" s="23">
        <v>45</v>
      </c>
      <c r="T173" s="21" t="s">
        <v>2282</v>
      </c>
      <c r="U173" s="21">
        <v>0</v>
      </c>
      <c r="V173" s="21" t="s">
        <v>2283</v>
      </c>
      <c r="W173" s="21">
        <v>0</v>
      </c>
      <c r="X173" s="24" t="b">
        <v>0</v>
      </c>
      <c r="Y173" s="21"/>
      <c r="Z173" s="21" t="s">
        <v>1129</v>
      </c>
      <c r="AA173" s="23">
        <v>6</v>
      </c>
      <c r="AB173" s="23">
        <v>90</v>
      </c>
      <c r="AC173" s="23">
        <v>0</v>
      </c>
      <c r="AD173" s="23">
        <v>98</v>
      </c>
      <c r="AE173" s="23">
        <v>98</v>
      </c>
      <c r="AF173" s="23">
        <v>312</v>
      </c>
      <c r="AG173" s="23">
        <v>312</v>
      </c>
      <c r="AH173" s="21">
        <v>0</v>
      </c>
      <c r="AI173" s="21">
        <v>0</v>
      </c>
      <c r="AJ173" s="21" t="s">
        <v>2283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  <c r="AQ173" s="23">
        <v>0</v>
      </c>
      <c r="AR173" s="23">
        <v>0</v>
      </c>
      <c r="AS173" s="23">
        <v>0</v>
      </c>
      <c r="AT173" s="23">
        <v>0</v>
      </c>
      <c r="AU173" s="23">
        <v>0</v>
      </c>
      <c r="AV173" s="23">
        <v>0</v>
      </c>
      <c r="AW173" s="23">
        <v>0</v>
      </c>
      <c r="AX173" s="21">
        <v>0</v>
      </c>
      <c r="AY173" s="21">
        <v>0</v>
      </c>
      <c r="AZ173" s="21">
        <v>0</v>
      </c>
      <c r="BA173" s="21">
        <v>0</v>
      </c>
      <c r="BB173" s="23">
        <v>0</v>
      </c>
      <c r="BC173" s="21">
        <v>0</v>
      </c>
      <c r="BD173" s="21">
        <v>0</v>
      </c>
      <c r="BE173" s="21">
        <v>0</v>
      </c>
      <c r="BF173" s="21">
        <v>0</v>
      </c>
      <c r="BG173" s="23">
        <v>431</v>
      </c>
      <c r="BH173" s="23">
        <v>136</v>
      </c>
      <c r="BI173" s="23">
        <v>431</v>
      </c>
      <c r="BJ173" s="23">
        <v>141</v>
      </c>
      <c r="BK173" s="23">
        <v>407</v>
      </c>
      <c r="BL173" s="23">
        <v>124</v>
      </c>
      <c r="BM173" s="23">
        <v>440</v>
      </c>
      <c r="BN173" s="23">
        <v>143</v>
      </c>
      <c r="BO173" s="21"/>
      <c r="BP173" s="21"/>
      <c r="BQ173" s="21"/>
      <c r="BR173" s="21"/>
      <c r="BS173" s="21"/>
      <c r="BT173" s="21"/>
      <c r="BU173" s="23">
        <v>0</v>
      </c>
      <c r="BV173" s="23">
        <v>0</v>
      </c>
      <c r="BW173" s="23">
        <v>0</v>
      </c>
      <c r="BX173" s="23">
        <v>0</v>
      </c>
      <c r="BY173" s="23">
        <v>0</v>
      </c>
      <c r="BZ173" s="23">
        <v>0</v>
      </c>
      <c r="CA173" s="23">
        <v>466</v>
      </c>
      <c r="CB173" s="23">
        <v>234</v>
      </c>
      <c r="CC173" s="23">
        <v>480</v>
      </c>
      <c r="CD173" s="23">
        <v>165</v>
      </c>
      <c r="CE173" s="23">
        <v>480</v>
      </c>
      <c r="CF173" s="23">
        <v>165</v>
      </c>
      <c r="CG173" s="23">
        <v>533</v>
      </c>
      <c r="CH173" s="23">
        <v>199</v>
      </c>
      <c r="CI173" s="23">
        <v>0</v>
      </c>
      <c r="CJ173" s="23">
        <v>0</v>
      </c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</row>
    <row r="174" spans="1:267" ht="17.25" thickBot="1">
      <c r="A174" s="21"/>
      <c r="B174" s="21"/>
      <c r="C174" s="23">
        <v>40145</v>
      </c>
      <c r="D174" s="23">
        <v>0</v>
      </c>
      <c r="E174" s="23">
        <v>0</v>
      </c>
      <c r="F174" s="23">
        <v>0</v>
      </c>
      <c r="G174" s="23">
        <v>0</v>
      </c>
      <c r="H174" s="23">
        <v>0</v>
      </c>
      <c r="I174" s="23">
        <v>3</v>
      </c>
      <c r="J174" s="21">
        <v>0</v>
      </c>
      <c r="K174" s="21">
        <v>0.1</v>
      </c>
      <c r="L174" s="23">
        <v>0</v>
      </c>
      <c r="M174" s="21" t="s">
        <v>1266</v>
      </c>
      <c r="N174" s="21">
        <v>0</v>
      </c>
      <c r="O174" s="23">
        <v>163</v>
      </c>
      <c r="P174" s="24" t="b">
        <v>0</v>
      </c>
      <c r="Q174" s="21"/>
      <c r="R174" s="21"/>
      <c r="S174" s="23">
        <v>50</v>
      </c>
      <c r="T174" s="21" t="s">
        <v>2284</v>
      </c>
      <c r="U174" s="21">
        <v>0</v>
      </c>
      <c r="V174" s="21" t="s">
        <v>2285</v>
      </c>
      <c r="W174" s="21">
        <v>0</v>
      </c>
      <c r="X174" s="24" t="b">
        <v>0</v>
      </c>
      <c r="Y174" s="21"/>
      <c r="Z174" s="21" t="s">
        <v>1129</v>
      </c>
      <c r="AA174" s="23">
        <v>6</v>
      </c>
      <c r="AB174" s="23">
        <v>90</v>
      </c>
      <c r="AC174" s="23">
        <v>0</v>
      </c>
      <c r="AD174" s="23">
        <v>50</v>
      </c>
      <c r="AE174" s="23">
        <v>50</v>
      </c>
      <c r="AF174" s="23">
        <v>348</v>
      </c>
      <c r="AG174" s="23">
        <v>348</v>
      </c>
      <c r="AH174" s="21">
        <v>0</v>
      </c>
      <c r="AI174" s="21">
        <v>0</v>
      </c>
      <c r="AJ174" s="21" t="s">
        <v>2285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0</v>
      </c>
      <c r="AQ174" s="23">
        <v>0</v>
      </c>
      <c r="AR174" s="23">
        <v>0</v>
      </c>
      <c r="AS174" s="23">
        <v>0</v>
      </c>
      <c r="AT174" s="23">
        <v>0</v>
      </c>
      <c r="AU174" s="23">
        <v>0</v>
      </c>
      <c r="AV174" s="23">
        <v>0</v>
      </c>
      <c r="AW174" s="23">
        <v>0</v>
      </c>
      <c r="AX174" s="21">
        <v>0</v>
      </c>
      <c r="AY174" s="21">
        <v>0</v>
      </c>
      <c r="AZ174" s="21">
        <v>0</v>
      </c>
      <c r="BA174" s="21">
        <v>0</v>
      </c>
      <c r="BB174" s="23">
        <v>0</v>
      </c>
      <c r="BC174" s="21">
        <v>0</v>
      </c>
      <c r="BD174" s="21">
        <v>0</v>
      </c>
      <c r="BE174" s="21">
        <v>0</v>
      </c>
      <c r="BF174" s="21">
        <v>0</v>
      </c>
      <c r="BG174" s="23">
        <v>503</v>
      </c>
      <c r="BH174" s="23">
        <v>180</v>
      </c>
      <c r="BI174" s="23">
        <v>503</v>
      </c>
      <c r="BJ174" s="23">
        <v>186</v>
      </c>
      <c r="BK174" s="23">
        <v>484</v>
      </c>
      <c r="BL174" s="23">
        <v>171</v>
      </c>
      <c r="BM174" s="23">
        <v>511</v>
      </c>
      <c r="BN174" s="23">
        <v>187</v>
      </c>
      <c r="BO174" s="21"/>
      <c r="BP174" s="21"/>
      <c r="BQ174" s="21"/>
      <c r="BR174" s="21"/>
      <c r="BS174" s="21"/>
      <c r="BT174" s="21"/>
      <c r="BU174" s="23">
        <v>0</v>
      </c>
      <c r="BV174" s="23">
        <v>0</v>
      </c>
      <c r="BW174" s="23">
        <v>0</v>
      </c>
      <c r="BX174" s="23">
        <v>0</v>
      </c>
      <c r="BY174" s="23">
        <v>0</v>
      </c>
      <c r="BZ174" s="23">
        <v>0</v>
      </c>
      <c r="CA174" s="23">
        <v>154</v>
      </c>
      <c r="CB174" s="23">
        <v>98</v>
      </c>
      <c r="CC174" s="23">
        <v>542</v>
      </c>
      <c r="CD174" s="23">
        <v>206</v>
      </c>
      <c r="CE174" s="23">
        <v>542</v>
      </c>
      <c r="CF174" s="23">
        <v>206</v>
      </c>
      <c r="CG174" s="23">
        <v>553</v>
      </c>
      <c r="CH174" s="23">
        <v>213</v>
      </c>
      <c r="CI174" s="23">
        <v>0</v>
      </c>
      <c r="CJ174" s="23">
        <v>0</v>
      </c>
      <c r="CK174" s="21"/>
      <c r="CL174" s="21"/>
      <c r="CM174" s="21"/>
      <c r="CN174" s="21"/>
      <c r="CO174" s="21"/>
      <c r="CP174" s="21"/>
      <c r="CQ174" s="21"/>
      <c r="CR174" s="21"/>
      <c r="CS174" s="21"/>
      <c r="CT174" s="21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</row>
    <row r="175" spans="1:267" ht="17.25" thickBot="1">
      <c r="A175" s="21"/>
      <c r="B175" s="21"/>
      <c r="C175" s="23">
        <v>530873</v>
      </c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3</v>
      </c>
      <c r="J175" s="21">
        <v>0</v>
      </c>
      <c r="K175" s="21">
        <v>-0.5</v>
      </c>
      <c r="L175" s="23">
        <v>0</v>
      </c>
      <c r="M175" s="21" t="s">
        <v>2286</v>
      </c>
      <c r="N175" s="21">
        <v>0</v>
      </c>
      <c r="O175" s="23">
        <v>164</v>
      </c>
      <c r="P175" s="24" t="b">
        <v>0</v>
      </c>
      <c r="Q175" s="21"/>
      <c r="R175" s="21"/>
      <c r="S175" s="23">
        <v>45</v>
      </c>
      <c r="T175" s="21" t="s">
        <v>2287</v>
      </c>
      <c r="U175" s="21">
        <v>0</v>
      </c>
      <c r="V175" s="21" t="s">
        <v>2288</v>
      </c>
      <c r="W175" s="21">
        <v>0</v>
      </c>
      <c r="X175" s="24" t="b">
        <v>0</v>
      </c>
      <c r="Y175" s="21"/>
      <c r="Z175" s="21" t="s">
        <v>1129</v>
      </c>
      <c r="AA175" s="23">
        <v>6</v>
      </c>
      <c r="AB175" s="23">
        <v>90</v>
      </c>
      <c r="AC175" s="23">
        <v>0</v>
      </c>
      <c r="AD175" s="23">
        <v>82</v>
      </c>
      <c r="AE175" s="23">
        <v>82</v>
      </c>
      <c r="AF175" s="23">
        <v>300</v>
      </c>
      <c r="AG175" s="23">
        <v>300</v>
      </c>
      <c r="AH175" s="21">
        <v>0</v>
      </c>
      <c r="AI175" s="21">
        <v>0</v>
      </c>
      <c r="AJ175" s="21" t="s">
        <v>2288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0</v>
      </c>
      <c r="AQ175" s="23">
        <v>0</v>
      </c>
      <c r="AR175" s="23">
        <v>0</v>
      </c>
      <c r="AS175" s="23">
        <v>0</v>
      </c>
      <c r="AT175" s="23">
        <v>0</v>
      </c>
      <c r="AU175" s="23">
        <v>0</v>
      </c>
      <c r="AV175" s="23">
        <v>0</v>
      </c>
      <c r="AW175" s="23">
        <v>0</v>
      </c>
      <c r="AX175" s="21">
        <v>0</v>
      </c>
      <c r="AY175" s="21">
        <v>0</v>
      </c>
      <c r="AZ175" s="21">
        <v>0</v>
      </c>
      <c r="BA175" s="21">
        <v>0</v>
      </c>
      <c r="BB175" s="23">
        <v>0</v>
      </c>
      <c r="BC175" s="21">
        <v>0</v>
      </c>
      <c r="BD175" s="21">
        <v>0</v>
      </c>
      <c r="BE175" s="21">
        <v>0</v>
      </c>
      <c r="BF175" s="21">
        <v>0</v>
      </c>
      <c r="BG175" s="23">
        <v>488</v>
      </c>
      <c r="BH175" s="23">
        <v>170</v>
      </c>
      <c r="BI175" s="23">
        <v>488</v>
      </c>
      <c r="BJ175" s="23">
        <v>176</v>
      </c>
      <c r="BK175" s="23">
        <v>468</v>
      </c>
      <c r="BL175" s="23">
        <v>160</v>
      </c>
      <c r="BM175" s="23">
        <v>496</v>
      </c>
      <c r="BN175" s="23">
        <v>177</v>
      </c>
      <c r="BO175" s="21"/>
      <c r="BP175" s="21"/>
      <c r="BQ175" s="21"/>
      <c r="BR175" s="21"/>
      <c r="BS175" s="21"/>
      <c r="BT175" s="21"/>
      <c r="BU175" s="23">
        <v>0</v>
      </c>
      <c r="BV175" s="23">
        <v>0</v>
      </c>
      <c r="BW175" s="23">
        <v>0</v>
      </c>
      <c r="BX175" s="23">
        <v>0</v>
      </c>
      <c r="BY175" s="23">
        <v>0</v>
      </c>
      <c r="BZ175" s="23">
        <v>0</v>
      </c>
      <c r="CA175" s="23">
        <v>538</v>
      </c>
      <c r="CB175" s="23">
        <v>275</v>
      </c>
      <c r="CC175" s="23">
        <v>530</v>
      </c>
      <c r="CD175" s="23">
        <v>197</v>
      </c>
      <c r="CE175" s="23">
        <v>530</v>
      </c>
      <c r="CF175" s="23">
        <v>197</v>
      </c>
      <c r="CG175" s="23">
        <v>535</v>
      </c>
      <c r="CH175" s="23">
        <v>201</v>
      </c>
      <c r="CI175" s="23">
        <v>0</v>
      </c>
      <c r="CJ175" s="23">
        <v>0</v>
      </c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</row>
    <row r="176" spans="1:267" ht="17.25" thickBot="1">
      <c r="A176" s="21"/>
      <c r="B176" s="21"/>
      <c r="C176" s="23">
        <v>172567</v>
      </c>
      <c r="D176" s="23">
        <v>0</v>
      </c>
      <c r="E176" s="23">
        <v>0</v>
      </c>
      <c r="F176" s="23">
        <v>0</v>
      </c>
      <c r="G176" s="23">
        <v>0</v>
      </c>
      <c r="H176" s="23">
        <v>0</v>
      </c>
      <c r="I176" s="23">
        <v>3</v>
      </c>
      <c r="J176" s="21">
        <v>0</v>
      </c>
      <c r="K176" s="21">
        <v>0.1</v>
      </c>
      <c r="L176" s="23">
        <v>2</v>
      </c>
      <c r="M176" s="21" t="s">
        <v>1310</v>
      </c>
      <c r="N176" s="21">
        <v>2</v>
      </c>
      <c r="O176" s="23">
        <v>165</v>
      </c>
      <c r="P176" s="24" t="b">
        <v>0</v>
      </c>
      <c r="Q176" s="21"/>
      <c r="R176" s="21"/>
      <c r="S176" s="23">
        <v>50</v>
      </c>
      <c r="T176" s="21" t="s">
        <v>2289</v>
      </c>
      <c r="U176" s="21">
        <v>2</v>
      </c>
      <c r="V176" s="21" t="s">
        <v>2290</v>
      </c>
      <c r="W176" s="21">
        <v>0.1</v>
      </c>
      <c r="X176" s="24" t="b">
        <v>0</v>
      </c>
      <c r="Y176" s="21"/>
      <c r="Z176" s="21" t="s">
        <v>1129</v>
      </c>
      <c r="AA176" s="23">
        <v>6</v>
      </c>
      <c r="AB176" s="23">
        <v>90</v>
      </c>
      <c r="AC176" s="23">
        <v>2</v>
      </c>
      <c r="AD176" s="23">
        <v>442</v>
      </c>
      <c r="AE176" s="23">
        <v>442</v>
      </c>
      <c r="AF176" s="23">
        <v>411</v>
      </c>
      <c r="AG176" s="23">
        <v>411</v>
      </c>
      <c r="AH176" s="21">
        <v>0.4</v>
      </c>
      <c r="AI176" s="21">
        <v>0.4</v>
      </c>
      <c r="AJ176" s="21" t="s">
        <v>2290</v>
      </c>
      <c r="AK176" s="23">
        <v>90</v>
      </c>
      <c r="AL176" s="23">
        <v>0</v>
      </c>
      <c r="AM176" s="23">
        <v>0</v>
      </c>
      <c r="AN176" s="23">
        <v>0</v>
      </c>
      <c r="AO176" s="23">
        <v>3</v>
      </c>
      <c r="AP176" s="23">
        <v>0</v>
      </c>
      <c r="AQ176" s="23">
        <v>0</v>
      </c>
      <c r="AR176" s="23">
        <v>0</v>
      </c>
      <c r="AS176" s="23">
        <v>0</v>
      </c>
      <c r="AT176" s="23">
        <v>0</v>
      </c>
      <c r="AU176" s="23">
        <v>0</v>
      </c>
      <c r="AV176" s="23">
        <v>0</v>
      </c>
      <c r="AW176" s="23">
        <v>12</v>
      </c>
      <c r="AX176" s="21">
        <v>0</v>
      </c>
      <c r="AY176" s="21">
        <v>0</v>
      </c>
      <c r="AZ176" s="21">
        <v>0</v>
      </c>
      <c r="BA176" s="21">
        <v>0</v>
      </c>
      <c r="BB176" s="23">
        <v>1</v>
      </c>
      <c r="BC176" s="21">
        <v>0</v>
      </c>
      <c r="BD176" s="21">
        <v>0.01</v>
      </c>
      <c r="BE176" s="21">
        <v>0.01</v>
      </c>
      <c r="BF176" s="21">
        <v>2.21</v>
      </c>
      <c r="BG176" s="23">
        <v>540</v>
      </c>
      <c r="BH176" s="23">
        <v>210</v>
      </c>
      <c r="BI176" s="23">
        <v>541</v>
      </c>
      <c r="BJ176" s="23">
        <v>216</v>
      </c>
      <c r="BK176" s="23">
        <v>525</v>
      </c>
      <c r="BL176" s="23">
        <v>202</v>
      </c>
      <c r="BM176" s="23">
        <v>547</v>
      </c>
      <c r="BN176" s="23">
        <v>217</v>
      </c>
      <c r="BO176" s="21"/>
      <c r="BP176" s="21"/>
      <c r="BQ176" s="21"/>
      <c r="BR176" s="21"/>
      <c r="BS176" s="21"/>
      <c r="BT176" s="21"/>
      <c r="BU176" s="23">
        <v>0</v>
      </c>
      <c r="BV176" s="23">
        <v>0</v>
      </c>
      <c r="BW176" s="23">
        <v>0.01</v>
      </c>
      <c r="BX176" s="23">
        <v>0.01</v>
      </c>
      <c r="BY176" s="23">
        <v>2.21</v>
      </c>
      <c r="BZ176" s="23">
        <v>3</v>
      </c>
      <c r="CA176" s="23">
        <v>216</v>
      </c>
      <c r="CB176" s="23">
        <v>142</v>
      </c>
      <c r="CC176" s="23">
        <v>131</v>
      </c>
      <c r="CD176" s="23">
        <v>51</v>
      </c>
      <c r="CE176" s="23">
        <v>131</v>
      </c>
      <c r="CF176" s="23">
        <v>51</v>
      </c>
      <c r="CG176" s="23">
        <v>465</v>
      </c>
      <c r="CH176" s="23">
        <v>161</v>
      </c>
      <c r="CI176" s="23">
        <v>1</v>
      </c>
      <c r="CJ176" s="23">
        <v>0</v>
      </c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</row>
    <row r="177" spans="1:267" ht="17.25" thickBot="1">
      <c r="A177" s="21"/>
      <c r="B177" s="21"/>
      <c r="C177" s="23">
        <v>432711</v>
      </c>
      <c r="D177" s="23">
        <v>0</v>
      </c>
      <c r="E177" s="23">
        <v>0</v>
      </c>
      <c r="F177" s="23">
        <v>0</v>
      </c>
      <c r="G177" s="23">
        <v>0</v>
      </c>
      <c r="H177" s="23">
        <v>0</v>
      </c>
      <c r="I177" s="23">
        <v>2</v>
      </c>
      <c r="J177" s="21">
        <v>0</v>
      </c>
      <c r="K177" s="21">
        <v>-0.5</v>
      </c>
      <c r="L177" s="23">
        <v>0</v>
      </c>
      <c r="M177" s="21" t="s">
        <v>2291</v>
      </c>
      <c r="N177" s="21">
        <v>0</v>
      </c>
      <c r="O177" s="23">
        <v>166</v>
      </c>
      <c r="P177" s="24" t="b">
        <v>0</v>
      </c>
      <c r="Q177" s="21"/>
      <c r="R177" s="21"/>
      <c r="S177" s="23">
        <v>40</v>
      </c>
      <c r="T177" s="21" t="s">
        <v>2292</v>
      </c>
      <c r="U177" s="21">
        <v>0</v>
      </c>
      <c r="V177" s="21" t="s">
        <v>2293</v>
      </c>
      <c r="W177" s="21">
        <v>0.2</v>
      </c>
      <c r="X177" s="24" t="b">
        <v>0</v>
      </c>
      <c r="Y177" s="21"/>
      <c r="Z177" s="21" t="s">
        <v>1129</v>
      </c>
      <c r="AA177" s="23">
        <v>6</v>
      </c>
      <c r="AB177" s="23">
        <v>90</v>
      </c>
      <c r="AC177" s="23">
        <v>0</v>
      </c>
      <c r="AD177" s="23">
        <v>132</v>
      </c>
      <c r="AE177" s="23">
        <v>132</v>
      </c>
      <c r="AF177" s="23">
        <v>875</v>
      </c>
      <c r="AG177" s="23">
        <v>875</v>
      </c>
      <c r="AH177" s="21">
        <v>0</v>
      </c>
      <c r="AI177" s="21">
        <v>0</v>
      </c>
      <c r="AJ177" s="21" t="s">
        <v>2293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0</v>
      </c>
      <c r="AQ177" s="23">
        <v>0</v>
      </c>
      <c r="AR177" s="23">
        <v>0</v>
      </c>
      <c r="AS177" s="23">
        <v>0</v>
      </c>
      <c r="AT177" s="23">
        <v>0</v>
      </c>
      <c r="AU177" s="23">
        <v>0</v>
      </c>
      <c r="AV177" s="23">
        <v>0</v>
      </c>
      <c r="AW177" s="23">
        <v>0</v>
      </c>
      <c r="AX177" s="21">
        <v>0</v>
      </c>
      <c r="AY177" s="21">
        <v>0</v>
      </c>
      <c r="AZ177" s="21">
        <v>0</v>
      </c>
      <c r="BA177" s="21">
        <v>0</v>
      </c>
      <c r="BB177" s="23">
        <v>0</v>
      </c>
      <c r="BC177" s="21">
        <v>0</v>
      </c>
      <c r="BD177" s="21">
        <v>0</v>
      </c>
      <c r="BE177" s="21">
        <v>0</v>
      </c>
      <c r="BF177" s="21">
        <v>0</v>
      </c>
      <c r="BG177" s="23">
        <v>298</v>
      </c>
      <c r="BH177" s="23">
        <v>120</v>
      </c>
      <c r="BI177" s="23">
        <v>290</v>
      </c>
      <c r="BJ177" s="23">
        <v>116</v>
      </c>
      <c r="BK177" s="23">
        <v>247</v>
      </c>
      <c r="BL177" s="23">
        <v>91</v>
      </c>
      <c r="BM177" s="23">
        <v>307</v>
      </c>
      <c r="BN177" s="23">
        <v>119</v>
      </c>
      <c r="BO177" s="21"/>
      <c r="BP177" s="21"/>
      <c r="BQ177" s="21"/>
      <c r="BR177" s="21"/>
      <c r="BS177" s="21"/>
      <c r="BT177" s="21"/>
      <c r="BU177" s="23">
        <v>0</v>
      </c>
      <c r="BV177" s="23">
        <v>0</v>
      </c>
      <c r="BW177" s="23">
        <v>0</v>
      </c>
      <c r="BX177" s="23">
        <v>0</v>
      </c>
      <c r="BY177" s="23">
        <v>0</v>
      </c>
      <c r="BZ177" s="23">
        <v>0</v>
      </c>
      <c r="CA177" s="23">
        <v>627</v>
      </c>
      <c r="CB177" s="23">
        <v>190</v>
      </c>
      <c r="CC177" s="23">
        <v>353</v>
      </c>
      <c r="CD177" s="23">
        <v>124</v>
      </c>
      <c r="CE177" s="23">
        <v>353</v>
      </c>
      <c r="CF177" s="23">
        <v>124</v>
      </c>
      <c r="CG177" s="23">
        <v>386</v>
      </c>
      <c r="CH177" s="23">
        <v>149</v>
      </c>
      <c r="CI177" s="23">
        <v>0</v>
      </c>
      <c r="CJ177" s="23">
        <v>0</v>
      </c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</row>
    <row r="178" spans="1:267" ht="17.25" thickBot="1">
      <c r="A178" s="21"/>
      <c r="B178" s="21"/>
      <c r="C178" s="23">
        <v>478969</v>
      </c>
      <c r="D178" s="23">
        <v>0</v>
      </c>
      <c r="E178" s="23">
        <v>0</v>
      </c>
      <c r="F178" s="23">
        <v>0</v>
      </c>
      <c r="G178" s="23">
        <v>0</v>
      </c>
      <c r="H178" s="23">
        <v>0</v>
      </c>
      <c r="I178" s="23">
        <v>2</v>
      </c>
      <c r="J178" s="21">
        <v>0</v>
      </c>
      <c r="K178" s="21">
        <v>-0.5</v>
      </c>
      <c r="L178" s="23">
        <v>0</v>
      </c>
      <c r="M178" s="21" t="s">
        <v>2294</v>
      </c>
      <c r="N178" s="21">
        <v>0</v>
      </c>
      <c r="O178" s="23">
        <v>167</v>
      </c>
      <c r="P178" s="24" t="b">
        <v>0</v>
      </c>
      <c r="Q178" s="21"/>
      <c r="R178" s="21"/>
      <c r="S178" s="23">
        <v>40</v>
      </c>
      <c r="T178" s="21" t="s">
        <v>2295</v>
      </c>
      <c r="U178" s="21">
        <v>0</v>
      </c>
      <c r="V178" s="21" t="s">
        <v>2296</v>
      </c>
      <c r="W178" s="21">
        <v>0.2</v>
      </c>
      <c r="X178" s="24" t="b">
        <v>0</v>
      </c>
      <c r="Y178" s="21"/>
      <c r="Z178" s="21" t="s">
        <v>1129</v>
      </c>
      <c r="AA178" s="23">
        <v>6</v>
      </c>
      <c r="AB178" s="23">
        <v>90</v>
      </c>
      <c r="AC178" s="23">
        <v>0</v>
      </c>
      <c r="AD178" s="23">
        <v>227</v>
      </c>
      <c r="AE178" s="23">
        <v>227</v>
      </c>
      <c r="AF178" s="23">
        <v>1241</v>
      </c>
      <c r="AG178" s="23">
        <v>1241</v>
      </c>
      <c r="AH178" s="21">
        <v>0</v>
      </c>
      <c r="AI178" s="21">
        <v>0</v>
      </c>
      <c r="AJ178" s="21" t="s">
        <v>2296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0</v>
      </c>
      <c r="AQ178" s="23">
        <v>0</v>
      </c>
      <c r="AR178" s="23">
        <v>0</v>
      </c>
      <c r="AS178" s="23">
        <v>0</v>
      </c>
      <c r="AT178" s="23">
        <v>0</v>
      </c>
      <c r="AU178" s="23">
        <v>0</v>
      </c>
      <c r="AV178" s="23">
        <v>0</v>
      </c>
      <c r="AW178" s="23">
        <v>0</v>
      </c>
      <c r="AX178" s="21">
        <v>0</v>
      </c>
      <c r="AY178" s="21">
        <v>0</v>
      </c>
      <c r="AZ178" s="21">
        <v>0</v>
      </c>
      <c r="BA178" s="21">
        <v>0</v>
      </c>
      <c r="BB178" s="23">
        <v>0</v>
      </c>
      <c r="BC178" s="21">
        <v>0</v>
      </c>
      <c r="BD178" s="21">
        <v>0</v>
      </c>
      <c r="BE178" s="21">
        <v>0</v>
      </c>
      <c r="BF178" s="21">
        <v>0</v>
      </c>
      <c r="BG178" s="23">
        <v>317</v>
      </c>
      <c r="BH178" s="23">
        <v>135</v>
      </c>
      <c r="BI178" s="23">
        <v>308</v>
      </c>
      <c r="BJ178" s="23">
        <v>130</v>
      </c>
      <c r="BK178" s="23">
        <v>266</v>
      </c>
      <c r="BL178" s="23">
        <v>106</v>
      </c>
      <c r="BM178" s="23">
        <v>325</v>
      </c>
      <c r="BN178" s="23">
        <v>133</v>
      </c>
      <c r="BO178" s="21"/>
      <c r="BP178" s="21"/>
      <c r="BQ178" s="21"/>
      <c r="BR178" s="21"/>
      <c r="BS178" s="21"/>
      <c r="BT178" s="21"/>
      <c r="BU178" s="23">
        <v>0</v>
      </c>
      <c r="BV178" s="23">
        <v>0</v>
      </c>
      <c r="BW178" s="23">
        <v>0</v>
      </c>
      <c r="BX178" s="23">
        <v>0</v>
      </c>
      <c r="BY178" s="23">
        <v>0</v>
      </c>
      <c r="BZ178" s="23">
        <v>0</v>
      </c>
      <c r="CA178" s="23">
        <v>648</v>
      </c>
      <c r="CB178" s="23">
        <v>207</v>
      </c>
      <c r="CC178" s="23">
        <v>371</v>
      </c>
      <c r="CD178" s="23">
        <v>138</v>
      </c>
      <c r="CE178" s="23">
        <v>371</v>
      </c>
      <c r="CF178" s="23">
        <v>138</v>
      </c>
      <c r="CG178" s="23">
        <v>310</v>
      </c>
      <c r="CH178" s="23">
        <v>118</v>
      </c>
      <c r="CI178" s="23">
        <v>0</v>
      </c>
      <c r="CJ178" s="23">
        <v>0</v>
      </c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</row>
    <row r="179" spans="1:267" ht="17.25" thickBot="1">
      <c r="A179" s="21"/>
      <c r="B179" s="21"/>
      <c r="C179" s="23">
        <v>435973</v>
      </c>
      <c r="D179" s="23">
        <v>0</v>
      </c>
      <c r="E179" s="23">
        <v>0</v>
      </c>
      <c r="F179" s="23">
        <v>0</v>
      </c>
      <c r="G179" s="23">
        <v>0</v>
      </c>
      <c r="H179" s="23">
        <v>0</v>
      </c>
      <c r="I179" s="23">
        <v>4</v>
      </c>
      <c r="J179" s="21">
        <v>0</v>
      </c>
      <c r="K179" s="21">
        <v>-0.1</v>
      </c>
      <c r="L179" s="23">
        <v>2</v>
      </c>
      <c r="M179" s="21" t="s">
        <v>1806</v>
      </c>
      <c r="N179" s="21">
        <v>2</v>
      </c>
      <c r="O179" s="23">
        <v>168</v>
      </c>
      <c r="P179" s="24" t="b">
        <v>0</v>
      </c>
      <c r="Q179" s="21"/>
      <c r="R179" s="21"/>
      <c r="S179" s="23">
        <v>50</v>
      </c>
      <c r="T179" s="21" t="s">
        <v>2297</v>
      </c>
      <c r="U179" s="21">
        <v>2</v>
      </c>
      <c r="V179" s="21" t="s">
        <v>2298</v>
      </c>
      <c r="W179" s="21">
        <v>0.3</v>
      </c>
      <c r="X179" s="24" t="b">
        <v>0</v>
      </c>
      <c r="Y179" s="21"/>
      <c r="Z179" s="21" t="s">
        <v>1129</v>
      </c>
      <c r="AA179" s="23">
        <v>6</v>
      </c>
      <c r="AB179" s="23">
        <v>90</v>
      </c>
      <c r="AC179" s="23">
        <v>2</v>
      </c>
      <c r="AD179" s="23">
        <v>4511</v>
      </c>
      <c r="AE179" s="23">
        <v>4511</v>
      </c>
      <c r="AF179" s="23">
        <v>2916</v>
      </c>
      <c r="AG179" s="23">
        <v>2916</v>
      </c>
      <c r="AH179" s="21">
        <v>0.4</v>
      </c>
      <c r="AI179" s="21">
        <v>0.4</v>
      </c>
      <c r="AJ179" s="21" t="s">
        <v>2298</v>
      </c>
      <c r="AK179" s="23">
        <v>90</v>
      </c>
      <c r="AL179" s="23">
        <v>0</v>
      </c>
      <c r="AM179" s="23">
        <v>0</v>
      </c>
      <c r="AN179" s="23">
        <v>0</v>
      </c>
      <c r="AO179" s="23">
        <v>3</v>
      </c>
      <c r="AP179" s="23">
        <v>0</v>
      </c>
      <c r="AQ179" s="23">
        <v>0</v>
      </c>
      <c r="AR179" s="23">
        <v>0</v>
      </c>
      <c r="AS179" s="23">
        <v>0</v>
      </c>
      <c r="AT179" s="23">
        <v>0</v>
      </c>
      <c r="AU179" s="23">
        <v>0</v>
      </c>
      <c r="AV179" s="23">
        <v>0</v>
      </c>
      <c r="AW179" s="23">
        <v>5</v>
      </c>
      <c r="AX179" s="21">
        <v>0</v>
      </c>
      <c r="AY179" s="21">
        <v>0</v>
      </c>
      <c r="AZ179" s="21">
        <v>0</v>
      </c>
      <c r="BA179" s="21">
        <v>0</v>
      </c>
      <c r="BB179" s="23">
        <v>1</v>
      </c>
      <c r="BC179" s="21">
        <v>0.14000000000000001</v>
      </c>
      <c r="BD179" s="21">
        <v>0.04</v>
      </c>
      <c r="BE179" s="21">
        <v>0.18</v>
      </c>
      <c r="BF179" s="21">
        <v>2.09</v>
      </c>
      <c r="BG179" s="23">
        <v>581</v>
      </c>
      <c r="BH179" s="23">
        <v>60</v>
      </c>
      <c r="BI179" s="23">
        <v>583</v>
      </c>
      <c r="BJ179" s="23">
        <v>60</v>
      </c>
      <c r="BK179" s="23">
        <v>575</v>
      </c>
      <c r="BL179" s="23">
        <v>61</v>
      </c>
      <c r="BM179" s="23">
        <v>589</v>
      </c>
      <c r="BN179" s="23">
        <v>61</v>
      </c>
      <c r="BO179" s="21"/>
      <c r="BP179" s="21"/>
      <c r="BQ179" s="21"/>
      <c r="BR179" s="21"/>
      <c r="BS179" s="21"/>
      <c r="BT179" s="21"/>
      <c r="BU179" s="23">
        <v>0.14000000000000001</v>
      </c>
      <c r="BV179" s="23">
        <v>0</v>
      </c>
      <c r="BW179" s="23">
        <v>0.04</v>
      </c>
      <c r="BX179" s="23">
        <v>0.18</v>
      </c>
      <c r="BY179" s="23">
        <v>2.09</v>
      </c>
      <c r="BZ179" s="23">
        <v>3</v>
      </c>
      <c r="CA179" s="23">
        <v>276</v>
      </c>
      <c r="CB179" s="23">
        <v>56</v>
      </c>
      <c r="CC179" s="23">
        <v>142</v>
      </c>
      <c r="CD179" s="23">
        <v>18</v>
      </c>
      <c r="CE179" s="23">
        <v>142</v>
      </c>
      <c r="CF179" s="23">
        <v>18</v>
      </c>
      <c r="CG179" s="23">
        <v>267</v>
      </c>
      <c r="CH179" s="23">
        <v>47</v>
      </c>
      <c r="CI179" s="23">
        <v>1</v>
      </c>
      <c r="CJ179" s="23">
        <v>0</v>
      </c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</row>
    <row r="180" spans="1:267" ht="17.25" thickBot="1">
      <c r="A180" s="21"/>
      <c r="B180" s="21"/>
      <c r="C180" s="23">
        <v>493347</v>
      </c>
      <c r="D180" s="23">
        <v>0</v>
      </c>
      <c r="E180" s="23">
        <v>0</v>
      </c>
      <c r="F180" s="23">
        <v>0</v>
      </c>
      <c r="G180" s="23">
        <v>0</v>
      </c>
      <c r="H180" s="23">
        <v>0</v>
      </c>
      <c r="I180" s="23">
        <v>1</v>
      </c>
      <c r="J180" s="21">
        <v>0</v>
      </c>
      <c r="K180" s="21">
        <v>-0.5</v>
      </c>
      <c r="L180" s="23">
        <v>0</v>
      </c>
      <c r="M180" s="21" t="s">
        <v>1453</v>
      </c>
      <c r="N180" s="21">
        <v>0</v>
      </c>
      <c r="O180" s="23">
        <v>169</v>
      </c>
      <c r="P180" s="24" t="b">
        <v>0</v>
      </c>
      <c r="Q180" s="21"/>
      <c r="R180" s="21"/>
      <c r="S180" s="23">
        <v>40</v>
      </c>
      <c r="T180" s="21" t="s">
        <v>2299</v>
      </c>
      <c r="U180" s="21">
        <v>0</v>
      </c>
      <c r="V180" s="21" t="s">
        <v>2300</v>
      </c>
      <c r="W180" s="21">
        <v>0.2</v>
      </c>
      <c r="X180" s="24" t="b">
        <v>0</v>
      </c>
      <c r="Y180" s="21"/>
      <c r="Z180" s="21" t="s">
        <v>1129</v>
      </c>
      <c r="AA180" s="23">
        <v>6</v>
      </c>
      <c r="AB180" s="23">
        <v>90</v>
      </c>
      <c r="AC180" s="23">
        <v>0</v>
      </c>
      <c r="AD180" s="23">
        <v>229</v>
      </c>
      <c r="AE180" s="23">
        <v>229</v>
      </c>
      <c r="AF180" s="23">
        <v>712</v>
      </c>
      <c r="AG180" s="23">
        <v>712</v>
      </c>
      <c r="AH180" s="21">
        <v>0</v>
      </c>
      <c r="AI180" s="21">
        <v>0</v>
      </c>
      <c r="AJ180" s="21" t="s">
        <v>2300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0</v>
      </c>
      <c r="AQ180" s="23">
        <v>0</v>
      </c>
      <c r="AR180" s="23">
        <v>0</v>
      </c>
      <c r="AS180" s="23">
        <v>0</v>
      </c>
      <c r="AT180" s="23">
        <v>0</v>
      </c>
      <c r="AU180" s="23">
        <v>0</v>
      </c>
      <c r="AV180" s="23">
        <v>0</v>
      </c>
      <c r="AW180" s="23">
        <v>0</v>
      </c>
      <c r="AX180" s="21">
        <v>0</v>
      </c>
      <c r="AY180" s="21">
        <v>0</v>
      </c>
      <c r="AZ180" s="21">
        <v>0</v>
      </c>
      <c r="BA180" s="21">
        <v>0</v>
      </c>
      <c r="BB180" s="23">
        <v>0</v>
      </c>
      <c r="BC180" s="21">
        <v>0</v>
      </c>
      <c r="BD180" s="21">
        <v>0</v>
      </c>
      <c r="BE180" s="21">
        <v>0</v>
      </c>
      <c r="BF180" s="21">
        <v>0</v>
      </c>
      <c r="BG180" s="23">
        <v>323</v>
      </c>
      <c r="BH180" s="23">
        <v>57</v>
      </c>
      <c r="BI180" s="23">
        <v>314</v>
      </c>
      <c r="BJ180" s="23">
        <v>46</v>
      </c>
      <c r="BK180" s="23">
        <v>273</v>
      </c>
      <c r="BL180" s="23">
        <v>45</v>
      </c>
      <c r="BM180" s="23">
        <v>331</v>
      </c>
      <c r="BN180" s="23">
        <v>57</v>
      </c>
      <c r="BO180" s="21"/>
      <c r="BP180" s="21"/>
      <c r="BQ180" s="21"/>
      <c r="BR180" s="21"/>
      <c r="BS180" s="21"/>
      <c r="BT180" s="21"/>
      <c r="BU180" s="23">
        <v>0</v>
      </c>
      <c r="BV180" s="23">
        <v>0</v>
      </c>
      <c r="BW180" s="23">
        <v>0</v>
      </c>
      <c r="BX180" s="23">
        <v>0</v>
      </c>
      <c r="BY180" s="23">
        <v>0</v>
      </c>
      <c r="BZ180" s="23">
        <v>0</v>
      </c>
      <c r="CA180" s="23">
        <v>655</v>
      </c>
      <c r="CB180" s="23">
        <v>74</v>
      </c>
      <c r="CC180" s="23">
        <v>376</v>
      </c>
      <c r="CD180" s="23">
        <v>63</v>
      </c>
      <c r="CE180" s="23">
        <v>376</v>
      </c>
      <c r="CF180" s="23">
        <v>63</v>
      </c>
      <c r="CG180" s="23">
        <v>359</v>
      </c>
      <c r="CH180" s="23">
        <v>55</v>
      </c>
      <c r="CI180" s="23">
        <v>0</v>
      </c>
      <c r="CJ180" s="23">
        <v>0</v>
      </c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</row>
    <row r="181" spans="1:267" ht="17.25" thickBot="1">
      <c r="A181" s="21"/>
      <c r="B181" s="21"/>
      <c r="C181" s="23">
        <v>60586</v>
      </c>
      <c r="D181" s="23">
        <v>0</v>
      </c>
      <c r="E181" s="23">
        <v>0</v>
      </c>
      <c r="F181" s="23">
        <v>0</v>
      </c>
      <c r="G181" s="23">
        <v>0</v>
      </c>
      <c r="H181" s="23">
        <v>0</v>
      </c>
      <c r="I181" s="23">
        <v>3</v>
      </c>
      <c r="J181" s="21">
        <v>0</v>
      </c>
      <c r="K181" s="21">
        <v>0.1</v>
      </c>
      <c r="L181" s="23">
        <v>0</v>
      </c>
      <c r="M181" s="21" t="s">
        <v>2301</v>
      </c>
      <c r="N181" s="21">
        <v>0</v>
      </c>
      <c r="O181" s="23">
        <v>170</v>
      </c>
      <c r="P181" s="24" t="b">
        <v>0</v>
      </c>
      <c r="Q181" s="21"/>
      <c r="R181" s="21"/>
      <c r="S181" s="23">
        <v>50</v>
      </c>
      <c r="T181" s="21" t="s">
        <v>2302</v>
      </c>
      <c r="U181" s="21">
        <v>0</v>
      </c>
      <c r="V181" s="21" t="s">
        <v>2303</v>
      </c>
      <c r="W181" s="21">
        <v>0</v>
      </c>
      <c r="X181" s="24" t="b">
        <v>0</v>
      </c>
      <c r="Y181" s="21"/>
      <c r="Z181" s="21" t="s">
        <v>1129</v>
      </c>
      <c r="AA181" s="23">
        <v>6</v>
      </c>
      <c r="AB181" s="23">
        <v>90</v>
      </c>
      <c r="AC181" s="23">
        <v>0</v>
      </c>
      <c r="AD181" s="23">
        <v>19</v>
      </c>
      <c r="AE181" s="23">
        <v>19</v>
      </c>
      <c r="AF181" s="23">
        <v>501</v>
      </c>
      <c r="AG181" s="23">
        <v>501</v>
      </c>
      <c r="AH181" s="21">
        <v>0</v>
      </c>
      <c r="AI181" s="21">
        <v>0</v>
      </c>
      <c r="AJ181" s="21" t="s">
        <v>2303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0</v>
      </c>
      <c r="AQ181" s="23">
        <v>0</v>
      </c>
      <c r="AR181" s="23">
        <v>0</v>
      </c>
      <c r="AS181" s="23">
        <v>0</v>
      </c>
      <c r="AT181" s="23">
        <v>0</v>
      </c>
      <c r="AU181" s="23">
        <v>0</v>
      </c>
      <c r="AV181" s="23">
        <v>0</v>
      </c>
      <c r="AW181" s="23">
        <v>0</v>
      </c>
      <c r="AX181" s="21">
        <v>0</v>
      </c>
      <c r="AY181" s="21">
        <v>0</v>
      </c>
      <c r="AZ181" s="21">
        <v>0</v>
      </c>
      <c r="BA181" s="21">
        <v>0</v>
      </c>
      <c r="BB181" s="23">
        <v>0</v>
      </c>
      <c r="BC181" s="21">
        <v>0</v>
      </c>
      <c r="BD181" s="21">
        <v>0</v>
      </c>
      <c r="BE181" s="21">
        <v>0</v>
      </c>
      <c r="BF181" s="21">
        <v>0</v>
      </c>
      <c r="BG181" s="23">
        <v>509</v>
      </c>
      <c r="BH181" s="23">
        <v>185</v>
      </c>
      <c r="BI181" s="23">
        <v>509</v>
      </c>
      <c r="BJ181" s="23">
        <v>191</v>
      </c>
      <c r="BK181" s="23">
        <v>491</v>
      </c>
      <c r="BL181" s="23">
        <v>176</v>
      </c>
      <c r="BM181" s="23">
        <v>517</v>
      </c>
      <c r="BN181" s="23">
        <v>192</v>
      </c>
      <c r="BO181" s="23">
        <v>2</v>
      </c>
      <c r="BP181" s="21"/>
      <c r="BQ181" s="23">
        <v>2</v>
      </c>
      <c r="BR181" s="21"/>
      <c r="BS181" s="21"/>
      <c r="BT181" s="21"/>
      <c r="BU181" s="23">
        <v>0</v>
      </c>
      <c r="BV181" s="23">
        <v>0</v>
      </c>
      <c r="BW181" s="23">
        <v>0</v>
      </c>
      <c r="BX181" s="23">
        <v>0</v>
      </c>
      <c r="BY181" s="23">
        <v>0</v>
      </c>
      <c r="BZ181" s="23">
        <v>0</v>
      </c>
      <c r="CA181" s="23">
        <v>164</v>
      </c>
      <c r="CB181" s="23">
        <v>104</v>
      </c>
      <c r="CC181" s="23">
        <v>548</v>
      </c>
      <c r="CD181" s="23">
        <v>211</v>
      </c>
      <c r="CE181" s="23">
        <v>548</v>
      </c>
      <c r="CF181" s="23">
        <v>211</v>
      </c>
      <c r="CG181" s="23">
        <v>520</v>
      </c>
      <c r="CH181" s="23">
        <v>190</v>
      </c>
      <c r="CI181" s="23">
        <v>0</v>
      </c>
      <c r="CJ181" s="23">
        <v>0</v>
      </c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</row>
    <row r="182" spans="1:267" ht="17.25" thickBot="1">
      <c r="A182" s="23">
        <v>0</v>
      </c>
      <c r="B182" s="23">
        <v>0</v>
      </c>
      <c r="C182" s="23">
        <v>483391</v>
      </c>
      <c r="D182" s="23">
        <v>0</v>
      </c>
      <c r="E182" s="23">
        <v>0</v>
      </c>
      <c r="F182" s="23">
        <v>0</v>
      </c>
      <c r="G182" s="23">
        <v>0</v>
      </c>
      <c r="H182" s="23">
        <v>0</v>
      </c>
      <c r="I182" s="23">
        <v>2</v>
      </c>
      <c r="J182" s="21">
        <v>0</v>
      </c>
      <c r="K182" s="21">
        <v>0</v>
      </c>
      <c r="L182" s="23">
        <v>0</v>
      </c>
      <c r="M182" s="21" t="s">
        <v>1507</v>
      </c>
      <c r="N182" s="21">
        <v>0</v>
      </c>
      <c r="O182" s="23">
        <v>171</v>
      </c>
      <c r="P182" s="24" t="b">
        <v>0</v>
      </c>
      <c r="Q182" s="21" t="s">
        <v>2697</v>
      </c>
      <c r="R182" s="21" t="s">
        <v>2698</v>
      </c>
      <c r="S182" s="23">
        <v>40</v>
      </c>
      <c r="T182" s="21" t="s">
        <v>2304</v>
      </c>
      <c r="U182" s="21">
        <v>0</v>
      </c>
      <c r="V182" s="21" t="s">
        <v>2305</v>
      </c>
      <c r="W182" s="21">
        <v>0</v>
      </c>
      <c r="X182" s="24" t="b">
        <v>0</v>
      </c>
      <c r="Y182" s="21"/>
      <c r="Z182" s="21" t="s">
        <v>1143</v>
      </c>
      <c r="AA182" s="23">
        <v>6</v>
      </c>
      <c r="AB182" s="23">
        <v>90</v>
      </c>
      <c r="AC182" s="23">
        <v>0</v>
      </c>
      <c r="AD182" s="23">
        <v>0</v>
      </c>
      <c r="AE182" s="23">
        <v>0</v>
      </c>
      <c r="AF182" s="23">
        <v>457</v>
      </c>
      <c r="AG182" s="23">
        <v>457</v>
      </c>
      <c r="AH182" s="21">
        <v>0</v>
      </c>
      <c r="AI182" s="21">
        <v>0</v>
      </c>
      <c r="AJ182" s="21" t="s">
        <v>2305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0</v>
      </c>
      <c r="AQ182" s="23">
        <v>0</v>
      </c>
      <c r="AR182" s="23">
        <v>0</v>
      </c>
      <c r="AS182" s="23">
        <v>0</v>
      </c>
      <c r="AT182" s="23">
        <v>0</v>
      </c>
      <c r="AU182" s="23">
        <v>0</v>
      </c>
      <c r="AV182" s="23">
        <v>0</v>
      </c>
      <c r="AW182" s="23">
        <v>0</v>
      </c>
      <c r="AX182" s="21">
        <v>0</v>
      </c>
      <c r="AY182" s="21">
        <v>0</v>
      </c>
      <c r="AZ182" s="21">
        <v>0</v>
      </c>
      <c r="BA182" s="21">
        <v>0</v>
      </c>
      <c r="BB182" s="23">
        <v>0</v>
      </c>
      <c r="BC182" s="21">
        <v>0</v>
      </c>
      <c r="BD182" s="21">
        <v>0</v>
      </c>
      <c r="BE182" s="21">
        <v>0</v>
      </c>
      <c r="BF182" s="21">
        <v>0</v>
      </c>
      <c r="BG182" s="23">
        <v>320</v>
      </c>
      <c r="BH182" s="23">
        <v>137</v>
      </c>
      <c r="BI182" s="23">
        <v>311</v>
      </c>
      <c r="BJ182" s="23">
        <v>132</v>
      </c>
      <c r="BK182" s="23">
        <v>270</v>
      </c>
      <c r="BL182" s="23">
        <v>109</v>
      </c>
      <c r="BM182" s="23">
        <v>328</v>
      </c>
      <c r="BN182" s="23">
        <v>135</v>
      </c>
      <c r="BO182" s="21"/>
      <c r="BP182" s="21"/>
      <c r="BQ182" s="21"/>
      <c r="BR182" s="21"/>
      <c r="BS182" s="21"/>
      <c r="BT182" s="21"/>
      <c r="BU182" s="23">
        <v>0</v>
      </c>
      <c r="BV182" s="23">
        <v>0</v>
      </c>
      <c r="BW182" s="23">
        <v>0</v>
      </c>
      <c r="BX182" s="23">
        <v>0</v>
      </c>
      <c r="BY182" s="23">
        <v>0</v>
      </c>
      <c r="BZ182" s="23">
        <v>0</v>
      </c>
      <c r="CA182" s="23">
        <v>652</v>
      </c>
      <c r="CB182" s="23">
        <v>210</v>
      </c>
      <c r="CC182" s="23">
        <v>374</v>
      </c>
      <c r="CD182" s="23">
        <v>140</v>
      </c>
      <c r="CE182" s="23">
        <v>374</v>
      </c>
      <c r="CF182" s="23">
        <v>140</v>
      </c>
      <c r="CG182" s="23">
        <v>568</v>
      </c>
      <c r="CH182" s="23">
        <v>201</v>
      </c>
      <c r="CI182" s="23">
        <v>0</v>
      </c>
      <c r="CJ182" s="23">
        <v>0</v>
      </c>
      <c r="CK182" s="21"/>
      <c r="CL182" s="21"/>
      <c r="CM182" s="21"/>
      <c r="CN182" s="21"/>
      <c r="CO182" s="21"/>
      <c r="CP182" s="21"/>
      <c r="CQ182" s="21"/>
      <c r="CR182" s="21"/>
      <c r="CS182" s="21"/>
      <c r="CT182" s="21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</row>
    <row r="183" spans="1:267" ht="17.25" thickBot="1">
      <c r="A183" s="21"/>
      <c r="B183" s="21"/>
      <c r="C183" s="23">
        <v>232917</v>
      </c>
      <c r="D183" s="23">
        <v>0</v>
      </c>
      <c r="E183" s="23">
        <v>0</v>
      </c>
      <c r="F183" s="23">
        <v>0</v>
      </c>
      <c r="G183" s="23">
        <v>0</v>
      </c>
      <c r="H183" s="23">
        <v>0</v>
      </c>
      <c r="I183" s="23">
        <v>1</v>
      </c>
      <c r="J183" s="21">
        <v>0</v>
      </c>
      <c r="K183" s="21">
        <v>0.9</v>
      </c>
      <c r="L183" s="23">
        <v>0</v>
      </c>
      <c r="M183" s="21" t="s">
        <v>2306</v>
      </c>
      <c r="N183" s="21">
        <v>0</v>
      </c>
      <c r="O183" s="23">
        <v>172</v>
      </c>
      <c r="P183" s="24" t="b">
        <v>0</v>
      </c>
      <c r="Q183" s="21"/>
      <c r="R183" s="21"/>
      <c r="S183" s="23">
        <v>45</v>
      </c>
      <c r="T183" s="21" t="s">
        <v>2307</v>
      </c>
      <c r="U183" s="21">
        <v>0</v>
      </c>
      <c r="V183" s="21" t="s">
        <v>2308</v>
      </c>
      <c r="W183" s="21">
        <v>0.3</v>
      </c>
      <c r="X183" s="24" t="b">
        <v>0</v>
      </c>
      <c r="Y183" s="21"/>
      <c r="Z183" s="21" t="s">
        <v>1129</v>
      </c>
      <c r="AA183" s="23">
        <v>6</v>
      </c>
      <c r="AB183" s="23">
        <v>90</v>
      </c>
      <c r="AC183" s="23">
        <v>0</v>
      </c>
      <c r="AD183" s="23">
        <v>137</v>
      </c>
      <c r="AE183" s="23">
        <v>137</v>
      </c>
      <c r="AF183" s="23">
        <v>2480</v>
      </c>
      <c r="AG183" s="23">
        <v>2480</v>
      </c>
      <c r="AH183" s="21">
        <v>0</v>
      </c>
      <c r="AI183" s="21">
        <v>0</v>
      </c>
      <c r="AJ183" s="21" t="s">
        <v>2308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0</v>
      </c>
      <c r="AQ183" s="23">
        <v>0</v>
      </c>
      <c r="AR183" s="23">
        <v>0</v>
      </c>
      <c r="AS183" s="23">
        <v>0</v>
      </c>
      <c r="AT183" s="23">
        <v>0</v>
      </c>
      <c r="AU183" s="23">
        <v>0</v>
      </c>
      <c r="AV183" s="23">
        <v>0</v>
      </c>
      <c r="AW183" s="23">
        <v>0</v>
      </c>
      <c r="AX183" s="21">
        <v>0</v>
      </c>
      <c r="AY183" s="21">
        <v>0</v>
      </c>
      <c r="AZ183" s="21">
        <v>0</v>
      </c>
      <c r="BA183" s="21">
        <v>0</v>
      </c>
      <c r="BB183" s="23">
        <v>0</v>
      </c>
      <c r="BC183" s="21">
        <v>0</v>
      </c>
      <c r="BD183" s="21">
        <v>0</v>
      </c>
      <c r="BE183" s="21">
        <v>0</v>
      </c>
      <c r="BF183" s="21">
        <v>0</v>
      </c>
      <c r="BG183" s="23">
        <v>413</v>
      </c>
      <c r="BH183" s="23">
        <v>69</v>
      </c>
      <c r="BI183" s="23">
        <v>413</v>
      </c>
      <c r="BJ183" s="23">
        <v>63</v>
      </c>
      <c r="BK183" s="23">
        <v>389</v>
      </c>
      <c r="BL183" s="23">
        <v>63</v>
      </c>
      <c r="BM183" s="23">
        <v>422</v>
      </c>
      <c r="BN183" s="23">
        <v>69</v>
      </c>
      <c r="BO183" s="21"/>
      <c r="BP183" s="21"/>
      <c r="BQ183" s="21"/>
      <c r="BR183" s="21"/>
      <c r="BS183" s="21"/>
      <c r="BT183" s="21"/>
      <c r="BU183" s="23">
        <v>0</v>
      </c>
      <c r="BV183" s="23">
        <v>0</v>
      </c>
      <c r="BW183" s="23">
        <v>0</v>
      </c>
      <c r="BX183" s="23">
        <v>0</v>
      </c>
      <c r="BY183" s="23">
        <v>0</v>
      </c>
      <c r="BZ183" s="23">
        <v>0</v>
      </c>
      <c r="CA183" s="23">
        <v>445</v>
      </c>
      <c r="CB183" s="23">
        <v>27</v>
      </c>
      <c r="CC183" s="23">
        <v>464</v>
      </c>
      <c r="CD183" s="23">
        <v>72</v>
      </c>
      <c r="CE183" s="23">
        <v>464</v>
      </c>
      <c r="CF183" s="23">
        <v>72</v>
      </c>
      <c r="CG183" s="23">
        <v>291</v>
      </c>
      <c r="CH183" s="23">
        <v>44</v>
      </c>
      <c r="CI183" s="23">
        <v>0</v>
      </c>
      <c r="CJ183" s="23">
        <v>0</v>
      </c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</row>
    <row r="184" spans="1:267" ht="17.25" thickBot="1">
      <c r="A184" s="21"/>
      <c r="B184" s="21"/>
      <c r="C184" s="23">
        <v>216616</v>
      </c>
      <c r="D184" s="23">
        <v>0</v>
      </c>
      <c r="E184" s="23">
        <v>0</v>
      </c>
      <c r="F184" s="23">
        <v>0</v>
      </c>
      <c r="G184" s="23">
        <v>0</v>
      </c>
      <c r="H184" s="23">
        <v>0</v>
      </c>
      <c r="I184" s="23">
        <v>2</v>
      </c>
      <c r="J184" s="21">
        <v>0</v>
      </c>
      <c r="K184" s="21">
        <v>0.5</v>
      </c>
      <c r="L184" s="23">
        <v>1</v>
      </c>
      <c r="M184" s="21" t="s">
        <v>2286</v>
      </c>
      <c r="N184" s="21">
        <v>1</v>
      </c>
      <c r="O184" s="23">
        <v>173</v>
      </c>
      <c r="P184" s="24" t="b">
        <v>0</v>
      </c>
      <c r="Q184" s="21"/>
      <c r="R184" s="21"/>
      <c r="S184" s="23">
        <v>45</v>
      </c>
      <c r="T184" s="21" t="s">
        <v>2309</v>
      </c>
      <c r="U184" s="21">
        <v>1</v>
      </c>
      <c r="V184" s="21" t="s">
        <v>2310</v>
      </c>
      <c r="W184" s="21">
        <v>0.2</v>
      </c>
      <c r="X184" s="24" t="b">
        <v>0</v>
      </c>
      <c r="Y184" s="21"/>
      <c r="Z184" s="21" t="s">
        <v>1129</v>
      </c>
      <c r="AA184" s="23">
        <v>6</v>
      </c>
      <c r="AB184" s="23">
        <v>90</v>
      </c>
      <c r="AC184" s="23">
        <v>1</v>
      </c>
      <c r="AD184" s="23">
        <v>518</v>
      </c>
      <c r="AE184" s="23">
        <v>518</v>
      </c>
      <c r="AF184" s="23">
        <v>1030</v>
      </c>
      <c r="AG184" s="23">
        <v>1030</v>
      </c>
      <c r="AH184" s="21">
        <v>0.2</v>
      </c>
      <c r="AI184" s="21">
        <v>0.2</v>
      </c>
      <c r="AJ184" s="21" t="s">
        <v>2310</v>
      </c>
      <c r="AK184" s="23">
        <v>90</v>
      </c>
      <c r="AL184" s="23">
        <v>0</v>
      </c>
      <c r="AM184" s="23">
        <v>0</v>
      </c>
      <c r="AN184" s="23">
        <v>0</v>
      </c>
      <c r="AO184" s="23">
        <v>3</v>
      </c>
      <c r="AP184" s="23">
        <v>0</v>
      </c>
      <c r="AQ184" s="23">
        <v>0</v>
      </c>
      <c r="AR184" s="23">
        <v>0</v>
      </c>
      <c r="AS184" s="23">
        <v>0</v>
      </c>
      <c r="AT184" s="23">
        <v>0</v>
      </c>
      <c r="AU184" s="23">
        <v>0</v>
      </c>
      <c r="AV184" s="23">
        <v>0</v>
      </c>
      <c r="AW184" s="23">
        <v>12</v>
      </c>
      <c r="AX184" s="21">
        <v>0</v>
      </c>
      <c r="AY184" s="21">
        <v>0</v>
      </c>
      <c r="AZ184" s="21">
        <v>0</v>
      </c>
      <c r="BA184" s="21">
        <v>0</v>
      </c>
      <c r="BB184" s="23">
        <v>1</v>
      </c>
      <c r="BC184" s="21">
        <v>0</v>
      </c>
      <c r="BD184" s="21">
        <v>0</v>
      </c>
      <c r="BE184" s="21">
        <v>0</v>
      </c>
      <c r="BF184" s="21">
        <v>2.21</v>
      </c>
      <c r="BG184" s="23">
        <v>397</v>
      </c>
      <c r="BH184" s="23">
        <v>182</v>
      </c>
      <c r="BI184" s="23">
        <v>396</v>
      </c>
      <c r="BJ184" s="23">
        <v>180</v>
      </c>
      <c r="BK184" s="23">
        <v>368</v>
      </c>
      <c r="BL184" s="23">
        <v>168</v>
      </c>
      <c r="BM184" s="23">
        <v>406</v>
      </c>
      <c r="BN184" s="23">
        <v>181</v>
      </c>
      <c r="BO184" s="21"/>
      <c r="BP184" s="21"/>
      <c r="BQ184" s="21"/>
      <c r="BR184" s="21"/>
      <c r="BS184" s="21"/>
      <c r="BT184" s="21"/>
      <c r="BU184" s="23">
        <v>0</v>
      </c>
      <c r="BV184" s="23">
        <v>0</v>
      </c>
      <c r="BW184" s="23">
        <v>0</v>
      </c>
      <c r="BX184" s="23">
        <v>0</v>
      </c>
      <c r="BY184" s="23">
        <v>2.21</v>
      </c>
      <c r="BZ184" s="23">
        <v>3</v>
      </c>
      <c r="CA184" s="23">
        <v>420</v>
      </c>
      <c r="CB184" s="23">
        <v>109</v>
      </c>
      <c r="CC184" s="23">
        <v>198</v>
      </c>
      <c r="CD184" s="23">
        <v>71</v>
      </c>
      <c r="CE184" s="23">
        <v>198</v>
      </c>
      <c r="CF184" s="23">
        <v>71</v>
      </c>
      <c r="CG184" s="23">
        <v>312</v>
      </c>
      <c r="CH184" s="23">
        <v>119</v>
      </c>
      <c r="CI184" s="23">
        <v>1</v>
      </c>
      <c r="CJ184" s="23">
        <v>0</v>
      </c>
      <c r="CK184" s="21"/>
      <c r="CL184" s="21"/>
      <c r="CM184" s="21"/>
      <c r="CN184" s="21"/>
      <c r="CO184" s="21"/>
      <c r="CP184" s="21"/>
      <c r="CQ184" s="21"/>
      <c r="CR184" s="21"/>
      <c r="CS184" s="21"/>
      <c r="CT184" s="21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</row>
    <row r="185" spans="1:267" ht="17.25" thickBot="1">
      <c r="A185" s="23">
        <v>0</v>
      </c>
      <c r="B185" s="23">
        <v>0</v>
      </c>
      <c r="C185" s="23">
        <v>220598</v>
      </c>
      <c r="D185" s="23">
        <v>0</v>
      </c>
      <c r="E185" s="23">
        <v>0</v>
      </c>
      <c r="F185" s="23">
        <v>0</v>
      </c>
      <c r="G185" s="23">
        <v>0</v>
      </c>
      <c r="H185" s="23">
        <v>0</v>
      </c>
      <c r="I185" s="23">
        <v>4</v>
      </c>
      <c r="J185" s="21">
        <v>0</v>
      </c>
      <c r="K185" s="21">
        <v>0</v>
      </c>
      <c r="L185" s="23">
        <v>0</v>
      </c>
      <c r="M185" s="21" t="s">
        <v>1298</v>
      </c>
      <c r="N185" s="21">
        <v>0</v>
      </c>
      <c r="O185" s="23">
        <v>174</v>
      </c>
      <c r="P185" s="24" t="b">
        <v>0</v>
      </c>
      <c r="Q185" s="21" t="s">
        <v>2699</v>
      </c>
      <c r="R185" s="21" t="s">
        <v>2700</v>
      </c>
      <c r="S185" s="23">
        <v>50</v>
      </c>
      <c r="T185" s="21" t="s">
        <v>2311</v>
      </c>
      <c r="U185" s="21">
        <v>0</v>
      </c>
      <c r="V185" s="21" t="s">
        <v>2312</v>
      </c>
      <c r="W185" s="21">
        <v>0</v>
      </c>
      <c r="X185" s="24" t="b">
        <v>0</v>
      </c>
      <c r="Y185" s="21"/>
      <c r="Z185" s="21" t="s">
        <v>1170</v>
      </c>
      <c r="AA185" s="23">
        <v>6</v>
      </c>
      <c r="AB185" s="23">
        <v>90</v>
      </c>
      <c r="AC185" s="23">
        <v>0</v>
      </c>
      <c r="AD185" s="23">
        <v>60</v>
      </c>
      <c r="AE185" s="23">
        <v>60</v>
      </c>
      <c r="AF185" s="23">
        <v>988</v>
      </c>
      <c r="AG185" s="23">
        <v>988</v>
      </c>
      <c r="AH185" s="21">
        <v>0</v>
      </c>
      <c r="AI185" s="21">
        <v>0</v>
      </c>
      <c r="AJ185" s="21" t="s">
        <v>2312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0</v>
      </c>
      <c r="AQ185" s="23">
        <v>0</v>
      </c>
      <c r="AR185" s="23">
        <v>0</v>
      </c>
      <c r="AS185" s="23">
        <v>0</v>
      </c>
      <c r="AT185" s="23">
        <v>0</v>
      </c>
      <c r="AU185" s="23">
        <v>0</v>
      </c>
      <c r="AV185" s="23">
        <v>0</v>
      </c>
      <c r="AW185" s="23">
        <v>0</v>
      </c>
      <c r="AX185" s="21">
        <v>0</v>
      </c>
      <c r="AY185" s="21">
        <v>0</v>
      </c>
      <c r="AZ185" s="21">
        <v>0</v>
      </c>
      <c r="BA185" s="21">
        <v>0</v>
      </c>
      <c r="BB185" s="23">
        <v>0</v>
      </c>
      <c r="BC185" s="21">
        <v>0</v>
      </c>
      <c r="BD185" s="21">
        <v>0</v>
      </c>
      <c r="BE185" s="21">
        <v>0</v>
      </c>
      <c r="BF185" s="21">
        <v>0</v>
      </c>
      <c r="BG185" s="23">
        <v>566</v>
      </c>
      <c r="BH185" s="23">
        <v>53</v>
      </c>
      <c r="BI185" s="23">
        <v>567</v>
      </c>
      <c r="BJ185" s="23">
        <v>53</v>
      </c>
      <c r="BK185" s="23">
        <v>556</v>
      </c>
      <c r="BL185" s="23">
        <v>54</v>
      </c>
      <c r="BM185" s="23">
        <v>573</v>
      </c>
      <c r="BN185" s="23">
        <v>54</v>
      </c>
      <c r="BO185" s="21"/>
      <c r="BP185" s="21"/>
      <c r="BQ185" s="21"/>
      <c r="BR185" s="21"/>
      <c r="BS185" s="21"/>
      <c r="BT185" s="21"/>
      <c r="BU185" s="23">
        <v>0</v>
      </c>
      <c r="BV185" s="23">
        <v>0</v>
      </c>
      <c r="BW185" s="23">
        <v>0</v>
      </c>
      <c r="BX185" s="23">
        <v>0</v>
      </c>
      <c r="BY185" s="23">
        <v>0</v>
      </c>
      <c r="BZ185" s="23">
        <v>0</v>
      </c>
      <c r="CA185" s="23">
        <v>252</v>
      </c>
      <c r="CB185" s="23">
        <v>48</v>
      </c>
      <c r="CC185" s="23">
        <v>588</v>
      </c>
      <c r="CD185" s="23">
        <v>62</v>
      </c>
      <c r="CE185" s="23">
        <v>588</v>
      </c>
      <c r="CF185" s="23">
        <v>62</v>
      </c>
      <c r="CG185" s="23">
        <v>517</v>
      </c>
      <c r="CH185" s="23">
        <v>74</v>
      </c>
      <c r="CI185" s="23">
        <v>0</v>
      </c>
      <c r="CJ185" s="23">
        <v>0</v>
      </c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</row>
    <row r="186" spans="1:267" ht="17.25" thickBot="1">
      <c r="A186" s="23">
        <v>0</v>
      </c>
      <c r="B186" s="23">
        <v>0</v>
      </c>
      <c r="C186" s="23">
        <v>220037</v>
      </c>
      <c r="D186" s="23">
        <v>0</v>
      </c>
      <c r="E186" s="23">
        <v>0</v>
      </c>
      <c r="F186" s="23">
        <v>0</v>
      </c>
      <c r="G186" s="23">
        <v>0</v>
      </c>
      <c r="H186" s="23">
        <v>0</v>
      </c>
      <c r="I186" s="23">
        <v>1</v>
      </c>
      <c r="J186" s="21">
        <v>0</v>
      </c>
      <c r="K186" s="21">
        <v>0</v>
      </c>
      <c r="L186" s="23">
        <v>0</v>
      </c>
      <c r="M186" s="21" t="s">
        <v>706</v>
      </c>
      <c r="N186" s="21">
        <v>0</v>
      </c>
      <c r="O186" s="23">
        <v>175</v>
      </c>
      <c r="P186" s="24" t="b">
        <v>0</v>
      </c>
      <c r="Q186" s="21" t="s">
        <v>2313</v>
      </c>
      <c r="R186" s="21" t="s">
        <v>2314</v>
      </c>
      <c r="S186" s="23">
        <v>40</v>
      </c>
      <c r="T186" s="21" t="s">
        <v>2315</v>
      </c>
      <c r="U186" s="21">
        <v>0</v>
      </c>
      <c r="V186" s="21" t="s">
        <v>2316</v>
      </c>
      <c r="W186" s="21">
        <v>0</v>
      </c>
      <c r="X186" s="24" t="b">
        <v>0</v>
      </c>
      <c r="Y186" s="21"/>
      <c r="Z186" s="21" t="s">
        <v>1143</v>
      </c>
      <c r="AA186" s="23">
        <v>6</v>
      </c>
      <c r="AB186" s="23">
        <v>90</v>
      </c>
      <c r="AC186" s="23">
        <v>0</v>
      </c>
      <c r="AD186" s="23">
        <v>0</v>
      </c>
      <c r="AE186" s="23">
        <v>0</v>
      </c>
      <c r="AF186" s="23">
        <v>195</v>
      </c>
      <c r="AG186" s="23">
        <v>195</v>
      </c>
      <c r="AH186" s="21">
        <v>0</v>
      </c>
      <c r="AI186" s="21">
        <v>0</v>
      </c>
      <c r="AJ186" s="21" t="s">
        <v>2316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0</v>
      </c>
      <c r="AQ186" s="23">
        <v>0</v>
      </c>
      <c r="AR186" s="23">
        <v>0</v>
      </c>
      <c r="AS186" s="23">
        <v>0</v>
      </c>
      <c r="AT186" s="23">
        <v>0</v>
      </c>
      <c r="AU186" s="23">
        <v>0</v>
      </c>
      <c r="AV186" s="23">
        <v>0</v>
      </c>
      <c r="AW186" s="23">
        <v>0</v>
      </c>
      <c r="AX186" s="21">
        <v>0</v>
      </c>
      <c r="AY186" s="21">
        <v>0</v>
      </c>
      <c r="AZ186" s="21">
        <v>0</v>
      </c>
      <c r="BA186" s="21">
        <v>0</v>
      </c>
      <c r="BB186" s="23">
        <v>0</v>
      </c>
      <c r="BC186" s="21">
        <v>0</v>
      </c>
      <c r="BD186" s="21">
        <v>0</v>
      </c>
      <c r="BE186" s="21">
        <v>0</v>
      </c>
      <c r="BF186" s="21">
        <v>0</v>
      </c>
      <c r="BG186" s="23">
        <v>282</v>
      </c>
      <c r="BH186" s="23">
        <v>45</v>
      </c>
      <c r="BI186" s="23">
        <v>273</v>
      </c>
      <c r="BJ186" s="23">
        <v>33</v>
      </c>
      <c r="BK186" s="23">
        <v>230</v>
      </c>
      <c r="BL186" s="23">
        <v>32</v>
      </c>
      <c r="BM186" s="23">
        <v>291</v>
      </c>
      <c r="BN186" s="23">
        <v>45</v>
      </c>
      <c r="BO186" s="21"/>
      <c r="BP186" s="21"/>
      <c r="BQ186" s="21"/>
      <c r="BR186" s="21"/>
      <c r="BS186" s="21"/>
      <c r="BT186" s="21"/>
      <c r="BU186" s="23">
        <v>0</v>
      </c>
      <c r="BV186" s="23">
        <v>0</v>
      </c>
      <c r="BW186" s="23">
        <v>0</v>
      </c>
      <c r="BX186" s="23">
        <v>0</v>
      </c>
      <c r="BY186" s="23">
        <v>0</v>
      </c>
      <c r="BZ186" s="23">
        <v>0</v>
      </c>
      <c r="CA186" s="23">
        <v>610</v>
      </c>
      <c r="CB186" s="23">
        <v>61</v>
      </c>
      <c r="CC186" s="23">
        <v>338</v>
      </c>
      <c r="CD186" s="23">
        <v>51</v>
      </c>
      <c r="CE186" s="23">
        <v>338</v>
      </c>
      <c r="CF186" s="23">
        <v>51</v>
      </c>
      <c r="CG186" s="23">
        <v>594</v>
      </c>
      <c r="CH186" s="23">
        <v>68</v>
      </c>
      <c r="CI186" s="23">
        <v>0</v>
      </c>
      <c r="CJ186" s="23">
        <v>0</v>
      </c>
      <c r="CK186" s="21"/>
      <c r="CL186" s="21"/>
      <c r="CM186" s="21"/>
      <c r="CN186" s="21"/>
      <c r="CO186" s="21"/>
      <c r="CP186" s="21"/>
      <c r="CQ186" s="21"/>
      <c r="CR186" s="21"/>
      <c r="CS186" s="21"/>
      <c r="CT186" s="21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</row>
    <row r="187" spans="1:267" ht="17.25" thickBot="1">
      <c r="A187" s="21"/>
      <c r="B187" s="21"/>
      <c r="C187" s="23">
        <v>192290</v>
      </c>
      <c r="D187" s="23">
        <v>0</v>
      </c>
      <c r="E187" s="23">
        <v>0</v>
      </c>
      <c r="F187" s="23">
        <v>0</v>
      </c>
      <c r="G187" s="23">
        <v>0</v>
      </c>
      <c r="H187" s="23">
        <v>0</v>
      </c>
      <c r="I187" s="23">
        <v>2</v>
      </c>
      <c r="J187" s="21">
        <v>0</v>
      </c>
      <c r="K187" s="21">
        <v>0.5</v>
      </c>
      <c r="L187" s="23">
        <v>1</v>
      </c>
      <c r="M187" s="21" t="s">
        <v>1984</v>
      </c>
      <c r="N187" s="21">
        <v>1</v>
      </c>
      <c r="O187" s="23">
        <v>176</v>
      </c>
      <c r="P187" s="24" t="b">
        <v>0</v>
      </c>
      <c r="Q187" s="21"/>
      <c r="R187" s="21"/>
      <c r="S187" s="23">
        <v>45</v>
      </c>
      <c r="T187" s="21" t="s">
        <v>2317</v>
      </c>
      <c r="U187" s="21">
        <v>1</v>
      </c>
      <c r="V187" s="21" t="s">
        <v>915</v>
      </c>
      <c r="W187" s="21">
        <v>0.3</v>
      </c>
      <c r="X187" s="24" t="b">
        <v>0</v>
      </c>
      <c r="Y187" s="21"/>
      <c r="Z187" s="21" t="s">
        <v>1129</v>
      </c>
      <c r="AA187" s="23">
        <v>6</v>
      </c>
      <c r="AB187" s="23">
        <v>90</v>
      </c>
      <c r="AC187" s="23">
        <v>1</v>
      </c>
      <c r="AD187" s="23">
        <v>415</v>
      </c>
      <c r="AE187" s="23">
        <v>415</v>
      </c>
      <c r="AF187" s="23">
        <v>1514</v>
      </c>
      <c r="AG187" s="23">
        <v>1514</v>
      </c>
      <c r="AH187" s="21">
        <v>0.2</v>
      </c>
      <c r="AI187" s="21">
        <v>0.2</v>
      </c>
      <c r="AJ187" s="21" t="s">
        <v>915</v>
      </c>
      <c r="AK187" s="23">
        <v>90</v>
      </c>
      <c r="AL187" s="23">
        <v>0</v>
      </c>
      <c r="AM187" s="23">
        <v>0</v>
      </c>
      <c r="AN187" s="23">
        <v>0</v>
      </c>
      <c r="AO187" s="23">
        <v>3</v>
      </c>
      <c r="AP187" s="23">
        <v>0</v>
      </c>
      <c r="AQ187" s="23">
        <v>0</v>
      </c>
      <c r="AR187" s="23">
        <v>0</v>
      </c>
      <c r="AS187" s="23">
        <v>0</v>
      </c>
      <c r="AT187" s="23">
        <v>0</v>
      </c>
      <c r="AU187" s="23">
        <v>0</v>
      </c>
      <c r="AV187" s="23">
        <v>0</v>
      </c>
      <c r="AW187" s="23">
        <v>10</v>
      </c>
      <c r="AX187" s="21">
        <v>0</v>
      </c>
      <c r="AY187" s="21">
        <v>0</v>
      </c>
      <c r="AZ187" s="21">
        <v>0</v>
      </c>
      <c r="BA187" s="21">
        <v>0</v>
      </c>
      <c r="BB187" s="23">
        <v>1</v>
      </c>
      <c r="BC187" s="21">
        <v>0</v>
      </c>
      <c r="BD187" s="21">
        <v>0.01</v>
      </c>
      <c r="BE187" s="21">
        <v>0.01</v>
      </c>
      <c r="BF187" s="21">
        <v>2.21</v>
      </c>
      <c r="BG187" s="23">
        <v>385</v>
      </c>
      <c r="BH187" s="23">
        <v>173</v>
      </c>
      <c r="BI187" s="23">
        <v>381</v>
      </c>
      <c r="BJ187" s="23">
        <v>169</v>
      </c>
      <c r="BK187" s="23">
        <v>350</v>
      </c>
      <c r="BL187" s="23">
        <v>155</v>
      </c>
      <c r="BM187" s="23">
        <v>393</v>
      </c>
      <c r="BN187" s="23">
        <v>171</v>
      </c>
      <c r="BO187" s="21"/>
      <c r="BP187" s="21"/>
      <c r="BQ187" s="21"/>
      <c r="BR187" s="21"/>
      <c r="BS187" s="21"/>
      <c r="BT187" s="21"/>
      <c r="BU187" s="23">
        <v>0</v>
      </c>
      <c r="BV187" s="23">
        <v>0</v>
      </c>
      <c r="BW187" s="23">
        <v>0.01</v>
      </c>
      <c r="BX187" s="23">
        <v>0.01</v>
      </c>
      <c r="BY187" s="23">
        <v>2.21</v>
      </c>
      <c r="BZ187" s="23">
        <v>3</v>
      </c>
      <c r="CA187" s="23">
        <v>394</v>
      </c>
      <c r="CB187" s="23">
        <v>89</v>
      </c>
      <c r="CC187" s="23">
        <v>193</v>
      </c>
      <c r="CD187" s="23">
        <v>67</v>
      </c>
      <c r="CE187" s="23">
        <v>193</v>
      </c>
      <c r="CF187" s="23">
        <v>67</v>
      </c>
      <c r="CG187" s="23">
        <v>268</v>
      </c>
      <c r="CH187" s="23">
        <v>99</v>
      </c>
      <c r="CI187" s="23">
        <v>1</v>
      </c>
      <c r="CJ187" s="23">
        <v>0</v>
      </c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</row>
    <row r="188" spans="1:267" ht="17.25" thickBot="1">
      <c r="A188" s="21"/>
      <c r="B188" s="21"/>
      <c r="C188" s="23">
        <v>44683</v>
      </c>
      <c r="D188" s="23">
        <v>0</v>
      </c>
      <c r="E188" s="23">
        <v>0</v>
      </c>
      <c r="F188" s="23">
        <v>0</v>
      </c>
      <c r="G188" s="23">
        <v>0</v>
      </c>
      <c r="H188" s="23">
        <v>0</v>
      </c>
      <c r="I188" s="23">
        <v>4</v>
      </c>
      <c r="J188" s="21">
        <v>0</v>
      </c>
      <c r="K188" s="21">
        <v>0.4</v>
      </c>
      <c r="L188" s="23">
        <v>0</v>
      </c>
      <c r="M188" s="21" t="s">
        <v>1582</v>
      </c>
      <c r="N188" s="21">
        <v>0</v>
      </c>
      <c r="O188" s="23">
        <v>177</v>
      </c>
      <c r="P188" s="24" t="b">
        <v>0</v>
      </c>
      <c r="Q188" s="21"/>
      <c r="R188" s="21"/>
      <c r="S188" s="23">
        <v>55</v>
      </c>
      <c r="T188" s="21" t="s">
        <v>2318</v>
      </c>
      <c r="U188" s="21">
        <v>0</v>
      </c>
      <c r="V188" s="21" t="s">
        <v>2319</v>
      </c>
      <c r="W188" s="21">
        <v>0.3</v>
      </c>
      <c r="X188" s="24" t="b">
        <v>0</v>
      </c>
      <c r="Y188" s="21"/>
      <c r="Z188" s="21" t="s">
        <v>1129</v>
      </c>
      <c r="AA188" s="23">
        <v>6</v>
      </c>
      <c r="AB188" s="23">
        <v>90</v>
      </c>
      <c r="AC188" s="23">
        <v>0</v>
      </c>
      <c r="AD188" s="23">
        <v>769</v>
      </c>
      <c r="AE188" s="23">
        <v>769</v>
      </c>
      <c r="AF188" s="23">
        <v>4164</v>
      </c>
      <c r="AG188" s="23">
        <v>4164</v>
      </c>
      <c r="AH188" s="21">
        <v>0</v>
      </c>
      <c r="AI188" s="21">
        <v>0</v>
      </c>
      <c r="AJ188" s="21" t="s">
        <v>2319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0</v>
      </c>
      <c r="AQ188" s="23">
        <v>0</v>
      </c>
      <c r="AR188" s="23">
        <v>0</v>
      </c>
      <c r="AS188" s="23">
        <v>0</v>
      </c>
      <c r="AT188" s="23">
        <v>0</v>
      </c>
      <c r="AU188" s="23">
        <v>0</v>
      </c>
      <c r="AV188" s="23">
        <v>0</v>
      </c>
      <c r="AW188" s="23">
        <v>0</v>
      </c>
      <c r="AX188" s="21">
        <v>0</v>
      </c>
      <c r="AY188" s="21">
        <v>0</v>
      </c>
      <c r="AZ188" s="21">
        <v>0</v>
      </c>
      <c r="BA188" s="21">
        <v>0</v>
      </c>
      <c r="BB188" s="23">
        <v>0</v>
      </c>
      <c r="BC188" s="21">
        <v>0</v>
      </c>
      <c r="BD188" s="21">
        <v>0</v>
      </c>
      <c r="BE188" s="21">
        <v>0</v>
      </c>
      <c r="BF188" s="21">
        <v>0</v>
      </c>
      <c r="BG188" s="23">
        <v>604</v>
      </c>
      <c r="BH188" s="23">
        <v>66</v>
      </c>
      <c r="BI188" s="23">
        <v>605</v>
      </c>
      <c r="BJ188" s="23">
        <v>66</v>
      </c>
      <c r="BK188" s="23">
        <v>597</v>
      </c>
      <c r="BL188" s="23">
        <v>67</v>
      </c>
      <c r="BM188" s="23">
        <v>611</v>
      </c>
      <c r="BN188" s="23">
        <v>67</v>
      </c>
      <c r="BO188" s="21"/>
      <c r="BP188" s="21"/>
      <c r="BQ188" s="21"/>
      <c r="BR188" s="21"/>
      <c r="BS188" s="23">
        <v>1</v>
      </c>
      <c r="BT188" s="21"/>
      <c r="BU188" s="23">
        <v>0</v>
      </c>
      <c r="BV188" s="23">
        <v>0</v>
      </c>
      <c r="BW188" s="23">
        <v>0</v>
      </c>
      <c r="BX188" s="23">
        <v>0</v>
      </c>
      <c r="BY188" s="23">
        <v>0</v>
      </c>
      <c r="BZ188" s="23">
        <v>0</v>
      </c>
      <c r="CA188" s="23">
        <v>84</v>
      </c>
      <c r="CB188" s="23">
        <v>27</v>
      </c>
      <c r="CC188" s="23">
        <v>617</v>
      </c>
      <c r="CD188" s="23">
        <v>72</v>
      </c>
      <c r="CE188" s="23">
        <v>617</v>
      </c>
      <c r="CF188" s="23">
        <v>72</v>
      </c>
      <c r="CG188" s="23">
        <v>301</v>
      </c>
      <c r="CH188" s="23">
        <v>52</v>
      </c>
      <c r="CI188" s="23">
        <v>0</v>
      </c>
      <c r="CJ188" s="23">
        <v>0</v>
      </c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</row>
    <row r="189" spans="1:267" ht="17.25" thickBot="1">
      <c r="A189" s="21"/>
      <c r="B189" s="21"/>
      <c r="C189" s="23">
        <v>103914</v>
      </c>
      <c r="D189" s="23">
        <v>0</v>
      </c>
      <c r="E189" s="23">
        <v>0</v>
      </c>
      <c r="F189" s="23">
        <v>0</v>
      </c>
      <c r="G189" s="23">
        <v>0</v>
      </c>
      <c r="H189" s="23">
        <v>0</v>
      </c>
      <c r="I189" s="23">
        <v>2</v>
      </c>
      <c r="J189" s="21">
        <v>0</v>
      </c>
      <c r="K189" s="21">
        <v>-0.5</v>
      </c>
      <c r="L189" s="23">
        <v>0</v>
      </c>
      <c r="M189" s="21" t="s">
        <v>1333</v>
      </c>
      <c r="N189" s="21">
        <v>0</v>
      </c>
      <c r="O189" s="23">
        <v>178</v>
      </c>
      <c r="P189" s="24" t="b">
        <v>0</v>
      </c>
      <c r="Q189" s="21"/>
      <c r="R189" s="21"/>
      <c r="S189" s="23">
        <v>40</v>
      </c>
      <c r="T189" s="21" t="s">
        <v>2320</v>
      </c>
      <c r="U189" s="21">
        <v>0</v>
      </c>
      <c r="V189" s="21" t="s">
        <v>989</v>
      </c>
      <c r="W189" s="21">
        <v>0.9</v>
      </c>
      <c r="X189" s="24" t="b">
        <v>0</v>
      </c>
      <c r="Y189" s="21"/>
      <c r="Z189" s="21" t="s">
        <v>1129</v>
      </c>
      <c r="AA189" s="23">
        <v>6</v>
      </c>
      <c r="AB189" s="23">
        <v>90</v>
      </c>
      <c r="AC189" s="23">
        <v>0</v>
      </c>
      <c r="AD189" s="23">
        <v>1659</v>
      </c>
      <c r="AE189" s="23">
        <v>1659</v>
      </c>
      <c r="AF189" s="23">
        <v>4847</v>
      </c>
      <c r="AG189" s="23">
        <v>4847</v>
      </c>
      <c r="AH189" s="21">
        <v>0</v>
      </c>
      <c r="AI189" s="21">
        <v>0</v>
      </c>
      <c r="AJ189" s="21" t="s">
        <v>989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0</v>
      </c>
      <c r="AQ189" s="23">
        <v>0</v>
      </c>
      <c r="AR189" s="23">
        <v>0</v>
      </c>
      <c r="AS189" s="23">
        <v>0</v>
      </c>
      <c r="AT189" s="23">
        <v>0</v>
      </c>
      <c r="AU189" s="23">
        <v>0</v>
      </c>
      <c r="AV189" s="23">
        <v>0</v>
      </c>
      <c r="AW189" s="23">
        <v>0</v>
      </c>
      <c r="AX189" s="21">
        <v>0</v>
      </c>
      <c r="AY189" s="21">
        <v>0</v>
      </c>
      <c r="AZ189" s="21">
        <v>0</v>
      </c>
      <c r="BA189" s="21">
        <v>0</v>
      </c>
      <c r="BB189" s="23">
        <v>0</v>
      </c>
      <c r="BC189" s="21">
        <v>0</v>
      </c>
      <c r="BD189" s="21">
        <v>0</v>
      </c>
      <c r="BE189" s="21">
        <v>0</v>
      </c>
      <c r="BF189" s="21">
        <v>0</v>
      </c>
      <c r="BG189" s="23">
        <v>243</v>
      </c>
      <c r="BH189" s="23">
        <v>88</v>
      </c>
      <c r="BI189" s="23">
        <v>234</v>
      </c>
      <c r="BJ189" s="23">
        <v>84</v>
      </c>
      <c r="BK189" s="23">
        <v>191</v>
      </c>
      <c r="BL189" s="23">
        <v>59</v>
      </c>
      <c r="BM189" s="23">
        <v>252</v>
      </c>
      <c r="BN189" s="23">
        <v>87</v>
      </c>
      <c r="BO189" s="21"/>
      <c r="BP189" s="21"/>
      <c r="BQ189" s="21"/>
      <c r="BR189" s="21"/>
      <c r="BS189" s="21"/>
      <c r="BT189" s="21"/>
      <c r="BU189" s="23">
        <v>0</v>
      </c>
      <c r="BV189" s="23">
        <v>0</v>
      </c>
      <c r="BW189" s="23">
        <v>0</v>
      </c>
      <c r="BX189" s="23">
        <v>0</v>
      </c>
      <c r="BY189" s="23">
        <v>0</v>
      </c>
      <c r="BZ189" s="23">
        <v>0</v>
      </c>
      <c r="CA189" s="23">
        <v>571</v>
      </c>
      <c r="CB189" s="23">
        <v>158</v>
      </c>
      <c r="CC189" s="23">
        <v>299</v>
      </c>
      <c r="CD189" s="23">
        <v>93</v>
      </c>
      <c r="CE189" s="23">
        <v>299</v>
      </c>
      <c r="CF189" s="23">
        <v>93</v>
      </c>
      <c r="CG189" s="23">
        <v>177</v>
      </c>
      <c r="CH189" s="23">
        <v>65</v>
      </c>
      <c r="CI189" s="23">
        <v>0</v>
      </c>
      <c r="CJ189" s="23">
        <v>0</v>
      </c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</row>
    <row r="190" spans="1:267" ht="17.25" thickBot="1">
      <c r="A190" s="23">
        <v>0</v>
      </c>
      <c r="B190" s="23">
        <v>0</v>
      </c>
      <c r="C190" s="23">
        <v>461102</v>
      </c>
      <c r="D190" s="23">
        <v>0</v>
      </c>
      <c r="E190" s="23">
        <v>0</v>
      </c>
      <c r="F190" s="23">
        <v>0</v>
      </c>
      <c r="G190" s="23">
        <v>0</v>
      </c>
      <c r="H190" s="23">
        <v>0</v>
      </c>
      <c r="I190" s="23">
        <v>2</v>
      </c>
      <c r="J190" s="21">
        <v>0</v>
      </c>
      <c r="K190" s="21">
        <v>0</v>
      </c>
      <c r="L190" s="23">
        <v>0</v>
      </c>
      <c r="M190" s="21" t="s">
        <v>1562</v>
      </c>
      <c r="N190" s="21">
        <v>0</v>
      </c>
      <c r="O190" s="23">
        <v>179</v>
      </c>
      <c r="P190" s="24" t="b">
        <v>0</v>
      </c>
      <c r="Q190" s="21" t="s">
        <v>2321</v>
      </c>
      <c r="R190" s="21" t="s">
        <v>2322</v>
      </c>
      <c r="S190" s="23">
        <v>40</v>
      </c>
      <c r="T190" s="21" t="s">
        <v>2323</v>
      </c>
      <c r="U190" s="21">
        <v>0</v>
      </c>
      <c r="V190" s="21" t="s">
        <v>829</v>
      </c>
      <c r="W190" s="21">
        <v>0</v>
      </c>
      <c r="X190" s="24" t="b">
        <v>0</v>
      </c>
      <c r="Y190" s="21"/>
      <c r="Z190" s="21" t="s">
        <v>1143</v>
      </c>
      <c r="AA190" s="23">
        <v>6</v>
      </c>
      <c r="AB190" s="23">
        <v>90</v>
      </c>
      <c r="AC190" s="23">
        <v>0</v>
      </c>
      <c r="AD190" s="23">
        <v>0</v>
      </c>
      <c r="AE190" s="23">
        <v>0</v>
      </c>
      <c r="AF190" s="23">
        <v>313</v>
      </c>
      <c r="AG190" s="23">
        <v>313</v>
      </c>
      <c r="AH190" s="21">
        <v>0</v>
      </c>
      <c r="AI190" s="21">
        <v>0</v>
      </c>
      <c r="AJ190" s="21" t="s">
        <v>829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0</v>
      </c>
      <c r="AQ190" s="23">
        <v>0</v>
      </c>
      <c r="AR190" s="23">
        <v>0</v>
      </c>
      <c r="AS190" s="23">
        <v>0</v>
      </c>
      <c r="AT190" s="23">
        <v>0</v>
      </c>
      <c r="AU190" s="23">
        <v>0</v>
      </c>
      <c r="AV190" s="23">
        <v>0</v>
      </c>
      <c r="AW190" s="23">
        <v>0</v>
      </c>
      <c r="AX190" s="21">
        <v>0</v>
      </c>
      <c r="AY190" s="21">
        <v>0</v>
      </c>
      <c r="AZ190" s="21">
        <v>0</v>
      </c>
      <c r="BA190" s="21">
        <v>0</v>
      </c>
      <c r="BB190" s="23">
        <v>0</v>
      </c>
      <c r="BC190" s="21">
        <v>0</v>
      </c>
      <c r="BD190" s="21">
        <v>0</v>
      </c>
      <c r="BE190" s="21">
        <v>0</v>
      </c>
      <c r="BF190" s="21">
        <v>0</v>
      </c>
      <c r="BG190" s="23">
        <v>310</v>
      </c>
      <c r="BH190" s="23">
        <v>130</v>
      </c>
      <c r="BI190" s="23">
        <v>302</v>
      </c>
      <c r="BJ190" s="23">
        <v>126</v>
      </c>
      <c r="BK190" s="23">
        <v>259</v>
      </c>
      <c r="BL190" s="23">
        <v>101</v>
      </c>
      <c r="BM190" s="23">
        <v>319</v>
      </c>
      <c r="BN190" s="23">
        <v>129</v>
      </c>
      <c r="BO190" s="21"/>
      <c r="BP190" s="21"/>
      <c r="BQ190" s="21"/>
      <c r="BR190" s="21"/>
      <c r="BS190" s="21"/>
      <c r="BT190" s="21"/>
      <c r="BU190" s="23">
        <v>0</v>
      </c>
      <c r="BV190" s="23">
        <v>0</v>
      </c>
      <c r="BW190" s="23">
        <v>0</v>
      </c>
      <c r="BX190" s="23">
        <v>0</v>
      </c>
      <c r="BY190" s="23">
        <v>0</v>
      </c>
      <c r="BZ190" s="23">
        <v>0</v>
      </c>
      <c r="CA190" s="23">
        <v>639</v>
      </c>
      <c r="CB190" s="23">
        <v>200</v>
      </c>
      <c r="CC190" s="23">
        <v>365</v>
      </c>
      <c r="CD190" s="23">
        <v>134</v>
      </c>
      <c r="CE190" s="23">
        <v>365</v>
      </c>
      <c r="CF190" s="23">
        <v>134</v>
      </c>
      <c r="CG190" s="23">
        <v>580</v>
      </c>
      <c r="CH190" s="23">
        <v>204</v>
      </c>
      <c r="CI190" s="23">
        <v>0</v>
      </c>
      <c r="CJ190" s="23">
        <v>0</v>
      </c>
      <c r="CK190" s="21"/>
      <c r="CL190" s="21"/>
      <c r="CM190" s="21"/>
      <c r="CN190" s="21"/>
      <c r="CO190" s="21"/>
      <c r="CP190" s="21"/>
      <c r="CQ190" s="21"/>
      <c r="CR190" s="21"/>
      <c r="CS190" s="21"/>
      <c r="CT190" s="21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</row>
    <row r="191" spans="1:267" ht="17.25" thickBot="1">
      <c r="A191" s="21"/>
      <c r="B191" s="21"/>
      <c r="C191" s="23">
        <v>226473</v>
      </c>
      <c r="D191" s="23">
        <v>0</v>
      </c>
      <c r="E191" s="23">
        <v>0</v>
      </c>
      <c r="F191" s="23">
        <v>0</v>
      </c>
      <c r="G191" s="23">
        <v>0</v>
      </c>
      <c r="H191" s="23">
        <v>0</v>
      </c>
      <c r="I191" s="23">
        <v>3</v>
      </c>
      <c r="J191" s="21">
        <v>0</v>
      </c>
      <c r="K191" s="21">
        <v>0.1</v>
      </c>
      <c r="L191" s="23">
        <v>0</v>
      </c>
      <c r="M191" s="21" t="s">
        <v>1685</v>
      </c>
      <c r="N191" s="21">
        <v>0</v>
      </c>
      <c r="O191" s="23">
        <v>180</v>
      </c>
      <c r="P191" s="24" t="b">
        <v>0</v>
      </c>
      <c r="Q191" s="21"/>
      <c r="R191" s="21"/>
      <c r="S191" s="23">
        <v>50</v>
      </c>
      <c r="T191" s="21" t="s">
        <v>2324</v>
      </c>
      <c r="U191" s="21">
        <v>0</v>
      </c>
      <c r="V191" s="21" t="s">
        <v>2325</v>
      </c>
      <c r="W191" s="21">
        <v>0</v>
      </c>
      <c r="X191" s="24" t="b">
        <v>0</v>
      </c>
      <c r="Y191" s="21"/>
      <c r="Z191" s="21" t="s">
        <v>1129</v>
      </c>
      <c r="AA191" s="23">
        <v>6</v>
      </c>
      <c r="AB191" s="23">
        <v>90</v>
      </c>
      <c r="AC191" s="23">
        <v>0</v>
      </c>
      <c r="AD191" s="23">
        <v>47</v>
      </c>
      <c r="AE191" s="23">
        <v>47</v>
      </c>
      <c r="AF191" s="23">
        <v>467</v>
      </c>
      <c r="AG191" s="23">
        <v>467</v>
      </c>
      <c r="AH191" s="21">
        <v>0</v>
      </c>
      <c r="AI191" s="21">
        <v>0</v>
      </c>
      <c r="AJ191" s="21" t="s">
        <v>2325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0</v>
      </c>
      <c r="AQ191" s="23">
        <v>0</v>
      </c>
      <c r="AR191" s="23">
        <v>0</v>
      </c>
      <c r="AS191" s="23">
        <v>0</v>
      </c>
      <c r="AT191" s="23">
        <v>0</v>
      </c>
      <c r="AU191" s="23">
        <v>0</v>
      </c>
      <c r="AV191" s="23">
        <v>0</v>
      </c>
      <c r="AW191" s="23">
        <v>0</v>
      </c>
      <c r="AX191" s="21">
        <v>0</v>
      </c>
      <c r="AY191" s="21">
        <v>0</v>
      </c>
      <c r="AZ191" s="21">
        <v>0</v>
      </c>
      <c r="BA191" s="21">
        <v>0</v>
      </c>
      <c r="BB191" s="23">
        <v>0</v>
      </c>
      <c r="BC191" s="21">
        <v>0</v>
      </c>
      <c r="BD191" s="21">
        <v>0</v>
      </c>
      <c r="BE191" s="21">
        <v>0</v>
      </c>
      <c r="BF191" s="21">
        <v>0</v>
      </c>
      <c r="BG191" s="23">
        <v>569</v>
      </c>
      <c r="BH191" s="23">
        <v>228</v>
      </c>
      <c r="BI191" s="23">
        <v>571</v>
      </c>
      <c r="BJ191" s="23">
        <v>234</v>
      </c>
      <c r="BK191" s="23">
        <v>561</v>
      </c>
      <c r="BL191" s="23">
        <v>224</v>
      </c>
      <c r="BM191" s="23">
        <v>576</v>
      </c>
      <c r="BN191" s="23">
        <v>235</v>
      </c>
      <c r="BO191" s="21"/>
      <c r="BP191" s="21"/>
      <c r="BQ191" s="23">
        <v>1</v>
      </c>
      <c r="BR191" s="21"/>
      <c r="BS191" s="21"/>
      <c r="BT191" s="21"/>
      <c r="BU191" s="23">
        <v>0</v>
      </c>
      <c r="BV191" s="23">
        <v>0</v>
      </c>
      <c r="BW191" s="23">
        <v>0</v>
      </c>
      <c r="BX191" s="23">
        <v>0</v>
      </c>
      <c r="BY191" s="23">
        <v>0</v>
      </c>
      <c r="BZ191" s="23">
        <v>0</v>
      </c>
      <c r="CA191" s="23">
        <v>258</v>
      </c>
      <c r="CB191" s="23">
        <v>168</v>
      </c>
      <c r="CC191" s="23">
        <v>591</v>
      </c>
      <c r="CD191" s="23">
        <v>242</v>
      </c>
      <c r="CE191" s="23">
        <v>591</v>
      </c>
      <c r="CF191" s="23">
        <v>242</v>
      </c>
      <c r="CG191" s="23">
        <v>554</v>
      </c>
      <c r="CH191" s="23">
        <v>214</v>
      </c>
      <c r="CI191" s="23">
        <v>0</v>
      </c>
      <c r="CJ191" s="23">
        <v>0</v>
      </c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</row>
    <row r="192" spans="1:267" ht="17.25" thickBot="1">
      <c r="A192" s="21"/>
      <c r="B192" s="21"/>
      <c r="C192" s="23">
        <v>133085</v>
      </c>
      <c r="D192" s="23">
        <v>0</v>
      </c>
      <c r="E192" s="23">
        <v>0</v>
      </c>
      <c r="F192" s="23">
        <v>0</v>
      </c>
      <c r="G192" s="23">
        <v>0</v>
      </c>
      <c r="H192" s="23">
        <v>0</v>
      </c>
      <c r="I192" s="23">
        <v>1</v>
      </c>
      <c r="J192" s="21">
        <v>0</v>
      </c>
      <c r="K192" s="21">
        <v>-0.5</v>
      </c>
      <c r="L192" s="23">
        <v>0</v>
      </c>
      <c r="M192" s="21" t="s">
        <v>2326</v>
      </c>
      <c r="N192" s="21">
        <v>0</v>
      </c>
      <c r="O192" s="23">
        <v>181</v>
      </c>
      <c r="P192" s="24" t="b">
        <v>0</v>
      </c>
      <c r="Q192" s="21"/>
      <c r="R192" s="21"/>
      <c r="S192" s="23">
        <v>40</v>
      </c>
      <c r="T192" s="21" t="s">
        <v>2327</v>
      </c>
      <c r="U192" s="21">
        <v>0</v>
      </c>
      <c r="V192" s="21" t="s">
        <v>2328</v>
      </c>
      <c r="W192" s="21">
        <v>0.3</v>
      </c>
      <c r="X192" s="24" t="b">
        <v>0</v>
      </c>
      <c r="Y192" s="21"/>
      <c r="Z192" s="21" t="s">
        <v>1129</v>
      </c>
      <c r="AA192" s="23">
        <v>6</v>
      </c>
      <c r="AB192" s="23">
        <v>90</v>
      </c>
      <c r="AC192" s="23">
        <v>0</v>
      </c>
      <c r="AD192" s="23">
        <v>532</v>
      </c>
      <c r="AE192" s="23">
        <v>532</v>
      </c>
      <c r="AF192" s="23">
        <v>790</v>
      </c>
      <c r="AG192" s="23">
        <v>790</v>
      </c>
      <c r="AH192" s="21">
        <v>0</v>
      </c>
      <c r="AI192" s="21">
        <v>0</v>
      </c>
      <c r="AJ192" s="21" t="s">
        <v>2328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0</v>
      </c>
      <c r="AQ192" s="23">
        <v>0</v>
      </c>
      <c r="AR192" s="23">
        <v>0</v>
      </c>
      <c r="AS192" s="23">
        <v>0</v>
      </c>
      <c r="AT192" s="23">
        <v>0</v>
      </c>
      <c r="AU192" s="23">
        <v>0</v>
      </c>
      <c r="AV192" s="23">
        <v>0</v>
      </c>
      <c r="AW192" s="23">
        <v>0</v>
      </c>
      <c r="AX192" s="21">
        <v>0</v>
      </c>
      <c r="AY192" s="21">
        <v>0</v>
      </c>
      <c r="AZ192" s="21">
        <v>0</v>
      </c>
      <c r="BA192" s="21">
        <v>0</v>
      </c>
      <c r="BB192" s="23">
        <v>0</v>
      </c>
      <c r="BC192" s="21">
        <v>0</v>
      </c>
      <c r="BD192" s="21">
        <v>0</v>
      </c>
      <c r="BE192" s="21">
        <v>0</v>
      </c>
      <c r="BF192" s="21">
        <v>0</v>
      </c>
      <c r="BG192" s="23">
        <v>256</v>
      </c>
      <c r="BH192" s="23">
        <v>33</v>
      </c>
      <c r="BI192" s="23">
        <v>247</v>
      </c>
      <c r="BJ192" s="23">
        <v>21</v>
      </c>
      <c r="BK192" s="23">
        <v>204</v>
      </c>
      <c r="BL192" s="23">
        <v>20</v>
      </c>
      <c r="BM192" s="23">
        <v>265</v>
      </c>
      <c r="BN192" s="23">
        <v>33</v>
      </c>
      <c r="BO192" s="21"/>
      <c r="BP192" s="21"/>
      <c r="BQ192" s="21"/>
      <c r="BR192" s="21"/>
      <c r="BS192" s="21"/>
      <c r="BT192" s="21"/>
      <c r="BU192" s="23">
        <v>0</v>
      </c>
      <c r="BV192" s="23">
        <v>0</v>
      </c>
      <c r="BW192" s="23">
        <v>0</v>
      </c>
      <c r="BX192" s="23">
        <v>0</v>
      </c>
      <c r="BY192" s="23">
        <v>0</v>
      </c>
      <c r="BZ192" s="23">
        <v>0</v>
      </c>
      <c r="CA192" s="23">
        <v>584</v>
      </c>
      <c r="CB192" s="23">
        <v>49</v>
      </c>
      <c r="CC192" s="23">
        <v>312</v>
      </c>
      <c r="CD192" s="23">
        <v>39</v>
      </c>
      <c r="CE192" s="23">
        <v>312</v>
      </c>
      <c r="CF192" s="23">
        <v>39</v>
      </c>
      <c r="CG192" s="23">
        <v>305</v>
      </c>
      <c r="CH192" s="23">
        <v>48</v>
      </c>
      <c r="CI192" s="23">
        <v>0</v>
      </c>
      <c r="CJ192" s="23">
        <v>0</v>
      </c>
      <c r="CK192" s="21"/>
      <c r="CL192" s="21"/>
      <c r="CM192" s="21"/>
      <c r="CN192" s="21"/>
      <c r="CO192" s="21"/>
      <c r="CP192" s="21"/>
      <c r="CQ192" s="21"/>
      <c r="CR192" s="21"/>
      <c r="CS192" s="21"/>
      <c r="CT192" s="21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</row>
    <row r="193" spans="1:267" ht="17.25" thickBot="1">
      <c r="A193" s="21"/>
      <c r="B193" s="21"/>
      <c r="C193" s="23">
        <v>441455</v>
      </c>
      <c r="D193" s="23">
        <v>0</v>
      </c>
      <c r="E193" s="23">
        <v>0</v>
      </c>
      <c r="F193" s="23">
        <v>0</v>
      </c>
      <c r="G193" s="23">
        <v>0</v>
      </c>
      <c r="H193" s="23">
        <v>0</v>
      </c>
      <c r="I193" s="23">
        <v>2</v>
      </c>
      <c r="J193" s="21">
        <v>0</v>
      </c>
      <c r="K193" s="21">
        <v>0.5</v>
      </c>
      <c r="L193" s="23">
        <v>1</v>
      </c>
      <c r="M193" s="21" t="s">
        <v>1605</v>
      </c>
      <c r="N193" s="21">
        <v>1</v>
      </c>
      <c r="O193" s="23">
        <v>182</v>
      </c>
      <c r="P193" s="24" t="b">
        <v>0</v>
      </c>
      <c r="Q193" s="21"/>
      <c r="R193" s="21"/>
      <c r="S193" s="23">
        <v>45</v>
      </c>
      <c r="T193" s="21" t="s">
        <v>2329</v>
      </c>
      <c r="U193" s="21">
        <v>1</v>
      </c>
      <c r="V193" s="21" t="s">
        <v>2330</v>
      </c>
      <c r="W193" s="21">
        <v>0.2</v>
      </c>
      <c r="X193" s="24" t="b">
        <v>0</v>
      </c>
      <c r="Y193" s="21"/>
      <c r="Z193" s="21" t="s">
        <v>1129</v>
      </c>
      <c r="AA193" s="23">
        <v>6</v>
      </c>
      <c r="AB193" s="23">
        <v>90</v>
      </c>
      <c r="AC193" s="23">
        <v>1</v>
      </c>
      <c r="AD193" s="23">
        <v>641</v>
      </c>
      <c r="AE193" s="23">
        <v>641</v>
      </c>
      <c r="AF193" s="23">
        <v>838</v>
      </c>
      <c r="AG193" s="23">
        <v>838</v>
      </c>
      <c r="AH193" s="21">
        <v>0.2</v>
      </c>
      <c r="AI193" s="21">
        <v>0.2</v>
      </c>
      <c r="AJ193" s="21" t="s">
        <v>2331</v>
      </c>
      <c r="AK193" s="23">
        <v>90</v>
      </c>
      <c r="AL193" s="23">
        <v>0</v>
      </c>
      <c r="AM193" s="23">
        <v>0</v>
      </c>
      <c r="AN193" s="23">
        <v>0</v>
      </c>
      <c r="AO193" s="23">
        <v>3</v>
      </c>
      <c r="AP193" s="23">
        <v>0</v>
      </c>
      <c r="AQ193" s="23">
        <v>0</v>
      </c>
      <c r="AR193" s="23">
        <v>0</v>
      </c>
      <c r="AS193" s="23">
        <v>0</v>
      </c>
      <c r="AT193" s="23">
        <v>0</v>
      </c>
      <c r="AU193" s="23">
        <v>0</v>
      </c>
      <c r="AV193" s="23">
        <v>0</v>
      </c>
      <c r="AW193" s="23">
        <v>6</v>
      </c>
      <c r="AX193" s="21">
        <v>0</v>
      </c>
      <c r="AY193" s="21">
        <v>0</v>
      </c>
      <c r="AZ193" s="21">
        <v>0</v>
      </c>
      <c r="BA193" s="21">
        <v>0</v>
      </c>
      <c r="BB193" s="23">
        <v>1</v>
      </c>
      <c r="BC193" s="21">
        <v>0</v>
      </c>
      <c r="BD193" s="21">
        <v>0.03</v>
      </c>
      <c r="BE193" s="21">
        <v>0.03</v>
      </c>
      <c r="BF193" s="21">
        <v>2.21</v>
      </c>
      <c r="BG193" s="23">
        <v>445</v>
      </c>
      <c r="BH193" s="23">
        <v>199</v>
      </c>
      <c r="BI193" s="23">
        <v>445</v>
      </c>
      <c r="BJ193" s="23">
        <v>198</v>
      </c>
      <c r="BK193" s="23">
        <v>421</v>
      </c>
      <c r="BL193" s="23">
        <v>190</v>
      </c>
      <c r="BM193" s="23">
        <v>453</v>
      </c>
      <c r="BN193" s="23">
        <v>198</v>
      </c>
      <c r="BO193" s="21"/>
      <c r="BP193" s="21"/>
      <c r="BQ193" s="21"/>
      <c r="BR193" s="21"/>
      <c r="BS193" s="21"/>
      <c r="BT193" s="21"/>
      <c r="BU193" s="23">
        <v>0</v>
      </c>
      <c r="BV193" s="23">
        <v>0</v>
      </c>
      <c r="BW193" s="23">
        <v>0.03</v>
      </c>
      <c r="BX193" s="23">
        <v>0.03</v>
      </c>
      <c r="BY193" s="23">
        <v>2.21</v>
      </c>
      <c r="BZ193" s="23">
        <v>3</v>
      </c>
      <c r="CA193" s="23">
        <v>482</v>
      </c>
      <c r="CB193" s="23">
        <v>139</v>
      </c>
      <c r="CC193" s="23">
        <v>208</v>
      </c>
      <c r="CD193" s="23">
        <v>79</v>
      </c>
      <c r="CE193" s="23">
        <v>208</v>
      </c>
      <c r="CF193" s="23">
        <v>79</v>
      </c>
      <c r="CG193" s="23">
        <v>338</v>
      </c>
      <c r="CH193" s="23">
        <v>129</v>
      </c>
      <c r="CI193" s="23">
        <v>1</v>
      </c>
      <c r="CJ193" s="23">
        <v>0</v>
      </c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</row>
    <row r="194" spans="1:267" ht="17.25" thickBot="1">
      <c r="A194" s="23">
        <v>0</v>
      </c>
      <c r="B194" s="23">
        <v>0</v>
      </c>
      <c r="C194" s="23">
        <v>120202</v>
      </c>
      <c r="D194" s="23">
        <v>0</v>
      </c>
      <c r="E194" s="23">
        <v>0</v>
      </c>
      <c r="F194" s="23">
        <v>0</v>
      </c>
      <c r="G194" s="23">
        <v>0</v>
      </c>
      <c r="H194" s="23">
        <v>0</v>
      </c>
      <c r="I194" s="23">
        <v>4</v>
      </c>
      <c r="J194" s="21">
        <v>0</v>
      </c>
      <c r="K194" s="21">
        <v>0</v>
      </c>
      <c r="L194" s="23">
        <v>0</v>
      </c>
      <c r="M194" s="21" t="s">
        <v>1604</v>
      </c>
      <c r="N194" s="21">
        <v>0</v>
      </c>
      <c r="O194" s="23">
        <v>183</v>
      </c>
      <c r="P194" s="24" t="b">
        <v>0</v>
      </c>
      <c r="Q194" s="21" t="s">
        <v>2841</v>
      </c>
      <c r="R194" s="21" t="s">
        <v>2842</v>
      </c>
      <c r="S194" s="23">
        <v>55</v>
      </c>
      <c r="T194" s="21" t="s">
        <v>1744</v>
      </c>
      <c r="U194" s="21">
        <v>0</v>
      </c>
      <c r="V194" s="21" t="s">
        <v>1745</v>
      </c>
      <c r="W194" s="21">
        <v>0.1</v>
      </c>
      <c r="X194" s="24" t="b">
        <v>0</v>
      </c>
      <c r="Y194" s="21"/>
      <c r="Z194" s="21" t="s">
        <v>1143</v>
      </c>
      <c r="AA194" s="23">
        <v>6</v>
      </c>
      <c r="AB194" s="23">
        <v>90</v>
      </c>
      <c r="AC194" s="23">
        <v>0</v>
      </c>
      <c r="AD194" s="23">
        <v>0</v>
      </c>
      <c r="AE194" s="23">
        <v>0</v>
      </c>
      <c r="AF194" s="23">
        <v>6529</v>
      </c>
      <c r="AG194" s="23">
        <v>6529</v>
      </c>
      <c r="AH194" s="21">
        <v>0</v>
      </c>
      <c r="AI194" s="21">
        <v>0</v>
      </c>
      <c r="AJ194" s="21" t="s">
        <v>1745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0</v>
      </c>
      <c r="AQ194" s="23">
        <v>0</v>
      </c>
      <c r="AR194" s="23">
        <v>0</v>
      </c>
      <c r="AS194" s="23">
        <v>0</v>
      </c>
      <c r="AT194" s="23">
        <v>0</v>
      </c>
      <c r="AU194" s="23">
        <v>0</v>
      </c>
      <c r="AV194" s="23">
        <v>0</v>
      </c>
      <c r="AW194" s="23">
        <v>0</v>
      </c>
      <c r="AX194" s="21">
        <v>0</v>
      </c>
      <c r="AY194" s="21">
        <v>0</v>
      </c>
      <c r="AZ194" s="21">
        <v>0</v>
      </c>
      <c r="BA194" s="21">
        <v>0</v>
      </c>
      <c r="BB194" s="23">
        <v>0</v>
      </c>
      <c r="BC194" s="21">
        <v>0</v>
      </c>
      <c r="BD194" s="21">
        <v>0</v>
      </c>
      <c r="BE194" s="21">
        <v>0</v>
      </c>
      <c r="BF194" s="21">
        <v>0</v>
      </c>
      <c r="BG194" s="23">
        <v>608</v>
      </c>
      <c r="BH194" s="23">
        <v>68</v>
      </c>
      <c r="BI194" s="23">
        <v>610</v>
      </c>
      <c r="BJ194" s="23">
        <v>67</v>
      </c>
      <c r="BK194" s="23">
        <v>604</v>
      </c>
      <c r="BL194" s="23">
        <v>68</v>
      </c>
      <c r="BM194" s="23">
        <v>614</v>
      </c>
      <c r="BN194" s="23">
        <v>68</v>
      </c>
      <c r="BO194" s="21"/>
      <c r="BP194" s="21"/>
      <c r="BQ194" s="21"/>
      <c r="BR194" s="21"/>
      <c r="BS194" s="21"/>
      <c r="BT194" s="21"/>
      <c r="BU194" s="23">
        <v>0</v>
      </c>
      <c r="BV194" s="23">
        <v>0</v>
      </c>
      <c r="BW194" s="23">
        <v>0</v>
      </c>
      <c r="BX194" s="23">
        <v>0</v>
      </c>
      <c r="BY194" s="23">
        <v>0</v>
      </c>
      <c r="BZ194" s="23">
        <v>0</v>
      </c>
      <c r="CA194" s="23">
        <v>95</v>
      </c>
      <c r="CB194" s="23">
        <v>29</v>
      </c>
      <c r="CC194" s="23">
        <v>621</v>
      </c>
      <c r="CD194" s="23">
        <v>73</v>
      </c>
      <c r="CE194" s="23">
        <v>621</v>
      </c>
      <c r="CF194" s="23">
        <v>73</v>
      </c>
      <c r="CG194" s="23">
        <v>401</v>
      </c>
      <c r="CH194" s="23">
        <v>61</v>
      </c>
      <c r="CI194" s="23">
        <v>0</v>
      </c>
      <c r="CJ194" s="23">
        <v>0</v>
      </c>
      <c r="CK194" s="21"/>
      <c r="CL194" s="21"/>
      <c r="CM194" s="21"/>
      <c r="CN194" s="21"/>
      <c r="CO194" s="21"/>
      <c r="CP194" s="21"/>
      <c r="CQ194" s="21"/>
      <c r="CR194" s="21"/>
      <c r="CS194" s="21"/>
      <c r="CT194" s="21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</row>
    <row r="195" spans="1:267" ht="17.25" thickBot="1">
      <c r="A195" s="23">
        <v>0</v>
      </c>
      <c r="B195" s="21"/>
      <c r="C195" s="23">
        <v>511783</v>
      </c>
      <c r="D195" s="23">
        <v>0</v>
      </c>
      <c r="E195" s="23">
        <v>0</v>
      </c>
      <c r="F195" s="23">
        <v>0</v>
      </c>
      <c r="G195" s="23">
        <v>0</v>
      </c>
      <c r="H195" s="23">
        <v>0</v>
      </c>
      <c r="I195" s="23">
        <v>3</v>
      </c>
      <c r="J195" s="21">
        <v>0</v>
      </c>
      <c r="K195" s="21">
        <v>0.1</v>
      </c>
      <c r="L195" s="23">
        <v>-2</v>
      </c>
      <c r="M195" s="21" t="s">
        <v>2332</v>
      </c>
      <c r="N195" s="21">
        <v>-2</v>
      </c>
      <c r="O195" s="23">
        <v>184</v>
      </c>
      <c r="P195" s="24" t="b">
        <v>0</v>
      </c>
      <c r="Q195" s="21" t="s">
        <v>2843</v>
      </c>
      <c r="R195" s="21" t="s">
        <v>2844</v>
      </c>
      <c r="S195" s="23">
        <v>50</v>
      </c>
      <c r="T195" s="21" t="s">
        <v>2333</v>
      </c>
      <c r="U195" s="21">
        <v>-2</v>
      </c>
      <c r="V195" s="21" t="s">
        <v>2334</v>
      </c>
      <c r="W195" s="21">
        <v>0.1</v>
      </c>
      <c r="X195" s="24" t="b">
        <v>0</v>
      </c>
      <c r="Y195" s="21"/>
      <c r="Z195" s="21" t="s">
        <v>2094</v>
      </c>
      <c r="AA195" s="23">
        <v>6</v>
      </c>
      <c r="AB195" s="23">
        <v>90</v>
      </c>
      <c r="AC195" s="23">
        <v>-2</v>
      </c>
      <c r="AD195" s="23">
        <v>55</v>
      </c>
      <c r="AE195" s="23">
        <v>55</v>
      </c>
      <c r="AF195" s="23">
        <v>3149</v>
      </c>
      <c r="AG195" s="23">
        <v>3149</v>
      </c>
      <c r="AH195" s="21">
        <v>-0.4</v>
      </c>
      <c r="AI195" s="21">
        <v>-0.4</v>
      </c>
      <c r="AJ195" s="21" t="s">
        <v>2334</v>
      </c>
      <c r="AK195" s="23">
        <v>30</v>
      </c>
      <c r="AL195" s="23">
        <v>0</v>
      </c>
      <c r="AM195" s="23">
        <v>0</v>
      </c>
      <c r="AN195" s="23">
        <v>0</v>
      </c>
      <c r="AO195" s="23">
        <v>1</v>
      </c>
      <c r="AP195" s="23">
        <v>0</v>
      </c>
      <c r="AQ195" s="23">
        <v>0</v>
      </c>
      <c r="AR195" s="23">
        <v>0</v>
      </c>
      <c r="AS195" s="23">
        <v>0</v>
      </c>
      <c r="AT195" s="23">
        <v>1</v>
      </c>
      <c r="AU195" s="23">
        <v>0</v>
      </c>
      <c r="AV195" s="23">
        <v>0</v>
      </c>
      <c r="AW195" s="23">
        <v>-6</v>
      </c>
      <c r="AX195" s="21">
        <v>0</v>
      </c>
      <c r="AY195" s="21">
        <v>0</v>
      </c>
      <c r="AZ195" s="21">
        <v>0</v>
      </c>
      <c r="BA195" s="21">
        <v>0</v>
      </c>
      <c r="BB195" s="23">
        <v>0</v>
      </c>
      <c r="BC195" s="21">
        <v>0.04</v>
      </c>
      <c r="BD195" s="21">
        <v>0.06</v>
      </c>
      <c r="BE195" s="21">
        <v>0.1</v>
      </c>
      <c r="BF195" s="21">
        <v>1.37</v>
      </c>
      <c r="BG195" s="23">
        <v>595</v>
      </c>
      <c r="BH195" s="23">
        <v>242</v>
      </c>
      <c r="BI195" s="23">
        <v>596</v>
      </c>
      <c r="BJ195" s="23">
        <v>246</v>
      </c>
      <c r="BK195" s="23">
        <v>588</v>
      </c>
      <c r="BL195" s="23">
        <v>238</v>
      </c>
      <c r="BM195" s="23">
        <v>602</v>
      </c>
      <c r="BN195" s="23">
        <v>248</v>
      </c>
      <c r="BO195" s="21"/>
      <c r="BP195" s="21"/>
      <c r="BQ195" s="21"/>
      <c r="BR195" s="21"/>
      <c r="BS195" s="21"/>
      <c r="BT195" s="21"/>
      <c r="BU195" s="23">
        <v>0.12</v>
      </c>
      <c r="BV195" s="23">
        <v>0</v>
      </c>
      <c r="BW195" s="23">
        <v>0.18</v>
      </c>
      <c r="BX195" s="23">
        <v>0.3</v>
      </c>
      <c r="BY195" s="23">
        <v>4.1100000000000003</v>
      </c>
      <c r="BZ195" s="23">
        <v>3</v>
      </c>
      <c r="CA195" s="23">
        <v>300</v>
      </c>
      <c r="CB195" s="23">
        <v>195</v>
      </c>
      <c r="CC195" s="23">
        <v>663</v>
      </c>
      <c r="CD195" s="23">
        <v>283</v>
      </c>
      <c r="CE195" s="23">
        <v>663</v>
      </c>
      <c r="CF195" s="23">
        <v>283</v>
      </c>
      <c r="CG195" s="23">
        <v>428</v>
      </c>
      <c r="CH195" s="23">
        <v>141</v>
      </c>
      <c r="CI195" s="23">
        <v>0</v>
      </c>
      <c r="CJ195" s="23">
        <v>0</v>
      </c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</row>
    <row r="196" spans="1:267" ht="17.25" thickBot="1">
      <c r="A196" s="21"/>
      <c r="B196" s="21"/>
      <c r="C196" s="23">
        <v>207189</v>
      </c>
      <c r="D196" s="23">
        <v>0</v>
      </c>
      <c r="E196" s="23">
        <v>0</v>
      </c>
      <c r="F196" s="23">
        <v>0</v>
      </c>
      <c r="G196" s="23">
        <v>0</v>
      </c>
      <c r="H196" s="23">
        <v>0</v>
      </c>
      <c r="I196" s="23">
        <v>3</v>
      </c>
      <c r="J196" s="21">
        <v>0</v>
      </c>
      <c r="K196" s="21">
        <v>0.1</v>
      </c>
      <c r="L196" s="23">
        <v>2</v>
      </c>
      <c r="M196" s="21" t="s">
        <v>2552</v>
      </c>
      <c r="N196" s="21">
        <v>2</v>
      </c>
      <c r="O196" s="23">
        <v>475</v>
      </c>
      <c r="P196" s="24" t="b">
        <v>0</v>
      </c>
      <c r="Q196" s="21"/>
      <c r="R196" s="21"/>
      <c r="S196" s="23">
        <v>50</v>
      </c>
      <c r="T196" s="21" t="s">
        <v>2553</v>
      </c>
      <c r="U196" s="21">
        <v>2</v>
      </c>
      <c r="V196" s="21" t="s">
        <v>2554</v>
      </c>
      <c r="W196" s="21">
        <v>0.2</v>
      </c>
      <c r="X196" s="24" t="b">
        <v>0</v>
      </c>
      <c r="Y196" s="21"/>
      <c r="Z196" s="21" t="s">
        <v>1129</v>
      </c>
      <c r="AA196" s="23">
        <v>6</v>
      </c>
      <c r="AB196" s="23">
        <v>90</v>
      </c>
      <c r="AC196" s="23">
        <v>2</v>
      </c>
      <c r="AD196" s="23">
        <v>984</v>
      </c>
      <c r="AE196" s="23">
        <v>984</v>
      </c>
      <c r="AF196" s="23">
        <v>1374</v>
      </c>
      <c r="AG196" s="23">
        <v>1374</v>
      </c>
      <c r="AH196" s="21">
        <v>0.4</v>
      </c>
      <c r="AI196" s="21">
        <v>0.4</v>
      </c>
      <c r="AJ196" s="21" t="s">
        <v>2554</v>
      </c>
      <c r="AK196" s="23">
        <v>90</v>
      </c>
      <c r="AL196" s="23">
        <v>0</v>
      </c>
      <c r="AM196" s="23">
        <v>0</v>
      </c>
      <c r="AN196" s="23">
        <v>0</v>
      </c>
      <c r="AO196" s="23">
        <v>3</v>
      </c>
      <c r="AP196" s="23">
        <v>0</v>
      </c>
      <c r="AQ196" s="23">
        <v>0</v>
      </c>
      <c r="AR196" s="23">
        <v>0</v>
      </c>
      <c r="AS196" s="23">
        <v>0</v>
      </c>
      <c r="AT196" s="23">
        <v>0</v>
      </c>
      <c r="AU196" s="23">
        <v>0</v>
      </c>
      <c r="AV196" s="23">
        <v>0</v>
      </c>
      <c r="AW196" s="23">
        <v>5</v>
      </c>
      <c r="AX196" s="21">
        <v>0</v>
      </c>
      <c r="AY196" s="21">
        <v>0</v>
      </c>
      <c r="AZ196" s="21">
        <v>0</v>
      </c>
      <c r="BA196" s="21">
        <v>0</v>
      </c>
      <c r="BB196" s="23">
        <v>1</v>
      </c>
      <c r="BC196" s="21">
        <v>0</v>
      </c>
      <c r="BD196" s="21">
        <v>0</v>
      </c>
      <c r="BE196" s="21">
        <v>0</v>
      </c>
      <c r="BF196" s="21">
        <v>2.09</v>
      </c>
      <c r="BG196" s="23">
        <v>559</v>
      </c>
      <c r="BH196" s="23">
        <v>223</v>
      </c>
      <c r="BI196" s="23">
        <v>560</v>
      </c>
      <c r="BJ196" s="23">
        <v>229</v>
      </c>
      <c r="BK196" s="23">
        <v>548</v>
      </c>
      <c r="BL196" s="23">
        <v>219</v>
      </c>
      <c r="BM196" s="23">
        <v>566</v>
      </c>
      <c r="BN196" s="23">
        <v>230</v>
      </c>
      <c r="BO196" s="21"/>
      <c r="BP196" s="21"/>
      <c r="BQ196" s="21"/>
      <c r="BR196" s="21"/>
      <c r="BS196" s="21"/>
      <c r="BT196" s="21"/>
      <c r="BU196" s="23">
        <v>0</v>
      </c>
      <c r="BV196" s="23">
        <v>0</v>
      </c>
      <c r="BW196" s="23">
        <v>0</v>
      </c>
      <c r="BX196" s="23">
        <v>0</v>
      </c>
      <c r="BY196" s="23">
        <v>2.09</v>
      </c>
      <c r="BZ196" s="23">
        <v>3</v>
      </c>
      <c r="CA196" s="23">
        <v>241</v>
      </c>
      <c r="CB196" s="23">
        <v>159</v>
      </c>
      <c r="CC196" s="23">
        <v>135</v>
      </c>
      <c r="CD196" s="23">
        <v>53</v>
      </c>
      <c r="CE196" s="23">
        <v>135</v>
      </c>
      <c r="CF196" s="23">
        <v>53</v>
      </c>
      <c r="CG196" s="23">
        <v>343</v>
      </c>
      <c r="CH196" s="23">
        <v>105</v>
      </c>
      <c r="CI196" s="23">
        <v>1</v>
      </c>
      <c r="CJ196" s="23">
        <v>0</v>
      </c>
      <c r="CK196" s="21"/>
      <c r="CL196" s="21"/>
      <c r="CM196" s="21"/>
      <c r="CN196" s="21"/>
      <c r="CO196" s="21"/>
      <c r="CP196" s="21"/>
      <c r="CQ196" s="21"/>
      <c r="CR196" s="21"/>
      <c r="CS196" s="21"/>
      <c r="CT196" s="21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</row>
    <row r="197" spans="1:267" ht="17.25" thickBot="1">
      <c r="A197" s="21"/>
      <c r="B197" s="21"/>
      <c r="C197" s="23">
        <v>492831</v>
      </c>
      <c r="D197" s="23">
        <v>0</v>
      </c>
      <c r="E197" s="23">
        <v>0</v>
      </c>
      <c r="F197" s="23">
        <v>0</v>
      </c>
      <c r="G197" s="23">
        <v>0</v>
      </c>
      <c r="H197" s="23">
        <v>0</v>
      </c>
      <c r="I197" s="23">
        <v>4</v>
      </c>
      <c r="J197" s="21">
        <v>0</v>
      </c>
      <c r="K197" s="21">
        <v>0.4</v>
      </c>
      <c r="L197" s="23">
        <v>2</v>
      </c>
      <c r="M197" s="21" t="s">
        <v>2335</v>
      </c>
      <c r="N197" s="21">
        <v>2</v>
      </c>
      <c r="O197" s="23">
        <v>594</v>
      </c>
      <c r="P197" s="24" t="b">
        <v>0</v>
      </c>
      <c r="Q197" s="21"/>
      <c r="R197" s="21"/>
      <c r="S197" s="23">
        <v>55</v>
      </c>
      <c r="T197" s="21" t="s">
        <v>2336</v>
      </c>
      <c r="U197" s="21">
        <v>2</v>
      </c>
      <c r="V197" s="21" t="s">
        <v>2337</v>
      </c>
      <c r="W197" s="21">
        <v>0.2</v>
      </c>
      <c r="X197" s="24" t="b">
        <v>0</v>
      </c>
      <c r="Y197" s="21"/>
      <c r="Z197" s="21" t="s">
        <v>1129</v>
      </c>
      <c r="AA197" s="23">
        <v>6</v>
      </c>
      <c r="AB197" s="23">
        <v>90</v>
      </c>
      <c r="AC197" s="23">
        <v>2</v>
      </c>
      <c r="AD197" s="23">
        <v>1279</v>
      </c>
      <c r="AE197" s="23">
        <v>1279</v>
      </c>
      <c r="AF197" s="23">
        <v>1571</v>
      </c>
      <c r="AG197" s="23">
        <v>1571</v>
      </c>
      <c r="AH197" s="21">
        <v>0.4</v>
      </c>
      <c r="AI197" s="21">
        <v>0.4</v>
      </c>
      <c r="AJ197" s="21" t="s">
        <v>2337</v>
      </c>
      <c r="AK197" s="23">
        <v>60</v>
      </c>
      <c r="AL197" s="23">
        <v>0</v>
      </c>
      <c r="AM197" s="23">
        <v>0</v>
      </c>
      <c r="AN197" s="23">
        <v>0</v>
      </c>
      <c r="AO197" s="23">
        <v>2</v>
      </c>
      <c r="AP197" s="23">
        <v>0</v>
      </c>
      <c r="AQ197" s="23">
        <v>0</v>
      </c>
      <c r="AR197" s="23">
        <v>0</v>
      </c>
      <c r="AS197" s="23">
        <v>0</v>
      </c>
      <c r="AT197" s="23">
        <v>0</v>
      </c>
      <c r="AU197" s="23">
        <v>0</v>
      </c>
      <c r="AV197" s="23">
        <v>0</v>
      </c>
      <c r="AW197" s="23">
        <v>8</v>
      </c>
      <c r="AX197" s="21">
        <v>0</v>
      </c>
      <c r="AY197" s="21">
        <v>0</v>
      </c>
      <c r="AZ197" s="21">
        <v>0</v>
      </c>
      <c r="BA197" s="21">
        <v>0</v>
      </c>
      <c r="BB197" s="23">
        <v>1</v>
      </c>
      <c r="BC197" s="21">
        <v>0.03</v>
      </c>
      <c r="BD197" s="21">
        <v>0</v>
      </c>
      <c r="BE197" s="21">
        <v>0.03</v>
      </c>
      <c r="BF197" s="21">
        <v>0.96</v>
      </c>
      <c r="BG197" s="23">
        <v>634</v>
      </c>
      <c r="BH197" s="23">
        <v>74</v>
      </c>
      <c r="BI197" s="23">
        <v>637</v>
      </c>
      <c r="BJ197" s="23">
        <v>73</v>
      </c>
      <c r="BK197" s="23">
        <v>634</v>
      </c>
      <c r="BL197" s="23">
        <v>74</v>
      </c>
      <c r="BM197" s="23">
        <v>639</v>
      </c>
      <c r="BN197" s="23">
        <v>74</v>
      </c>
      <c r="BO197" s="21"/>
      <c r="BP197" s="21"/>
      <c r="BQ197" s="21"/>
      <c r="BR197" s="21"/>
      <c r="BS197" s="21"/>
      <c r="BT197" s="21"/>
      <c r="BU197" s="23">
        <v>0.04</v>
      </c>
      <c r="BV197" s="23">
        <v>0</v>
      </c>
      <c r="BW197" s="23">
        <v>0</v>
      </c>
      <c r="BX197" s="23">
        <v>0.04</v>
      </c>
      <c r="BY197" s="23">
        <v>1.44</v>
      </c>
      <c r="BZ197" s="23">
        <v>3</v>
      </c>
      <c r="CA197" s="23">
        <v>146</v>
      </c>
      <c r="CB197" s="23">
        <v>39</v>
      </c>
      <c r="CC197" s="23">
        <v>157</v>
      </c>
      <c r="CD197" s="23">
        <v>20</v>
      </c>
      <c r="CE197" s="23">
        <v>157</v>
      </c>
      <c r="CF197" s="23">
        <v>20</v>
      </c>
      <c r="CG197" s="23">
        <v>381</v>
      </c>
      <c r="CH197" s="23">
        <v>60</v>
      </c>
      <c r="CI197" s="23">
        <v>1.5</v>
      </c>
      <c r="CJ197" s="23">
        <v>0</v>
      </c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</row>
    <row r="198" spans="1:267" ht="17.25" thickBot="1">
      <c r="A198" s="21"/>
      <c r="B198" s="21"/>
      <c r="C198" s="23">
        <v>432720</v>
      </c>
      <c r="D198" s="23">
        <v>0</v>
      </c>
      <c r="E198" s="23">
        <v>0</v>
      </c>
      <c r="F198" s="23">
        <v>0</v>
      </c>
      <c r="G198" s="23">
        <v>0</v>
      </c>
      <c r="H198" s="23">
        <v>0</v>
      </c>
      <c r="I198" s="23">
        <v>1</v>
      </c>
      <c r="J198" s="21">
        <v>0</v>
      </c>
      <c r="K198" s="21">
        <v>0.9</v>
      </c>
      <c r="L198" s="23">
        <v>2</v>
      </c>
      <c r="M198" s="21" t="s">
        <v>750</v>
      </c>
      <c r="N198" s="21">
        <v>2</v>
      </c>
      <c r="O198" s="23">
        <v>596</v>
      </c>
      <c r="P198" s="24" t="b">
        <v>0</v>
      </c>
      <c r="Q198" s="21"/>
      <c r="R198" s="21"/>
      <c r="S198" s="23">
        <v>45</v>
      </c>
      <c r="T198" s="21" t="s">
        <v>2338</v>
      </c>
      <c r="U198" s="21">
        <v>2</v>
      </c>
      <c r="V198" s="21" t="s">
        <v>2339</v>
      </c>
      <c r="W198" s="21">
        <v>1.1000000000000001</v>
      </c>
      <c r="X198" s="24" t="b">
        <v>0</v>
      </c>
      <c r="Y198" s="21"/>
      <c r="Z198" s="21" t="s">
        <v>1129</v>
      </c>
      <c r="AA198" s="23">
        <v>6</v>
      </c>
      <c r="AB198" s="23">
        <v>90</v>
      </c>
      <c r="AC198" s="23">
        <v>2</v>
      </c>
      <c r="AD198" s="23">
        <v>3561</v>
      </c>
      <c r="AE198" s="23">
        <v>3561</v>
      </c>
      <c r="AF198" s="23">
        <v>3359</v>
      </c>
      <c r="AG198" s="23">
        <v>3359</v>
      </c>
      <c r="AH198" s="21">
        <v>0.4</v>
      </c>
      <c r="AI198" s="21">
        <v>0.4</v>
      </c>
      <c r="AJ198" s="21" t="s">
        <v>2339</v>
      </c>
      <c r="AK198" s="23">
        <v>90</v>
      </c>
      <c r="AL198" s="23">
        <v>0</v>
      </c>
      <c r="AM198" s="23">
        <v>0</v>
      </c>
      <c r="AN198" s="23">
        <v>0</v>
      </c>
      <c r="AO198" s="23">
        <v>3</v>
      </c>
      <c r="AP198" s="23">
        <v>0</v>
      </c>
      <c r="AQ198" s="23">
        <v>0</v>
      </c>
      <c r="AR198" s="23">
        <v>0</v>
      </c>
      <c r="AS198" s="23">
        <v>0</v>
      </c>
      <c r="AT198" s="23">
        <v>0</v>
      </c>
      <c r="AU198" s="23">
        <v>5</v>
      </c>
      <c r="AV198" s="23">
        <v>0</v>
      </c>
      <c r="AW198" s="23">
        <v>22</v>
      </c>
      <c r="AX198" s="21">
        <v>0</v>
      </c>
      <c r="AY198" s="21">
        <v>0</v>
      </c>
      <c r="AZ198" s="21">
        <v>0</v>
      </c>
      <c r="BA198" s="21">
        <v>0</v>
      </c>
      <c r="BB198" s="23">
        <v>1</v>
      </c>
      <c r="BC198" s="21">
        <v>0</v>
      </c>
      <c r="BD198" s="21">
        <v>0</v>
      </c>
      <c r="BE198" s="21">
        <v>0</v>
      </c>
      <c r="BF198" s="21">
        <v>2.21</v>
      </c>
      <c r="BG198" s="23">
        <v>435</v>
      </c>
      <c r="BH198" s="23">
        <v>70</v>
      </c>
      <c r="BI198" s="23">
        <v>436</v>
      </c>
      <c r="BJ198" s="23">
        <v>64</v>
      </c>
      <c r="BK198" s="23">
        <v>412</v>
      </c>
      <c r="BL198" s="23">
        <v>64</v>
      </c>
      <c r="BM198" s="23">
        <v>444</v>
      </c>
      <c r="BN198" s="23">
        <v>70</v>
      </c>
      <c r="BO198" s="21"/>
      <c r="BP198" s="21"/>
      <c r="BQ198" s="21"/>
      <c r="BR198" s="21"/>
      <c r="BS198" s="21"/>
      <c r="BT198" s="21"/>
      <c r="BU198" s="23">
        <v>0</v>
      </c>
      <c r="BV198" s="23">
        <v>5</v>
      </c>
      <c r="BW198" s="23">
        <v>0</v>
      </c>
      <c r="BX198" s="23">
        <v>0</v>
      </c>
      <c r="BY198" s="23">
        <v>2.21</v>
      </c>
      <c r="BZ198" s="23">
        <v>3</v>
      </c>
      <c r="CA198" s="23">
        <v>471</v>
      </c>
      <c r="CB198" s="23">
        <v>28</v>
      </c>
      <c r="CC198" s="23">
        <v>114</v>
      </c>
      <c r="CD198" s="23">
        <v>16</v>
      </c>
      <c r="CE198" s="23">
        <v>114</v>
      </c>
      <c r="CF198" s="23">
        <v>16</v>
      </c>
      <c r="CG198" s="23">
        <v>162</v>
      </c>
      <c r="CH198" s="23">
        <v>21</v>
      </c>
      <c r="CI198" s="23">
        <v>1</v>
      </c>
      <c r="CJ198" s="23">
        <v>0</v>
      </c>
      <c r="CK198" s="21"/>
      <c r="CL198" s="21"/>
      <c r="CM198" s="21"/>
      <c r="CN198" s="21"/>
      <c r="CO198" s="21"/>
      <c r="CP198" s="21"/>
      <c r="CQ198" s="21"/>
      <c r="CR198" s="21"/>
      <c r="CS198" s="21"/>
      <c r="CT198" s="21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</row>
    <row r="199" spans="1:267" ht="17.25" thickBot="1">
      <c r="A199" s="21"/>
      <c r="B199" s="21"/>
      <c r="C199" s="23">
        <v>83283</v>
      </c>
      <c r="D199" s="23">
        <v>0</v>
      </c>
      <c r="E199" s="23">
        <v>0</v>
      </c>
      <c r="F199" s="23">
        <v>0</v>
      </c>
      <c r="G199" s="23">
        <v>0</v>
      </c>
      <c r="H199" s="23">
        <v>0</v>
      </c>
      <c r="I199" s="23">
        <v>3</v>
      </c>
      <c r="J199" s="21">
        <v>0</v>
      </c>
      <c r="K199" s="21">
        <v>0.1</v>
      </c>
      <c r="L199" s="23">
        <v>1</v>
      </c>
      <c r="M199" s="21" t="s">
        <v>1191</v>
      </c>
      <c r="N199" s="21">
        <v>1</v>
      </c>
      <c r="O199" s="23">
        <v>600</v>
      </c>
      <c r="P199" s="24" t="b">
        <v>0</v>
      </c>
      <c r="Q199" s="21"/>
      <c r="R199" s="21"/>
      <c r="S199" s="23">
        <v>50</v>
      </c>
      <c r="T199" s="21" t="s">
        <v>1858</v>
      </c>
      <c r="U199" s="21">
        <v>1</v>
      </c>
      <c r="V199" s="21" t="s">
        <v>982</v>
      </c>
      <c r="W199" s="21">
        <v>0.1</v>
      </c>
      <c r="X199" s="24" t="b">
        <v>0</v>
      </c>
      <c r="Y199" s="21"/>
      <c r="Z199" s="21" t="s">
        <v>1129</v>
      </c>
      <c r="AA199" s="23">
        <v>6</v>
      </c>
      <c r="AB199" s="23">
        <v>90</v>
      </c>
      <c r="AC199" s="23">
        <v>1</v>
      </c>
      <c r="AD199" s="23">
        <v>62</v>
      </c>
      <c r="AE199" s="23">
        <v>62</v>
      </c>
      <c r="AF199" s="23">
        <v>515</v>
      </c>
      <c r="AG199" s="23">
        <v>515</v>
      </c>
      <c r="AH199" s="21">
        <v>0.2</v>
      </c>
      <c r="AI199" s="21">
        <v>0.2</v>
      </c>
      <c r="AJ199" s="21" t="s">
        <v>982</v>
      </c>
      <c r="AK199" s="23">
        <v>1</v>
      </c>
      <c r="AL199" s="23">
        <v>0</v>
      </c>
      <c r="AM199" s="23">
        <v>0</v>
      </c>
      <c r="AN199" s="23">
        <v>0</v>
      </c>
      <c r="AO199" s="23">
        <v>0</v>
      </c>
      <c r="AP199" s="23">
        <v>0</v>
      </c>
      <c r="AQ199" s="23">
        <v>0</v>
      </c>
      <c r="AR199" s="23">
        <v>0</v>
      </c>
      <c r="AS199" s="23">
        <v>0</v>
      </c>
      <c r="AT199" s="23">
        <v>0</v>
      </c>
      <c r="AU199" s="23">
        <v>0</v>
      </c>
      <c r="AV199" s="23">
        <v>0</v>
      </c>
      <c r="AW199" s="23">
        <v>3</v>
      </c>
      <c r="AX199" s="21">
        <v>0</v>
      </c>
      <c r="AY199" s="21">
        <v>0</v>
      </c>
      <c r="AZ199" s="21">
        <v>0</v>
      </c>
      <c r="BA199" s="21">
        <v>0</v>
      </c>
      <c r="BB199" s="23">
        <v>0</v>
      </c>
      <c r="BC199" s="21">
        <v>0</v>
      </c>
      <c r="BD199" s="21">
        <v>0</v>
      </c>
      <c r="BE199" s="21">
        <v>0</v>
      </c>
      <c r="BF199" s="21">
        <v>0.12</v>
      </c>
      <c r="BG199" s="23">
        <v>515</v>
      </c>
      <c r="BH199" s="23">
        <v>189</v>
      </c>
      <c r="BI199" s="23">
        <v>515</v>
      </c>
      <c r="BJ199" s="23">
        <v>195</v>
      </c>
      <c r="BK199" s="23">
        <v>497</v>
      </c>
      <c r="BL199" s="23">
        <v>180</v>
      </c>
      <c r="BM199" s="23">
        <v>523</v>
      </c>
      <c r="BN199" s="23">
        <v>196</v>
      </c>
      <c r="BO199" s="21"/>
      <c r="BP199" s="21"/>
      <c r="BQ199" s="21"/>
      <c r="BR199" s="21"/>
      <c r="BS199" s="21"/>
      <c r="BT199" s="21"/>
      <c r="BU199" s="23">
        <v>0</v>
      </c>
      <c r="BV199" s="23">
        <v>0</v>
      </c>
      <c r="BW199" s="23">
        <v>0</v>
      </c>
      <c r="BX199" s="23">
        <v>0</v>
      </c>
      <c r="BY199" s="23">
        <v>10.8</v>
      </c>
      <c r="BZ199" s="23">
        <v>0</v>
      </c>
      <c r="CA199" s="23">
        <v>172</v>
      </c>
      <c r="CB199" s="23">
        <v>110</v>
      </c>
      <c r="CC199" s="23">
        <v>228</v>
      </c>
      <c r="CD199" s="23">
        <v>99</v>
      </c>
      <c r="CE199" s="23">
        <v>228</v>
      </c>
      <c r="CF199" s="23">
        <v>99</v>
      </c>
      <c r="CG199" s="23">
        <v>497</v>
      </c>
      <c r="CH199" s="23">
        <v>181</v>
      </c>
      <c r="CI199" s="23">
        <v>0</v>
      </c>
      <c r="CJ199" s="23">
        <v>0</v>
      </c>
      <c r="CK199" s="21"/>
      <c r="CL199" s="21"/>
      <c r="CM199" s="21"/>
      <c r="CN199" s="21"/>
      <c r="CO199" s="21"/>
      <c r="CP199" s="21"/>
      <c r="CQ199" s="21"/>
      <c r="CR199" s="21"/>
      <c r="CS199" s="21"/>
      <c r="CT199" s="21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</row>
    <row r="200" spans="1:267" ht="17.25" thickBot="1">
      <c r="A200" s="21"/>
      <c r="B200" s="21"/>
      <c r="C200" s="23">
        <v>487702</v>
      </c>
      <c r="D200" s="23">
        <v>0</v>
      </c>
      <c r="E200" s="23">
        <v>0</v>
      </c>
      <c r="F200" s="23">
        <v>0</v>
      </c>
      <c r="G200" s="23">
        <v>0</v>
      </c>
      <c r="H200" s="23">
        <v>0</v>
      </c>
      <c r="I200" s="23">
        <v>3</v>
      </c>
      <c r="J200" s="21">
        <v>0</v>
      </c>
      <c r="K200" s="21">
        <v>0.1</v>
      </c>
      <c r="L200" s="23">
        <v>2</v>
      </c>
      <c r="M200" s="21" t="s">
        <v>2340</v>
      </c>
      <c r="N200" s="21">
        <v>2</v>
      </c>
      <c r="O200" s="23">
        <v>605</v>
      </c>
      <c r="P200" s="24" t="b">
        <v>0</v>
      </c>
      <c r="Q200" s="21"/>
      <c r="R200" s="21"/>
      <c r="S200" s="23">
        <v>50</v>
      </c>
      <c r="T200" s="21" t="s">
        <v>2341</v>
      </c>
      <c r="U200" s="21">
        <v>2</v>
      </c>
      <c r="V200" s="21" t="s">
        <v>2342</v>
      </c>
      <c r="W200" s="21">
        <v>0</v>
      </c>
      <c r="X200" s="24" t="b">
        <v>0</v>
      </c>
      <c r="Y200" s="21"/>
      <c r="Z200" s="21" t="s">
        <v>1129</v>
      </c>
      <c r="AA200" s="23">
        <v>6</v>
      </c>
      <c r="AB200" s="23">
        <v>90</v>
      </c>
      <c r="AC200" s="23">
        <v>2</v>
      </c>
      <c r="AD200" s="23">
        <v>528</v>
      </c>
      <c r="AE200" s="23">
        <v>528</v>
      </c>
      <c r="AF200" s="23">
        <v>233</v>
      </c>
      <c r="AG200" s="23">
        <v>233</v>
      </c>
      <c r="AH200" s="21">
        <v>0.4</v>
      </c>
      <c r="AI200" s="21">
        <v>0.4</v>
      </c>
      <c r="AJ200" s="21" t="s">
        <v>2342</v>
      </c>
      <c r="AK200" s="23">
        <v>60</v>
      </c>
      <c r="AL200" s="23">
        <v>0</v>
      </c>
      <c r="AM200" s="23">
        <v>0</v>
      </c>
      <c r="AN200" s="23">
        <v>0</v>
      </c>
      <c r="AO200" s="23">
        <v>2</v>
      </c>
      <c r="AP200" s="23">
        <v>0</v>
      </c>
      <c r="AQ200" s="23">
        <v>0</v>
      </c>
      <c r="AR200" s="23">
        <v>0</v>
      </c>
      <c r="AS200" s="23">
        <v>0</v>
      </c>
      <c r="AT200" s="23">
        <v>0</v>
      </c>
      <c r="AU200" s="23">
        <v>0</v>
      </c>
      <c r="AV200" s="23">
        <v>0</v>
      </c>
      <c r="AW200" s="23">
        <v>4</v>
      </c>
      <c r="AX200" s="21">
        <v>0</v>
      </c>
      <c r="AY200" s="21">
        <v>0</v>
      </c>
      <c r="AZ200" s="21">
        <v>0</v>
      </c>
      <c r="BA200" s="21">
        <v>0</v>
      </c>
      <c r="BB200" s="23">
        <v>1</v>
      </c>
      <c r="BC200" s="21">
        <v>0.06</v>
      </c>
      <c r="BD200" s="21">
        <v>0.03</v>
      </c>
      <c r="BE200" s="21">
        <v>0.09</v>
      </c>
      <c r="BF200" s="21">
        <v>0.96</v>
      </c>
      <c r="BG200" s="23">
        <v>590</v>
      </c>
      <c r="BH200" s="23">
        <v>238</v>
      </c>
      <c r="BI200" s="23">
        <v>592</v>
      </c>
      <c r="BJ200" s="23">
        <v>243</v>
      </c>
      <c r="BK200" s="23">
        <v>584</v>
      </c>
      <c r="BL200" s="23">
        <v>235</v>
      </c>
      <c r="BM200" s="23">
        <v>598</v>
      </c>
      <c r="BN200" s="23">
        <v>245</v>
      </c>
      <c r="BO200" s="21"/>
      <c r="BP200" s="21"/>
      <c r="BQ200" s="21"/>
      <c r="BR200" s="21"/>
      <c r="BS200" s="21"/>
      <c r="BT200" s="21"/>
      <c r="BU200" s="23">
        <v>0.09</v>
      </c>
      <c r="BV200" s="23">
        <v>0</v>
      </c>
      <c r="BW200" s="23">
        <v>0.04</v>
      </c>
      <c r="BX200" s="23">
        <v>0.13</v>
      </c>
      <c r="BY200" s="23">
        <v>1.44</v>
      </c>
      <c r="BZ200" s="23">
        <v>3</v>
      </c>
      <c r="CA200" s="23">
        <v>295</v>
      </c>
      <c r="CB200" s="23">
        <v>191</v>
      </c>
      <c r="CC200" s="23">
        <v>146</v>
      </c>
      <c r="CD200" s="23">
        <v>62</v>
      </c>
      <c r="CE200" s="23">
        <v>146</v>
      </c>
      <c r="CF200" s="23">
        <v>62</v>
      </c>
      <c r="CG200" s="23">
        <v>532</v>
      </c>
      <c r="CH200" s="23">
        <v>198</v>
      </c>
      <c r="CI200" s="23">
        <v>1.5</v>
      </c>
      <c r="CJ200" s="23">
        <v>0</v>
      </c>
      <c r="CK200" s="21"/>
      <c r="CL200" s="21"/>
      <c r="CM200" s="21"/>
      <c r="CN200" s="21"/>
      <c r="CO200" s="21"/>
      <c r="CP200" s="21"/>
      <c r="CQ200" s="21"/>
      <c r="CR200" s="21"/>
      <c r="CS200" s="21"/>
      <c r="CT200" s="21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</row>
    <row r="201" spans="1:267" ht="17.25" thickBot="1">
      <c r="A201" s="21"/>
      <c r="B201" s="21"/>
      <c r="C201" s="23">
        <v>179458</v>
      </c>
      <c r="D201" s="23">
        <v>0</v>
      </c>
      <c r="E201" s="23">
        <v>0</v>
      </c>
      <c r="F201" s="23">
        <v>0</v>
      </c>
      <c r="G201" s="23">
        <v>0</v>
      </c>
      <c r="H201" s="23">
        <v>0</v>
      </c>
      <c r="I201" s="23">
        <v>3</v>
      </c>
      <c r="J201" s="21">
        <v>0</v>
      </c>
      <c r="K201" s="21">
        <v>0.1</v>
      </c>
      <c r="L201" s="23">
        <v>1</v>
      </c>
      <c r="M201" s="21" t="s">
        <v>1228</v>
      </c>
      <c r="N201" s="21">
        <v>1</v>
      </c>
      <c r="O201" s="23">
        <v>608</v>
      </c>
      <c r="P201" s="24" t="b">
        <v>0</v>
      </c>
      <c r="Q201" s="21"/>
      <c r="R201" s="21"/>
      <c r="S201" s="23">
        <v>50</v>
      </c>
      <c r="T201" s="21" t="s">
        <v>2343</v>
      </c>
      <c r="U201" s="21">
        <v>1</v>
      </c>
      <c r="V201" s="21" t="s">
        <v>2344</v>
      </c>
      <c r="W201" s="21">
        <v>0</v>
      </c>
      <c r="X201" s="24" t="b">
        <v>0</v>
      </c>
      <c r="Y201" s="21"/>
      <c r="Z201" s="21" t="s">
        <v>1129</v>
      </c>
      <c r="AA201" s="23">
        <v>6</v>
      </c>
      <c r="AB201" s="23">
        <v>90</v>
      </c>
      <c r="AC201" s="23">
        <v>1</v>
      </c>
      <c r="AD201" s="23">
        <v>52</v>
      </c>
      <c r="AE201" s="23">
        <v>52</v>
      </c>
      <c r="AF201" s="23">
        <v>171</v>
      </c>
      <c r="AG201" s="23">
        <v>171</v>
      </c>
      <c r="AH201" s="21">
        <v>0.2</v>
      </c>
      <c r="AI201" s="21">
        <v>0.2</v>
      </c>
      <c r="AJ201" s="21" t="s">
        <v>2344</v>
      </c>
      <c r="AK201" s="23">
        <v>29</v>
      </c>
      <c r="AL201" s="23">
        <v>0</v>
      </c>
      <c r="AM201" s="23">
        <v>0</v>
      </c>
      <c r="AN201" s="23">
        <v>0</v>
      </c>
      <c r="AO201" s="23">
        <v>1</v>
      </c>
      <c r="AP201" s="23">
        <v>0</v>
      </c>
      <c r="AQ201" s="23">
        <v>0</v>
      </c>
      <c r="AR201" s="23">
        <v>0</v>
      </c>
      <c r="AS201" s="23">
        <v>0</v>
      </c>
      <c r="AT201" s="23">
        <v>0</v>
      </c>
      <c r="AU201" s="23">
        <v>0</v>
      </c>
      <c r="AV201" s="23">
        <v>0</v>
      </c>
      <c r="AW201" s="23">
        <v>0</v>
      </c>
      <c r="AX201" s="21">
        <v>0</v>
      </c>
      <c r="AY201" s="21">
        <v>0</v>
      </c>
      <c r="AZ201" s="21">
        <v>0</v>
      </c>
      <c r="BA201" s="21">
        <v>0</v>
      </c>
      <c r="BB201" s="23">
        <v>0</v>
      </c>
      <c r="BC201" s="21">
        <v>0.02</v>
      </c>
      <c r="BD201" s="21">
        <v>0.01</v>
      </c>
      <c r="BE201" s="21">
        <v>0.03</v>
      </c>
      <c r="BF201" s="21">
        <v>1.25</v>
      </c>
      <c r="BG201" s="23">
        <v>545</v>
      </c>
      <c r="BH201" s="23">
        <v>213</v>
      </c>
      <c r="BI201" s="23">
        <v>546</v>
      </c>
      <c r="BJ201" s="23">
        <v>219</v>
      </c>
      <c r="BK201" s="23">
        <v>530</v>
      </c>
      <c r="BL201" s="23">
        <v>205</v>
      </c>
      <c r="BM201" s="23">
        <v>552</v>
      </c>
      <c r="BN201" s="23">
        <v>220</v>
      </c>
      <c r="BO201" s="21"/>
      <c r="BP201" s="21"/>
      <c r="BQ201" s="21"/>
      <c r="BR201" s="21"/>
      <c r="BS201" s="21"/>
      <c r="BT201" s="21"/>
      <c r="BU201" s="23">
        <v>0.06</v>
      </c>
      <c r="BV201" s="23">
        <v>0</v>
      </c>
      <c r="BW201" s="23">
        <v>0.03</v>
      </c>
      <c r="BX201" s="23">
        <v>0.09</v>
      </c>
      <c r="BY201" s="23">
        <v>3.88</v>
      </c>
      <c r="BZ201" s="23">
        <v>3.1</v>
      </c>
      <c r="CA201" s="23">
        <v>221</v>
      </c>
      <c r="CB201" s="23">
        <v>145</v>
      </c>
      <c r="CC201" s="23">
        <v>234</v>
      </c>
      <c r="CD201" s="23">
        <v>102</v>
      </c>
      <c r="CE201" s="23">
        <v>234</v>
      </c>
      <c r="CF201" s="23">
        <v>102</v>
      </c>
      <c r="CG201" s="23">
        <v>587</v>
      </c>
      <c r="CH201" s="23">
        <v>235</v>
      </c>
      <c r="CI201" s="23">
        <v>0</v>
      </c>
      <c r="CJ201" s="23">
        <v>0</v>
      </c>
      <c r="CK201" s="21"/>
      <c r="CL201" s="21"/>
      <c r="CM201" s="21"/>
      <c r="CN201" s="21"/>
      <c r="CO201" s="21"/>
      <c r="CP201" s="21"/>
      <c r="CQ201" s="21"/>
      <c r="CR201" s="21"/>
      <c r="CS201" s="21"/>
      <c r="CT201" s="21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</row>
    <row r="202" spans="1:267" ht="17.25" thickBot="1">
      <c r="A202" s="21"/>
      <c r="B202" s="21"/>
      <c r="C202" s="23">
        <v>461567</v>
      </c>
      <c r="D202" s="23">
        <v>0</v>
      </c>
      <c r="E202" s="23">
        <v>0</v>
      </c>
      <c r="F202" s="23">
        <v>0</v>
      </c>
      <c r="G202" s="23">
        <v>0</v>
      </c>
      <c r="H202" s="23">
        <v>0</v>
      </c>
      <c r="I202" s="23">
        <v>2</v>
      </c>
      <c r="J202" s="21">
        <v>0</v>
      </c>
      <c r="K202" s="21">
        <v>-0.5</v>
      </c>
      <c r="L202" s="23">
        <v>0</v>
      </c>
      <c r="M202" s="21" t="s">
        <v>2845</v>
      </c>
      <c r="N202" s="21">
        <v>0</v>
      </c>
      <c r="O202" s="23">
        <v>622</v>
      </c>
      <c r="P202" s="24" t="b">
        <v>0</v>
      </c>
      <c r="Q202" s="21"/>
      <c r="R202" s="21"/>
      <c r="S202" s="23">
        <v>40</v>
      </c>
      <c r="T202" s="21" t="s">
        <v>2846</v>
      </c>
      <c r="U202" s="21">
        <v>0</v>
      </c>
      <c r="V202" s="21" t="s">
        <v>2847</v>
      </c>
      <c r="W202" s="21">
        <v>0.1</v>
      </c>
      <c r="X202" s="24" t="b">
        <v>0</v>
      </c>
      <c r="Y202" s="21"/>
      <c r="Z202" s="21" t="s">
        <v>1129</v>
      </c>
      <c r="AA202" s="23">
        <v>6</v>
      </c>
      <c r="AB202" s="23">
        <v>90</v>
      </c>
      <c r="AC202" s="23">
        <v>0</v>
      </c>
      <c r="AD202" s="23">
        <v>119</v>
      </c>
      <c r="AE202" s="23">
        <v>119</v>
      </c>
      <c r="AF202" s="23">
        <v>254</v>
      </c>
      <c r="AG202" s="23">
        <v>254</v>
      </c>
      <c r="AH202" s="21">
        <v>0</v>
      </c>
      <c r="AI202" s="21">
        <v>0</v>
      </c>
      <c r="AJ202" s="21" t="s">
        <v>2847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0</v>
      </c>
      <c r="AQ202" s="23">
        <v>0</v>
      </c>
      <c r="AR202" s="23">
        <v>0</v>
      </c>
      <c r="AS202" s="23">
        <v>0</v>
      </c>
      <c r="AT202" s="23">
        <v>0</v>
      </c>
      <c r="AU202" s="23">
        <v>0</v>
      </c>
      <c r="AV202" s="23">
        <v>0</v>
      </c>
      <c r="AW202" s="23">
        <v>0</v>
      </c>
      <c r="AX202" s="21">
        <v>0</v>
      </c>
      <c r="AY202" s="21">
        <v>0</v>
      </c>
      <c r="AZ202" s="21">
        <v>0</v>
      </c>
      <c r="BA202" s="21">
        <v>0</v>
      </c>
      <c r="BB202" s="23">
        <v>0</v>
      </c>
      <c r="BC202" s="21">
        <v>0</v>
      </c>
      <c r="BD202" s="21">
        <v>0</v>
      </c>
      <c r="BE202" s="21">
        <v>0</v>
      </c>
      <c r="BF202" s="21">
        <v>0</v>
      </c>
      <c r="BG202" s="23">
        <v>311</v>
      </c>
      <c r="BH202" s="23">
        <v>131</v>
      </c>
      <c r="BI202" s="23">
        <v>303</v>
      </c>
      <c r="BJ202" s="23">
        <v>127</v>
      </c>
      <c r="BK202" s="23">
        <v>260</v>
      </c>
      <c r="BL202" s="23">
        <v>102</v>
      </c>
      <c r="BM202" s="23">
        <v>320</v>
      </c>
      <c r="BN202" s="23">
        <v>130</v>
      </c>
      <c r="BO202" s="21"/>
      <c r="BP202" s="21"/>
      <c r="BQ202" s="21"/>
      <c r="BR202" s="21"/>
      <c r="BS202" s="21"/>
      <c r="BT202" s="21"/>
      <c r="BU202" s="23">
        <v>0</v>
      </c>
      <c r="BV202" s="23">
        <v>0</v>
      </c>
      <c r="BW202" s="23">
        <v>0</v>
      </c>
      <c r="BX202" s="23">
        <v>0</v>
      </c>
      <c r="BY202" s="23">
        <v>0</v>
      </c>
      <c r="BZ202" s="23">
        <v>0</v>
      </c>
      <c r="CA202" s="23">
        <v>640</v>
      </c>
      <c r="CB202" s="23">
        <v>201</v>
      </c>
      <c r="CC202" s="23">
        <v>366</v>
      </c>
      <c r="CD202" s="23">
        <v>135</v>
      </c>
      <c r="CE202" s="23">
        <v>366</v>
      </c>
      <c r="CF202" s="23">
        <v>135</v>
      </c>
      <c r="CG202" s="23">
        <v>509</v>
      </c>
      <c r="CH202" s="23">
        <v>189</v>
      </c>
      <c r="CI202" s="23">
        <v>0</v>
      </c>
      <c r="CJ202" s="23">
        <v>0</v>
      </c>
      <c r="CK202" s="21"/>
      <c r="CL202" s="21"/>
      <c r="CM202" s="21"/>
      <c r="CN202" s="21"/>
      <c r="CO202" s="21"/>
      <c r="CP202" s="21"/>
      <c r="CQ202" s="21"/>
      <c r="CR202" s="21"/>
      <c r="CS202" s="21"/>
      <c r="CT202" s="21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</row>
    <row r="203" spans="1:267" ht="17.25" thickBot="1">
      <c r="A203" s="21"/>
      <c r="B203" s="21"/>
      <c r="C203" s="23">
        <v>550839</v>
      </c>
      <c r="D203" s="23">
        <v>0</v>
      </c>
      <c r="E203" s="23">
        <v>0</v>
      </c>
      <c r="F203" s="23">
        <v>0</v>
      </c>
      <c r="G203" s="23">
        <v>0</v>
      </c>
      <c r="H203" s="23">
        <v>0</v>
      </c>
      <c r="I203" s="23">
        <v>3</v>
      </c>
      <c r="J203" s="21">
        <v>0</v>
      </c>
      <c r="K203" s="21">
        <v>0.1</v>
      </c>
      <c r="L203" s="23">
        <v>0</v>
      </c>
      <c r="M203" s="21" t="s">
        <v>753</v>
      </c>
      <c r="N203" s="21">
        <v>0</v>
      </c>
      <c r="O203" s="23">
        <v>660</v>
      </c>
      <c r="P203" s="24" t="b">
        <v>0</v>
      </c>
      <c r="Q203" s="21"/>
      <c r="R203" s="21"/>
      <c r="S203" s="23">
        <v>50</v>
      </c>
      <c r="T203" s="21" t="s">
        <v>2848</v>
      </c>
      <c r="U203" s="21">
        <v>0</v>
      </c>
      <c r="V203" s="21" t="s">
        <v>2849</v>
      </c>
      <c r="W203" s="21">
        <v>0</v>
      </c>
      <c r="X203" s="24" t="b">
        <v>0</v>
      </c>
      <c r="Y203" s="21"/>
      <c r="Z203" s="21" t="s">
        <v>1129</v>
      </c>
      <c r="AA203" s="23">
        <v>6</v>
      </c>
      <c r="AB203" s="23">
        <v>90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1">
        <v>0</v>
      </c>
      <c r="AI203" s="21">
        <v>0</v>
      </c>
      <c r="AJ203" s="21" t="s">
        <v>2849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  <c r="AQ203" s="23">
        <v>0</v>
      </c>
      <c r="AR203" s="23">
        <v>0</v>
      </c>
      <c r="AS203" s="23">
        <v>0</v>
      </c>
      <c r="AT203" s="23">
        <v>0</v>
      </c>
      <c r="AU203" s="23">
        <v>0</v>
      </c>
      <c r="AV203" s="23">
        <v>0</v>
      </c>
      <c r="AW203" s="23">
        <v>0</v>
      </c>
      <c r="AX203" s="21">
        <v>0</v>
      </c>
      <c r="AY203" s="21">
        <v>0</v>
      </c>
      <c r="AZ203" s="21">
        <v>0</v>
      </c>
      <c r="BA203" s="21">
        <v>0</v>
      </c>
      <c r="BB203" s="23">
        <v>0</v>
      </c>
      <c r="BC203" s="21">
        <v>0</v>
      </c>
      <c r="BD203" s="21">
        <v>0</v>
      </c>
      <c r="BE203" s="21">
        <v>0</v>
      </c>
      <c r="BF203" s="21">
        <v>0</v>
      </c>
      <c r="BG203" s="23">
        <v>603</v>
      </c>
      <c r="BH203" s="23">
        <v>248</v>
      </c>
      <c r="BI203" s="23">
        <v>604</v>
      </c>
      <c r="BJ203" s="23">
        <v>252</v>
      </c>
      <c r="BK203" s="23">
        <v>596</v>
      </c>
      <c r="BL203" s="23">
        <v>244</v>
      </c>
      <c r="BM203" s="23">
        <v>610</v>
      </c>
      <c r="BN203" s="23">
        <v>254</v>
      </c>
      <c r="BO203" s="21"/>
      <c r="BP203" s="21"/>
      <c r="BQ203" s="21"/>
      <c r="BR203" s="21"/>
      <c r="BS203" s="21"/>
      <c r="BT203" s="21"/>
      <c r="BU203" s="23">
        <v>0</v>
      </c>
      <c r="BV203" s="23">
        <v>0</v>
      </c>
      <c r="BW203" s="23">
        <v>0</v>
      </c>
      <c r="BX203" s="23">
        <v>0</v>
      </c>
      <c r="BY203" s="23">
        <v>0</v>
      </c>
      <c r="BZ203" s="23">
        <v>0</v>
      </c>
      <c r="CA203" s="23">
        <v>309</v>
      </c>
      <c r="CB203" s="23">
        <v>202</v>
      </c>
      <c r="CC203" s="23">
        <v>616</v>
      </c>
      <c r="CD203" s="23">
        <v>257</v>
      </c>
      <c r="CE203" s="23">
        <v>616</v>
      </c>
      <c r="CF203" s="23">
        <v>257</v>
      </c>
      <c r="CG203" s="23">
        <v>663</v>
      </c>
      <c r="CH203" s="23">
        <v>283</v>
      </c>
      <c r="CI203" s="23">
        <v>0</v>
      </c>
      <c r="CJ203" s="23">
        <v>0</v>
      </c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</row>
    <row r="204" spans="1:267" ht="17.25" thickBot="1">
      <c r="A204" s="21"/>
      <c r="B204" s="21"/>
      <c r="C204" s="23">
        <v>486672</v>
      </c>
      <c r="D204" s="23">
        <v>0</v>
      </c>
      <c r="E204" s="23">
        <v>0</v>
      </c>
      <c r="F204" s="23">
        <v>0</v>
      </c>
      <c r="G204" s="23">
        <v>0</v>
      </c>
      <c r="H204" s="23">
        <v>0</v>
      </c>
      <c r="I204" s="23">
        <v>3</v>
      </c>
      <c r="J204" s="21">
        <v>1.6</v>
      </c>
      <c r="K204" s="21">
        <v>1.1000000000000001</v>
      </c>
      <c r="L204" s="23">
        <v>0</v>
      </c>
      <c r="M204" s="21" t="s">
        <v>1384</v>
      </c>
      <c r="N204" s="21">
        <v>0</v>
      </c>
      <c r="O204" s="23">
        <v>126</v>
      </c>
      <c r="P204" s="24" t="b">
        <v>0</v>
      </c>
      <c r="Q204" s="21"/>
      <c r="R204" s="21"/>
      <c r="S204" s="23">
        <v>50</v>
      </c>
      <c r="T204" s="21" t="s">
        <v>1385</v>
      </c>
      <c r="U204" s="21">
        <v>0</v>
      </c>
      <c r="V204" s="21" t="s">
        <v>1386</v>
      </c>
      <c r="W204" s="21">
        <v>3.2</v>
      </c>
      <c r="X204" s="24" t="b">
        <v>0</v>
      </c>
      <c r="Y204" s="21"/>
      <c r="Z204" s="21" t="s">
        <v>1129</v>
      </c>
      <c r="AA204" s="23">
        <v>7</v>
      </c>
      <c r="AB204" s="23">
        <v>8</v>
      </c>
      <c r="AC204" s="23">
        <v>0</v>
      </c>
      <c r="AD204" s="23">
        <v>18097</v>
      </c>
      <c r="AE204" s="23">
        <v>18097</v>
      </c>
      <c r="AF204" s="23">
        <v>30499</v>
      </c>
      <c r="AG204" s="23">
        <v>30499</v>
      </c>
      <c r="AH204" s="21">
        <v>0</v>
      </c>
      <c r="AI204" s="21">
        <v>0</v>
      </c>
      <c r="AJ204" s="21" t="s">
        <v>861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0</v>
      </c>
      <c r="AQ204" s="23">
        <v>0</v>
      </c>
      <c r="AR204" s="23">
        <v>0</v>
      </c>
      <c r="AS204" s="23">
        <v>0</v>
      </c>
      <c r="AT204" s="23">
        <v>0</v>
      </c>
      <c r="AU204" s="23">
        <v>0</v>
      </c>
      <c r="AV204" s="23">
        <v>0</v>
      </c>
      <c r="AW204" s="23">
        <v>0</v>
      </c>
      <c r="AX204" s="21">
        <v>0</v>
      </c>
      <c r="AY204" s="21">
        <v>0</v>
      </c>
      <c r="AZ204" s="21">
        <v>0</v>
      </c>
      <c r="BA204" s="21">
        <v>0</v>
      </c>
      <c r="BB204" s="23">
        <v>0</v>
      </c>
      <c r="BC204" s="21">
        <v>0</v>
      </c>
      <c r="BD204" s="21">
        <v>0</v>
      </c>
      <c r="BE204" s="21">
        <v>0</v>
      </c>
      <c r="BF204" s="21">
        <v>0</v>
      </c>
      <c r="BG204" s="23">
        <v>589</v>
      </c>
      <c r="BH204" s="23">
        <v>237</v>
      </c>
      <c r="BI204" s="23">
        <v>591</v>
      </c>
      <c r="BJ204" s="23">
        <v>242</v>
      </c>
      <c r="BK204" s="23">
        <v>583</v>
      </c>
      <c r="BL204" s="23">
        <v>234</v>
      </c>
      <c r="BM204" s="23">
        <v>597</v>
      </c>
      <c r="BN204" s="23">
        <v>244</v>
      </c>
      <c r="BO204" s="21"/>
      <c r="BP204" s="21"/>
      <c r="BQ204" s="21"/>
      <c r="BR204" s="21"/>
      <c r="BS204" s="21"/>
      <c r="BT204" s="21"/>
      <c r="BU204" s="23">
        <v>0</v>
      </c>
      <c r="BV204" s="23">
        <v>0</v>
      </c>
      <c r="BW204" s="23">
        <v>0</v>
      </c>
      <c r="BX204" s="23">
        <v>0</v>
      </c>
      <c r="BY204" s="23">
        <v>0</v>
      </c>
      <c r="BZ204" s="23">
        <v>0</v>
      </c>
      <c r="CA204" s="23">
        <v>294</v>
      </c>
      <c r="CB204" s="23">
        <v>190</v>
      </c>
      <c r="CC204" s="23">
        <v>605</v>
      </c>
      <c r="CD204" s="23">
        <v>249</v>
      </c>
      <c r="CE204" s="23">
        <v>605</v>
      </c>
      <c r="CF204" s="23">
        <v>249</v>
      </c>
      <c r="CG204" s="23">
        <v>98</v>
      </c>
      <c r="CH204" s="23">
        <v>36</v>
      </c>
      <c r="CI204" s="23">
        <v>0</v>
      </c>
      <c r="CJ204" s="23">
        <v>0</v>
      </c>
      <c r="CK204" s="21"/>
      <c r="CL204" s="21"/>
      <c r="CM204" s="21"/>
      <c r="CN204" s="21"/>
      <c r="CO204" s="21"/>
      <c r="CP204" s="21"/>
      <c r="CQ204" s="21"/>
      <c r="CR204" s="21"/>
      <c r="CS204" s="21"/>
      <c r="CT204" s="21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</row>
    <row r="205" spans="1:267" ht="17.25" thickBot="1">
      <c r="A205" s="21"/>
      <c r="B205" s="21"/>
      <c r="C205" s="23">
        <v>215059</v>
      </c>
      <c r="D205" s="23">
        <v>0</v>
      </c>
      <c r="E205" s="23">
        <v>0</v>
      </c>
      <c r="F205" s="23">
        <v>0</v>
      </c>
      <c r="G205" s="23">
        <v>0</v>
      </c>
      <c r="H205" s="23">
        <v>0</v>
      </c>
      <c r="I205" s="23">
        <v>1</v>
      </c>
      <c r="J205" s="21">
        <v>2.4</v>
      </c>
      <c r="K205" s="21">
        <v>1.9</v>
      </c>
      <c r="L205" s="23">
        <v>2</v>
      </c>
      <c r="M205" s="21" t="s">
        <v>1370</v>
      </c>
      <c r="N205" s="21">
        <v>2</v>
      </c>
      <c r="O205" s="23">
        <v>145</v>
      </c>
      <c r="P205" s="24" t="b">
        <v>0</v>
      </c>
      <c r="Q205" s="21"/>
      <c r="R205" s="21"/>
      <c r="S205" s="23">
        <v>45</v>
      </c>
      <c r="T205" s="21" t="s">
        <v>1371</v>
      </c>
      <c r="U205" s="21">
        <v>2</v>
      </c>
      <c r="V205" s="21" t="s">
        <v>697</v>
      </c>
      <c r="W205" s="21">
        <v>3.3</v>
      </c>
      <c r="X205" s="24" t="b">
        <v>0</v>
      </c>
      <c r="Y205" s="21"/>
      <c r="Z205" s="21" t="s">
        <v>1129</v>
      </c>
      <c r="AA205" s="23">
        <v>7</v>
      </c>
      <c r="AB205" s="23">
        <v>8</v>
      </c>
      <c r="AC205" s="23">
        <v>2</v>
      </c>
      <c r="AD205" s="23">
        <v>39873</v>
      </c>
      <c r="AE205" s="23">
        <v>39873</v>
      </c>
      <c r="AF205" s="23">
        <v>11079</v>
      </c>
      <c r="AG205" s="23">
        <v>11079</v>
      </c>
      <c r="AH205" s="21">
        <v>0.4</v>
      </c>
      <c r="AI205" s="21">
        <v>0.4</v>
      </c>
      <c r="AJ205" s="21" t="s">
        <v>2252</v>
      </c>
      <c r="AK205" s="23">
        <v>90</v>
      </c>
      <c r="AL205" s="23">
        <v>0</v>
      </c>
      <c r="AM205" s="23">
        <v>0</v>
      </c>
      <c r="AN205" s="23">
        <v>0</v>
      </c>
      <c r="AO205" s="23">
        <v>1</v>
      </c>
      <c r="AP205" s="23">
        <v>0</v>
      </c>
      <c r="AQ205" s="23">
        <v>0</v>
      </c>
      <c r="AR205" s="23">
        <v>0</v>
      </c>
      <c r="AS205" s="23">
        <v>0</v>
      </c>
      <c r="AT205" s="23">
        <v>0</v>
      </c>
      <c r="AU205" s="23">
        <v>0</v>
      </c>
      <c r="AV205" s="23">
        <v>0</v>
      </c>
      <c r="AW205" s="23">
        <v>9</v>
      </c>
      <c r="AX205" s="21">
        <v>13.8</v>
      </c>
      <c r="AY205" s="21">
        <v>0</v>
      </c>
      <c r="AZ205" s="21">
        <v>0</v>
      </c>
      <c r="BA205" s="21">
        <v>1.4</v>
      </c>
      <c r="BB205" s="23">
        <v>1</v>
      </c>
      <c r="BC205" s="21">
        <v>0</v>
      </c>
      <c r="BD205" s="21">
        <v>0</v>
      </c>
      <c r="BE205" s="21">
        <v>0</v>
      </c>
      <c r="BF205" s="21">
        <v>1.28</v>
      </c>
      <c r="BG205" s="23">
        <v>107</v>
      </c>
      <c r="BH205" s="23">
        <v>12</v>
      </c>
      <c r="BI205" s="23">
        <v>394</v>
      </c>
      <c r="BJ205" s="23">
        <v>61</v>
      </c>
      <c r="BK205" s="23">
        <v>364</v>
      </c>
      <c r="BL205" s="23">
        <v>61</v>
      </c>
      <c r="BM205" s="23">
        <v>187</v>
      </c>
      <c r="BN205" s="23">
        <v>12</v>
      </c>
      <c r="BO205" s="21"/>
      <c r="BP205" s="21"/>
      <c r="BQ205" s="21"/>
      <c r="BR205" s="21"/>
      <c r="BS205" s="21"/>
      <c r="BT205" s="21"/>
      <c r="BU205" s="23">
        <v>0</v>
      </c>
      <c r="BV205" s="23">
        <v>0</v>
      </c>
      <c r="BW205" s="23">
        <v>0</v>
      </c>
      <c r="BX205" s="23">
        <v>0</v>
      </c>
      <c r="BY205" s="23">
        <v>1.28</v>
      </c>
      <c r="BZ205" s="23">
        <v>1</v>
      </c>
      <c r="CA205" s="23">
        <v>416</v>
      </c>
      <c r="CB205" s="23">
        <v>25</v>
      </c>
      <c r="CC205" s="23">
        <v>111</v>
      </c>
      <c r="CD205" s="23">
        <v>15</v>
      </c>
      <c r="CE205" s="23">
        <v>111</v>
      </c>
      <c r="CF205" s="23">
        <v>15</v>
      </c>
      <c r="CG205" s="23">
        <v>95</v>
      </c>
      <c r="CH205" s="23">
        <v>14</v>
      </c>
      <c r="CI205" s="23">
        <v>1</v>
      </c>
      <c r="CJ205" s="23">
        <v>0</v>
      </c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</row>
    <row r="206" spans="1:267" ht="17.25" thickBot="1">
      <c r="A206" s="23">
        <v>0</v>
      </c>
      <c r="B206" s="23">
        <v>0</v>
      </c>
      <c r="C206" s="23">
        <v>199598</v>
      </c>
      <c r="D206" s="23">
        <v>0</v>
      </c>
      <c r="E206" s="23">
        <v>0</v>
      </c>
      <c r="F206" s="23">
        <v>0</v>
      </c>
      <c r="G206" s="23">
        <v>0</v>
      </c>
      <c r="H206" s="23">
        <v>0</v>
      </c>
      <c r="I206" s="23">
        <v>2</v>
      </c>
      <c r="J206" s="21">
        <v>0</v>
      </c>
      <c r="K206" s="21">
        <v>0</v>
      </c>
      <c r="L206" s="23">
        <v>0</v>
      </c>
      <c r="M206" s="21" t="s">
        <v>1189</v>
      </c>
      <c r="N206" s="21">
        <v>0</v>
      </c>
      <c r="O206" s="23">
        <v>185</v>
      </c>
      <c r="P206" s="24" t="b">
        <v>0</v>
      </c>
      <c r="Q206" s="21" t="s">
        <v>2345</v>
      </c>
      <c r="R206" s="21" t="s">
        <v>2346</v>
      </c>
      <c r="S206" s="23">
        <v>40</v>
      </c>
      <c r="T206" s="21" t="s">
        <v>1447</v>
      </c>
      <c r="U206" s="21">
        <v>0</v>
      </c>
      <c r="V206" s="21" t="s">
        <v>1009</v>
      </c>
      <c r="W206" s="21">
        <v>0</v>
      </c>
      <c r="X206" s="24" t="b">
        <v>0</v>
      </c>
      <c r="Y206" s="21"/>
      <c r="Z206" s="21" t="s">
        <v>1143</v>
      </c>
      <c r="AA206" s="23">
        <v>7</v>
      </c>
      <c r="AB206" s="23">
        <v>8</v>
      </c>
      <c r="AC206" s="23">
        <v>0</v>
      </c>
      <c r="AD206" s="23">
        <v>0</v>
      </c>
      <c r="AE206" s="23">
        <v>0</v>
      </c>
      <c r="AF206" s="23">
        <v>224</v>
      </c>
      <c r="AG206" s="23">
        <v>224</v>
      </c>
      <c r="AH206" s="21">
        <v>0</v>
      </c>
      <c r="AI206" s="21">
        <v>0</v>
      </c>
      <c r="AJ206" s="21" t="s">
        <v>1009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0</v>
      </c>
      <c r="AQ206" s="23">
        <v>0</v>
      </c>
      <c r="AR206" s="23">
        <v>0</v>
      </c>
      <c r="AS206" s="23">
        <v>0</v>
      </c>
      <c r="AT206" s="23">
        <v>0</v>
      </c>
      <c r="AU206" s="23">
        <v>0</v>
      </c>
      <c r="AV206" s="23">
        <v>0</v>
      </c>
      <c r="AW206" s="23">
        <v>0</v>
      </c>
      <c r="AX206" s="21">
        <v>0</v>
      </c>
      <c r="AY206" s="21">
        <v>0</v>
      </c>
      <c r="AZ206" s="21">
        <v>0</v>
      </c>
      <c r="BA206" s="21">
        <v>0</v>
      </c>
      <c r="BB206" s="23">
        <v>0</v>
      </c>
      <c r="BC206" s="21">
        <v>0</v>
      </c>
      <c r="BD206" s="21">
        <v>0</v>
      </c>
      <c r="BE206" s="21">
        <v>0</v>
      </c>
      <c r="BF206" s="21">
        <v>0</v>
      </c>
      <c r="BG206" s="23">
        <v>271</v>
      </c>
      <c r="BH206" s="23">
        <v>104</v>
      </c>
      <c r="BI206" s="23">
        <v>262</v>
      </c>
      <c r="BJ206" s="23">
        <v>100</v>
      </c>
      <c r="BK206" s="23">
        <v>219</v>
      </c>
      <c r="BL206" s="23">
        <v>75</v>
      </c>
      <c r="BM206" s="23">
        <v>280</v>
      </c>
      <c r="BN206" s="23">
        <v>103</v>
      </c>
      <c r="BO206" s="21"/>
      <c r="BP206" s="21"/>
      <c r="BQ206" s="21"/>
      <c r="BR206" s="21"/>
      <c r="BS206" s="21"/>
      <c r="BT206" s="21"/>
      <c r="BU206" s="23">
        <v>0</v>
      </c>
      <c r="BV206" s="23">
        <v>0</v>
      </c>
      <c r="BW206" s="23">
        <v>0</v>
      </c>
      <c r="BX206" s="23">
        <v>0</v>
      </c>
      <c r="BY206" s="23">
        <v>0</v>
      </c>
      <c r="BZ206" s="23">
        <v>0</v>
      </c>
      <c r="CA206" s="23">
        <v>599</v>
      </c>
      <c r="CB206" s="23">
        <v>174</v>
      </c>
      <c r="CC206" s="23">
        <v>327</v>
      </c>
      <c r="CD206" s="23">
        <v>109</v>
      </c>
      <c r="CE206" s="23">
        <v>327</v>
      </c>
      <c r="CF206" s="23">
        <v>109</v>
      </c>
      <c r="CG206" s="23">
        <v>609</v>
      </c>
      <c r="CH206" s="23">
        <v>209</v>
      </c>
      <c r="CI206" s="23">
        <v>0</v>
      </c>
      <c r="CJ206" s="23">
        <v>0</v>
      </c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</row>
    <row r="207" spans="1:267" ht="17.25" thickBot="1">
      <c r="A207" s="21"/>
      <c r="B207" s="21"/>
      <c r="C207" s="23">
        <v>532605</v>
      </c>
      <c r="D207" s="23">
        <v>0</v>
      </c>
      <c r="E207" s="23">
        <v>0</v>
      </c>
      <c r="F207" s="23">
        <v>0</v>
      </c>
      <c r="G207" s="23">
        <v>0</v>
      </c>
      <c r="H207" s="23">
        <v>0</v>
      </c>
      <c r="I207" s="23">
        <v>3</v>
      </c>
      <c r="J207" s="21">
        <v>1</v>
      </c>
      <c r="K207" s="21">
        <v>0.5</v>
      </c>
      <c r="L207" s="23">
        <v>0</v>
      </c>
      <c r="M207" s="21" t="s">
        <v>1470</v>
      </c>
      <c r="N207" s="21">
        <v>0</v>
      </c>
      <c r="O207" s="23">
        <v>186</v>
      </c>
      <c r="P207" s="24" t="b">
        <v>0</v>
      </c>
      <c r="Q207" s="21"/>
      <c r="R207" s="21"/>
      <c r="S207" s="23">
        <v>45</v>
      </c>
      <c r="T207" s="21" t="s">
        <v>1471</v>
      </c>
      <c r="U207" s="21">
        <v>0</v>
      </c>
      <c r="V207" s="21" t="s">
        <v>1472</v>
      </c>
      <c r="W207" s="21">
        <v>0.2</v>
      </c>
      <c r="X207" s="24" t="b">
        <v>0</v>
      </c>
      <c r="Y207" s="21"/>
      <c r="Z207" s="21" t="s">
        <v>1129</v>
      </c>
      <c r="AA207" s="23">
        <v>7</v>
      </c>
      <c r="AB207" s="23">
        <v>8</v>
      </c>
      <c r="AC207" s="23">
        <v>0</v>
      </c>
      <c r="AD207" s="23">
        <v>561</v>
      </c>
      <c r="AE207" s="23">
        <v>561</v>
      </c>
      <c r="AF207" s="23">
        <v>1256</v>
      </c>
      <c r="AG207" s="23">
        <v>1256</v>
      </c>
      <c r="AH207" s="21">
        <v>0</v>
      </c>
      <c r="AI207" s="21">
        <v>0</v>
      </c>
      <c r="AJ207" s="21" t="s">
        <v>1470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0</v>
      </c>
      <c r="AQ207" s="23">
        <v>0</v>
      </c>
      <c r="AR207" s="23">
        <v>0</v>
      </c>
      <c r="AS207" s="23">
        <v>0</v>
      </c>
      <c r="AT207" s="23">
        <v>0</v>
      </c>
      <c r="AU207" s="23">
        <v>0</v>
      </c>
      <c r="AV207" s="23">
        <v>0</v>
      </c>
      <c r="AW207" s="23">
        <v>0</v>
      </c>
      <c r="AX207" s="21">
        <v>0</v>
      </c>
      <c r="AY207" s="21">
        <v>0</v>
      </c>
      <c r="AZ207" s="21">
        <v>0</v>
      </c>
      <c r="BA207" s="21">
        <v>0</v>
      </c>
      <c r="BB207" s="23">
        <v>0</v>
      </c>
      <c r="BC207" s="21">
        <v>0</v>
      </c>
      <c r="BD207" s="21">
        <v>0</v>
      </c>
      <c r="BE207" s="21">
        <v>0</v>
      </c>
      <c r="BF207" s="21">
        <v>0</v>
      </c>
      <c r="BG207" s="23">
        <v>491</v>
      </c>
      <c r="BH207" s="23">
        <v>172</v>
      </c>
      <c r="BI207" s="23">
        <v>491</v>
      </c>
      <c r="BJ207" s="23">
        <v>178</v>
      </c>
      <c r="BK207" s="23">
        <v>471</v>
      </c>
      <c r="BL207" s="23">
        <v>162</v>
      </c>
      <c r="BM207" s="23">
        <v>499</v>
      </c>
      <c r="BN207" s="23">
        <v>179</v>
      </c>
      <c r="BO207" s="21"/>
      <c r="BP207" s="21"/>
      <c r="BQ207" s="21"/>
      <c r="BR207" s="21"/>
      <c r="BS207" s="21"/>
      <c r="BT207" s="21"/>
      <c r="BU207" s="23">
        <v>0</v>
      </c>
      <c r="BV207" s="23">
        <v>0</v>
      </c>
      <c r="BW207" s="23">
        <v>0</v>
      </c>
      <c r="BX207" s="23">
        <v>0</v>
      </c>
      <c r="BY207" s="23">
        <v>0</v>
      </c>
      <c r="BZ207" s="23">
        <v>0</v>
      </c>
      <c r="CA207" s="23">
        <v>541</v>
      </c>
      <c r="CB207" s="23">
        <v>277</v>
      </c>
      <c r="CC207" s="23">
        <v>533</v>
      </c>
      <c r="CD207" s="23">
        <v>199</v>
      </c>
      <c r="CE207" s="23">
        <v>533</v>
      </c>
      <c r="CF207" s="23">
        <v>199</v>
      </c>
      <c r="CG207" s="23">
        <v>385</v>
      </c>
      <c r="CH207" s="23">
        <v>121</v>
      </c>
      <c r="CI207" s="23">
        <v>0</v>
      </c>
      <c r="CJ207" s="23">
        <v>0</v>
      </c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</row>
    <row r="208" spans="1:267" ht="17.25" thickBot="1">
      <c r="A208" s="23">
        <v>0</v>
      </c>
      <c r="B208" s="21"/>
      <c r="C208" s="23">
        <v>109745</v>
      </c>
      <c r="D208" s="23">
        <v>0</v>
      </c>
      <c r="E208" s="23">
        <v>0</v>
      </c>
      <c r="F208" s="23">
        <v>0</v>
      </c>
      <c r="G208" s="23">
        <v>0</v>
      </c>
      <c r="H208" s="23">
        <v>0</v>
      </c>
      <c r="I208" s="23">
        <v>1</v>
      </c>
      <c r="J208" s="21">
        <v>0</v>
      </c>
      <c r="K208" s="21">
        <v>2.7</v>
      </c>
      <c r="L208" s="23">
        <v>0</v>
      </c>
      <c r="M208" s="21" t="s">
        <v>670</v>
      </c>
      <c r="N208" s="21">
        <v>0</v>
      </c>
      <c r="O208" s="23">
        <v>187</v>
      </c>
      <c r="P208" s="24" t="b">
        <v>0</v>
      </c>
      <c r="Q208" s="21" t="s">
        <v>2850</v>
      </c>
      <c r="R208" s="21" t="s">
        <v>2851</v>
      </c>
      <c r="S208" s="23">
        <v>50</v>
      </c>
      <c r="T208" s="21" t="s">
        <v>1426</v>
      </c>
      <c r="U208" s="21">
        <v>0</v>
      </c>
      <c r="V208" s="21" t="s">
        <v>669</v>
      </c>
      <c r="W208" s="21">
        <v>0.9</v>
      </c>
      <c r="X208" s="24" t="b">
        <v>0</v>
      </c>
      <c r="Y208" s="21"/>
      <c r="Z208" s="21" t="s">
        <v>1143</v>
      </c>
      <c r="AA208" s="23">
        <v>7</v>
      </c>
      <c r="AB208" s="23">
        <v>8</v>
      </c>
      <c r="AC208" s="23">
        <v>0</v>
      </c>
      <c r="AD208" s="23">
        <v>1775</v>
      </c>
      <c r="AE208" s="23">
        <v>1775</v>
      </c>
      <c r="AF208" s="23">
        <v>24302</v>
      </c>
      <c r="AG208" s="23">
        <v>24302</v>
      </c>
      <c r="AH208" s="21">
        <v>0</v>
      </c>
      <c r="AI208" s="21">
        <v>0</v>
      </c>
      <c r="AJ208" s="21" t="s">
        <v>669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  <c r="AQ208" s="23">
        <v>0</v>
      </c>
      <c r="AR208" s="23">
        <v>0</v>
      </c>
      <c r="AS208" s="23">
        <v>0</v>
      </c>
      <c r="AT208" s="23">
        <v>0</v>
      </c>
      <c r="AU208" s="23">
        <v>0</v>
      </c>
      <c r="AV208" s="23">
        <v>0</v>
      </c>
      <c r="AW208" s="23">
        <v>0</v>
      </c>
      <c r="AX208" s="21">
        <v>0</v>
      </c>
      <c r="AY208" s="21">
        <v>0</v>
      </c>
      <c r="AZ208" s="21">
        <v>0</v>
      </c>
      <c r="BA208" s="21">
        <v>0</v>
      </c>
      <c r="BB208" s="23">
        <v>0</v>
      </c>
      <c r="BC208" s="21">
        <v>0</v>
      </c>
      <c r="BD208" s="21">
        <v>0</v>
      </c>
      <c r="BE208" s="21">
        <v>0</v>
      </c>
      <c r="BF208" s="21">
        <v>0</v>
      </c>
      <c r="BG208" s="23">
        <v>525</v>
      </c>
      <c r="BH208" s="23">
        <v>73</v>
      </c>
      <c r="BI208" s="23">
        <v>526</v>
      </c>
      <c r="BJ208" s="23">
        <v>68</v>
      </c>
      <c r="BK208" s="23">
        <v>509</v>
      </c>
      <c r="BL208" s="23">
        <v>68</v>
      </c>
      <c r="BM208" s="23">
        <v>533</v>
      </c>
      <c r="BN208" s="23">
        <v>73</v>
      </c>
      <c r="BO208" s="21"/>
      <c r="BP208" s="21"/>
      <c r="BQ208" s="21"/>
      <c r="BR208" s="21"/>
      <c r="BS208" s="21"/>
      <c r="BT208" s="21"/>
      <c r="BU208" s="23">
        <v>0</v>
      </c>
      <c r="BV208" s="23">
        <v>0</v>
      </c>
      <c r="BW208" s="23">
        <v>0</v>
      </c>
      <c r="BX208" s="23">
        <v>0</v>
      </c>
      <c r="BY208" s="23">
        <v>0</v>
      </c>
      <c r="BZ208" s="23">
        <v>0</v>
      </c>
      <c r="CA208" s="23">
        <v>188</v>
      </c>
      <c r="CB208" s="23">
        <v>6</v>
      </c>
      <c r="CC208" s="23">
        <v>559</v>
      </c>
      <c r="CD208" s="23">
        <v>75</v>
      </c>
      <c r="CE208" s="23">
        <v>559</v>
      </c>
      <c r="CF208" s="23">
        <v>75</v>
      </c>
      <c r="CG208" s="23">
        <v>180</v>
      </c>
      <c r="CH208" s="23">
        <v>23</v>
      </c>
      <c r="CI208" s="23">
        <v>0</v>
      </c>
      <c r="CJ208" s="23">
        <v>0</v>
      </c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</row>
    <row r="209" spans="1:267" ht="17.25" thickBot="1">
      <c r="A209" s="23">
        <v>0</v>
      </c>
      <c r="B209" s="23">
        <v>0</v>
      </c>
      <c r="C209" s="23">
        <v>54694</v>
      </c>
      <c r="D209" s="23">
        <v>0</v>
      </c>
      <c r="E209" s="23">
        <v>0</v>
      </c>
      <c r="F209" s="23">
        <v>0</v>
      </c>
      <c r="G209" s="23">
        <v>0</v>
      </c>
      <c r="H209" s="23">
        <v>0</v>
      </c>
      <c r="I209" s="23">
        <v>4</v>
      </c>
      <c r="J209" s="21">
        <v>0</v>
      </c>
      <c r="K209" s="21">
        <v>0</v>
      </c>
      <c r="L209" s="23">
        <v>0</v>
      </c>
      <c r="M209" s="21" t="s">
        <v>1454</v>
      </c>
      <c r="N209" s="21">
        <v>0</v>
      </c>
      <c r="O209" s="23">
        <v>188</v>
      </c>
      <c r="P209" s="24" t="b">
        <v>0</v>
      </c>
      <c r="Q209" s="21"/>
      <c r="R209" s="21" t="s">
        <v>2347</v>
      </c>
      <c r="S209" s="23">
        <v>65</v>
      </c>
      <c r="T209" s="21" t="s">
        <v>1455</v>
      </c>
      <c r="U209" s="21">
        <v>0</v>
      </c>
      <c r="V209" s="21" t="s">
        <v>842</v>
      </c>
      <c r="W209" s="21">
        <v>0</v>
      </c>
      <c r="X209" s="24" t="b">
        <v>0</v>
      </c>
      <c r="Y209" s="21"/>
      <c r="Z209" s="21" t="s">
        <v>1143</v>
      </c>
      <c r="AA209" s="23">
        <v>7</v>
      </c>
      <c r="AB209" s="23">
        <v>8</v>
      </c>
      <c r="AC209" s="23">
        <v>0</v>
      </c>
      <c r="AD209" s="23">
        <v>0</v>
      </c>
      <c r="AE209" s="23">
        <v>0</v>
      </c>
      <c r="AF209" s="23">
        <v>692</v>
      </c>
      <c r="AG209" s="23">
        <v>692</v>
      </c>
      <c r="AH209" s="21">
        <v>0</v>
      </c>
      <c r="AI209" s="21">
        <v>0</v>
      </c>
      <c r="AJ209" s="21" t="s">
        <v>842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0</v>
      </c>
      <c r="AQ209" s="23">
        <v>0</v>
      </c>
      <c r="AR209" s="23">
        <v>0</v>
      </c>
      <c r="AS209" s="23">
        <v>0</v>
      </c>
      <c r="AT209" s="23">
        <v>0</v>
      </c>
      <c r="AU209" s="23">
        <v>0</v>
      </c>
      <c r="AV209" s="23">
        <v>0</v>
      </c>
      <c r="AW209" s="23">
        <v>0</v>
      </c>
      <c r="AX209" s="21">
        <v>0</v>
      </c>
      <c r="AY209" s="21">
        <v>0</v>
      </c>
      <c r="AZ209" s="21">
        <v>0</v>
      </c>
      <c r="BA209" s="21">
        <v>0</v>
      </c>
      <c r="BB209" s="23">
        <v>0</v>
      </c>
      <c r="BC209" s="21">
        <v>0</v>
      </c>
      <c r="BD209" s="21">
        <v>0</v>
      </c>
      <c r="BE209" s="21">
        <v>0</v>
      </c>
      <c r="BF209" s="21">
        <v>0</v>
      </c>
      <c r="BG209" s="23">
        <v>649</v>
      </c>
      <c r="BH209" s="23">
        <v>79</v>
      </c>
      <c r="BI209" s="23">
        <v>651</v>
      </c>
      <c r="BJ209" s="23">
        <v>79</v>
      </c>
      <c r="BK209" s="23">
        <v>648</v>
      </c>
      <c r="BL209" s="23">
        <v>79</v>
      </c>
      <c r="BM209" s="23">
        <v>651</v>
      </c>
      <c r="BN209" s="23">
        <v>79</v>
      </c>
      <c r="BO209" s="21"/>
      <c r="BP209" s="21"/>
      <c r="BQ209" s="21"/>
      <c r="BR209" s="21"/>
      <c r="BS209" s="21"/>
      <c r="BT209" s="21"/>
      <c r="BU209" s="23">
        <v>0</v>
      </c>
      <c r="BV209" s="23">
        <v>0</v>
      </c>
      <c r="BW209" s="23">
        <v>0</v>
      </c>
      <c r="BX209" s="23">
        <v>0</v>
      </c>
      <c r="BY209" s="23">
        <v>0</v>
      </c>
      <c r="BZ209" s="23">
        <v>0</v>
      </c>
      <c r="CA209" s="23">
        <v>40</v>
      </c>
      <c r="CB209" s="23">
        <v>15</v>
      </c>
      <c r="CC209" s="23">
        <v>651</v>
      </c>
      <c r="CD209" s="23">
        <v>80</v>
      </c>
      <c r="CE209" s="23">
        <v>651</v>
      </c>
      <c r="CF209" s="23">
        <v>80</v>
      </c>
      <c r="CG209" s="23">
        <v>545</v>
      </c>
      <c r="CH209" s="23">
        <v>78</v>
      </c>
      <c r="CI209" s="23">
        <v>0</v>
      </c>
      <c r="CJ209" s="23">
        <v>0</v>
      </c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</row>
    <row r="210" spans="1:267" ht="17.25" thickBot="1">
      <c r="A210" s="23">
        <v>0</v>
      </c>
      <c r="B210" s="23">
        <v>0</v>
      </c>
      <c r="C210" s="23">
        <v>41328</v>
      </c>
      <c r="D210" s="23">
        <v>0</v>
      </c>
      <c r="E210" s="23">
        <v>0</v>
      </c>
      <c r="F210" s="23">
        <v>0</v>
      </c>
      <c r="G210" s="23">
        <v>0</v>
      </c>
      <c r="H210" s="23">
        <v>0</v>
      </c>
      <c r="I210" s="23">
        <v>2</v>
      </c>
      <c r="J210" s="21">
        <v>0</v>
      </c>
      <c r="K210" s="21">
        <v>0</v>
      </c>
      <c r="L210" s="23">
        <v>0</v>
      </c>
      <c r="M210" s="21" t="s">
        <v>1417</v>
      </c>
      <c r="N210" s="21">
        <v>0</v>
      </c>
      <c r="O210" s="23">
        <v>189</v>
      </c>
      <c r="P210" s="24" t="b">
        <v>0</v>
      </c>
      <c r="Q210" s="21" t="s">
        <v>2348</v>
      </c>
      <c r="R210" s="21" t="s">
        <v>2349</v>
      </c>
      <c r="S210" s="23">
        <v>45</v>
      </c>
      <c r="T210" s="21" t="s">
        <v>1418</v>
      </c>
      <c r="U210" s="21">
        <v>0</v>
      </c>
      <c r="V210" s="21" t="s">
        <v>787</v>
      </c>
      <c r="W210" s="21">
        <v>0</v>
      </c>
      <c r="X210" s="24" t="b">
        <v>0</v>
      </c>
      <c r="Y210" s="21"/>
      <c r="Z210" s="21" t="s">
        <v>1143</v>
      </c>
      <c r="AA210" s="23">
        <v>7</v>
      </c>
      <c r="AB210" s="23">
        <v>8</v>
      </c>
      <c r="AC210" s="23">
        <v>0</v>
      </c>
      <c r="AD210" s="23">
        <v>0</v>
      </c>
      <c r="AE210" s="23">
        <v>0</v>
      </c>
      <c r="AF210" s="23">
        <v>46</v>
      </c>
      <c r="AG210" s="23">
        <v>46</v>
      </c>
      <c r="AH210" s="21">
        <v>0</v>
      </c>
      <c r="AI210" s="21">
        <v>0</v>
      </c>
      <c r="AJ210" s="21" t="s">
        <v>787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0</v>
      </c>
      <c r="AQ210" s="23">
        <v>0</v>
      </c>
      <c r="AR210" s="23">
        <v>0</v>
      </c>
      <c r="AS210" s="23">
        <v>0</v>
      </c>
      <c r="AT210" s="23">
        <v>0</v>
      </c>
      <c r="AU210" s="23">
        <v>0</v>
      </c>
      <c r="AV210" s="23">
        <v>0</v>
      </c>
      <c r="AW210" s="23">
        <v>0</v>
      </c>
      <c r="AX210" s="21">
        <v>0</v>
      </c>
      <c r="AY210" s="21">
        <v>0</v>
      </c>
      <c r="AZ210" s="21">
        <v>0</v>
      </c>
      <c r="BA210" s="21">
        <v>0</v>
      </c>
      <c r="BB210" s="23">
        <v>0</v>
      </c>
      <c r="BC210" s="21">
        <v>0</v>
      </c>
      <c r="BD210" s="21">
        <v>0</v>
      </c>
      <c r="BE210" s="21">
        <v>0</v>
      </c>
      <c r="BF210" s="21">
        <v>0</v>
      </c>
      <c r="BG210" s="23">
        <v>335</v>
      </c>
      <c r="BH210" s="23">
        <v>146</v>
      </c>
      <c r="BI210" s="23">
        <v>326</v>
      </c>
      <c r="BJ210" s="23">
        <v>141</v>
      </c>
      <c r="BK210" s="23">
        <v>286</v>
      </c>
      <c r="BL210" s="23">
        <v>119</v>
      </c>
      <c r="BM210" s="23">
        <v>343</v>
      </c>
      <c r="BN210" s="23">
        <v>144</v>
      </c>
      <c r="BO210" s="21"/>
      <c r="BP210" s="21"/>
      <c r="BQ210" s="21"/>
      <c r="BR210" s="21"/>
      <c r="BS210" s="21"/>
      <c r="BT210" s="21"/>
      <c r="BU210" s="23">
        <v>0</v>
      </c>
      <c r="BV210" s="23">
        <v>0</v>
      </c>
      <c r="BW210" s="23">
        <v>0</v>
      </c>
      <c r="BX210" s="23">
        <v>0</v>
      </c>
      <c r="BY210" s="23">
        <v>0</v>
      </c>
      <c r="BZ210" s="23">
        <v>0</v>
      </c>
      <c r="CA210" s="23">
        <v>315</v>
      </c>
      <c r="CB210" s="23">
        <v>39</v>
      </c>
      <c r="CC210" s="23">
        <v>388</v>
      </c>
      <c r="CD210" s="23">
        <v>148</v>
      </c>
      <c r="CE210" s="23">
        <v>388</v>
      </c>
      <c r="CF210" s="23">
        <v>148</v>
      </c>
      <c r="CG210" s="23">
        <v>656</v>
      </c>
      <c r="CH210" s="23">
        <v>217</v>
      </c>
      <c r="CI210" s="23">
        <v>0</v>
      </c>
      <c r="CJ210" s="23">
        <v>0</v>
      </c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</row>
    <row r="211" spans="1:267" ht="17.25" thickBot="1">
      <c r="A211" s="23">
        <v>0</v>
      </c>
      <c r="B211" s="23">
        <v>0</v>
      </c>
      <c r="C211" s="23">
        <v>118335</v>
      </c>
      <c r="D211" s="23">
        <v>0</v>
      </c>
      <c r="E211" s="23">
        <v>0</v>
      </c>
      <c r="F211" s="23">
        <v>0</v>
      </c>
      <c r="G211" s="23">
        <v>0</v>
      </c>
      <c r="H211" s="23">
        <v>0</v>
      </c>
      <c r="I211" s="23">
        <v>2</v>
      </c>
      <c r="J211" s="21">
        <v>0</v>
      </c>
      <c r="K211" s="21">
        <v>0</v>
      </c>
      <c r="L211" s="23">
        <v>0</v>
      </c>
      <c r="M211" s="21" t="s">
        <v>2350</v>
      </c>
      <c r="N211" s="21">
        <v>0</v>
      </c>
      <c r="O211" s="23">
        <v>190</v>
      </c>
      <c r="P211" s="24" t="b">
        <v>0</v>
      </c>
      <c r="Q211" s="21" t="s">
        <v>2351</v>
      </c>
      <c r="R211" s="21" t="s">
        <v>2352</v>
      </c>
      <c r="S211" s="23">
        <v>40</v>
      </c>
      <c r="T211" s="21" t="s">
        <v>2353</v>
      </c>
      <c r="U211" s="21">
        <v>0</v>
      </c>
      <c r="V211" s="21" t="s">
        <v>2354</v>
      </c>
      <c r="W211" s="21">
        <v>0</v>
      </c>
      <c r="X211" s="24" t="b">
        <v>0</v>
      </c>
      <c r="Y211" s="21"/>
      <c r="Z211" s="21" t="s">
        <v>1143</v>
      </c>
      <c r="AA211" s="23">
        <v>7</v>
      </c>
      <c r="AB211" s="23">
        <v>8</v>
      </c>
      <c r="AC211" s="23">
        <v>0</v>
      </c>
      <c r="AD211" s="23">
        <v>0</v>
      </c>
      <c r="AE211" s="23">
        <v>0</v>
      </c>
      <c r="AF211" s="23">
        <v>72</v>
      </c>
      <c r="AG211" s="23">
        <v>72</v>
      </c>
      <c r="AH211" s="21">
        <v>0</v>
      </c>
      <c r="AI211" s="21">
        <v>0</v>
      </c>
      <c r="AJ211" s="21" t="s">
        <v>2354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0</v>
      </c>
      <c r="AQ211" s="23">
        <v>0</v>
      </c>
      <c r="AR211" s="23">
        <v>0</v>
      </c>
      <c r="AS211" s="23">
        <v>0</v>
      </c>
      <c r="AT211" s="23">
        <v>0</v>
      </c>
      <c r="AU211" s="23">
        <v>0</v>
      </c>
      <c r="AV211" s="23">
        <v>0</v>
      </c>
      <c r="AW211" s="23">
        <v>0</v>
      </c>
      <c r="AX211" s="21">
        <v>0</v>
      </c>
      <c r="AY211" s="21">
        <v>0</v>
      </c>
      <c r="AZ211" s="21">
        <v>0</v>
      </c>
      <c r="BA211" s="21">
        <v>0</v>
      </c>
      <c r="BB211" s="23">
        <v>0</v>
      </c>
      <c r="BC211" s="21">
        <v>0</v>
      </c>
      <c r="BD211" s="21">
        <v>0</v>
      </c>
      <c r="BE211" s="21">
        <v>0</v>
      </c>
      <c r="BF211" s="21">
        <v>0</v>
      </c>
      <c r="BG211" s="23">
        <v>252</v>
      </c>
      <c r="BH211" s="23">
        <v>93</v>
      </c>
      <c r="BI211" s="23">
        <v>243</v>
      </c>
      <c r="BJ211" s="23">
        <v>89</v>
      </c>
      <c r="BK211" s="23">
        <v>200</v>
      </c>
      <c r="BL211" s="23">
        <v>64</v>
      </c>
      <c r="BM211" s="23">
        <v>261</v>
      </c>
      <c r="BN211" s="23">
        <v>92</v>
      </c>
      <c r="BO211" s="21"/>
      <c r="BP211" s="21"/>
      <c r="BQ211" s="21"/>
      <c r="BR211" s="21"/>
      <c r="BS211" s="21"/>
      <c r="BT211" s="21"/>
      <c r="BU211" s="23">
        <v>0</v>
      </c>
      <c r="BV211" s="23">
        <v>0</v>
      </c>
      <c r="BW211" s="23">
        <v>0</v>
      </c>
      <c r="BX211" s="23">
        <v>0</v>
      </c>
      <c r="BY211" s="23">
        <v>0</v>
      </c>
      <c r="BZ211" s="23">
        <v>0</v>
      </c>
      <c r="CA211" s="23">
        <v>580</v>
      </c>
      <c r="CB211" s="23">
        <v>163</v>
      </c>
      <c r="CC211" s="23">
        <v>308</v>
      </c>
      <c r="CD211" s="23">
        <v>98</v>
      </c>
      <c r="CE211" s="23">
        <v>308</v>
      </c>
      <c r="CF211" s="23">
        <v>98</v>
      </c>
      <c r="CG211" s="23">
        <v>647</v>
      </c>
      <c r="CH211" s="23">
        <v>216</v>
      </c>
      <c r="CI211" s="23">
        <v>0</v>
      </c>
      <c r="CJ211" s="23">
        <v>0</v>
      </c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</row>
    <row r="212" spans="1:267" ht="17.25" thickBot="1">
      <c r="A212" s="23">
        <v>0</v>
      </c>
      <c r="B212" s="23">
        <v>0</v>
      </c>
      <c r="C212" s="23">
        <v>242880</v>
      </c>
      <c r="D212" s="23">
        <v>0</v>
      </c>
      <c r="E212" s="23">
        <v>0</v>
      </c>
      <c r="F212" s="23">
        <v>0</v>
      </c>
      <c r="G212" s="23">
        <v>0</v>
      </c>
      <c r="H212" s="23">
        <v>0</v>
      </c>
      <c r="I212" s="23">
        <v>2</v>
      </c>
      <c r="J212" s="21">
        <v>0</v>
      </c>
      <c r="K212" s="21">
        <v>0</v>
      </c>
      <c r="L212" s="23">
        <v>0</v>
      </c>
      <c r="M212" s="21" t="s">
        <v>1463</v>
      </c>
      <c r="N212" s="21">
        <v>0</v>
      </c>
      <c r="O212" s="23">
        <v>191</v>
      </c>
      <c r="P212" s="24" t="b">
        <v>0</v>
      </c>
      <c r="Q212" s="21" t="s">
        <v>2699</v>
      </c>
      <c r="R212" s="21" t="s">
        <v>2701</v>
      </c>
      <c r="S212" s="23">
        <v>45</v>
      </c>
      <c r="T212" s="21" t="s">
        <v>1464</v>
      </c>
      <c r="U212" s="21">
        <v>0</v>
      </c>
      <c r="V212" s="21" t="s">
        <v>1465</v>
      </c>
      <c r="W212" s="21">
        <v>0.1</v>
      </c>
      <c r="X212" s="24" t="b">
        <v>0</v>
      </c>
      <c r="Y212" s="21"/>
      <c r="Z212" s="21" t="s">
        <v>1170</v>
      </c>
      <c r="AA212" s="23">
        <v>7</v>
      </c>
      <c r="AB212" s="23">
        <v>8</v>
      </c>
      <c r="AC212" s="23">
        <v>0</v>
      </c>
      <c r="AD212" s="23">
        <v>73</v>
      </c>
      <c r="AE212" s="23">
        <v>73</v>
      </c>
      <c r="AF212" s="23">
        <v>1307</v>
      </c>
      <c r="AG212" s="23">
        <v>1307</v>
      </c>
      <c r="AH212" s="21">
        <v>0</v>
      </c>
      <c r="AI212" s="21">
        <v>0</v>
      </c>
      <c r="AJ212" s="21" t="s">
        <v>2355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0</v>
      </c>
      <c r="AQ212" s="23">
        <v>0</v>
      </c>
      <c r="AR212" s="23">
        <v>0</v>
      </c>
      <c r="AS212" s="23">
        <v>0</v>
      </c>
      <c r="AT212" s="23">
        <v>0</v>
      </c>
      <c r="AU212" s="23">
        <v>0</v>
      </c>
      <c r="AV212" s="23">
        <v>0</v>
      </c>
      <c r="AW212" s="23">
        <v>0</v>
      </c>
      <c r="AX212" s="21">
        <v>0</v>
      </c>
      <c r="AY212" s="21">
        <v>0</v>
      </c>
      <c r="AZ212" s="21">
        <v>0</v>
      </c>
      <c r="BA212" s="21">
        <v>0</v>
      </c>
      <c r="BB212" s="23">
        <v>0</v>
      </c>
      <c r="BC212" s="21">
        <v>0</v>
      </c>
      <c r="BD212" s="21">
        <v>0</v>
      </c>
      <c r="BE212" s="21">
        <v>0</v>
      </c>
      <c r="BF212" s="21">
        <v>0</v>
      </c>
      <c r="BG212" s="23">
        <v>421</v>
      </c>
      <c r="BH212" s="23">
        <v>193</v>
      </c>
      <c r="BI212" s="23">
        <v>421</v>
      </c>
      <c r="BJ212" s="23">
        <v>192</v>
      </c>
      <c r="BK212" s="23">
        <v>397</v>
      </c>
      <c r="BL212" s="23">
        <v>184</v>
      </c>
      <c r="BM212" s="23">
        <v>430</v>
      </c>
      <c r="BN212" s="23">
        <v>192</v>
      </c>
      <c r="BO212" s="21"/>
      <c r="BP212" s="21"/>
      <c r="BQ212" s="21"/>
      <c r="BR212" s="21"/>
      <c r="BS212" s="21"/>
      <c r="BT212" s="21"/>
      <c r="BU212" s="23">
        <v>0</v>
      </c>
      <c r="BV212" s="23">
        <v>0</v>
      </c>
      <c r="BW212" s="23">
        <v>0</v>
      </c>
      <c r="BX212" s="23">
        <v>0</v>
      </c>
      <c r="BY212" s="23">
        <v>0</v>
      </c>
      <c r="BZ212" s="23">
        <v>0</v>
      </c>
      <c r="CA212" s="23">
        <v>454</v>
      </c>
      <c r="CB212" s="23">
        <v>130</v>
      </c>
      <c r="CC212" s="23">
        <v>470</v>
      </c>
      <c r="CD212" s="23">
        <v>195</v>
      </c>
      <c r="CE212" s="23">
        <v>470</v>
      </c>
      <c r="CF212" s="23">
        <v>195</v>
      </c>
      <c r="CG212" s="23">
        <v>508</v>
      </c>
      <c r="CH212" s="23">
        <v>188</v>
      </c>
      <c r="CI212" s="23">
        <v>0</v>
      </c>
      <c r="CJ212" s="23">
        <v>0</v>
      </c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</row>
    <row r="213" spans="1:267" ht="17.25" thickBot="1">
      <c r="A213" s="23">
        <v>0</v>
      </c>
      <c r="B213" s="23">
        <v>0</v>
      </c>
      <c r="C213" s="23">
        <v>122074</v>
      </c>
      <c r="D213" s="23">
        <v>0</v>
      </c>
      <c r="E213" s="23">
        <v>0</v>
      </c>
      <c r="F213" s="23">
        <v>0</v>
      </c>
      <c r="G213" s="23">
        <v>0</v>
      </c>
      <c r="H213" s="23">
        <v>0</v>
      </c>
      <c r="I213" s="23">
        <v>1</v>
      </c>
      <c r="J213" s="21">
        <v>0</v>
      </c>
      <c r="K213" s="21">
        <v>0</v>
      </c>
      <c r="L213" s="23">
        <v>0</v>
      </c>
      <c r="M213" s="21" t="s">
        <v>1178</v>
      </c>
      <c r="N213" s="21">
        <v>0</v>
      </c>
      <c r="O213" s="23">
        <v>192</v>
      </c>
      <c r="P213" s="24" t="b">
        <v>0</v>
      </c>
      <c r="Q213" s="21" t="s">
        <v>2702</v>
      </c>
      <c r="R213" s="21" t="s">
        <v>2703</v>
      </c>
      <c r="S213" s="23">
        <v>40</v>
      </c>
      <c r="T213" s="21" t="s">
        <v>1456</v>
      </c>
      <c r="U213" s="21">
        <v>0</v>
      </c>
      <c r="V213" s="21" t="s">
        <v>1457</v>
      </c>
      <c r="W213" s="21">
        <v>0</v>
      </c>
      <c r="X213" s="24" t="b">
        <v>0</v>
      </c>
      <c r="Y213" s="21"/>
      <c r="Z213" s="21" t="s">
        <v>1170</v>
      </c>
      <c r="AA213" s="23">
        <v>7</v>
      </c>
      <c r="AB213" s="23">
        <v>8</v>
      </c>
      <c r="AC213" s="23">
        <v>0</v>
      </c>
      <c r="AD213" s="23">
        <v>43</v>
      </c>
      <c r="AE213" s="23">
        <v>43</v>
      </c>
      <c r="AF213" s="23">
        <v>236</v>
      </c>
      <c r="AG213" s="23">
        <v>236</v>
      </c>
      <c r="AH213" s="21">
        <v>0</v>
      </c>
      <c r="AI213" s="21">
        <v>0</v>
      </c>
      <c r="AJ213" s="21" t="s">
        <v>1457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0</v>
      </c>
      <c r="AQ213" s="23">
        <v>0</v>
      </c>
      <c r="AR213" s="23">
        <v>0</v>
      </c>
      <c r="AS213" s="23">
        <v>0</v>
      </c>
      <c r="AT213" s="23">
        <v>0</v>
      </c>
      <c r="AU213" s="23">
        <v>0</v>
      </c>
      <c r="AV213" s="23">
        <v>0</v>
      </c>
      <c r="AW213" s="23">
        <v>0</v>
      </c>
      <c r="AX213" s="21">
        <v>0</v>
      </c>
      <c r="AY213" s="21">
        <v>0</v>
      </c>
      <c r="AZ213" s="21">
        <v>0</v>
      </c>
      <c r="BA213" s="21">
        <v>0</v>
      </c>
      <c r="BB213" s="23">
        <v>0</v>
      </c>
      <c r="BC213" s="21">
        <v>0</v>
      </c>
      <c r="BD213" s="21">
        <v>0</v>
      </c>
      <c r="BE213" s="21">
        <v>0</v>
      </c>
      <c r="BF213" s="21">
        <v>0</v>
      </c>
      <c r="BG213" s="23">
        <v>254</v>
      </c>
      <c r="BH213" s="23">
        <v>32</v>
      </c>
      <c r="BI213" s="23">
        <v>245</v>
      </c>
      <c r="BJ213" s="23">
        <v>20</v>
      </c>
      <c r="BK213" s="23">
        <v>202</v>
      </c>
      <c r="BL213" s="23">
        <v>19</v>
      </c>
      <c r="BM213" s="23">
        <v>263</v>
      </c>
      <c r="BN213" s="23">
        <v>32</v>
      </c>
      <c r="BO213" s="21"/>
      <c r="BP213" s="21"/>
      <c r="BQ213" s="21"/>
      <c r="BR213" s="21"/>
      <c r="BS213" s="21"/>
      <c r="BT213" s="21"/>
      <c r="BU213" s="23">
        <v>0</v>
      </c>
      <c r="BV213" s="23">
        <v>0</v>
      </c>
      <c r="BW213" s="23">
        <v>0</v>
      </c>
      <c r="BX213" s="23">
        <v>0</v>
      </c>
      <c r="BY213" s="23">
        <v>0</v>
      </c>
      <c r="BZ213" s="23">
        <v>0</v>
      </c>
      <c r="CA213" s="23">
        <v>582</v>
      </c>
      <c r="CB213" s="23">
        <v>48</v>
      </c>
      <c r="CC213" s="23">
        <v>310</v>
      </c>
      <c r="CD213" s="23">
        <v>38</v>
      </c>
      <c r="CE213" s="23">
        <v>310</v>
      </c>
      <c r="CF213" s="23">
        <v>38</v>
      </c>
      <c r="CG213" s="23">
        <v>576</v>
      </c>
      <c r="CH213" s="23">
        <v>67</v>
      </c>
      <c r="CI213" s="23">
        <v>0</v>
      </c>
      <c r="CJ213" s="23">
        <v>0</v>
      </c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</row>
    <row r="214" spans="1:267" ht="17.25" thickBot="1">
      <c r="A214" s="23">
        <v>0</v>
      </c>
      <c r="B214" s="23">
        <v>0</v>
      </c>
      <c r="C214" s="23">
        <v>440323</v>
      </c>
      <c r="D214" s="23">
        <v>0</v>
      </c>
      <c r="E214" s="23">
        <v>0</v>
      </c>
      <c r="F214" s="23">
        <v>0</v>
      </c>
      <c r="G214" s="23">
        <v>0</v>
      </c>
      <c r="H214" s="23">
        <v>0</v>
      </c>
      <c r="I214" s="23">
        <v>4</v>
      </c>
      <c r="J214" s="21">
        <v>0</v>
      </c>
      <c r="K214" s="21">
        <v>0</v>
      </c>
      <c r="L214" s="23">
        <v>0</v>
      </c>
      <c r="M214" s="21" t="s">
        <v>1445</v>
      </c>
      <c r="N214" s="21">
        <v>0</v>
      </c>
      <c r="O214" s="23">
        <v>193</v>
      </c>
      <c r="P214" s="24" t="b">
        <v>0</v>
      </c>
      <c r="Q214" s="21" t="s">
        <v>1181</v>
      </c>
      <c r="R214" s="21" t="s">
        <v>2704</v>
      </c>
      <c r="S214" s="23">
        <v>50</v>
      </c>
      <c r="T214" s="21" t="s">
        <v>1446</v>
      </c>
      <c r="U214" s="21">
        <v>0</v>
      </c>
      <c r="V214" s="21" t="s">
        <v>830</v>
      </c>
      <c r="W214" s="21">
        <v>0.1</v>
      </c>
      <c r="X214" s="24" t="b">
        <v>0</v>
      </c>
      <c r="Y214" s="21"/>
      <c r="Z214" s="21" t="s">
        <v>1170</v>
      </c>
      <c r="AA214" s="23">
        <v>7</v>
      </c>
      <c r="AB214" s="23">
        <v>8</v>
      </c>
      <c r="AC214" s="23">
        <v>0</v>
      </c>
      <c r="AD214" s="23">
        <v>132</v>
      </c>
      <c r="AE214" s="23">
        <v>132</v>
      </c>
      <c r="AF214" s="23">
        <v>1253</v>
      </c>
      <c r="AG214" s="23">
        <v>1253</v>
      </c>
      <c r="AH214" s="21">
        <v>0</v>
      </c>
      <c r="AI214" s="21">
        <v>0</v>
      </c>
      <c r="AJ214" s="21" t="s">
        <v>830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0</v>
      </c>
      <c r="AQ214" s="23">
        <v>0</v>
      </c>
      <c r="AR214" s="23">
        <v>0</v>
      </c>
      <c r="AS214" s="23">
        <v>0</v>
      </c>
      <c r="AT214" s="23">
        <v>0</v>
      </c>
      <c r="AU214" s="23">
        <v>0</v>
      </c>
      <c r="AV214" s="23">
        <v>0</v>
      </c>
      <c r="AW214" s="23">
        <v>0</v>
      </c>
      <c r="AX214" s="21">
        <v>0</v>
      </c>
      <c r="AY214" s="21">
        <v>0</v>
      </c>
      <c r="AZ214" s="21">
        <v>0</v>
      </c>
      <c r="BA214" s="21">
        <v>0</v>
      </c>
      <c r="BB214" s="23">
        <v>0</v>
      </c>
      <c r="BC214" s="21">
        <v>0</v>
      </c>
      <c r="BD214" s="21">
        <v>0</v>
      </c>
      <c r="BE214" s="21">
        <v>0</v>
      </c>
      <c r="BF214" s="21">
        <v>0</v>
      </c>
      <c r="BG214" s="23">
        <v>584</v>
      </c>
      <c r="BH214" s="23">
        <v>61</v>
      </c>
      <c r="BI214" s="23">
        <v>586</v>
      </c>
      <c r="BJ214" s="23">
        <v>61</v>
      </c>
      <c r="BK214" s="23">
        <v>578</v>
      </c>
      <c r="BL214" s="23">
        <v>62</v>
      </c>
      <c r="BM214" s="23">
        <v>592</v>
      </c>
      <c r="BN214" s="23">
        <v>62</v>
      </c>
      <c r="BO214" s="21"/>
      <c r="BP214" s="21"/>
      <c r="BQ214" s="21"/>
      <c r="BR214" s="21"/>
      <c r="BS214" s="21"/>
      <c r="BT214" s="21"/>
      <c r="BU214" s="23">
        <v>0</v>
      </c>
      <c r="BV214" s="23">
        <v>0</v>
      </c>
      <c r="BW214" s="23">
        <v>0</v>
      </c>
      <c r="BX214" s="23">
        <v>0</v>
      </c>
      <c r="BY214" s="23">
        <v>0</v>
      </c>
      <c r="BZ214" s="23">
        <v>0</v>
      </c>
      <c r="CA214" s="23">
        <v>281</v>
      </c>
      <c r="CB214" s="23">
        <v>57</v>
      </c>
      <c r="CC214" s="23">
        <v>601</v>
      </c>
      <c r="CD214" s="23">
        <v>67</v>
      </c>
      <c r="CE214" s="23">
        <v>601</v>
      </c>
      <c r="CF214" s="23">
        <v>67</v>
      </c>
      <c r="CG214" s="23">
        <v>496</v>
      </c>
      <c r="CH214" s="23">
        <v>68</v>
      </c>
      <c r="CI214" s="23">
        <v>0</v>
      </c>
      <c r="CJ214" s="23">
        <v>0</v>
      </c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</row>
    <row r="215" spans="1:267" ht="17.25" thickBot="1">
      <c r="A215" s="23">
        <v>0</v>
      </c>
      <c r="B215" s="23">
        <v>0</v>
      </c>
      <c r="C215" s="23">
        <v>180736</v>
      </c>
      <c r="D215" s="23">
        <v>0</v>
      </c>
      <c r="E215" s="23">
        <v>0</v>
      </c>
      <c r="F215" s="23">
        <v>0</v>
      </c>
      <c r="G215" s="23">
        <v>0</v>
      </c>
      <c r="H215" s="23">
        <v>0</v>
      </c>
      <c r="I215" s="23">
        <v>2</v>
      </c>
      <c r="J215" s="21">
        <v>0</v>
      </c>
      <c r="K215" s="21">
        <v>0</v>
      </c>
      <c r="L215" s="23">
        <v>0</v>
      </c>
      <c r="M215" s="21" t="s">
        <v>1431</v>
      </c>
      <c r="N215" s="21">
        <v>0</v>
      </c>
      <c r="O215" s="23">
        <v>194</v>
      </c>
      <c r="P215" s="24" t="b">
        <v>0</v>
      </c>
      <c r="Q215" s="21" t="s">
        <v>2818</v>
      </c>
      <c r="R215" s="21" t="s">
        <v>2852</v>
      </c>
      <c r="S215" s="23">
        <v>45</v>
      </c>
      <c r="T215" s="21" t="s">
        <v>1432</v>
      </c>
      <c r="U215" s="21">
        <v>0</v>
      </c>
      <c r="V215" s="21" t="s">
        <v>789</v>
      </c>
      <c r="W215" s="21">
        <v>0.2</v>
      </c>
      <c r="X215" s="24" t="b">
        <v>0</v>
      </c>
      <c r="Y215" s="21"/>
      <c r="Z215" s="21" t="s">
        <v>1170</v>
      </c>
      <c r="AA215" s="23">
        <v>7</v>
      </c>
      <c r="AB215" s="23">
        <v>8</v>
      </c>
      <c r="AC215" s="23">
        <v>0</v>
      </c>
      <c r="AD215" s="23">
        <v>62</v>
      </c>
      <c r="AE215" s="23">
        <v>62</v>
      </c>
      <c r="AF215" s="23">
        <v>5741</v>
      </c>
      <c r="AG215" s="23">
        <v>5741</v>
      </c>
      <c r="AH215" s="21">
        <v>0</v>
      </c>
      <c r="AI215" s="21">
        <v>0</v>
      </c>
      <c r="AJ215" s="21" t="s">
        <v>789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0</v>
      </c>
      <c r="AQ215" s="23">
        <v>0</v>
      </c>
      <c r="AR215" s="23">
        <v>0</v>
      </c>
      <c r="AS215" s="23">
        <v>0</v>
      </c>
      <c r="AT215" s="23">
        <v>0</v>
      </c>
      <c r="AU215" s="23">
        <v>0</v>
      </c>
      <c r="AV215" s="23">
        <v>0</v>
      </c>
      <c r="AW215" s="23">
        <v>0</v>
      </c>
      <c r="AX215" s="21">
        <v>0</v>
      </c>
      <c r="AY215" s="21">
        <v>0</v>
      </c>
      <c r="AZ215" s="21">
        <v>0</v>
      </c>
      <c r="BA215" s="21">
        <v>0</v>
      </c>
      <c r="BB215" s="23">
        <v>0</v>
      </c>
      <c r="BC215" s="21">
        <v>0</v>
      </c>
      <c r="BD215" s="21">
        <v>0</v>
      </c>
      <c r="BE215" s="21">
        <v>0</v>
      </c>
      <c r="BF215" s="21">
        <v>0</v>
      </c>
      <c r="BG215" s="23">
        <v>382</v>
      </c>
      <c r="BH215" s="23">
        <v>171</v>
      </c>
      <c r="BI215" s="23">
        <v>378</v>
      </c>
      <c r="BJ215" s="23">
        <v>167</v>
      </c>
      <c r="BK215" s="23">
        <v>347</v>
      </c>
      <c r="BL215" s="23">
        <v>153</v>
      </c>
      <c r="BM215" s="23">
        <v>390</v>
      </c>
      <c r="BN215" s="23">
        <v>169</v>
      </c>
      <c r="BO215" s="21"/>
      <c r="BP215" s="21"/>
      <c r="BQ215" s="21"/>
      <c r="BR215" s="21"/>
      <c r="BS215" s="21"/>
      <c r="BT215" s="21"/>
      <c r="BU215" s="23">
        <v>0</v>
      </c>
      <c r="BV215" s="23">
        <v>0</v>
      </c>
      <c r="BW215" s="23">
        <v>0</v>
      </c>
      <c r="BX215" s="23">
        <v>0</v>
      </c>
      <c r="BY215" s="23">
        <v>0</v>
      </c>
      <c r="BZ215" s="23">
        <v>0</v>
      </c>
      <c r="CA215" s="23">
        <v>388</v>
      </c>
      <c r="CB215" s="23">
        <v>85</v>
      </c>
      <c r="CC215" s="23">
        <v>432</v>
      </c>
      <c r="CD215" s="23">
        <v>174</v>
      </c>
      <c r="CE215" s="23">
        <v>432</v>
      </c>
      <c r="CF215" s="23">
        <v>174</v>
      </c>
      <c r="CG215" s="23">
        <v>364</v>
      </c>
      <c r="CH215" s="23">
        <v>142</v>
      </c>
      <c r="CI215" s="23">
        <v>0</v>
      </c>
      <c r="CJ215" s="23">
        <v>0</v>
      </c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</row>
    <row r="216" spans="1:267" ht="17.25" thickBot="1">
      <c r="A216" s="21"/>
      <c r="B216" s="21"/>
      <c r="C216" s="23">
        <v>172850</v>
      </c>
      <c r="D216" s="23">
        <v>1</v>
      </c>
      <c r="E216" s="23">
        <v>-1</v>
      </c>
      <c r="F216" s="23">
        <v>1</v>
      </c>
      <c r="G216" s="23">
        <v>-1</v>
      </c>
      <c r="H216" s="23">
        <v>0</v>
      </c>
      <c r="I216" s="23">
        <v>2</v>
      </c>
      <c r="J216" s="21">
        <v>2.6</v>
      </c>
      <c r="K216" s="21">
        <v>2.1</v>
      </c>
      <c r="L216" s="23">
        <v>7</v>
      </c>
      <c r="M216" s="21" t="s">
        <v>1270</v>
      </c>
      <c r="N216" s="21">
        <v>7</v>
      </c>
      <c r="O216" s="23">
        <v>195</v>
      </c>
      <c r="P216" s="24" t="b">
        <v>0</v>
      </c>
      <c r="Q216" s="21"/>
      <c r="R216" s="21"/>
      <c r="S216" s="23">
        <v>56</v>
      </c>
      <c r="T216" s="21" t="s">
        <v>1429</v>
      </c>
      <c r="U216" s="21">
        <v>7</v>
      </c>
      <c r="V216" s="21" t="s">
        <v>741</v>
      </c>
      <c r="W216" s="21">
        <v>17.399999999999999</v>
      </c>
      <c r="X216" s="24" t="b">
        <v>0</v>
      </c>
      <c r="Y216" s="21"/>
      <c r="Z216" s="21" t="s">
        <v>1129</v>
      </c>
      <c r="AA216" s="23">
        <v>7</v>
      </c>
      <c r="AB216" s="23">
        <v>8</v>
      </c>
      <c r="AC216" s="23">
        <v>7</v>
      </c>
      <c r="AD216" s="23">
        <v>329070</v>
      </c>
      <c r="AE216" s="23">
        <v>329070</v>
      </c>
      <c r="AF216" s="23">
        <v>12284</v>
      </c>
      <c r="AG216" s="23">
        <v>12284</v>
      </c>
      <c r="AH216" s="21">
        <v>1.3</v>
      </c>
      <c r="AI216" s="21">
        <v>1.2</v>
      </c>
      <c r="AJ216" s="21" t="s">
        <v>741</v>
      </c>
      <c r="AK216" s="23">
        <v>89</v>
      </c>
      <c r="AL216" s="23">
        <v>0</v>
      </c>
      <c r="AM216" s="23">
        <v>1</v>
      </c>
      <c r="AN216" s="23">
        <v>0</v>
      </c>
      <c r="AO216" s="23">
        <v>1</v>
      </c>
      <c r="AP216" s="23">
        <v>0</v>
      </c>
      <c r="AQ216" s="23">
        <v>0</v>
      </c>
      <c r="AR216" s="23">
        <v>0</v>
      </c>
      <c r="AS216" s="23">
        <v>0</v>
      </c>
      <c r="AT216" s="23">
        <v>0</v>
      </c>
      <c r="AU216" s="23">
        <v>0</v>
      </c>
      <c r="AV216" s="23">
        <v>2</v>
      </c>
      <c r="AW216" s="23">
        <v>24</v>
      </c>
      <c r="AX216" s="21">
        <v>23.6</v>
      </c>
      <c r="AY216" s="21">
        <v>16.600000000000001</v>
      </c>
      <c r="AZ216" s="21">
        <v>23</v>
      </c>
      <c r="BA216" s="21">
        <v>6.3</v>
      </c>
      <c r="BB216" s="23">
        <v>1</v>
      </c>
      <c r="BC216" s="21">
        <v>0.11</v>
      </c>
      <c r="BD216" s="21">
        <v>0.23</v>
      </c>
      <c r="BE216" s="21">
        <v>0.34</v>
      </c>
      <c r="BF216" s="21">
        <v>1.26</v>
      </c>
      <c r="BG216" s="23">
        <v>58</v>
      </c>
      <c r="BH216" s="23">
        <v>23</v>
      </c>
      <c r="BI216" s="23">
        <v>70</v>
      </c>
      <c r="BJ216" s="23">
        <v>17</v>
      </c>
      <c r="BK216" s="23">
        <v>45</v>
      </c>
      <c r="BL216" s="23">
        <v>8</v>
      </c>
      <c r="BM216" s="23">
        <v>48</v>
      </c>
      <c r="BN216" s="23">
        <v>10</v>
      </c>
      <c r="BO216" s="23">
        <v>1</v>
      </c>
      <c r="BP216" s="21"/>
      <c r="BQ216" s="21"/>
      <c r="BR216" s="21"/>
      <c r="BS216" s="21"/>
      <c r="BT216" s="21"/>
      <c r="BU216" s="23">
        <v>0.11</v>
      </c>
      <c r="BV216" s="23">
        <v>0</v>
      </c>
      <c r="BW216" s="23">
        <v>0.23</v>
      </c>
      <c r="BX216" s="23">
        <v>0.34</v>
      </c>
      <c r="BY216" s="23">
        <v>1.27</v>
      </c>
      <c r="BZ216" s="23">
        <v>1.01</v>
      </c>
      <c r="CA216" s="23">
        <v>82</v>
      </c>
      <c r="CB216" s="23">
        <v>6</v>
      </c>
      <c r="CC216" s="23">
        <v>29</v>
      </c>
      <c r="CD216" s="23">
        <v>12</v>
      </c>
      <c r="CE216" s="23">
        <v>29</v>
      </c>
      <c r="CF216" s="23">
        <v>12</v>
      </c>
      <c r="CG216" s="23">
        <v>23</v>
      </c>
      <c r="CH216" s="23">
        <v>10</v>
      </c>
      <c r="CI216" s="23">
        <v>1.01</v>
      </c>
      <c r="CJ216" s="23">
        <v>0</v>
      </c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</row>
    <row r="217" spans="1:267" ht="17.25" thickBot="1">
      <c r="A217" s="21"/>
      <c r="B217" s="21"/>
      <c r="C217" s="23">
        <v>478912</v>
      </c>
      <c r="D217" s="23">
        <v>0</v>
      </c>
      <c r="E217" s="23">
        <v>0</v>
      </c>
      <c r="F217" s="23">
        <v>0</v>
      </c>
      <c r="G217" s="23">
        <v>0</v>
      </c>
      <c r="H217" s="23">
        <v>0</v>
      </c>
      <c r="I217" s="23">
        <v>3</v>
      </c>
      <c r="J217" s="21">
        <v>1</v>
      </c>
      <c r="K217" s="21">
        <v>0.5</v>
      </c>
      <c r="L217" s="23">
        <v>1</v>
      </c>
      <c r="M217" s="21" t="s">
        <v>1412</v>
      </c>
      <c r="N217" s="21">
        <v>1</v>
      </c>
      <c r="O217" s="23">
        <v>196</v>
      </c>
      <c r="P217" s="24" t="b">
        <v>0</v>
      </c>
      <c r="Q217" s="21"/>
      <c r="R217" s="21"/>
      <c r="S217" s="23">
        <v>45</v>
      </c>
      <c r="T217" s="21" t="s">
        <v>1413</v>
      </c>
      <c r="U217" s="21">
        <v>1</v>
      </c>
      <c r="V217" s="21" t="s">
        <v>831</v>
      </c>
      <c r="W217" s="21">
        <v>3.1</v>
      </c>
      <c r="X217" s="24" t="b">
        <v>0</v>
      </c>
      <c r="Y217" s="21"/>
      <c r="Z217" s="21" t="s">
        <v>1129</v>
      </c>
      <c r="AA217" s="23">
        <v>7</v>
      </c>
      <c r="AB217" s="23">
        <v>8</v>
      </c>
      <c r="AC217" s="23">
        <v>1</v>
      </c>
      <c r="AD217" s="23">
        <v>16168</v>
      </c>
      <c r="AE217" s="23">
        <v>16168</v>
      </c>
      <c r="AF217" s="23">
        <v>12440</v>
      </c>
      <c r="AG217" s="23">
        <v>12440</v>
      </c>
      <c r="AH217" s="21">
        <v>0.2</v>
      </c>
      <c r="AI217" s="21">
        <v>0.2</v>
      </c>
      <c r="AJ217" s="21" t="s">
        <v>831</v>
      </c>
      <c r="AK217" s="23">
        <v>80</v>
      </c>
      <c r="AL217" s="23">
        <v>0</v>
      </c>
      <c r="AM217" s="23">
        <v>0</v>
      </c>
      <c r="AN217" s="23">
        <v>0</v>
      </c>
      <c r="AO217" s="23">
        <v>1</v>
      </c>
      <c r="AP217" s="23">
        <v>0</v>
      </c>
      <c r="AQ217" s="23">
        <v>0</v>
      </c>
      <c r="AR217" s="23">
        <v>0</v>
      </c>
      <c r="AS217" s="23">
        <v>1</v>
      </c>
      <c r="AT217" s="23">
        <v>0</v>
      </c>
      <c r="AU217" s="23">
        <v>0</v>
      </c>
      <c r="AV217" s="23">
        <v>0</v>
      </c>
      <c r="AW217" s="23">
        <v>4</v>
      </c>
      <c r="AX217" s="21">
        <v>1.2</v>
      </c>
      <c r="AY217" s="21">
        <v>11.2</v>
      </c>
      <c r="AZ217" s="21">
        <v>10</v>
      </c>
      <c r="BA217" s="21">
        <v>2.2000000000000002</v>
      </c>
      <c r="BB217" s="23">
        <v>1</v>
      </c>
      <c r="BC217" s="21">
        <v>0</v>
      </c>
      <c r="BD217" s="21">
        <v>0.15</v>
      </c>
      <c r="BE217" s="21">
        <v>0.15</v>
      </c>
      <c r="BF217" s="21">
        <v>1.23</v>
      </c>
      <c r="BG217" s="23">
        <v>210</v>
      </c>
      <c r="BH217" s="23">
        <v>97</v>
      </c>
      <c r="BI217" s="23">
        <v>103</v>
      </c>
      <c r="BJ217" s="23">
        <v>67</v>
      </c>
      <c r="BK217" s="23">
        <v>77</v>
      </c>
      <c r="BL217" s="23">
        <v>45</v>
      </c>
      <c r="BM217" s="23">
        <v>149</v>
      </c>
      <c r="BN217" s="23">
        <v>74</v>
      </c>
      <c r="BO217" s="21"/>
      <c r="BP217" s="21"/>
      <c r="BQ217" s="21"/>
      <c r="BR217" s="21"/>
      <c r="BS217" s="21"/>
      <c r="BT217" s="21"/>
      <c r="BU217" s="23">
        <v>0</v>
      </c>
      <c r="BV217" s="23">
        <v>0</v>
      </c>
      <c r="BW217" s="23">
        <v>0.17</v>
      </c>
      <c r="BX217" s="23">
        <v>0.17</v>
      </c>
      <c r="BY217" s="23">
        <v>1.38</v>
      </c>
      <c r="BZ217" s="23">
        <v>1.1200000000000001</v>
      </c>
      <c r="CA217" s="23">
        <v>506</v>
      </c>
      <c r="CB217" s="23">
        <v>254</v>
      </c>
      <c r="CC217" s="23">
        <v>211</v>
      </c>
      <c r="CD217" s="23">
        <v>89</v>
      </c>
      <c r="CE217" s="23">
        <v>211</v>
      </c>
      <c r="CF217" s="23">
        <v>89</v>
      </c>
      <c r="CG217" s="23">
        <v>101</v>
      </c>
      <c r="CH217" s="23">
        <v>38</v>
      </c>
      <c r="CI217" s="23">
        <v>1.1200000000000001</v>
      </c>
      <c r="CJ217" s="23">
        <v>0</v>
      </c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</row>
    <row r="218" spans="1:267" ht="17.25" thickBot="1">
      <c r="A218" s="21"/>
      <c r="B218" s="21"/>
      <c r="C218" s="23">
        <v>460028</v>
      </c>
      <c r="D218" s="23">
        <v>0</v>
      </c>
      <c r="E218" s="23">
        <v>0</v>
      </c>
      <c r="F218" s="23">
        <v>0</v>
      </c>
      <c r="G218" s="23">
        <v>0</v>
      </c>
      <c r="H218" s="23">
        <v>0</v>
      </c>
      <c r="I218" s="23">
        <v>2</v>
      </c>
      <c r="J218" s="21">
        <v>2</v>
      </c>
      <c r="K218" s="21">
        <v>1.5</v>
      </c>
      <c r="L218" s="23">
        <v>2</v>
      </c>
      <c r="M218" s="21" t="s">
        <v>1402</v>
      </c>
      <c r="N218" s="21">
        <v>2</v>
      </c>
      <c r="O218" s="23">
        <v>197</v>
      </c>
      <c r="P218" s="24" t="b">
        <v>0</v>
      </c>
      <c r="Q218" s="21"/>
      <c r="R218" s="21"/>
      <c r="S218" s="23">
        <v>45</v>
      </c>
      <c r="T218" s="21" t="s">
        <v>1403</v>
      </c>
      <c r="U218" s="21">
        <v>2</v>
      </c>
      <c r="V218" s="21" t="s">
        <v>744</v>
      </c>
      <c r="W218" s="21">
        <v>3.3</v>
      </c>
      <c r="X218" s="24" t="b">
        <v>0</v>
      </c>
      <c r="Y218" s="21"/>
      <c r="Z218" s="21" t="s">
        <v>1129</v>
      </c>
      <c r="AA218" s="23">
        <v>7</v>
      </c>
      <c r="AB218" s="23">
        <v>8</v>
      </c>
      <c r="AC218" s="23">
        <v>2</v>
      </c>
      <c r="AD218" s="23">
        <v>32401</v>
      </c>
      <c r="AE218" s="23">
        <v>32401</v>
      </c>
      <c r="AF218" s="23">
        <v>8712</v>
      </c>
      <c r="AG218" s="23">
        <v>8712</v>
      </c>
      <c r="AH218" s="21">
        <v>0.4</v>
      </c>
      <c r="AI218" s="21">
        <v>0.4</v>
      </c>
      <c r="AJ218" s="21" t="s">
        <v>744</v>
      </c>
      <c r="AK218" s="23">
        <v>90</v>
      </c>
      <c r="AL218" s="23">
        <v>0</v>
      </c>
      <c r="AM218" s="23">
        <v>0</v>
      </c>
      <c r="AN218" s="23">
        <v>0</v>
      </c>
      <c r="AO218" s="23">
        <v>1</v>
      </c>
      <c r="AP218" s="23">
        <v>0</v>
      </c>
      <c r="AQ218" s="23">
        <v>0</v>
      </c>
      <c r="AR218" s="23">
        <v>0</v>
      </c>
      <c r="AS218" s="23">
        <v>0</v>
      </c>
      <c r="AT218" s="23">
        <v>0</v>
      </c>
      <c r="AU218" s="23">
        <v>0</v>
      </c>
      <c r="AV218" s="23">
        <v>0</v>
      </c>
      <c r="AW218" s="23">
        <v>19</v>
      </c>
      <c r="AX218" s="21">
        <v>17.8</v>
      </c>
      <c r="AY218" s="21">
        <v>22.5</v>
      </c>
      <c r="AZ218" s="21">
        <v>7</v>
      </c>
      <c r="BA218" s="21">
        <v>4.7</v>
      </c>
      <c r="BB218" s="23">
        <v>1</v>
      </c>
      <c r="BC218" s="21">
        <v>0.08</v>
      </c>
      <c r="BD218" s="21">
        <v>0.01</v>
      </c>
      <c r="BE218" s="21">
        <v>0.09</v>
      </c>
      <c r="BF218" s="21">
        <v>1.28</v>
      </c>
      <c r="BG218" s="23">
        <v>83</v>
      </c>
      <c r="BH218" s="23">
        <v>35</v>
      </c>
      <c r="BI218" s="23">
        <v>49</v>
      </c>
      <c r="BJ218" s="23">
        <v>11</v>
      </c>
      <c r="BK218" s="23">
        <v>97</v>
      </c>
      <c r="BL218" s="23">
        <v>24</v>
      </c>
      <c r="BM218" s="23">
        <v>85</v>
      </c>
      <c r="BN218" s="23">
        <v>24</v>
      </c>
      <c r="BO218" s="21"/>
      <c r="BP218" s="21"/>
      <c r="BQ218" s="21"/>
      <c r="BR218" s="21"/>
      <c r="BS218" s="21"/>
      <c r="BT218" s="21"/>
      <c r="BU218" s="23">
        <v>0.08</v>
      </c>
      <c r="BV218" s="23">
        <v>0</v>
      </c>
      <c r="BW218" s="23">
        <v>0.01</v>
      </c>
      <c r="BX218" s="23">
        <v>0.09</v>
      </c>
      <c r="BY218" s="23">
        <v>1.28</v>
      </c>
      <c r="BZ218" s="23">
        <v>1</v>
      </c>
      <c r="CA218" s="23">
        <v>490</v>
      </c>
      <c r="CB218" s="23">
        <v>142</v>
      </c>
      <c r="CC218" s="23">
        <v>115</v>
      </c>
      <c r="CD218" s="23">
        <v>42</v>
      </c>
      <c r="CE218" s="23">
        <v>115</v>
      </c>
      <c r="CF218" s="23">
        <v>42</v>
      </c>
      <c r="CG218" s="23">
        <v>93</v>
      </c>
      <c r="CH218" s="23">
        <v>30</v>
      </c>
      <c r="CI218" s="23">
        <v>1</v>
      </c>
      <c r="CJ218" s="23">
        <v>0</v>
      </c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</row>
    <row r="219" spans="1:267" ht="17.25" thickBot="1">
      <c r="A219" s="21"/>
      <c r="B219" s="21"/>
      <c r="C219" s="23">
        <v>179268</v>
      </c>
      <c r="D219" s="23">
        <v>0</v>
      </c>
      <c r="E219" s="23">
        <v>0</v>
      </c>
      <c r="F219" s="23">
        <v>0</v>
      </c>
      <c r="G219" s="23">
        <v>0</v>
      </c>
      <c r="H219" s="23">
        <v>0</v>
      </c>
      <c r="I219" s="23">
        <v>2</v>
      </c>
      <c r="J219" s="21">
        <v>2.2999999999999998</v>
      </c>
      <c r="K219" s="21">
        <v>1.8</v>
      </c>
      <c r="L219" s="23">
        <v>0</v>
      </c>
      <c r="M219" s="21" t="s">
        <v>1414</v>
      </c>
      <c r="N219" s="21">
        <v>0</v>
      </c>
      <c r="O219" s="23">
        <v>198</v>
      </c>
      <c r="P219" s="24" t="b">
        <v>0</v>
      </c>
      <c r="Q219" s="21"/>
      <c r="R219" s="21"/>
      <c r="S219" s="23">
        <v>50</v>
      </c>
      <c r="T219" s="21" t="s">
        <v>1415</v>
      </c>
      <c r="U219" s="21">
        <v>0</v>
      </c>
      <c r="V219" s="21" t="s">
        <v>1416</v>
      </c>
      <c r="W219" s="21">
        <v>0.6</v>
      </c>
      <c r="X219" s="24" t="b">
        <v>0</v>
      </c>
      <c r="Y219" s="21"/>
      <c r="Z219" s="21" t="s">
        <v>1129</v>
      </c>
      <c r="AA219" s="23">
        <v>7</v>
      </c>
      <c r="AB219" s="23">
        <v>8</v>
      </c>
      <c r="AC219" s="23">
        <v>0</v>
      </c>
      <c r="AD219" s="23">
        <v>2274</v>
      </c>
      <c r="AE219" s="23">
        <v>2274</v>
      </c>
      <c r="AF219" s="23">
        <v>5591</v>
      </c>
      <c r="AG219" s="23">
        <v>5591</v>
      </c>
      <c r="AH219" s="21">
        <v>0</v>
      </c>
      <c r="AI219" s="21">
        <v>0</v>
      </c>
      <c r="AJ219" s="21" t="s">
        <v>763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0</v>
      </c>
      <c r="AQ219" s="23">
        <v>0</v>
      </c>
      <c r="AR219" s="23">
        <v>0</v>
      </c>
      <c r="AS219" s="23">
        <v>0</v>
      </c>
      <c r="AT219" s="23">
        <v>0</v>
      </c>
      <c r="AU219" s="23">
        <v>0</v>
      </c>
      <c r="AV219" s="23">
        <v>0</v>
      </c>
      <c r="AW219" s="23">
        <v>0</v>
      </c>
      <c r="AX219" s="21">
        <v>0</v>
      </c>
      <c r="AY219" s="21">
        <v>0</v>
      </c>
      <c r="AZ219" s="21">
        <v>0</v>
      </c>
      <c r="BA219" s="21">
        <v>0</v>
      </c>
      <c r="BB219" s="23">
        <v>0</v>
      </c>
      <c r="BC219" s="21">
        <v>0</v>
      </c>
      <c r="BD219" s="21">
        <v>0</v>
      </c>
      <c r="BE219" s="21">
        <v>0</v>
      </c>
      <c r="BF219" s="21">
        <v>0</v>
      </c>
      <c r="BG219" s="23">
        <v>544</v>
      </c>
      <c r="BH219" s="23">
        <v>208</v>
      </c>
      <c r="BI219" s="23">
        <v>545</v>
      </c>
      <c r="BJ219" s="23">
        <v>207</v>
      </c>
      <c r="BK219" s="23">
        <v>529</v>
      </c>
      <c r="BL219" s="23">
        <v>204</v>
      </c>
      <c r="BM219" s="23">
        <v>551</v>
      </c>
      <c r="BN219" s="23">
        <v>207</v>
      </c>
      <c r="BO219" s="21"/>
      <c r="BP219" s="21"/>
      <c r="BQ219" s="21"/>
      <c r="BR219" s="21"/>
      <c r="BS219" s="21"/>
      <c r="BT219" s="21"/>
      <c r="BU219" s="23">
        <v>0</v>
      </c>
      <c r="BV219" s="23">
        <v>0</v>
      </c>
      <c r="BW219" s="23">
        <v>0</v>
      </c>
      <c r="BX219" s="23">
        <v>0</v>
      </c>
      <c r="BY219" s="23">
        <v>0</v>
      </c>
      <c r="BZ219" s="23">
        <v>0</v>
      </c>
      <c r="CA219" s="23">
        <v>220</v>
      </c>
      <c r="CB219" s="23">
        <v>23</v>
      </c>
      <c r="CC219" s="23">
        <v>572</v>
      </c>
      <c r="CD219" s="23">
        <v>207</v>
      </c>
      <c r="CE219" s="23">
        <v>572</v>
      </c>
      <c r="CF219" s="23">
        <v>207</v>
      </c>
      <c r="CG219" s="23">
        <v>214</v>
      </c>
      <c r="CH219" s="23">
        <v>79</v>
      </c>
      <c r="CI219" s="23">
        <v>0</v>
      </c>
      <c r="CJ219" s="23">
        <v>0</v>
      </c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</row>
    <row r="220" spans="1:267" ht="17.25" thickBot="1">
      <c r="A220" s="21"/>
      <c r="B220" s="21"/>
      <c r="C220" s="23">
        <v>448047</v>
      </c>
      <c r="D220" s="23">
        <v>0</v>
      </c>
      <c r="E220" s="23">
        <v>0</v>
      </c>
      <c r="F220" s="23">
        <v>0</v>
      </c>
      <c r="G220" s="23">
        <v>0</v>
      </c>
      <c r="H220" s="23">
        <v>0</v>
      </c>
      <c r="I220" s="23">
        <v>3</v>
      </c>
      <c r="J220" s="21">
        <v>1.6</v>
      </c>
      <c r="K220" s="21">
        <v>1.1000000000000001</v>
      </c>
      <c r="L220" s="23">
        <v>1</v>
      </c>
      <c r="M220" s="21" t="s">
        <v>2020</v>
      </c>
      <c r="N220" s="21">
        <v>1</v>
      </c>
      <c r="O220" s="23">
        <v>199</v>
      </c>
      <c r="P220" s="24" t="b">
        <v>0</v>
      </c>
      <c r="Q220" s="21"/>
      <c r="R220" s="21"/>
      <c r="S220" s="23">
        <v>50</v>
      </c>
      <c r="T220" s="21" t="s">
        <v>2021</v>
      </c>
      <c r="U220" s="21">
        <v>1</v>
      </c>
      <c r="V220" s="21" t="s">
        <v>1018</v>
      </c>
      <c r="W220" s="21">
        <v>4.3</v>
      </c>
      <c r="X220" s="24" t="b">
        <v>0</v>
      </c>
      <c r="Y220" s="21"/>
      <c r="Z220" s="21" t="s">
        <v>1129</v>
      </c>
      <c r="AA220" s="23">
        <v>7</v>
      </c>
      <c r="AB220" s="23">
        <v>8</v>
      </c>
      <c r="AC220" s="23">
        <v>1</v>
      </c>
      <c r="AD220" s="23">
        <v>40757</v>
      </c>
      <c r="AE220" s="23">
        <v>40757</v>
      </c>
      <c r="AF220" s="23">
        <v>17352</v>
      </c>
      <c r="AG220" s="23">
        <v>17352</v>
      </c>
      <c r="AH220" s="21">
        <v>0.2</v>
      </c>
      <c r="AI220" s="21">
        <v>0.2</v>
      </c>
      <c r="AJ220" s="21" t="s">
        <v>2020</v>
      </c>
      <c r="AK220" s="23">
        <v>90</v>
      </c>
      <c r="AL220" s="23">
        <v>0</v>
      </c>
      <c r="AM220" s="23">
        <v>0</v>
      </c>
      <c r="AN220" s="23">
        <v>0</v>
      </c>
      <c r="AO220" s="23">
        <v>1</v>
      </c>
      <c r="AP220" s="23">
        <v>0</v>
      </c>
      <c r="AQ220" s="23">
        <v>0</v>
      </c>
      <c r="AR220" s="23">
        <v>0</v>
      </c>
      <c r="AS220" s="23">
        <v>1</v>
      </c>
      <c r="AT220" s="23">
        <v>0</v>
      </c>
      <c r="AU220" s="23">
        <v>0</v>
      </c>
      <c r="AV220" s="23">
        <v>0</v>
      </c>
      <c r="AW220" s="23">
        <v>18</v>
      </c>
      <c r="AX220" s="21">
        <v>19.8</v>
      </c>
      <c r="AY220" s="21">
        <v>38.5</v>
      </c>
      <c r="AZ220" s="21">
        <v>9</v>
      </c>
      <c r="BA220" s="21">
        <v>6.7</v>
      </c>
      <c r="BB220" s="23">
        <v>1</v>
      </c>
      <c r="BC220" s="21">
        <v>0.06</v>
      </c>
      <c r="BD220" s="21">
        <v>0.11</v>
      </c>
      <c r="BE220" s="21">
        <v>0.17</v>
      </c>
      <c r="BF220" s="21">
        <v>1.28</v>
      </c>
      <c r="BG220" s="23">
        <v>76</v>
      </c>
      <c r="BH220" s="23">
        <v>25</v>
      </c>
      <c r="BI220" s="23">
        <v>16</v>
      </c>
      <c r="BJ220" s="23">
        <v>11</v>
      </c>
      <c r="BK220" s="23">
        <v>87</v>
      </c>
      <c r="BL220" s="23">
        <v>52</v>
      </c>
      <c r="BM220" s="23">
        <v>44</v>
      </c>
      <c r="BN220" s="23">
        <v>22</v>
      </c>
      <c r="BO220" s="21"/>
      <c r="BP220" s="21"/>
      <c r="BQ220" s="23">
        <v>4</v>
      </c>
      <c r="BR220" s="21"/>
      <c r="BS220" s="21"/>
      <c r="BT220" s="21"/>
      <c r="BU220" s="23">
        <v>0.06</v>
      </c>
      <c r="BV220" s="23">
        <v>0</v>
      </c>
      <c r="BW220" s="23">
        <v>0.11</v>
      </c>
      <c r="BX220" s="23">
        <v>0.17</v>
      </c>
      <c r="BY220" s="23">
        <v>1.28</v>
      </c>
      <c r="BZ220" s="23">
        <v>1</v>
      </c>
      <c r="CA220" s="23">
        <v>286</v>
      </c>
      <c r="CB220" s="23">
        <v>185</v>
      </c>
      <c r="CC220" s="23">
        <v>251</v>
      </c>
      <c r="CD220" s="23">
        <v>115</v>
      </c>
      <c r="CE220" s="23">
        <v>251</v>
      </c>
      <c r="CF220" s="23">
        <v>115</v>
      </c>
      <c r="CG220" s="23">
        <v>80</v>
      </c>
      <c r="CH220" s="23">
        <v>27</v>
      </c>
      <c r="CI220" s="23">
        <v>1</v>
      </c>
      <c r="CJ220" s="23">
        <v>0</v>
      </c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</row>
    <row r="221" spans="1:267" ht="27.75" thickBot="1">
      <c r="A221" s="23">
        <v>0</v>
      </c>
      <c r="B221" s="23">
        <v>0</v>
      </c>
      <c r="C221" s="23">
        <v>520295</v>
      </c>
      <c r="D221" s="23">
        <v>0</v>
      </c>
      <c r="E221" s="23">
        <v>0</v>
      </c>
      <c r="F221" s="23">
        <v>0</v>
      </c>
      <c r="G221" s="23">
        <v>0</v>
      </c>
      <c r="H221" s="23">
        <v>0</v>
      </c>
      <c r="I221" s="23">
        <v>4</v>
      </c>
      <c r="J221" s="21">
        <v>0</v>
      </c>
      <c r="K221" s="21">
        <v>0</v>
      </c>
      <c r="L221" s="23">
        <v>0</v>
      </c>
      <c r="M221" s="21" t="s">
        <v>1460</v>
      </c>
      <c r="N221" s="21">
        <v>0</v>
      </c>
      <c r="O221" s="23">
        <v>200</v>
      </c>
      <c r="P221" s="24" t="b">
        <v>0</v>
      </c>
      <c r="Q221" s="21" t="s">
        <v>2356</v>
      </c>
      <c r="R221" s="21" t="s">
        <v>2357</v>
      </c>
      <c r="S221" s="23">
        <v>50</v>
      </c>
      <c r="T221" s="21" t="s">
        <v>1461</v>
      </c>
      <c r="U221" s="21">
        <v>0</v>
      </c>
      <c r="V221" s="21" t="s">
        <v>891</v>
      </c>
      <c r="W221" s="21">
        <v>0</v>
      </c>
      <c r="X221" s="24" t="b">
        <v>0</v>
      </c>
      <c r="Y221" s="21"/>
      <c r="Z221" s="21" t="s">
        <v>1143</v>
      </c>
      <c r="AA221" s="23">
        <v>7</v>
      </c>
      <c r="AB221" s="23">
        <v>8</v>
      </c>
      <c r="AC221" s="23">
        <v>0</v>
      </c>
      <c r="AD221" s="23">
        <v>0</v>
      </c>
      <c r="AE221" s="23">
        <v>0</v>
      </c>
      <c r="AF221" s="23">
        <v>145</v>
      </c>
      <c r="AG221" s="23">
        <v>145</v>
      </c>
      <c r="AH221" s="21">
        <v>0</v>
      </c>
      <c r="AI221" s="21">
        <v>0</v>
      </c>
      <c r="AJ221" s="21" t="s">
        <v>1462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0</v>
      </c>
      <c r="AQ221" s="23">
        <v>0</v>
      </c>
      <c r="AR221" s="23">
        <v>0</v>
      </c>
      <c r="AS221" s="23">
        <v>0</v>
      </c>
      <c r="AT221" s="23">
        <v>0</v>
      </c>
      <c r="AU221" s="23">
        <v>0</v>
      </c>
      <c r="AV221" s="23">
        <v>0</v>
      </c>
      <c r="AW221" s="23">
        <v>0</v>
      </c>
      <c r="AX221" s="21">
        <v>0</v>
      </c>
      <c r="AY221" s="21">
        <v>0</v>
      </c>
      <c r="AZ221" s="21">
        <v>0</v>
      </c>
      <c r="BA221" s="21">
        <v>0</v>
      </c>
      <c r="BB221" s="23">
        <v>0</v>
      </c>
      <c r="BC221" s="21">
        <v>0</v>
      </c>
      <c r="BD221" s="21">
        <v>0</v>
      </c>
      <c r="BE221" s="21">
        <v>0</v>
      </c>
      <c r="BF221" s="21">
        <v>0</v>
      </c>
      <c r="BG221" s="23">
        <v>597</v>
      </c>
      <c r="BH221" s="23">
        <v>64</v>
      </c>
      <c r="BI221" s="23">
        <v>598</v>
      </c>
      <c r="BJ221" s="23">
        <v>64</v>
      </c>
      <c r="BK221" s="23">
        <v>590</v>
      </c>
      <c r="BL221" s="23">
        <v>65</v>
      </c>
      <c r="BM221" s="23">
        <v>604</v>
      </c>
      <c r="BN221" s="23">
        <v>65</v>
      </c>
      <c r="BO221" s="21"/>
      <c r="BP221" s="21"/>
      <c r="BQ221" s="21"/>
      <c r="BR221" s="21"/>
      <c r="BS221" s="21"/>
      <c r="BT221" s="21"/>
      <c r="BU221" s="23">
        <v>0</v>
      </c>
      <c r="BV221" s="23">
        <v>0</v>
      </c>
      <c r="BW221" s="23">
        <v>0</v>
      </c>
      <c r="BX221" s="23">
        <v>0</v>
      </c>
      <c r="BY221" s="23">
        <v>0</v>
      </c>
      <c r="BZ221" s="23">
        <v>0</v>
      </c>
      <c r="CA221" s="23">
        <v>302</v>
      </c>
      <c r="CB221" s="23">
        <v>60</v>
      </c>
      <c r="CC221" s="23">
        <v>610</v>
      </c>
      <c r="CD221" s="23">
        <v>70</v>
      </c>
      <c r="CE221" s="23">
        <v>610</v>
      </c>
      <c r="CF221" s="23">
        <v>70</v>
      </c>
      <c r="CG221" s="23">
        <v>643</v>
      </c>
      <c r="CH221" s="23">
        <v>87</v>
      </c>
      <c r="CI221" s="23">
        <v>0</v>
      </c>
      <c r="CJ221" s="23">
        <v>0</v>
      </c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</row>
    <row r="222" spans="1:267" ht="17.25" thickBot="1">
      <c r="A222" s="23">
        <v>0</v>
      </c>
      <c r="B222" s="23">
        <v>0</v>
      </c>
      <c r="C222" s="23">
        <v>444463</v>
      </c>
      <c r="D222" s="23">
        <v>0</v>
      </c>
      <c r="E222" s="23">
        <v>0</v>
      </c>
      <c r="F222" s="23">
        <v>0</v>
      </c>
      <c r="G222" s="23">
        <v>0</v>
      </c>
      <c r="H222" s="23">
        <v>0</v>
      </c>
      <c r="I222" s="23">
        <v>2</v>
      </c>
      <c r="J222" s="21">
        <v>0</v>
      </c>
      <c r="K222" s="21">
        <v>0</v>
      </c>
      <c r="L222" s="23">
        <v>0</v>
      </c>
      <c r="M222" s="21" t="s">
        <v>1448</v>
      </c>
      <c r="N222" s="21">
        <v>0</v>
      </c>
      <c r="O222" s="23">
        <v>201</v>
      </c>
      <c r="P222" s="24" t="b">
        <v>0</v>
      </c>
      <c r="Q222" s="21" t="s">
        <v>1181</v>
      </c>
      <c r="R222" s="21" t="s">
        <v>2358</v>
      </c>
      <c r="S222" s="23">
        <v>45</v>
      </c>
      <c r="T222" s="21" t="s">
        <v>1449</v>
      </c>
      <c r="U222" s="21">
        <v>0</v>
      </c>
      <c r="V222" s="21" t="s">
        <v>891</v>
      </c>
      <c r="W222" s="21">
        <v>0</v>
      </c>
      <c r="X222" s="24" t="b">
        <v>0</v>
      </c>
      <c r="Y222" s="21"/>
      <c r="Z222" s="21" t="s">
        <v>1170</v>
      </c>
      <c r="AA222" s="23">
        <v>7</v>
      </c>
      <c r="AB222" s="23">
        <v>8</v>
      </c>
      <c r="AC222" s="23">
        <v>0</v>
      </c>
      <c r="AD222" s="23">
        <v>66</v>
      </c>
      <c r="AE222" s="23">
        <v>66</v>
      </c>
      <c r="AF222" s="23">
        <v>896</v>
      </c>
      <c r="AG222" s="23">
        <v>896</v>
      </c>
      <c r="AH222" s="21">
        <v>0</v>
      </c>
      <c r="AI222" s="21">
        <v>0</v>
      </c>
      <c r="AJ222" s="21" t="s">
        <v>892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0</v>
      </c>
      <c r="AQ222" s="23">
        <v>0</v>
      </c>
      <c r="AR222" s="23">
        <v>0</v>
      </c>
      <c r="AS222" s="23">
        <v>0</v>
      </c>
      <c r="AT222" s="23">
        <v>0</v>
      </c>
      <c r="AU222" s="23">
        <v>0</v>
      </c>
      <c r="AV222" s="23">
        <v>0</v>
      </c>
      <c r="AW222" s="23">
        <v>0</v>
      </c>
      <c r="AX222" s="21">
        <v>0</v>
      </c>
      <c r="AY222" s="21">
        <v>0</v>
      </c>
      <c r="AZ222" s="21">
        <v>0</v>
      </c>
      <c r="BA222" s="21">
        <v>0</v>
      </c>
      <c r="BB222" s="23">
        <v>0</v>
      </c>
      <c r="BC222" s="21">
        <v>0</v>
      </c>
      <c r="BD222" s="21">
        <v>0</v>
      </c>
      <c r="BE222" s="21">
        <v>0</v>
      </c>
      <c r="BF222" s="21">
        <v>0</v>
      </c>
      <c r="BG222" s="23">
        <v>447</v>
      </c>
      <c r="BH222" s="23">
        <v>200</v>
      </c>
      <c r="BI222" s="23">
        <v>447</v>
      </c>
      <c r="BJ222" s="23">
        <v>199</v>
      </c>
      <c r="BK222" s="23">
        <v>423</v>
      </c>
      <c r="BL222" s="23">
        <v>191</v>
      </c>
      <c r="BM222" s="23">
        <v>455</v>
      </c>
      <c r="BN222" s="23">
        <v>199</v>
      </c>
      <c r="BO222" s="21"/>
      <c r="BP222" s="21"/>
      <c r="BQ222" s="21"/>
      <c r="BR222" s="21"/>
      <c r="BS222" s="21"/>
      <c r="BT222" s="21"/>
      <c r="BU222" s="23">
        <v>0</v>
      </c>
      <c r="BV222" s="23">
        <v>0</v>
      </c>
      <c r="BW222" s="23">
        <v>0</v>
      </c>
      <c r="BX222" s="23">
        <v>0</v>
      </c>
      <c r="BY222" s="23">
        <v>0</v>
      </c>
      <c r="BZ222" s="23">
        <v>0</v>
      </c>
      <c r="CA222" s="23">
        <v>484</v>
      </c>
      <c r="CB222" s="23">
        <v>140</v>
      </c>
      <c r="CC222" s="23">
        <v>491</v>
      </c>
      <c r="CD222" s="23">
        <v>200</v>
      </c>
      <c r="CE222" s="23">
        <v>491</v>
      </c>
      <c r="CF222" s="23">
        <v>200</v>
      </c>
      <c r="CG222" s="23">
        <v>527</v>
      </c>
      <c r="CH222" s="23">
        <v>192</v>
      </c>
      <c r="CI222" s="23">
        <v>0</v>
      </c>
      <c r="CJ222" s="23">
        <v>0</v>
      </c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</row>
    <row r="223" spans="1:267" ht="17.25" thickBot="1">
      <c r="A223" s="21"/>
      <c r="B223" s="21"/>
      <c r="C223" s="23">
        <v>232787</v>
      </c>
      <c r="D223" s="23">
        <v>0</v>
      </c>
      <c r="E223" s="23">
        <v>0</v>
      </c>
      <c r="F223" s="23">
        <v>0</v>
      </c>
      <c r="G223" s="23">
        <v>0</v>
      </c>
      <c r="H223" s="23">
        <v>0</v>
      </c>
      <c r="I223" s="23">
        <v>3</v>
      </c>
      <c r="J223" s="21">
        <v>2.1</v>
      </c>
      <c r="K223" s="21">
        <v>1.6</v>
      </c>
      <c r="L223" s="23">
        <v>2</v>
      </c>
      <c r="M223" s="21" t="s">
        <v>1443</v>
      </c>
      <c r="N223" s="21">
        <v>2</v>
      </c>
      <c r="O223" s="23">
        <v>202</v>
      </c>
      <c r="P223" s="24" t="b">
        <v>0</v>
      </c>
      <c r="Q223" s="21"/>
      <c r="R223" s="21"/>
      <c r="S223" s="23">
        <v>55</v>
      </c>
      <c r="T223" s="21" t="s">
        <v>1444</v>
      </c>
      <c r="U223" s="21">
        <v>2</v>
      </c>
      <c r="V223" s="21" t="s">
        <v>860</v>
      </c>
      <c r="W223" s="21">
        <v>0.5</v>
      </c>
      <c r="X223" s="24" t="b">
        <v>0</v>
      </c>
      <c r="Y223" s="21"/>
      <c r="Z223" s="21" t="s">
        <v>1129</v>
      </c>
      <c r="AA223" s="23">
        <v>7</v>
      </c>
      <c r="AB223" s="23">
        <v>8</v>
      </c>
      <c r="AC223" s="23">
        <v>2</v>
      </c>
      <c r="AD223" s="23">
        <v>3336</v>
      </c>
      <c r="AE223" s="23">
        <v>3336</v>
      </c>
      <c r="AF223" s="23">
        <v>3023</v>
      </c>
      <c r="AG223" s="23">
        <v>3023</v>
      </c>
      <c r="AH223" s="21">
        <v>0.4</v>
      </c>
      <c r="AI223" s="21">
        <v>0.4</v>
      </c>
      <c r="AJ223" s="21" t="s">
        <v>860</v>
      </c>
      <c r="AK223" s="23">
        <v>90</v>
      </c>
      <c r="AL223" s="23">
        <v>0</v>
      </c>
      <c r="AM223" s="23">
        <v>0</v>
      </c>
      <c r="AN223" s="23">
        <v>0</v>
      </c>
      <c r="AO223" s="23">
        <v>1</v>
      </c>
      <c r="AP223" s="23">
        <v>0</v>
      </c>
      <c r="AQ223" s="23">
        <v>0</v>
      </c>
      <c r="AR223" s="23">
        <v>0</v>
      </c>
      <c r="AS223" s="23">
        <v>0</v>
      </c>
      <c r="AT223" s="23">
        <v>0</v>
      </c>
      <c r="AU223" s="23">
        <v>0</v>
      </c>
      <c r="AV223" s="23">
        <v>0</v>
      </c>
      <c r="AW223" s="23">
        <v>14</v>
      </c>
      <c r="AX223" s="21">
        <v>17.399999999999999</v>
      </c>
      <c r="AY223" s="21">
        <v>6.3</v>
      </c>
      <c r="AZ223" s="21">
        <v>0</v>
      </c>
      <c r="BA223" s="21">
        <v>2.4</v>
      </c>
      <c r="BB223" s="23">
        <v>1</v>
      </c>
      <c r="BC223" s="21">
        <v>0</v>
      </c>
      <c r="BD223" s="21">
        <v>0.02</v>
      </c>
      <c r="BE223" s="21">
        <v>0.02</v>
      </c>
      <c r="BF223" s="21">
        <v>1.28</v>
      </c>
      <c r="BG223" s="23">
        <v>86</v>
      </c>
      <c r="BH223" s="23">
        <v>30</v>
      </c>
      <c r="BI223" s="23">
        <v>127</v>
      </c>
      <c r="BJ223" s="23">
        <v>77</v>
      </c>
      <c r="BK223" s="23">
        <v>624</v>
      </c>
      <c r="BL223" s="23">
        <v>263</v>
      </c>
      <c r="BM223" s="23">
        <v>139</v>
      </c>
      <c r="BN223" s="23">
        <v>71</v>
      </c>
      <c r="BO223" s="23">
        <v>5</v>
      </c>
      <c r="BP223" s="21"/>
      <c r="BQ223" s="21"/>
      <c r="BR223" s="21"/>
      <c r="BS223" s="21"/>
      <c r="BT223" s="21"/>
      <c r="BU223" s="23">
        <v>0</v>
      </c>
      <c r="BV223" s="23">
        <v>0</v>
      </c>
      <c r="BW223" s="23">
        <v>0.02</v>
      </c>
      <c r="BX223" s="23">
        <v>0.02</v>
      </c>
      <c r="BY223" s="23">
        <v>1.28</v>
      </c>
      <c r="BZ223" s="23">
        <v>1</v>
      </c>
      <c r="CA223" s="23">
        <v>131</v>
      </c>
      <c r="CB223" s="23">
        <v>84</v>
      </c>
      <c r="CC223" s="23">
        <v>155</v>
      </c>
      <c r="CD223" s="23">
        <v>70</v>
      </c>
      <c r="CE223" s="23">
        <v>155</v>
      </c>
      <c r="CF223" s="23">
        <v>70</v>
      </c>
      <c r="CG223" s="23">
        <v>237</v>
      </c>
      <c r="CH223" s="23">
        <v>76</v>
      </c>
      <c r="CI223" s="23">
        <v>1</v>
      </c>
      <c r="CJ223" s="23">
        <v>0</v>
      </c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</row>
    <row r="224" spans="1:267" ht="17.25" thickBot="1">
      <c r="A224" s="21"/>
      <c r="B224" s="21"/>
      <c r="C224" s="23">
        <v>482609</v>
      </c>
      <c r="D224" s="23">
        <v>0</v>
      </c>
      <c r="E224" s="23">
        <v>0</v>
      </c>
      <c r="F224" s="23">
        <v>0</v>
      </c>
      <c r="G224" s="23">
        <v>0</v>
      </c>
      <c r="H224" s="23">
        <v>0</v>
      </c>
      <c r="I224" s="23">
        <v>2</v>
      </c>
      <c r="J224" s="21">
        <v>1</v>
      </c>
      <c r="K224" s="21">
        <v>0.5</v>
      </c>
      <c r="L224" s="23">
        <v>1</v>
      </c>
      <c r="M224" s="21" t="s">
        <v>2359</v>
      </c>
      <c r="N224" s="21">
        <v>1</v>
      </c>
      <c r="O224" s="23">
        <v>203</v>
      </c>
      <c r="P224" s="24" t="b">
        <v>0</v>
      </c>
      <c r="Q224" s="21"/>
      <c r="R224" s="21"/>
      <c r="S224" s="23">
        <v>40</v>
      </c>
      <c r="T224" s="21" t="s">
        <v>2360</v>
      </c>
      <c r="U224" s="21">
        <v>1</v>
      </c>
      <c r="V224" s="21" t="s">
        <v>2361</v>
      </c>
      <c r="W224" s="21">
        <v>1.2</v>
      </c>
      <c r="X224" s="24" t="b">
        <v>0</v>
      </c>
      <c r="Y224" s="21"/>
      <c r="Z224" s="21" t="s">
        <v>1129</v>
      </c>
      <c r="AA224" s="23">
        <v>7</v>
      </c>
      <c r="AB224" s="23">
        <v>8</v>
      </c>
      <c r="AC224" s="23">
        <v>1</v>
      </c>
      <c r="AD224" s="23">
        <v>5792</v>
      </c>
      <c r="AE224" s="23">
        <v>5792</v>
      </c>
      <c r="AF224" s="23">
        <v>4511</v>
      </c>
      <c r="AG224" s="23">
        <v>4511</v>
      </c>
      <c r="AH224" s="21">
        <v>0.2</v>
      </c>
      <c r="AI224" s="21">
        <v>0.2</v>
      </c>
      <c r="AJ224" s="21" t="s">
        <v>2361</v>
      </c>
      <c r="AK224" s="23">
        <v>14</v>
      </c>
      <c r="AL224" s="23">
        <v>0</v>
      </c>
      <c r="AM224" s="23">
        <v>0</v>
      </c>
      <c r="AN224" s="23">
        <v>0</v>
      </c>
      <c r="AO224" s="23">
        <v>0</v>
      </c>
      <c r="AP224" s="23">
        <v>0</v>
      </c>
      <c r="AQ224" s="23">
        <v>0</v>
      </c>
      <c r="AR224" s="23">
        <v>0</v>
      </c>
      <c r="AS224" s="23">
        <v>0</v>
      </c>
      <c r="AT224" s="23">
        <v>0</v>
      </c>
      <c r="AU224" s="23">
        <v>0</v>
      </c>
      <c r="AV224" s="23">
        <v>0</v>
      </c>
      <c r="AW224" s="23">
        <v>3</v>
      </c>
      <c r="AX224" s="21">
        <v>3.8</v>
      </c>
      <c r="AY224" s="21">
        <v>1.3</v>
      </c>
      <c r="AZ224" s="21">
        <v>0</v>
      </c>
      <c r="BA224" s="21">
        <v>0.5</v>
      </c>
      <c r="BB224" s="23">
        <v>0</v>
      </c>
      <c r="BC224" s="21">
        <v>0</v>
      </c>
      <c r="BD224" s="21">
        <v>0.01</v>
      </c>
      <c r="BE224" s="21">
        <v>0.01</v>
      </c>
      <c r="BF224" s="21">
        <v>0.04</v>
      </c>
      <c r="BG224" s="23">
        <v>185</v>
      </c>
      <c r="BH224" s="23">
        <v>71</v>
      </c>
      <c r="BI224" s="23">
        <v>166</v>
      </c>
      <c r="BJ224" s="23">
        <v>53</v>
      </c>
      <c r="BK224" s="23">
        <v>269</v>
      </c>
      <c r="BL224" s="23">
        <v>108</v>
      </c>
      <c r="BM224" s="23">
        <v>213</v>
      </c>
      <c r="BN224" s="23">
        <v>76</v>
      </c>
      <c r="BO224" s="21"/>
      <c r="BP224" s="21"/>
      <c r="BQ224" s="21"/>
      <c r="BR224" s="21"/>
      <c r="BS224" s="21"/>
      <c r="BT224" s="21"/>
      <c r="BU224" s="23">
        <v>0</v>
      </c>
      <c r="BV224" s="23">
        <v>0</v>
      </c>
      <c r="BW224" s="23">
        <v>0.06</v>
      </c>
      <c r="BX224" s="23">
        <v>0.06</v>
      </c>
      <c r="BY224" s="23">
        <v>0.26</v>
      </c>
      <c r="BZ224" s="23">
        <v>0</v>
      </c>
      <c r="CA224" s="23">
        <v>651</v>
      </c>
      <c r="CB224" s="23">
        <v>209</v>
      </c>
      <c r="CC224" s="23">
        <v>182</v>
      </c>
      <c r="CD224" s="23">
        <v>57</v>
      </c>
      <c r="CE224" s="23">
        <v>182</v>
      </c>
      <c r="CF224" s="23">
        <v>57</v>
      </c>
      <c r="CG224" s="23">
        <v>153</v>
      </c>
      <c r="CH224" s="23">
        <v>55</v>
      </c>
      <c r="CI224" s="23">
        <v>0</v>
      </c>
      <c r="CJ224" s="23">
        <v>0</v>
      </c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</row>
    <row r="225" spans="1:267" ht="17.25" thickBot="1">
      <c r="A225" s="21"/>
      <c r="B225" s="21"/>
      <c r="C225" s="23">
        <v>487838</v>
      </c>
      <c r="D225" s="23">
        <v>0</v>
      </c>
      <c r="E225" s="23">
        <v>0</v>
      </c>
      <c r="F225" s="23">
        <v>0</v>
      </c>
      <c r="G225" s="23">
        <v>0</v>
      </c>
      <c r="H225" s="23">
        <v>0</v>
      </c>
      <c r="I225" s="23">
        <v>2</v>
      </c>
      <c r="J225" s="21">
        <v>2</v>
      </c>
      <c r="K225" s="21">
        <v>1.5</v>
      </c>
      <c r="L225" s="23">
        <v>0</v>
      </c>
      <c r="M225" s="21" t="s">
        <v>776</v>
      </c>
      <c r="N225" s="21">
        <v>0</v>
      </c>
      <c r="O225" s="23">
        <v>204</v>
      </c>
      <c r="P225" s="24" t="b">
        <v>0</v>
      </c>
      <c r="Q225" s="21"/>
      <c r="R225" s="21"/>
      <c r="S225" s="23">
        <v>45</v>
      </c>
      <c r="T225" s="21" t="s">
        <v>1458</v>
      </c>
      <c r="U225" s="21">
        <v>0</v>
      </c>
      <c r="V225" s="21" t="s">
        <v>1459</v>
      </c>
      <c r="W225" s="21">
        <v>0.2</v>
      </c>
      <c r="X225" s="24" t="b">
        <v>0</v>
      </c>
      <c r="Y225" s="21"/>
      <c r="Z225" s="21" t="s">
        <v>1129</v>
      </c>
      <c r="AA225" s="23">
        <v>7</v>
      </c>
      <c r="AB225" s="23">
        <v>8</v>
      </c>
      <c r="AC225" s="23">
        <v>0</v>
      </c>
      <c r="AD225" s="23">
        <v>339</v>
      </c>
      <c r="AE225" s="23">
        <v>339</v>
      </c>
      <c r="AF225" s="23">
        <v>1478</v>
      </c>
      <c r="AG225" s="23">
        <v>1478</v>
      </c>
      <c r="AH225" s="21">
        <v>0</v>
      </c>
      <c r="AI225" s="21">
        <v>0</v>
      </c>
      <c r="AJ225" s="21" t="s">
        <v>1459</v>
      </c>
      <c r="AK225" s="23">
        <v>0</v>
      </c>
      <c r="AL225" s="23">
        <v>0</v>
      </c>
      <c r="AM225" s="23">
        <v>0</v>
      </c>
      <c r="AN225" s="23">
        <v>0</v>
      </c>
      <c r="AO225" s="23">
        <v>0</v>
      </c>
      <c r="AP225" s="23">
        <v>0</v>
      </c>
      <c r="AQ225" s="23">
        <v>0</v>
      </c>
      <c r="AR225" s="23">
        <v>0</v>
      </c>
      <c r="AS225" s="23">
        <v>0</v>
      </c>
      <c r="AT225" s="23">
        <v>0</v>
      </c>
      <c r="AU225" s="23">
        <v>0</v>
      </c>
      <c r="AV225" s="23">
        <v>0</v>
      </c>
      <c r="AW225" s="23">
        <v>0</v>
      </c>
      <c r="AX225" s="21">
        <v>0</v>
      </c>
      <c r="AY225" s="21">
        <v>0</v>
      </c>
      <c r="AZ225" s="21">
        <v>0</v>
      </c>
      <c r="BA225" s="21">
        <v>0</v>
      </c>
      <c r="BB225" s="23">
        <v>0</v>
      </c>
      <c r="BC225" s="21">
        <v>0</v>
      </c>
      <c r="BD225" s="21">
        <v>0</v>
      </c>
      <c r="BE225" s="21">
        <v>0</v>
      </c>
      <c r="BF225" s="21">
        <v>0</v>
      </c>
      <c r="BG225" s="23">
        <v>470</v>
      </c>
      <c r="BH225" s="23">
        <v>201</v>
      </c>
      <c r="BI225" s="23">
        <v>470</v>
      </c>
      <c r="BJ225" s="23">
        <v>200</v>
      </c>
      <c r="BK225" s="23">
        <v>449</v>
      </c>
      <c r="BL225" s="23">
        <v>195</v>
      </c>
      <c r="BM225" s="23">
        <v>478</v>
      </c>
      <c r="BN225" s="23">
        <v>200</v>
      </c>
      <c r="BO225" s="21"/>
      <c r="BP225" s="21"/>
      <c r="BQ225" s="21"/>
      <c r="BR225" s="21"/>
      <c r="BS225" s="21"/>
      <c r="BT225" s="21"/>
      <c r="BU225" s="23">
        <v>0</v>
      </c>
      <c r="BV225" s="23">
        <v>0</v>
      </c>
      <c r="BW225" s="23">
        <v>0</v>
      </c>
      <c r="BX225" s="23">
        <v>0</v>
      </c>
      <c r="BY225" s="23">
        <v>0</v>
      </c>
      <c r="BZ225" s="23">
        <v>0</v>
      </c>
      <c r="CA225" s="23">
        <v>517</v>
      </c>
      <c r="CB225" s="23">
        <v>147</v>
      </c>
      <c r="CC225" s="23">
        <v>514</v>
      </c>
      <c r="CD225" s="23">
        <v>202</v>
      </c>
      <c r="CE225" s="23">
        <v>514</v>
      </c>
      <c r="CF225" s="23">
        <v>202</v>
      </c>
      <c r="CG225" s="23">
        <v>331</v>
      </c>
      <c r="CH225" s="23">
        <v>128</v>
      </c>
      <c r="CI225" s="23">
        <v>0</v>
      </c>
      <c r="CJ225" s="23">
        <v>0</v>
      </c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</row>
    <row r="226" spans="1:267" ht="17.25" thickBot="1">
      <c r="A226" s="21"/>
      <c r="B226" s="21"/>
      <c r="C226" s="23">
        <v>209046</v>
      </c>
      <c r="D226" s="23">
        <v>0</v>
      </c>
      <c r="E226" s="23">
        <v>0</v>
      </c>
      <c r="F226" s="23">
        <v>0</v>
      </c>
      <c r="G226" s="23">
        <v>0</v>
      </c>
      <c r="H226" s="23">
        <v>0</v>
      </c>
      <c r="I226" s="23">
        <v>3</v>
      </c>
      <c r="J226" s="21">
        <v>1.6</v>
      </c>
      <c r="K226" s="21">
        <v>1.1000000000000001</v>
      </c>
      <c r="L226" s="23">
        <v>0</v>
      </c>
      <c r="M226" s="21" t="s">
        <v>1437</v>
      </c>
      <c r="N226" s="21">
        <v>0</v>
      </c>
      <c r="O226" s="23">
        <v>205</v>
      </c>
      <c r="P226" s="24" t="b">
        <v>0</v>
      </c>
      <c r="Q226" s="21"/>
      <c r="R226" s="21"/>
      <c r="S226" s="23">
        <v>50</v>
      </c>
      <c r="T226" s="21" t="s">
        <v>1438</v>
      </c>
      <c r="U226" s="21">
        <v>0</v>
      </c>
      <c r="V226" s="21" t="s">
        <v>1008</v>
      </c>
      <c r="W226" s="21">
        <v>0.1</v>
      </c>
      <c r="X226" s="24" t="b">
        <v>0</v>
      </c>
      <c r="Y226" s="21"/>
      <c r="Z226" s="21" t="s">
        <v>1129</v>
      </c>
      <c r="AA226" s="23">
        <v>7</v>
      </c>
      <c r="AB226" s="23">
        <v>8</v>
      </c>
      <c r="AC226" s="23">
        <v>0</v>
      </c>
      <c r="AD226" s="23">
        <v>112</v>
      </c>
      <c r="AE226" s="23">
        <v>112</v>
      </c>
      <c r="AF226" s="23">
        <v>520</v>
      </c>
      <c r="AG226" s="23">
        <v>520</v>
      </c>
      <c r="AH226" s="21">
        <v>0</v>
      </c>
      <c r="AI226" s="21">
        <v>0</v>
      </c>
      <c r="AJ226" s="21" t="s">
        <v>1008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0</v>
      </c>
      <c r="AQ226" s="23">
        <v>0</v>
      </c>
      <c r="AR226" s="23">
        <v>0</v>
      </c>
      <c r="AS226" s="23">
        <v>0</v>
      </c>
      <c r="AT226" s="23">
        <v>0</v>
      </c>
      <c r="AU226" s="23">
        <v>0</v>
      </c>
      <c r="AV226" s="23">
        <v>0</v>
      </c>
      <c r="AW226" s="23">
        <v>0</v>
      </c>
      <c r="AX226" s="21">
        <v>0</v>
      </c>
      <c r="AY226" s="21">
        <v>0</v>
      </c>
      <c r="AZ226" s="21">
        <v>0</v>
      </c>
      <c r="BA226" s="21">
        <v>0</v>
      </c>
      <c r="BB226" s="23">
        <v>0</v>
      </c>
      <c r="BC226" s="21">
        <v>0</v>
      </c>
      <c r="BD226" s="21">
        <v>0</v>
      </c>
      <c r="BE226" s="21">
        <v>0</v>
      </c>
      <c r="BF226" s="21">
        <v>0</v>
      </c>
      <c r="BG226" s="23">
        <v>560</v>
      </c>
      <c r="BH226" s="23">
        <v>224</v>
      </c>
      <c r="BI226" s="23">
        <v>561</v>
      </c>
      <c r="BJ226" s="23">
        <v>230</v>
      </c>
      <c r="BK226" s="23">
        <v>549</v>
      </c>
      <c r="BL226" s="23">
        <v>220</v>
      </c>
      <c r="BM226" s="23">
        <v>567</v>
      </c>
      <c r="BN226" s="23">
        <v>231</v>
      </c>
      <c r="BO226" s="21"/>
      <c r="BP226" s="21"/>
      <c r="BQ226" s="21"/>
      <c r="BR226" s="21"/>
      <c r="BS226" s="21"/>
      <c r="BT226" s="21"/>
      <c r="BU226" s="23">
        <v>0</v>
      </c>
      <c r="BV226" s="23">
        <v>0</v>
      </c>
      <c r="BW226" s="23">
        <v>0</v>
      </c>
      <c r="BX226" s="23">
        <v>0</v>
      </c>
      <c r="BY226" s="23">
        <v>0</v>
      </c>
      <c r="BZ226" s="23">
        <v>0</v>
      </c>
      <c r="CA226" s="23">
        <v>243</v>
      </c>
      <c r="CB226" s="23">
        <v>161</v>
      </c>
      <c r="CC226" s="23">
        <v>583</v>
      </c>
      <c r="CD226" s="23">
        <v>239</v>
      </c>
      <c r="CE226" s="23">
        <v>583</v>
      </c>
      <c r="CF226" s="23">
        <v>239</v>
      </c>
      <c r="CG226" s="23">
        <v>502</v>
      </c>
      <c r="CH226" s="23">
        <v>184</v>
      </c>
      <c r="CI226" s="23">
        <v>0</v>
      </c>
      <c r="CJ226" s="23">
        <v>0</v>
      </c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</row>
    <row r="227" spans="1:267" ht="17.25" thickBot="1">
      <c r="A227" s="21"/>
      <c r="B227" s="21"/>
      <c r="C227" s="23">
        <v>225796</v>
      </c>
      <c r="D227" s="23">
        <v>0</v>
      </c>
      <c r="E227" s="23">
        <v>0</v>
      </c>
      <c r="F227" s="23">
        <v>0</v>
      </c>
      <c r="G227" s="23">
        <v>0</v>
      </c>
      <c r="H227" s="23">
        <v>0</v>
      </c>
      <c r="I227" s="23">
        <v>2</v>
      </c>
      <c r="J227" s="21">
        <v>2.6</v>
      </c>
      <c r="K227" s="21">
        <v>2.1</v>
      </c>
      <c r="L227" s="23">
        <v>2</v>
      </c>
      <c r="M227" s="21" t="s">
        <v>1441</v>
      </c>
      <c r="N227" s="21">
        <v>2</v>
      </c>
      <c r="O227" s="23">
        <v>206</v>
      </c>
      <c r="P227" s="24" t="b">
        <v>0</v>
      </c>
      <c r="Q227" s="21"/>
      <c r="R227" s="21"/>
      <c r="S227" s="23">
        <v>55</v>
      </c>
      <c r="T227" s="21" t="s">
        <v>1442</v>
      </c>
      <c r="U227" s="21">
        <v>2</v>
      </c>
      <c r="V227" s="21" t="s">
        <v>750</v>
      </c>
      <c r="W227" s="21">
        <v>18.3</v>
      </c>
      <c r="X227" s="24" t="b">
        <v>0</v>
      </c>
      <c r="Y227" s="21"/>
      <c r="Z227" s="21" t="s">
        <v>1129</v>
      </c>
      <c r="AA227" s="23">
        <v>7</v>
      </c>
      <c r="AB227" s="23">
        <v>8</v>
      </c>
      <c r="AC227" s="23">
        <v>2</v>
      </c>
      <c r="AD227" s="23">
        <v>133595</v>
      </c>
      <c r="AE227" s="23">
        <v>133595</v>
      </c>
      <c r="AF227" s="23">
        <v>45060</v>
      </c>
      <c r="AG227" s="23">
        <v>45060</v>
      </c>
      <c r="AH227" s="21">
        <v>0.4</v>
      </c>
      <c r="AI227" s="21">
        <v>0.4</v>
      </c>
      <c r="AJ227" s="21" t="s">
        <v>750</v>
      </c>
      <c r="AK227" s="23">
        <v>75</v>
      </c>
      <c r="AL227" s="23">
        <v>0</v>
      </c>
      <c r="AM227" s="23">
        <v>0</v>
      </c>
      <c r="AN227" s="23">
        <v>0</v>
      </c>
      <c r="AO227" s="23">
        <v>1</v>
      </c>
      <c r="AP227" s="23">
        <v>0</v>
      </c>
      <c r="AQ227" s="23">
        <v>0</v>
      </c>
      <c r="AR227" s="23">
        <v>0</v>
      </c>
      <c r="AS227" s="23">
        <v>0</v>
      </c>
      <c r="AT227" s="23">
        <v>0</v>
      </c>
      <c r="AU227" s="23">
        <v>0</v>
      </c>
      <c r="AV227" s="23">
        <v>0</v>
      </c>
      <c r="AW227" s="23">
        <v>15</v>
      </c>
      <c r="AX227" s="21">
        <v>11.4</v>
      </c>
      <c r="AY227" s="21">
        <v>35.9</v>
      </c>
      <c r="AZ227" s="21">
        <v>3</v>
      </c>
      <c r="BA227" s="21">
        <v>5</v>
      </c>
      <c r="BB227" s="23">
        <v>1</v>
      </c>
      <c r="BC227" s="21">
        <v>0.03</v>
      </c>
      <c r="BD227" s="21">
        <v>0.42</v>
      </c>
      <c r="BE227" s="21">
        <v>0.45</v>
      </c>
      <c r="BF227" s="21">
        <v>1.23</v>
      </c>
      <c r="BG227" s="23">
        <v>126</v>
      </c>
      <c r="BH227" s="23">
        <v>55</v>
      </c>
      <c r="BI227" s="23">
        <v>19</v>
      </c>
      <c r="BJ227" s="23">
        <v>6</v>
      </c>
      <c r="BK227" s="23">
        <v>134</v>
      </c>
      <c r="BL227" s="23">
        <v>37</v>
      </c>
      <c r="BM227" s="23">
        <v>75</v>
      </c>
      <c r="BN227" s="23">
        <v>20</v>
      </c>
      <c r="BO227" s="23">
        <v>2</v>
      </c>
      <c r="BP227" s="21"/>
      <c r="BQ227" s="23">
        <v>2</v>
      </c>
      <c r="BR227" s="21"/>
      <c r="BS227" s="23">
        <v>2</v>
      </c>
      <c r="BT227" s="21"/>
      <c r="BU227" s="23">
        <v>0.04</v>
      </c>
      <c r="BV227" s="23">
        <v>0</v>
      </c>
      <c r="BW227" s="23">
        <v>0.5</v>
      </c>
      <c r="BX227" s="23">
        <v>0.54</v>
      </c>
      <c r="BY227" s="23">
        <v>1.48</v>
      </c>
      <c r="BZ227" s="23">
        <v>1.2</v>
      </c>
      <c r="CA227" s="23">
        <v>129</v>
      </c>
      <c r="CB227" s="23">
        <v>11</v>
      </c>
      <c r="CC227" s="23">
        <v>154</v>
      </c>
      <c r="CD227" s="23">
        <v>49</v>
      </c>
      <c r="CE227" s="23">
        <v>154</v>
      </c>
      <c r="CF227" s="23">
        <v>49</v>
      </c>
      <c r="CG227" s="23">
        <v>22</v>
      </c>
      <c r="CH227" s="23">
        <v>9</v>
      </c>
      <c r="CI227" s="23">
        <v>1.2</v>
      </c>
      <c r="CJ227" s="23">
        <v>0</v>
      </c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</row>
    <row r="228" spans="1:267" ht="17.25" thickBot="1">
      <c r="A228" s="21"/>
      <c r="B228" s="21"/>
      <c r="C228" s="23">
        <v>66749</v>
      </c>
      <c r="D228" s="23">
        <v>0</v>
      </c>
      <c r="E228" s="23">
        <v>0</v>
      </c>
      <c r="F228" s="23">
        <v>0</v>
      </c>
      <c r="G228" s="23">
        <v>0</v>
      </c>
      <c r="H228" s="23">
        <v>0</v>
      </c>
      <c r="I228" s="23">
        <v>4</v>
      </c>
      <c r="J228" s="21">
        <v>2.2999999999999998</v>
      </c>
      <c r="K228" s="21">
        <v>1.8</v>
      </c>
      <c r="L228" s="23">
        <v>0</v>
      </c>
      <c r="M228" s="21" t="s">
        <v>2362</v>
      </c>
      <c r="N228" s="21">
        <v>0</v>
      </c>
      <c r="O228" s="23">
        <v>207</v>
      </c>
      <c r="P228" s="24" t="b">
        <v>0</v>
      </c>
      <c r="Q228" s="21"/>
      <c r="R228" s="21"/>
      <c r="S228" s="23">
        <v>70</v>
      </c>
      <c r="T228" s="21" t="s">
        <v>2363</v>
      </c>
      <c r="U228" s="21">
        <v>0</v>
      </c>
      <c r="V228" s="21" t="s">
        <v>2364</v>
      </c>
      <c r="W228" s="21">
        <v>0.7</v>
      </c>
      <c r="X228" s="24" t="b">
        <v>0</v>
      </c>
      <c r="Y228" s="21"/>
      <c r="Z228" s="21" t="s">
        <v>1129</v>
      </c>
      <c r="AA228" s="23">
        <v>7</v>
      </c>
      <c r="AB228" s="23">
        <v>8</v>
      </c>
      <c r="AC228" s="23">
        <v>0</v>
      </c>
      <c r="AD228" s="23">
        <v>4572</v>
      </c>
      <c r="AE228" s="23">
        <v>4572</v>
      </c>
      <c r="AF228" s="23">
        <v>12321</v>
      </c>
      <c r="AG228" s="23">
        <v>12321</v>
      </c>
      <c r="AH228" s="21">
        <v>0</v>
      </c>
      <c r="AI228" s="21">
        <v>0</v>
      </c>
      <c r="AJ228" s="21" t="s">
        <v>2365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0</v>
      </c>
      <c r="AQ228" s="23">
        <v>0</v>
      </c>
      <c r="AR228" s="23">
        <v>0</v>
      </c>
      <c r="AS228" s="23">
        <v>0</v>
      </c>
      <c r="AT228" s="23">
        <v>0</v>
      </c>
      <c r="AU228" s="23">
        <v>0</v>
      </c>
      <c r="AV228" s="23">
        <v>0</v>
      </c>
      <c r="AW228" s="23">
        <v>0</v>
      </c>
      <c r="AX228" s="21">
        <v>0</v>
      </c>
      <c r="AY228" s="21">
        <v>0</v>
      </c>
      <c r="AZ228" s="21">
        <v>0</v>
      </c>
      <c r="BA228" s="21">
        <v>0</v>
      </c>
      <c r="BB228" s="23">
        <v>0</v>
      </c>
      <c r="BC228" s="21">
        <v>0</v>
      </c>
      <c r="BD228" s="21">
        <v>0</v>
      </c>
      <c r="BE228" s="21">
        <v>0</v>
      </c>
      <c r="BF228" s="21">
        <v>0</v>
      </c>
      <c r="BG228" s="23">
        <v>652</v>
      </c>
      <c r="BH228" s="23">
        <v>81</v>
      </c>
      <c r="BI228" s="23">
        <v>654</v>
      </c>
      <c r="BJ228" s="23">
        <v>81</v>
      </c>
      <c r="BK228" s="23">
        <v>652</v>
      </c>
      <c r="BL228" s="23">
        <v>81</v>
      </c>
      <c r="BM228" s="23">
        <v>654</v>
      </c>
      <c r="BN228" s="23">
        <v>81</v>
      </c>
      <c r="BO228" s="21"/>
      <c r="BP228" s="21"/>
      <c r="BQ228" s="21"/>
      <c r="BR228" s="21"/>
      <c r="BS228" s="21"/>
      <c r="BT228" s="21"/>
      <c r="BU228" s="23">
        <v>0</v>
      </c>
      <c r="BV228" s="23">
        <v>0</v>
      </c>
      <c r="BW228" s="23">
        <v>0</v>
      </c>
      <c r="BX228" s="23">
        <v>0</v>
      </c>
      <c r="BY228" s="23">
        <v>0</v>
      </c>
      <c r="BZ228" s="23">
        <v>0</v>
      </c>
      <c r="CA228" s="23">
        <v>28</v>
      </c>
      <c r="CB228" s="23">
        <v>12</v>
      </c>
      <c r="CC228" s="23">
        <v>653</v>
      </c>
      <c r="CD228" s="23">
        <v>82</v>
      </c>
      <c r="CE228" s="23">
        <v>653</v>
      </c>
      <c r="CF228" s="23">
        <v>82</v>
      </c>
      <c r="CG228" s="23">
        <v>202</v>
      </c>
      <c r="CH228" s="23">
        <v>39</v>
      </c>
      <c r="CI228" s="23">
        <v>0</v>
      </c>
      <c r="CJ228" s="23">
        <v>0</v>
      </c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</row>
    <row r="229" spans="1:267" ht="17.25" thickBot="1">
      <c r="A229" s="23">
        <v>100</v>
      </c>
      <c r="B229" s="23">
        <v>75</v>
      </c>
      <c r="C229" s="23">
        <v>248857</v>
      </c>
      <c r="D229" s="23">
        <v>0</v>
      </c>
      <c r="E229" s="23">
        <v>0</v>
      </c>
      <c r="F229" s="23">
        <v>0</v>
      </c>
      <c r="G229" s="23">
        <v>0</v>
      </c>
      <c r="H229" s="23">
        <v>0</v>
      </c>
      <c r="I229" s="23">
        <v>3</v>
      </c>
      <c r="J229" s="21">
        <v>2.1</v>
      </c>
      <c r="K229" s="21">
        <v>1.2</v>
      </c>
      <c r="L229" s="23">
        <v>0</v>
      </c>
      <c r="M229" s="21" t="s">
        <v>1473</v>
      </c>
      <c r="N229" s="21">
        <v>0</v>
      </c>
      <c r="O229" s="23">
        <v>208</v>
      </c>
      <c r="P229" s="24" t="b">
        <v>0</v>
      </c>
      <c r="Q229" s="21"/>
      <c r="R229" s="21" t="s">
        <v>2705</v>
      </c>
      <c r="S229" s="23">
        <v>55</v>
      </c>
      <c r="T229" s="21" t="s">
        <v>1474</v>
      </c>
      <c r="U229" s="21">
        <v>0</v>
      </c>
      <c r="V229" s="21" t="s">
        <v>1475</v>
      </c>
      <c r="W229" s="21">
        <v>0.1</v>
      </c>
      <c r="X229" s="24" t="b">
        <v>0</v>
      </c>
      <c r="Y229" s="21"/>
      <c r="Z229" s="21" t="s">
        <v>1129</v>
      </c>
      <c r="AA229" s="23">
        <v>7</v>
      </c>
      <c r="AB229" s="23">
        <v>8</v>
      </c>
      <c r="AC229" s="23">
        <v>0</v>
      </c>
      <c r="AD229" s="23">
        <v>296</v>
      </c>
      <c r="AE229" s="23">
        <v>296</v>
      </c>
      <c r="AF229" s="23">
        <v>1404</v>
      </c>
      <c r="AG229" s="23">
        <v>1404</v>
      </c>
      <c r="AH229" s="21">
        <v>0</v>
      </c>
      <c r="AI229" s="21">
        <v>0</v>
      </c>
      <c r="AJ229" s="21" t="s">
        <v>1475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0</v>
      </c>
      <c r="AQ229" s="23">
        <v>0</v>
      </c>
      <c r="AR229" s="23">
        <v>0</v>
      </c>
      <c r="AS229" s="23">
        <v>0</v>
      </c>
      <c r="AT229" s="23">
        <v>0</v>
      </c>
      <c r="AU229" s="23">
        <v>0</v>
      </c>
      <c r="AV229" s="23">
        <v>0</v>
      </c>
      <c r="AW229" s="23">
        <v>0</v>
      </c>
      <c r="AX229" s="21">
        <v>0</v>
      </c>
      <c r="AY229" s="21">
        <v>0</v>
      </c>
      <c r="AZ229" s="21">
        <v>0</v>
      </c>
      <c r="BA229" s="21">
        <v>0</v>
      </c>
      <c r="BB229" s="23">
        <v>0</v>
      </c>
      <c r="BC229" s="21">
        <v>0</v>
      </c>
      <c r="BD229" s="21">
        <v>0</v>
      </c>
      <c r="BE229" s="21">
        <v>0</v>
      </c>
      <c r="BF229" s="21">
        <v>0</v>
      </c>
      <c r="BG229" s="23">
        <v>626</v>
      </c>
      <c r="BH229" s="23">
        <v>264</v>
      </c>
      <c r="BI229" s="23">
        <v>629</v>
      </c>
      <c r="BJ229" s="23">
        <v>268</v>
      </c>
      <c r="BK229" s="23">
        <v>626</v>
      </c>
      <c r="BL229" s="23">
        <v>265</v>
      </c>
      <c r="BM229" s="23">
        <v>631</v>
      </c>
      <c r="BN229" s="23">
        <v>269</v>
      </c>
      <c r="BO229" s="21"/>
      <c r="BP229" s="21"/>
      <c r="BQ229" s="21"/>
      <c r="BR229" s="21"/>
      <c r="BS229" s="21"/>
      <c r="BT229" s="21"/>
      <c r="BU229" s="23">
        <v>0</v>
      </c>
      <c r="BV229" s="23">
        <v>0</v>
      </c>
      <c r="BW229" s="23">
        <v>0</v>
      </c>
      <c r="BX229" s="23">
        <v>0</v>
      </c>
      <c r="BY229" s="23">
        <v>0</v>
      </c>
      <c r="BZ229" s="23">
        <v>0</v>
      </c>
      <c r="CA229" s="23">
        <v>135</v>
      </c>
      <c r="CB229" s="23">
        <v>88</v>
      </c>
      <c r="CC229" s="23">
        <v>636</v>
      </c>
      <c r="CD229" s="23">
        <v>272</v>
      </c>
      <c r="CE229" s="23">
        <v>636</v>
      </c>
      <c r="CF229" s="23">
        <v>272</v>
      </c>
      <c r="CG229" s="23">
        <v>448</v>
      </c>
      <c r="CH229" s="23">
        <v>153</v>
      </c>
      <c r="CI229" s="23">
        <v>0</v>
      </c>
      <c r="CJ229" s="23">
        <v>0</v>
      </c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</row>
    <row r="230" spans="1:267" ht="17.25" thickBot="1">
      <c r="A230" s="21"/>
      <c r="B230" s="21"/>
      <c r="C230" s="23">
        <v>465920</v>
      </c>
      <c r="D230" s="23">
        <v>0</v>
      </c>
      <c r="E230" s="23">
        <v>0</v>
      </c>
      <c r="F230" s="23">
        <v>0</v>
      </c>
      <c r="G230" s="23">
        <v>0</v>
      </c>
      <c r="H230" s="23">
        <v>0</v>
      </c>
      <c r="I230" s="23">
        <v>3</v>
      </c>
      <c r="J230" s="21">
        <v>2.2999999999999998</v>
      </c>
      <c r="K230" s="21">
        <v>1.8</v>
      </c>
      <c r="L230" s="23">
        <v>1</v>
      </c>
      <c r="M230" s="21" t="s">
        <v>1467</v>
      </c>
      <c r="N230" s="21">
        <v>1</v>
      </c>
      <c r="O230" s="23">
        <v>210</v>
      </c>
      <c r="P230" s="24" t="b">
        <v>0</v>
      </c>
      <c r="Q230" s="21"/>
      <c r="R230" s="21"/>
      <c r="S230" s="23">
        <v>65</v>
      </c>
      <c r="T230" s="21" t="s">
        <v>1468</v>
      </c>
      <c r="U230" s="21">
        <v>1</v>
      </c>
      <c r="V230" s="21" t="s">
        <v>1469</v>
      </c>
      <c r="W230" s="21">
        <v>2.8</v>
      </c>
      <c r="X230" s="24" t="b">
        <v>0</v>
      </c>
      <c r="Y230" s="21"/>
      <c r="Z230" s="21" t="s">
        <v>1129</v>
      </c>
      <c r="AA230" s="23">
        <v>7</v>
      </c>
      <c r="AB230" s="23">
        <v>8</v>
      </c>
      <c r="AC230" s="23">
        <v>1</v>
      </c>
      <c r="AD230" s="23">
        <v>7323</v>
      </c>
      <c r="AE230" s="23">
        <v>7323</v>
      </c>
      <c r="AF230" s="23">
        <v>27644</v>
      </c>
      <c r="AG230" s="23">
        <v>27644</v>
      </c>
      <c r="AH230" s="21">
        <v>0.2</v>
      </c>
      <c r="AI230" s="21">
        <v>0.2</v>
      </c>
      <c r="AJ230" s="21" t="s">
        <v>1469</v>
      </c>
      <c r="AK230" s="23">
        <v>9</v>
      </c>
      <c r="AL230" s="23">
        <v>0</v>
      </c>
      <c r="AM230" s="23">
        <v>0</v>
      </c>
      <c r="AN230" s="23">
        <v>0</v>
      </c>
      <c r="AO230" s="23">
        <v>0</v>
      </c>
      <c r="AP230" s="23">
        <v>0</v>
      </c>
      <c r="AQ230" s="23">
        <v>0</v>
      </c>
      <c r="AR230" s="23">
        <v>0</v>
      </c>
      <c r="AS230" s="23">
        <v>0</v>
      </c>
      <c r="AT230" s="23">
        <v>0</v>
      </c>
      <c r="AU230" s="23">
        <v>0</v>
      </c>
      <c r="AV230" s="23">
        <v>0</v>
      </c>
      <c r="AW230" s="23">
        <v>5</v>
      </c>
      <c r="AX230" s="21">
        <v>2.4</v>
      </c>
      <c r="AY230" s="21">
        <v>1.3</v>
      </c>
      <c r="AZ230" s="21">
        <v>4</v>
      </c>
      <c r="BA230" s="21">
        <v>0.8</v>
      </c>
      <c r="BB230" s="23">
        <v>0</v>
      </c>
      <c r="BC230" s="21">
        <v>0</v>
      </c>
      <c r="BD230" s="21">
        <v>0.01</v>
      </c>
      <c r="BE230" s="21">
        <v>0.01</v>
      </c>
      <c r="BF230" s="21">
        <v>0.04</v>
      </c>
      <c r="BG230" s="23">
        <v>200</v>
      </c>
      <c r="BH230" s="23">
        <v>90</v>
      </c>
      <c r="BI230" s="23">
        <v>171</v>
      </c>
      <c r="BJ230" s="23">
        <v>96</v>
      </c>
      <c r="BK230" s="23">
        <v>129</v>
      </c>
      <c r="BL230" s="23">
        <v>73</v>
      </c>
      <c r="BM230" s="23">
        <v>206</v>
      </c>
      <c r="BN230" s="23">
        <v>97</v>
      </c>
      <c r="BO230" s="21"/>
      <c r="BP230" s="21"/>
      <c r="BQ230" s="21"/>
      <c r="BR230" s="21"/>
      <c r="BS230" s="21"/>
      <c r="BT230" s="21"/>
      <c r="BU230" s="23">
        <v>0</v>
      </c>
      <c r="BV230" s="23">
        <v>0</v>
      </c>
      <c r="BW230" s="23">
        <v>0.1</v>
      </c>
      <c r="BX230" s="23">
        <v>0.1</v>
      </c>
      <c r="BY230" s="23">
        <v>0.4</v>
      </c>
      <c r="BZ230" s="23">
        <v>0</v>
      </c>
      <c r="CA230" s="23">
        <v>56</v>
      </c>
      <c r="CB230" s="23">
        <v>34</v>
      </c>
      <c r="CC230" s="23">
        <v>274</v>
      </c>
      <c r="CD230" s="23">
        <v>132</v>
      </c>
      <c r="CE230" s="23">
        <v>274</v>
      </c>
      <c r="CF230" s="23">
        <v>132</v>
      </c>
      <c r="CG230" s="23">
        <v>110</v>
      </c>
      <c r="CH230" s="23">
        <v>41</v>
      </c>
      <c r="CI230" s="23">
        <v>0</v>
      </c>
      <c r="CJ230" s="23">
        <v>0</v>
      </c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</row>
    <row r="231" spans="1:267" ht="17.25" thickBot="1">
      <c r="A231" s="21"/>
      <c r="B231" s="21"/>
      <c r="C231" s="23">
        <v>517052</v>
      </c>
      <c r="D231" s="23">
        <v>0</v>
      </c>
      <c r="E231" s="23">
        <v>0</v>
      </c>
      <c r="F231" s="23">
        <v>0</v>
      </c>
      <c r="G231" s="23">
        <v>0</v>
      </c>
      <c r="H231" s="23">
        <v>0</v>
      </c>
      <c r="I231" s="23">
        <v>4</v>
      </c>
      <c r="J231" s="21">
        <v>2.2999999999999998</v>
      </c>
      <c r="K231" s="21">
        <v>1.8</v>
      </c>
      <c r="L231" s="23">
        <v>1</v>
      </c>
      <c r="M231" s="21" t="s">
        <v>1141</v>
      </c>
      <c r="N231" s="21">
        <v>1</v>
      </c>
      <c r="O231" s="23">
        <v>211</v>
      </c>
      <c r="P231" s="24" t="b">
        <v>0</v>
      </c>
      <c r="Q231" s="21"/>
      <c r="R231" s="21"/>
      <c r="S231" s="23">
        <v>70</v>
      </c>
      <c r="T231" s="21" t="s">
        <v>2366</v>
      </c>
      <c r="U231" s="21">
        <v>1</v>
      </c>
      <c r="V231" s="21" t="s">
        <v>1980</v>
      </c>
      <c r="W231" s="21">
        <v>15.8</v>
      </c>
      <c r="X231" s="24" t="b">
        <v>0</v>
      </c>
      <c r="Y231" s="21"/>
      <c r="Z231" s="21" t="s">
        <v>1129</v>
      </c>
      <c r="AA231" s="23">
        <v>7</v>
      </c>
      <c r="AB231" s="23">
        <v>8</v>
      </c>
      <c r="AC231" s="23">
        <v>1</v>
      </c>
      <c r="AD231" s="23">
        <v>82172</v>
      </c>
      <c r="AE231" s="23">
        <v>82172</v>
      </c>
      <c r="AF231" s="23">
        <v>54046</v>
      </c>
      <c r="AG231" s="23">
        <v>54046</v>
      </c>
      <c r="AH231" s="21">
        <v>0.1</v>
      </c>
      <c r="AI231" s="21">
        <v>0.1</v>
      </c>
      <c r="AJ231" s="21" t="s">
        <v>2367</v>
      </c>
      <c r="AK231" s="23">
        <v>90</v>
      </c>
      <c r="AL231" s="23">
        <v>0</v>
      </c>
      <c r="AM231" s="23">
        <v>0</v>
      </c>
      <c r="AN231" s="23">
        <v>0</v>
      </c>
      <c r="AO231" s="23">
        <v>1</v>
      </c>
      <c r="AP231" s="23">
        <v>0</v>
      </c>
      <c r="AQ231" s="23">
        <v>0</v>
      </c>
      <c r="AR231" s="23">
        <v>0</v>
      </c>
      <c r="AS231" s="23">
        <v>1</v>
      </c>
      <c r="AT231" s="23">
        <v>0</v>
      </c>
      <c r="AU231" s="23">
        <v>0</v>
      </c>
      <c r="AV231" s="23">
        <v>0</v>
      </c>
      <c r="AW231" s="23">
        <v>-6</v>
      </c>
      <c r="AX231" s="21">
        <v>0</v>
      </c>
      <c r="AY231" s="21">
        <v>0</v>
      </c>
      <c r="AZ231" s="21">
        <v>0</v>
      </c>
      <c r="BA231" s="21">
        <v>0</v>
      </c>
      <c r="BB231" s="23">
        <v>1</v>
      </c>
      <c r="BC231" s="21">
        <v>0.53</v>
      </c>
      <c r="BD231" s="21">
        <v>0.01</v>
      </c>
      <c r="BE231" s="21">
        <v>0.54</v>
      </c>
      <c r="BF231" s="21">
        <v>1.28</v>
      </c>
      <c r="BG231" s="23">
        <v>656</v>
      </c>
      <c r="BH231" s="23">
        <v>83</v>
      </c>
      <c r="BI231" s="23">
        <v>657</v>
      </c>
      <c r="BJ231" s="23">
        <v>83</v>
      </c>
      <c r="BK231" s="23">
        <v>656</v>
      </c>
      <c r="BL231" s="23">
        <v>83</v>
      </c>
      <c r="BM231" s="23">
        <v>657</v>
      </c>
      <c r="BN231" s="23">
        <v>83</v>
      </c>
      <c r="BO231" s="21"/>
      <c r="BP231" s="21"/>
      <c r="BQ231" s="21"/>
      <c r="BR231" s="21"/>
      <c r="BS231" s="21"/>
      <c r="BT231" s="21"/>
      <c r="BU231" s="23">
        <v>0.53</v>
      </c>
      <c r="BV231" s="23">
        <v>0</v>
      </c>
      <c r="BW231" s="23">
        <v>0.01</v>
      </c>
      <c r="BX231" s="23">
        <v>0.54</v>
      </c>
      <c r="BY231" s="23">
        <v>1.28</v>
      </c>
      <c r="BZ231" s="23">
        <v>1</v>
      </c>
      <c r="CA231" s="23">
        <v>39</v>
      </c>
      <c r="CB231" s="23">
        <v>14</v>
      </c>
      <c r="CC231" s="23">
        <v>277</v>
      </c>
      <c r="CD231" s="23">
        <v>35</v>
      </c>
      <c r="CE231" s="23">
        <v>277</v>
      </c>
      <c r="CF231" s="23">
        <v>35</v>
      </c>
      <c r="CG231" s="23">
        <v>26</v>
      </c>
      <c r="CH231" s="23">
        <v>5</v>
      </c>
      <c r="CI231" s="23">
        <v>1</v>
      </c>
      <c r="CJ231" s="23">
        <v>0</v>
      </c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</row>
    <row r="232" spans="1:267" ht="17.25" thickBot="1">
      <c r="A232" s="23">
        <v>0</v>
      </c>
      <c r="B232" s="23">
        <v>0</v>
      </c>
      <c r="C232" s="23">
        <v>213198</v>
      </c>
      <c r="D232" s="23">
        <v>0</v>
      </c>
      <c r="E232" s="23">
        <v>0</v>
      </c>
      <c r="F232" s="23">
        <v>0</v>
      </c>
      <c r="G232" s="23">
        <v>0</v>
      </c>
      <c r="H232" s="23">
        <v>0</v>
      </c>
      <c r="I232" s="23">
        <v>4</v>
      </c>
      <c r="J232" s="21">
        <v>0</v>
      </c>
      <c r="K232" s="21">
        <v>0</v>
      </c>
      <c r="L232" s="23">
        <v>0</v>
      </c>
      <c r="M232" s="21" t="s">
        <v>2368</v>
      </c>
      <c r="N232" s="21">
        <v>0</v>
      </c>
      <c r="O232" s="23">
        <v>212</v>
      </c>
      <c r="P232" s="24" t="b">
        <v>0</v>
      </c>
      <c r="Q232" s="21" t="s">
        <v>1181</v>
      </c>
      <c r="R232" s="21" t="s">
        <v>2706</v>
      </c>
      <c r="S232" s="23">
        <v>75</v>
      </c>
      <c r="T232" s="21" t="s">
        <v>2369</v>
      </c>
      <c r="U232" s="21">
        <v>0</v>
      </c>
      <c r="V232" s="21" t="s">
        <v>2370</v>
      </c>
      <c r="W232" s="21">
        <v>1.2</v>
      </c>
      <c r="X232" s="24" t="b">
        <v>0</v>
      </c>
      <c r="Y232" s="21"/>
      <c r="Z232" s="21" t="s">
        <v>1170</v>
      </c>
      <c r="AA232" s="23">
        <v>7</v>
      </c>
      <c r="AB232" s="23">
        <v>8</v>
      </c>
      <c r="AC232" s="23">
        <v>0</v>
      </c>
      <c r="AD232" s="23">
        <v>1199</v>
      </c>
      <c r="AE232" s="23">
        <v>1199</v>
      </c>
      <c r="AF232" s="23">
        <v>51801</v>
      </c>
      <c r="AG232" s="23">
        <v>51801</v>
      </c>
      <c r="AH232" s="21">
        <v>0</v>
      </c>
      <c r="AI232" s="21">
        <v>0</v>
      </c>
      <c r="AJ232" s="21" t="s">
        <v>2370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0</v>
      </c>
      <c r="AQ232" s="23">
        <v>0</v>
      </c>
      <c r="AR232" s="23">
        <v>0</v>
      </c>
      <c r="AS232" s="23">
        <v>0</v>
      </c>
      <c r="AT232" s="23">
        <v>0</v>
      </c>
      <c r="AU232" s="23">
        <v>0</v>
      </c>
      <c r="AV232" s="23">
        <v>0</v>
      </c>
      <c r="AW232" s="23">
        <v>0</v>
      </c>
      <c r="AX232" s="21">
        <v>0</v>
      </c>
      <c r="AY232" s="21">
        <v>0</v>
      </c>
      <c r="AZ232" s="21">
        <v>0</v>
      </c>
      <c r="BA232" s="21">
        <v>0</v>
      </c>
      <c r="BB232" s="23">
        <v>0</v>
      </c>
      <c r="BC232" s="21">
        <v>0</v>
      </c>
      <c r="BD232" s="21">
        <v>0</v>
      </c>
      <c r="BE232" s="21">
        <v>0</v>
      </c>
      <c r="BF232" s="21">
        <v>0</v>
      </c>
      <c r="BG232" s="23">
        <v>659</v>
      </c>
      <c r="BH232" s="23">
        <v>84</v>
      </c>
      <c r="BI232" s="23">
        <v>660</v>
      </c>
      <c r="BJ232" s="23">
        <v>84</v>
      </c>
      <c r="BK232" s="23">
        <v>659</v>
      </c>
      <c r="BL232" s="23">
        <v>84</v>
      </c>
      <c r="BM232" s="23">
        <v>660</v>
      </c>
      <c r="BN232" s="23">
        <v>84</v>
      </c>
      <c r="BO232" s="21"/>
      <c r="BP232" s="21"/>
      <c r="BQ232" s="21"/>
      <c r="BR232" s="21"/>
      <c r="BS232" s="21"/>
      <c r="BT232" s="21"/>
      <c r="BU232" s="23">
        <v>0</v>
      </c>
      <c r="BV232" s="23">
        <v>0</v>
      </c>
      <c r="BW232" s="23">
        <v>0</v>
      </c>
      <c r="BX232" s="23">
        <v>0</v>
      </c>
      <c r="BY232" s="23">
        <v>0</v>
      </c>
      <c r="BZ232" s="23">
        <v>0</v>
      </c>
      <c r="CA232" s="23">
        <v>23</v>
      </c>
      <c r="CB232" s="23">
        <v>9</v>
      </c>
      <c r="CC232" s="23">
        <v>657</v>
      </c>
      <c r="CD232" s="23">
        <v>84</v>
      </c>
      <c r="CE232" s="23">
        <v>657</v>
      </c>
      <c r="CF232" s="23">
        <v>84</v>
      </c>
      <c r="CG232" s="23">
        <v>154</v>
      </c>
      <c r="CH232" s="23">
        <v>30</v>
      </c>
      <c r="CI232" s="23">
        <v>0</v>
      </c>
      <c r="CJ232" s="23">
        <v>0</v>
      </c>
      <c r="CK232" s="21"/>
      <c r="CL232" s="21"/>
      <c r="CM232" s="21"/>
      <c r="CN232" s="21"/>
      <c r="CO232" s="21"/>
      <c r="CP232" s="21"/>
      <c r="CQ232" s="21"/>
      <c r="CR232" s="21"/>
      <c r="CS232" s="21"/>
      <c r="CT232" s="21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</row>
    <row r="233" spans="1:267" ht="17.25" thickBot="1">
      <c r="A233" s="23">
        <v>0</v>
      </c>
      <c r="B233" s="23">
        <v>0</v>
      </c>
      <c r="C233" s="23">
        <v>176413</v>
      </c>
      <c r="D233" s="23">
        <v>0</v>
      </c>
      <c r="E233" s="23">
        <v>0</v>
      </c>
      <c r="F233" s="23">
        <v>0</v>
      </c>
      <c r="G233" s="23">
        <v>0</v>
      </c>
      <c r="H233" s="23">
        <v>0</v>
      </c>
      <c r="I233" s="23">
        <v>3</v>
      </c>
      <c r="J233" s="21">
        <v>0</v>
      </c>
      <c r="K233" s="21">
        <v>0</v>
      </c>
      <c r="L233" s="23">
        <v>0</v>
      </c>
      <c r="M233" s="21" t="s">
        <v>1296</v>
      </c>
      <c r="N233" s="21">
        <v>0</v>
      </c>
      <c r="O233" s="23">
        <v>213</v>
      </c>
      <c r="P233" s="24" t="b">
        <v>0</v>
      </c>
      <c r="Q233" s="21" t="s">
        <v>2371</v>
      </c>
      <c r="R233" s="21" t="s">
        <v>2372</v>
      </c>
      <c r="S233" s="23">
        <v>55</v>
      </c>
      <c r="T233" s="21" t="s">
        <v>1430</v>
      </c>
      <c r="U233" s="21">
        <v>0</v>
      </c>
      <c r="V233" s="21" t="s">
        <v>847</v>
      </c>
      <c r="W233" s="21">
        <v>0</v>
      </c>
      <c r="X233" s="24" t="b">
        <v>0</v>
      </c>
      <c r="Y233" s="21"/>
      <c r="Z233" s="21" t="s">
        <v>1143</v>
      </c>
      <c r="AA233" s="23">
        <v>7</v>
      </c>
      <c r="AB233" s="23">
        <v>8</v>
      </c>
      <c r="AC233" s="23">
        <v>0</v>
      </c>
      <c r="AD233" s="23">
        <v>0</v>
      </c>
      <c r="AE233" s="23">
        <v>0</v>
      </c>
      <c r="AF233" s="23">
        <v>166</v>
      </c>
      <c r="AG233" s="23">
        <v>166</v>
      </c>
      <c r="AH233" s="21">
        <v>0</v>
      </c>
      <c r="AI233" s="21">
        <v>0</v>
      </c>
      <c r="AJ233" s="21" t="s">
        <v>847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0</v>
      </c>
      <c r="AQ233" s="23">
        <v>0</v>
      </c>
      <c r="AR233" s="23">
        <v>0</v>
      </c>
      <c r="AS233" s="23">
        <v>0</v>
      </c>
      <c r="AT233" s="23">
        <v>0</v>
      </c>
      <c r="AU233" s="23">
        <v>0</v>
      </c>
      <c r="AV233" s="23">
        <v>0</v>
      </c>
      <c r="AW233" s="23">
        <v>0</v>
      </c>
      <c r="AX233" s="21">
        <v>0</v>
      </c>
      <c r="AY233" s="21">
        <v>0</v>
      </c>
      <c r="AZ233" s="21">
        <v>0</v>
      </c>
      <c r="BA233" s="21">
        <v>0</v>
      </c>
      <c r="BB233" s="23">
        <v>0</v>
      </c>
      <c r="BC233" s="21">
        <v>0</v>
      </c>
      <c r="BD233" s="21">
        <v>0</v>
      </c>
      <c r="BE233" s="21">
        <v>0</v>
      </c>
      <c r="BF233" s="21">
        <v>0</v>
      </c>
      <c r="BG233" s="23">
        <v>615</v>
      </c>
      <c r="BH233" s="23">
        <v>253</v>
      </c>
      <c r="BI233" s="23">
        <v>619</v>
      </c>
      <c r="BJ233" s="23">
        <v>258</v>
      </c>
      <c r="BK233" s="23">
        <v>614</v>
      </c>
      <c r="BL233" s="23">
        <v>253</v>
      </c>
      <c r="BM233" s="23">
        <v>621</v>
      </c>
      <c r="BN233" s="23">
        <v>259</v>
      </c>
      <c r="BO233" s="21"/>
      <c r="BP233" s="21"/>
      <c r="BQ233" s="21"/>
      <c r="BR233" s="21"/>
      <c r="BS233" s="21"/>
      <c r="BT233" s="21"/>
      <c r="BU233" s="23">
        <v>0</v>
      </c>
      <c r="BV233" s="23">
        <v>0</v>
      </c>
      <c r="BW233" s="23">
        <v>0</v>
      </c>
      <c r="BX233" s="23">
        <v>0</v>
      </c>
      <c r="BY233" s="23">
        <v>0</v>
      </c>
      <c r="BZ233" s="23">
        <v>0</v>
      </c>
      <c r="CA233" s="23">
        <v>111</v>
      </c>
      <c r="CB233" s="23">
        <v>68</v>
      </c>
      <c r="CC233" s="23">
        <v>627</v>
      </c>
      <c r="CD233" s="23">
        <v>263</v>
      </c>
      <c r="CE233" s="23">
        <v>627</v>
      </c>
      <c r="CF233" s="23">
        <v>263</v>
      </c>
      <c r="CG233" s="23">
        <v>641</v>
      </c>
      <c r="CH233" s="23">
        <v>266</v>
      </c>
      <c r="CI233" s="23">
        <v>0</v>
      </c>
      <c r="CJ233" s="23">
        <v>0</v>
      </c>
      <c r="CK233" s="21"/>
      <c r="CL233" s="21"/>
      <c r="CM233" s="21"/>
      <c r="CN233" s="21"/>
      <c r="CO233" s="21"/>
      <c r="CP233" s="21"/>
      <c r="CQ233" s="21"/>
      <c r="CR233" s="21"/>
      <c r="CS233" s="21"/>
      <c r="CT233" s="21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</row>
    <row r="234" spans="1:267" ht="17.25" thickBot="1">
      <c r="A234" s="21"/>
      <c r="B234" s="21"/>
      <c r="C234" s="23">
        <v>204727</v>
      </c>
      <c r="D234" s="23">
        <v>0</v>
      </c>
      <c r="E234" s="23">
        <v>0</v>
      </c>
      <c r="F234" s="23">
        <v>0</v>
      </c>
      <c r="G234" s="23">
        <v>0</v>
      </c>
      <c r="H234" s="23">
        <v>0</v>
      </c>
      <c r="I234" s="23">
        <v>2</v>
      </c>
      <c r="J234" s="21">
        <v>2</v>
      </c>
      <c r="K234" s="21">
        <v>1.5</v>
      </c>
      <c r="L234" s="23">
        <v>0</v>
      </c>
      <c r="M234" s="21" t="s">
        <v>1435</v>
      </c>
      <c r="N234" s="21">
        <v>0</v>
      </c>
      <c r="O234" s="23">
        <v>214</v>
      </c>
      <c r="P234" s="24" t="b">
        <v>0</v>
      </c>
      <c r="Q234" s="21"/>
      <c r="R234" s="21"/>
      <c r="S234" s="23">
        <v>45</v>
      </c>
      <c r="T234" s="21" t="s">
        <v>1436</v>
      </c>
      <c r="U234" s="21">
        <v>0</v>
      </c>
      <c r="V234" s="21" t="s">
        <v>976</v>
      </c>
      <c r="W234" s="21">
        <v>0.1</v>
      </c>
      <c r="X234" s="24" t="b">
        <v>0</v>
      </c>
      <c r="Y234" s="21"/>
      <c r="Z234" s="21" t="s">
        <v>1129</v>
      </c>
      <c r="AA234" s="23">
        <v>7</v>
      </c>
      <c r="AB234" s="23">
        <v>8</v>
      </c>
      <c r="AC234" s="23">
        <v>0</v>
      </c>
      <c r="AD234" s="23">
        <v>189</v>
      </c>
      <c r="AE234" s="23">
        <v>189</v>
      </c>
      <c r="AF234" s="23">
        <v>728</v>
      </c>
      <c r="AG234" s="23">
        <v>728</v>
      </c>
      <c r="AH234" s="21">
        <v>0</v>
      </c>
      <c r="AI234" s="21">
        <v>0</v>
      </c>
      <c r="AJ234" s="21" t="s">
        <v>2373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0</v>
      </c>
      <c r="AQ234" s="23">
        <v>0</v>
      </c>
      <c r="AR234" s="23">
        <v>0</v>
      </c>
      <c r="AS234" s="23">
        <v>0</v>
      </c>
      <c r="AT234" s="23">
        <v>0</v>
      </c>
      <c r="AU234" s="23">
        <v>0</v>
      </c>
      <c r="AV234" s="23">
        <v>0</v>
      </c>
      <c r="AW234" s="23">
        <v>0</v>
      </c>
      <c r="AX234" s="21">
        <v>0</v>
      </c>
      <c r="AY234" s="21">
        <v>0</v>
      </c>
      <c r="AZ234" s="21">
        <v>0</v>
      </c>
      <c r="BA234" s="21">
        <v>0</v>
      </c>
      <c r="BB234" s="23">
        <v>0</v>
      </c>
      <c r="BC234" s="21">
        <v>0</v>
      </c>
      <c r="BD234" s="21">
        <v>0</v>
      </c>
      <c r="BE234" s="21">
        <v>0</v>
      </c>
      <c r="BF234" s="21">
        <v>0</v>
      </c>
      <c r="BG234" s="23">
        <v>393</v>
      </c>
      <c r="BH234" s="23">
        <v>179</v>
      </c>
      <c r="BI234" s="23">
        <v>390</v>
      </c>
      <c r="BJ234" s="23">
        <v>176</v>
      </c>
      <c r="BK234" s="23">
        <v>360</v>
      </c>
      <c r="BL234" s="23">
        <v>163</v>
      </c>
      <c r="BM234" s="23">
        <v>402</v>
      </c>
      <c r="BN234" s="23">
        <v>178</v>
      </c>
      <c r="BO234" s="21"/>
      <c r="BP234" s="21"/>
      <c r="BQ234" s="21"/>
      <c r="BR234" s="21"/>
      <c r="BS234" s="21"/>
      <c r="BT234" s="21"/>
      <c r="BU234" s="23">
        <v>0</v>
      </c>
      <c r="BV234" s="23">
        <v>0</v>
      </c>
      <c r="BW234" s="23">
        <v>0</v>
      </c>
      <c r="BX234" s="23">
        <v>0</v>
      </c>
      <c r="BY234" s="23">
        <v>0</v>
      </c>
      <c r="BZ234" s="23">
        <v>0</v>
      </c>
      <c r="CA234" s="23">
        <v>407</v>
      </c>
      <c r="CB234" s="23">
        <v>100</v>
      </c>
      <c r="CC234" s="23">
        <v>443</v>
      </c>
      <c r="CD234" s="23">
        <v>182</v>
      </c>
      <c r="CE234" s="23">
        <v>443</v>
      </c>
      <c r="CF234" s="23">
        <v>182</v>
      </c>
      <c r="CG234" s="23">
        <v>425</v>
      </c>
      <c r="CH234" s="23">
        <v>163</v>
      </c>
      <c r="CI234" s="23">
        <v>0</v>
      </c>
      <c r="CJ234" s="23">
        <v>0</v>
      </c>
      <c r="CK234" s="21"/>
      <c r="CL234" s="21"/>
      <c r="CM234" s="21"/>
      <c r="CN234" s="21"/>
      <c r="CO234" s="21"/>
      <c r="CP234" s="21"/>
      <c r="CQ234" s="21"/>
      <c r="CR234" s="21"/>
      <c r="CS234" s="21"/>
      <c r="CT234" s="21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</row>
    <row r="235" spans="1:267" ht="17.25" thickBot="1">
      <c r="A235" s="23">
        <v>0</v>
      </c>
      <c r="B235" s="23">
        <v>0</v>
      </c>
      <c r="C235" s="23">
        <v>471798</v>
      </c>
      <c r="D235" s="23">
        <v>0</v>
      </c>
      <c r="E235" s="23">
        <v>0</v>
      </c>
      <c r="F235" s="23">
        <v>0</v>
      </c>
      <c r="G235" s="23">
        <v>0</v>
      </c>
      <c r="H235" s="23">
        <v>0</v>
      </c>
      <c r="I235" s="23">
        <v>1</v>
      </c>
      <c r="J235" s="21">
        <v>0</v>
      </c>
      <c r="K235" s="21">
        <v>0</v>
      </c>
      <c r="L235" s="23">
        <v>0</v>
      </c>
      <c r="M235" s="21" t="s">
        <v>683</v>
      </c>
      <c r="N235" s="21">
        <v>0</v>
      </c>
      <c r="O235" s="23">
        <v>215</v>
      </c>
      <c r="P235" s="24" t="b">
        <v>0</v>
      </c>
      <c r="Q235" s="21" t="s">
        <v>2853</v>
      </c>
      <c r="R235" s="21" t="s">
        <v>2854</v>
      </c>
      <c r="S235" s="23">
        <v>40</v>
      </c>
      <c r="T235" s="21" t="s">
        <v>2374</v>
      </c>
      <c r="U235" s="21">
        <v>0</v>
      </c>
      <c r="V235" s="21" t="s">
        <v>2375</v>
      </c>
      <c r="W235" s="21">
        <v>0.1</v>
      </c>
      <c r="X235" s="24" t="b">
        <v>0</v>
      </c>
      <c r="Y235" s="21"/>
      <c r="Z235" s="21" t="s">
        <v>1143</v>
      </c>
      <c r="AA235" s="23">
        <v>7</v>
      </c>
      <c r="AB235" s="23">
        <v>8</v>
      </c>
      <c r="AC235" s="23">
        <v>0</v>
      </c>
      <c r="AD235" s="23">
        <v>0</v>
      </c>
      <c r="AE235" s="23">
        <v>0</v>
      </c>
      <c r="AF235" s="23">
        <v>1047</v>
      </c>
      <c r="AG235" s="23">
        <v>1047</v>
      </c>
      <c r="AH235" s="21">
        <v>0</v>
      </c>
      <c r="AI235" s="21">
        <v>0</v>
      </c>
      <c r="AJ235" s="21" t="s">
        <v>2376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0</v>
      </c>
      <c r="AQ235" s="23">
        <v>0</v>
      </c>
      <c r="AR235" s="23">
        <v>0</v>
      </c>
      <c r="AS235" s="23">
        <v>0</v>
      </c>
      <c r="AT235" s="23">
        <v>0</v>
      </c>
      <c r="AU235" s="23">
        <v>0</v>
      </c>
      <c r="AV235" s="23">
        <v>0</v>
      </c>
      <c r="AW235" s="23">
        <v>0</v>
      </c>
      <c r="AX235" s="21">
        <v>0</v>
      </c>
      <c r="AY235" s="21">
        <v>0</v>
      </c>
      <c r="AZ235" s="21">
        <v>0</v>
      </c>
      <c r="BA235" s="21">
        <v>0</v>
      </c>
      <c r="BB235" s="23">
        <v>0</v>
      </c>
      <c r="BC235" s="21">
        <v>0</v>
      </c>
      <c r="BD235" s="21">
        <v>0</v>
      </c>
      <c r="BE235" s="21">
        <v>0</v>
      </c>
      <c r="BF235" s="21">
        <v>0</v>
      </c>
      <c r="BG235" s="23">
        <v>314</v>
      </c>
      <c r="BH235" s="23">
        <v>54</v>
      </c>
      <c r="BI235" s="23">
        <v>305</v>
      </c>
      <c r="BJ235" s="23">
        <v>43</v>
      </c>
      <c r="BK235" s="23">
        <v>263</v>
      </c>
      <c r="BL235" s="23">
        <v>42</v>
      </c>
      <c r="BM235" s="23">
        <v>322</v>
      </c>
      <c r="BN235" s="23">
        <v>54</v>
      </c>
      <c r="BO235" s="21"/>
      <c r="BP235" s="21"/>
      <c r="BQ235" s="21"/>
      <c r="BR235" s="21"/>
      <c r="BS235" s="21"/>
      <c r="BT235" s="21"/>
      <c r="BU235" s="23">
        <v>0</v>
      </c>
      <c r="BV235" s="23">
        <v>0</v>
      </c>
      <c r="BW235" s="23">
        <v>0</v>
      </c>
      <c r="BX235" s="23">
        <v>0</v>
      </c>
      <c r="BY235" s="23">
        <v>0</v>
      </c>
      <c r="BZ235" s="23">
        <v>0</v>
      </c>
      <c r="CA235" s="23">
        <v>644</v>
      </c>
      <c r="CB235" s="23">
        <v>71</v>
      </c>
      <c r="CC235" s="23">
        <v>368</v>
      </c>
      <c r="CD235" s="23">
        <v>60</v>
      </c>
      <c r="CE235" s="23">
        <v>368</v>
      </c>
      <c r="CF235" s="23">
        <v>60</v>
      </c>
      <c r="CG235" s="23">
        <v>477</v>
      </c>
      <c r="CH235" s="23">
        <v>65</v>
      </c>
      <c r="CI235" s="23">
        <v>0</v>
      </c>
      <c r="CJ235" s="23">
        <v>0</v>
      </c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</row>
    <row r="236" spans="1:267" ht="17.25" thickBot="1">
      <c r="A236" s="21"/>
      <c r="B236" s="21"/>
      <c r="C236" s="23">
        <v>103955</v>
      </c>
      <c r="D236" s="23">
        <v>0</v>
      </c>
      <c r="E236" s="23">
        <v>0</v>
      </c>
      <c r="F236" s="23">
        <v>0</v>
      </c>
      <c r="G236" s="23">
        <v>0</v>
      </c>
      <c r="H236" s="23">
        <v>0</v>
      </c>
      <c r="I236" s="23">
        <v>3</v>
      </c>
      <c r="J236" s="21">
        <v>2.5</v>
      </c>
      <c r="K236" s="21">
        <v>2</v>
      </c>
      <c r="L236" s="23">
        <v>2</v>
      </c>
      <c r="M236" s="21" t="s">
        <v>1450</v>
      </c>
      <c r="N236" s="21">
        <v>2</v>
      </c>
      <c r="O236" s="23">
        <v>216</v>
      </c>
      <c r="P236" s="24" t="b">
        <v>0</v>
      </c>
      <c r="Q236" s="21"/>
      <c r="R236" s="21"/>
      <c r="S236" s="23">
        <v>70</v>
      </c>
      <c r="T236" s="21" t="s">
        <v>1451</v>
      </c>
      <c r="U236" s="21">
        <v>2</v>
      </c>
      <c r="V236" s="21" t="s">
        <v>735</v>
      </c>
      <c r="W236" s="21">
        <v>1.9</v>
      </c>
      <c r="X236" s="24" t="b">
        <v>0</v>
      </c>
      <c r="Y236" s="21"/>
      <c r="Z236" s="21" t="s">
        <v>1129</v>
      </c>
      <c r="AA236" s="23">
        <v>7</v>
      </c>
      <c r="AB236" s="23">
        <v>8</v>
      </c>
      <c r="AC236" s="23">
        <v>2</v>
      </c>
      <c r="AD236" s="23">
        <v>12551</v>
      </c>
      <c r="AE236" s="23">
        <v>12551</v>
      </c>
      <c r="AF236" s="23">
        <v>9820</v>
      </c>
      <c r="AG236" s="23">
        <v>9820</v>
      </c>
      <c r="AH236" s="21">
        <v>0.3</v>
      </c>
      <c r="AI236" s="21">
        <v>0.3</v>
      </c>
      <c r="AJ236" s="21" t="s">
        <v>735</v>
      </c>
      <c r="AK236" s="23">
        <v>80</v>
      </c>
      <c r="AL236" s="23">
        <v>0</v>
      </c>
      <c r="AM236" s="23">
        <v>0</v>
      </c>
      <c r="AN236" s="23">
        <v>0</v>
      </c>
      <c r="AO236" s="23">
        <v>1</v>
      </c>
      <c r="AP236" s="23">
        <v>0</v>
      </c>
      <c r="AQ236" s="23">
        <v>0</v>
      </c>
      <c r="AR236" s="23">
        <v>0</v>
      </c>
      <c r="AS236" s="23">
        <v>0</v>
      </c>
      <c r="AT236" s="23">
        <v>0</v>
      </c>
      <c r="AU236" s="23">
        <v>0</v>
      </c>
      <c r="AV236" s="23">
        <v>0</v>
      </c>
      <c r="AW236" s="23">
        <v>8</v>
      </c>
      <c r="AX236" s="21">
        <v>13</v>
      </c>
      <c r="AY236" s="21">
        <v>26</v>
      </c>
      <c r="AZ236" s="21">
        <v>10</v>
      </c>
      <c r="BA236" s="21">
        <v>4.9000000000000004</v>
      </c>
      <c r="BB236" s="23">
        <v>1</v>
      </c>
      <c r="BC236" s="21">
        <v>0</v>
      </c>
      <c r="BD236" s="21">
        <v>0.09</v>
      </c>
      <c r="BE236" s="21">
        <v>0.09</v>
      </c>
      <c r="BF236" s="21">
        <v>1.23</v>
      </c>
      <c r="BG236" s="23">
        <v>117</v>
      </c>
      <c r="BH236" s="23">
        <v>43</v>
      </c>
      <c r="BI236" s="23">
        <v>36</v>
      </c>
      <c r="BJ236" s="23">
        <v>27</v>
      </c>
      <c r="BK236" s="23">
        <v>79</v>
      </c>
      <c r="BL236" s="23">
        <v>46</v>
      </c>
      <c r="BM236" s="23">
        <v>79</v>
      </c>
      <c r="BN236" s="23">
        <v>44</v>
      </c>
      <c r="BO236" s="21"/>
      <c r="BP236" s="21"/>
      <c r="BQ236" s="21"/>
      <c r="BR236" s="21"/>
      <c r="BS236" s="21"/>
      <c r="BT236" s="21"/>
      <c r="BU236" s="23">
        <v>0</v>
      </c>
      <c r="BV236" s="23">
        <v>0</v>
      </c>
      <c r="BW236" s="23">
        <v>0.1</v>
      </c>
      <c r="BX236" s="23">
        <v>0.1</v>
      </c>
      <c r="BY236" s="23">
        <v>1.38</v>
      </c>
      <c r="BZ236" s="23">
        <v>1.1200000000000001</v>
      </c>
      <c r="CA236" s="23">
        <v>29</v>
      </c>
      <c r="CB236" s="23">
        <v>16</v>
      </c>
      <c r="CC236" s="23">
        <v>170</v>
      </c>
      <c r="CD236" s="23">
        <v>78</v>
      </c>
      <c r="CE236" s="23">
        <v>170</v>
      </c>
      <c r="CF236" s="23">
        <v>78</v>
      </c>
      <c r="CG236" s="23">
        <v>130</v>
      </c>
      <c r="CH236" s="23">
        <v>45</v>
      </c>
      <c r="CI236" s="23">
        <v>1.1200000000000001</v>
      </c>
      <c r="CJ236" s="23">
        <v>0</v>
      </c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</row>
    <row r="237" spans="1:267" ht="17.25" thickBot="1">
      <c r="A237" s="21"/>
      <c r="B237" s="21"/>
      <c r="C237" s="23">
        <v>51090</v>
      </c>
      <c r="D237" s="23">
        <v>0</v>
      </c>
      <c r="E237" s="23">
        <v>0</v>
      </c>
      <c r="F237" s="23">
        <v>0</v>
      </c>
      <c r="G237" s="23">
        <v>0</v>
      </c>
      <c r="H237" s="23">
        <v>0</v>
      </c>
      <c r="I237" s="23">
        <v>2</v>
      </c>
      <c r="J237" s="21">
        <v>2.2999999999999998</v>
      </c>
      <c r="K237" s="21">
        <v>1.8</v>
      </c>
      <c r="L237" s="23">
        <v>2</v>
      </c>
      <c r="M237" s="21" t="s">
        <v>876</v>
      </c>
      <c r="N237" s="21">
        <v>2</v>
      </c>
      <c r="O237" s="23">
        <v>217</v>
      </c>
      <c r="P237" s="24" t="b">
        <v>0</v>
      </c>
      <c r="Q237" s="21"/>
      <c r="R237" s="21"/>
      <c r="S237" s="23">
        <v>50</v>
      </c>
      <c r="T237" s="21" t="s">
        <v>1419</v>
      </c>
      <c r="U237" s="21">
        <v>2</v>
      </c>
      <c r="V237" s="21" t="s">
        <v>1420</v>
      </c>
      <c r="W237" s="21">
        <v>2.5</v>
      </c>
      <c r="X237" s="24" t="b">
        <v>0</v>
      </c>
      <c r="Y237" s="21"/>
      <c r="Z237" s="21" t="s">
        <v>1129</v>
      </c>
      <c r="AA237" s="23">
        <v>7</v>
      </c>
      <c r="AB237" s="23">
        <v>8</v>
      </c>
      <c r="AC237" s="23">
        <v>2</v>
      </c>
      <c r="AD237" s="23">
        <v>14542</v>
      </c>
      <c r="AE237" s="23">
        <v>14542</v>
      </c>
      <c r="AF237" s="23">
        <v>9492</v>
      </c>
      <c r="AG237" s="23">
        <v>9492</v>
      </c>
      <c r="AH237" s="21">
        <v>0.4</v>
      </c>
      <c r="AI237" s="21">
        <v>0.4</v>
      </c>
      <c r="AJ237" s="21" t="s">
        <v>2377</v>
      </c>
      <c r="AK237" s="23">
        <v>90</v>
      </c>
      <c r="AL237" s="23">
        <v>0</v>
      </c>
      <c r="AM237" s="23">
        <v>0</v>
      </c>
      <c r="AN237" s="23">
        <v>0</v>
      </c>
      <c r="AO237" s="23">
        <v>1</v>
      </c>
      <c r="AP237" s="23">
        <v>0</v>
      </c>
      <c r="AQ237" s="23">
        <v>0</v>
      </c>
      <c r="AR237" s="23">
        <v>0</v>
      </c>
      <c r="AS237" s="23">
        <v>0</v>
      </c>
      <c r="AT237" s="23">
        <v>0</v>
      </c>
      <c r="AU237" s="23">
        <v>0</v>
      </c>
      <c r="AV237" s="23">
        <v>0</v>
      </c>
      <c r="AW237" s="23">
        <v>19</v>
      </c>
      <c r="AX237" s="21">
        <v>32.799999999999997</v>
      </c>
      <c r="AY237" s="21">
        <v>11.7</v>
      </c>
      <c r="AZ237" s="21">
        <v>8</v>
      </c>
      <c r="BA237" s="21">
        <v>5.3</v>
      </c>
      <c r="BB237" s="23">
        <v>1</v>
      </c>
      <c r="BC237" s="21">
        <v>0</v>
      </c>
      <c r="BD237" s="21">
        <v>7.0000000000000007E-2</v>
      </c>
      <c r="BE237" s="21">
        <v>7.0000000000000007E-2</v>
      </c>
      <c r="BF237" s="21">
        <v>1.28</v>
      </c>
      <c r="BG237" s="23">
        <v>32</v>
      </c>
      <c r="BH237" s="23">
        <v>11</v>
      </c>
      <c r="BI237" s="23">
        <v>95</v>
      </c>
      <c r="BJ237" s="23">
        <v>26</v>
      </c>
      <c r="BK237" s="23">
        <v>90</v>
      </c>
      <c r="BL237" s="23">
        <v>22</v>
      </c>
      <c r="BM237" s="23">
        <v>67</v>
      </c>
      <c r="BN237" s="23">
        <v>17</v>
      </c>
      <c r="BO237" s="21"/>
      <c r="BP237" s="21"/>
      <c r="BQ237" s="21"/>
      <c r="BR237" s="21"/>
      <c r="BS237" s="21"/>
      <c r="BT237" s="21"/>
      <c r="BU237" s="23">
        <v>0</v>
      </c>
      <c r="BV237" s="23">
        <v>0</v>
      </c>
      <c r="BW237" s="23">
        <v>7.0000000000000007E-2</v>
      </c>
      <c r="BX237" s="23">
        <v>7.0000000000000007E-2</v>
      </c>
      <c r="BY237" s="23">
        <v>1.28</v>
      </c>
      <c r="BZ237" s="23">
        <v>1</v>
      </c>
      <c r="CA237" s="23">
        <v>159</v>
      </c>
      <c r="CB237" s="23">
        <v>13</v>
      </c>
      <c r="CC237" s="23">
        <v>118</v>
      </c>
      <c r="CD237" s="23">
        <v>45</v>
      </c>
      <c r="CE237" s="23">
        <v>118</v>
      </c>
      <c r="CF237" s="23">
        <v>45</v>
      </c>
      <c r="CG237" s="23">
        <v>114</v>
      </c>
      <c r="CH237" s="23">
        <v>38</v>
      </c>
      <c r="CI237" s="23">
        <v>1</v>
      </c>
      <c r="CJ237" s="23">
        <v>0</v>
      </c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</row>
    <row r="238" spans="1:267" ht="17.25" thickBot="1">
      <c r="A238" s="21"/>
      <c r="B238" s="21"/>
      <c r="C238" s="23">
        <v>124183</v>
      </c>
      <c r="D238" s="23">
        <v>0</v>
      </c>
      <c r="E238" s="23">
        <v>0</v>
      </c>
      <c r="F238" s="23">
        <v>0</v>
      </c>
      <c r="G238" s="23">
        <v>0</v>
      </c>
      <c r="H238" s="23">
        <v>0</v>
      </c>
      <c r="I238" s="23">
        <v>3</v>
      </c>
      <c r="J238" s="21">
        <v>2.1</v>
      </c>
      <c r="K238" s="21">
        <v>1.6</v>
      </c>
      <c r="L238" s="23">
        <v>0</v>
      </c>
      <c r="M238" s="21" t="s">
        <v>1427</v>
      </c>
      <c r="N238" s="21">
        <v>0</v>
      </c>
      <c r="O238" s="23">
        <v>218</v>
      </c>
      <c r="P238" s="24" t="b">
        <v>0</v>
      </c>
      <c r="Q238" s="21"/>
      <c r="R238" s="21"/>
      <c r="S238" s="23">
        <v>55</v>
      </c>
      <c r="T238" s="21" t="s">
        <v>1428</v>
      </c>
      <c r="U238" s="21">
        <v>0</v>
      </c>
      <c r="V238" s="21" t="s">
        <v>781</v>
      </c>
      <c r="W238" s="21">
        <v>0.2</v>
      </c>
      <c r="X238" s="24" t="b">
        <v>0</v>
      </c>
      <c r="Y238" s="21"/>
      <c r="Z238" s="21" t="s">
        <v>1129</v>
      </c>
      <c r="AA238" s="23">
        <v>7</v>
      </c>
      <c r="AB238" s="23">
        <v>8</v>
      </c>
      <c r="AC238" s="23">
        <v>0</v>
      </c>
      <c r="AD238" s="23">
        <v>671</v>
      </c>
      <c r="AE238" s="23">
        <v>671</v>
      </c>
      <c r="AF238" s="23">
        <v>2674</v>
      </c>
      <c r="AG238" s="23">
        <v>2674</v>
      </c>
      <c r="AH238" s="21">
        <v>0</v>
      </c>
      <c r="AI238" s="21">
        <v>0</v>
      </c>
      <c r="AJ238" s="21" t="s">
        <v>781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0</v>
      </c>
      <c r="AQ238" s="23">
        <v>0</v>
      </c>
      <c r="AR238" s="23">
        <v>0</v>
      </c>
      <c r="AS238" s="23">
        <v>0</v>
      </c>
      <c r="AT238" s="23">
        <v>0</v>
      </c>
      <c r="AU238" s="23">
        <v>0</v>
      </c>
      <c r="AV238" s="23">
        <v>0</v>
      </c>
      <c r="AW238" s="23">
        <v>0</v>
      </c>
      <c r="AX238" s="21">
        <v>0</v>
      </c>
      <c r="AY238" s="21">
        <v>0</v>
      </c>
      <c r="AZ238" s="21">
        <v>0</v>
      </c>
      <c r="BA238" s="21">
        <v>0</v>
      </c>
      <c r="BB238" s="23">
        <v>0</v>
      </c>
      <c r="BC238" s="21">
        <v>0</v>
      </c>
      <c r="BD238" s="21">
        <v>0</v>
      </c>
      <c r="BE238" s="21">
        <v>0</v>
      </c>
      <c r="BF238" s="21">
        <v>0</v>
      </c>
      <c r="BG238" s="23">
        <v>609</v>
      </c>
      <c r="BH238" s="23">
        <v>250</v>
      </c>
      <c r="BI238" s="23">
        <v>612</v>
      </c>
      <c r="BJ238" s="23">
        <v>254</v>
      </c>
      <c r="BK238" s="23">
        <v>607</v>
      </c>
      <c r="BL238" s="23">
        <v>249</v>
      </c>
      <c r="BM238" s="23">
        <v>615</v>
      </c>
      <c r="BN238" s="23">
        <v>256</v>
      </c>
      <c r="BO238" s="23">
        <v>3</v>
      </c>
      <c r="BP238" s="21"/>
      <c r="BQ238" s="21"/>
      <c r="BR238" s="21"/>
      <c r="BS238" s="23">
        <v>4</v>
      </c>
      <c r="BT238" s="21"/>
      <c r="BU238" s="23">
        <v>0</v>
      </c>
      <c r="BV238" s="23">
        <v>0</v>
      </c>
      <c r="BW238" s="23">
        <v>0</v>
      </c>
      <c r="BX238" s="23">
        <v>0</v>
      </c>
      <c r="BY238" s="23">
        <v>0</v>
      </c>
      <c r="BZ238" s="23">
        <v>0</v>
      </c>
      <c r="CA238" s="23">
        <v>99</v>
      </c>
      <c r="CB238" s="23">
        <v>59</v>
      </c>
      <c r="CC238" s="23">
        <v>622</v>
      </c>
      <c r="CD238" s="23">
        <v>260</v>
      </c>
      <c r="CE238" s="23">
        <v>622</v>
      </c>
      <c r="CF238" s="23">
        <v>260</v>
      </c>
      <c r="CG238" s="23">
        <v>321</v>
      </c>
      <c r="CH238" s="23">
        <v>95</v>
      </c>
      <c r="CI238" s="23">
        <v>0</v>
      </c>
      <c r="CJ238" s="23">
        <v>0</v>
      </c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</row>
    <row r="239" spans="1:267" ht="27.75" thickBot="1">
      <c r="A239" s="23">
        <v>0</v>
      </c>
      <c r="B239" s="23">
        <v>0</v>
      </c>
      <c r="C239" s="23">
        <v>518620</v>
      </c>
      <c r="D239" s="23">
        <v>0</v>
      </c>
      <c r="E239" s="23">
        <v>0</v>
      </c>
      <c r="F239" s="23">
        <v>0</v>
      </c>
      <c r="G239" s="23">
        <v>0</v>
      </c>
      <c r="H239" s="23">
        <v>0</v>
      </c>
      <c r="I239" s="23">
        <v>3</v>
      </c>
      <c r="J239" s="21">
        <v>0</v>
      </c>
      <c r="K239" s="21">
        <v>0</v>
      </c>
      <c r="L239" s="23">
        <v>0</v>
      </c>
      <c r="M239" s="21" t="s">
        <v>2378</v>
      </c>
      <c r="N239" s="21">
        <v>0</v>
      </c>
      <c r="O239" s="23">
        <v>589</v>
      </c>
      <c r="P239" s="24" t="b">
        <v>0</v>
      </c>
      <c r="Q239" s="21" t="s">
        <v>2855</v>
      </c>
      <c r="R239" s="21" t="s">
        <v>2856</v>
      </c>
      <c r="S239" s="23">
        <v>50</v>
      </c>
      <c r="T239" s="21" t="s">
        <v>2379</v>
      </c>
      <c r="U239" s="21">
        <v>0</v>
      </c>
      <c r="V239" s="21" t="s">
        <v>2380</v>
      </c>
      <c r="W239" s="21">
        <v>0</v>
      </c>
      <c r="X239" s="24" t="b">
        <v>0</v>
      </c>
      <c r="Y239" s="21"/>
      <c r="Z239" s="21" t="s">
        <v>1143</v>
      </c>
      <c r="AA239" s="23">
        <v>7</v>
      </c>
      <c r="AB239" s="23">
        <v>8</v>
      </c>
      <c r="AC239" s="23">
        <v>0</v>
      </c>
      <c r="AD239" s="23">
        <v>0</v>
      </c>
      <c r="AE239" s="23">
        <v>0</v>
      </c>
      <c r="AF239" s="23">
        <v>432</v>
      </c>
      <c r="AG239" s="23">
        <v>432</v>
      </c>
      <c r="AH239" s="21">
        <v>0</v>
      </c>
      <c r="AI239" s="21">
        <v>0</v>
      </c>
      <c r="AJ239" s="21" t="s">
        <v>2381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0</v>
      </c>
      <c r="AQ239" s="23">
        <v>0</v>
      </c>
      <c r="AR239" s="23">
        <v>0</v>
      </c>
      <c r="AS239" s="23">
        <v>0</v>
      </c>
      <c r="AT239" s="23">
        <v>0</v>
      </c>
      <c r="AU239" s="23">
        <v>0</v>
      </c>
      <c r="AV239" s="23">
        <v>0</v>
      </c>
      <c r="AW239" s="23">
        <v>0</v>
      </c>
      <c r="AX239" s="21">
        <v>0</v>
      </c>
      <c r="AY239" s="21">
        <v>0</v>
      </c>
      <c r="AZ239" s="21">
        <v>0</v>
      </c>
      <c r="BA239" s="21">
        <v>0</v>
      </c>
      <c r="BB239" s="23">
        <v>0</v>
      </c>
      <c r="BC239" s="21">
        <v>0</v>
      </c>
      <c r="BD239" s="21">
        <v>0</v>
      </c>
      <c r="BE239" s="21">
        <v>0</v>
      </c>
      <c r="BF239" s="21">
        <v>0</v>
      </c>
      <c r="BG239" s="23">
        <v>596</v>
      </c>
      <c r="BH239" s="23">
        <v>243</v>
      </c>
      <c r="BI239" s="23">
        <v>597</v>
      </c>
      <c r="BJ239" s="23">
        <v>247</v>
      </c>
      <c r="BK239" s="23">
        <v>589</v>
      </c>
      <c r="BL239" s="23">
        <v>239</v>
      </c>
      <c r="BM239" s="23">
        <v>603</v>
      </c>
      <c r="BN239" s="23">
        <v>249</v>
      </c>
      <c r="BO239" s="21"/>
      <c r="BP239" s="21"/>
      <c r="BQ239" s="21"/>
      <c r="BR239" s="21"/>
      <c r="BS239" s="21"/>
      <c r="BT239" s="21"/>
      <c r="BU239" s="23">
        <v>0</v>
      </c>
      <c r="BV239" s="23">
        <v>0</v>
      </c>
      <c r="BW239" s="23">
        <v>0</v>
      </c>
      <c r="BX239" s="23">
        <v>0</v>
      </c>
      <c r="BY239" s="23">
        <v>0</v>
      </c>
      <c r="BZ239" s="23">
        <v>0</v>
      </c>
      <c r="CA239" s="23">
        <v>301</v>
      </c>
      <c r="CB239" s="23">
        <v>196</v>
      </c>
      <c r="CC239" s="23">
        <v>609</v>
      </c>
      <c r="CD239" s="23">
        <v>252</v>
      </c>
      <c r="CE239" s="23">
        <v>609</v>
      </c>
      <c r="CF239" s="23">
        <v>252</v>
      </c>
      <c r="CG239" s="23">
        <v>629</v>
      </c>
      <c r="CH239" s="23">
        <v>259</v>
      </c>
      <c r="CI239" s="23">
        <v>0</v>
      </c>
      <c r="CJ239" s="23">
        <v>0</v>
      </c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</row>
    <row r="240" spans="1:267" ht="17.25" thickBot="1">
      <c r="A240" s="21"/>
      <c r="B240" s="21"/>
      <c r="C240" s="23">
        <v>441302</v>
      </c>
      <c r="D240" s="23">
        <v>0</v>
      </c>
      <c r="E240" s="23">
        <v>0</v>
      </c>
      <c r="F240" s="23">
        <v>0</v>
      </c>
      <c r="G240" s="23">
        <v>0</v>
      </c>
      <c r="H240" s="23">
        <v>0</v>
      </c>
      <c r="I240" s="23">
        <v>3</v>
      </c>
      <c r="J240" s="21">
        <v>2.1</v>
      </c>
      <c r="K240" s="21">
        <v>1.6</v>
      </c>
      <c r="L240" s="23">
        <v>1</v>
      </c>
      <c r="M240" s="21" t="s">
        <v>2382</v>
      </c>
      <c r="N240" s="21">
        <v>1</v>
      </c>
      <c r="O240" s="23">
        <v>609</v>
      </c>
      <c r="P240" s="24" t="b">
        <v>0</v>
      </c>
      <c r="Q240" s="21"/>
      <c r="R240" s="21"/>
      <c r="S240" s="23">
        <v>55</v>
      </c>
      <c r="T240" s="21" t="s">
        <v>2383</v>
      </c>
      <c r="U240" s="21">
        <v>1</v>
      </c>
      <c r="V240" s="21" t="s">
        <v>2384</v>
      </c>
      <c r="W240" s="21">
        <v>0.1</v>
      </c>
      <c r="X240" s="24" t="b">
        <v>0</v>
      </c>
      <c r="Y240" s="21"/>
      <c r="Z240" s="21" t="s">
        <v>1129</v>
      </c>
      <c r="AA240" s="23">
        <v>7</v>
      </c>
      <c r="AB240" s="23">
        <v>8</v>
      </c>
      <c r="AC240" s="23">
        <v>1</v>
      </c>
      <c r="AD240" s="23">
        <v>189</v>
      </c>
      <c r="AE240" s="23">
        <v>189</v>
      </c>
      <c r="AF240" s="23">
        <v>1259</v>
      </c>
      <c r="AG240" s="23">
        <v>1259</v>
      </c>
      <c r="AH240" s="21">
        <v>0.2</v>
      </c>
      <c r="AI240" s="21">
        <v>0.2</v>
      </c>
      <c r="AJ240" s="21" t="s">
        <v>2384</v>
      </c>
      <c r="AK240" s="23">
        <v>9</v>
      </c>
      <c r="AL240" s="23">
        <v>0</v>
      </c>
      <c r="AM240" s="23">
        <v>0</v>
      </c>
      <c r="AN240" s="23">
        <v>0</v>
      </c>
      <c r="AO240" s="23">
        <v>0</v>
      </c>
      <c r="AP240" s="23">
        <v>0</v>
      </c>
      <c r="AQ240" s="23">
        <v>0</v>
      </c>
      <c r="AR240" s="23">
        <v>0</v>
      </c>
      <c r="AS240" s="23">
        <v>0</v>
      </c>
      <c r="AT240" s="23">
        <v>0</v>
      </c>
      <c r="AU240" s="23">
        <v>0</v>
      </c>
      <c r="AV240" s="23">
        <v>0</v>
      </c>
      <c r="AW240" s="23">
        <v>4</v>
      </c>
      <c r="AX240" s="21">
        <v>2.2000000000000002</v>
      </c>
      <c r="AY240" s="21">
        <v>0.6</v>
      </c>
      <c r="AZ240" s="21">
        <v>2</v>
      </c>
      <c r="BA240" s="21">
        <v>0.5</v>
      </c>
      <c r="BB240" s="23">
        <v>0</v>
      </c>
      <c r="BC240" s="21">
        <v>0</v>
      </c>
      <c r="BD240" s="21">
        <v>0.01</v>
      </c>
      <c r="BE240" s="21">
        <v>0.01</v>
      </c>
      <c r="BF240" s="21">
        <v>0.04</v>
      </c>
      <c r="BG240" s="23">
        <v>206</v>
      </c>
      <c r="BH240" s="23">
        <v>95</v>
      </c>
      <c r="BI240" s="23">
        <v>187</v>
      </c>
      <c r="BJ240" s="23">
        <v>103</v>
      </c>
      <c r="BK240" s="23">
        <v>160</v>
      </c>
      <c r="BL240" s="23">
        <v>88</v>
      </c>
      <c r="BM240" s="23">
        <v>217</v>
      </c>
      <c r="BN240" s="23">
        <v>102</v>
      </c>
      <c r="BO240" s="21"/>
      <c r="BP240" s="21"/>
      <c r="BQ240" s="21"/>
      <c r="BR240" s="21"/>
      <c r="BS240" s="21"/>
      <c r="BT240" s="21"/>
      <c r="BU240" s="23">
        <v>0</v>
      </c>
      <c r="BV240" s="23">
        <v>0</v>
      </c>
      <c r="BW240" s="23">
        <v>0.1</v>
      </c>
      <c r="BX240" s="23">
        <v>0.1</v>
      </c>
      <c r="BY240" s="23">
        <v>0.4</v>
      </c>
      <c r="BZ240" s="23">
        <v>0</v>
      </c>
      <c r="CA240" s="23">
        <v>141</v>
      </c>
      <c r="CB240" s="23">
        <v>92</v>
      </c>
      <c r="CC240" s="23">
        <v>262</v>
      </c>
      <c r="CD240" s="23">
        <v>123</v>
      </c>
      <c r="CE240" s="23">
        <v>262</v>
      </c>
      <c r="CF240" s="23">
        <v>123</v>
      </c>
      <c r="CG240" s="23">
        <v>423</v>
      </c>
      <c r="CH240" s="23">
        <v>139</v>
      </c>
      <c r="CI240" s="23">
        <v>0</v>
      </c>
      <c r="CJ240" s="23">
        <v>0</v>
      </c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</row>
    <row r="241" spans="1:267" ht="17.25" thickBot="1">
      <c r="A241" s="21"/>
      <c r="B241" s="21"/>
      <c r="C241" s="23">
        <v>220362</v>
      </c>
      <c r="D241" s="23">
        <v>0</v>
      </c>
      <c r="E241" s="23">
        <v>0</v>
      </c>
      <c r="F241" s="23">
        <v>0</v>
      </c>
      <c r="G241" s="23">
        <v>0</v>
      </c>
      <c r="H241" s="23">
        <v>1</v>
      </c>
      <c r="I241" s="23">
        <v>2</v>
      </c>
      <c r="J241" s="21">
        <v>2.2999999999999998</v>
      </c>
      <c r="K241" s="21">
        <v>1.8</v>
      </c>
      <c r="L241" s="23">
        <v>11</v>
      </c>
      <c r="M241" s="21" t="s">
        <v>2707</v>
      </c>
      <c r="N241" s="21">
        <v>11</v>
      </c>
      <c r="O241" s="23">
        <v>611</v>
      </c>
      <c r="P241" s="24" t="b">
        <v>1</v>
      </c>
      <c r="Q241" s="21"/>
      <c r="R241" s="21"/>
      <c r="S241" s="23">
        <v>50</v>
      </c>
      <c r="T241" s="21" t="s">
        <v>2708</v>
      </c>
      <c r="U241" s="21">
        <v>11</v>
      </c>
      <c r="V241" s="21" t="s">
        <v>2709</v>
      </c>
      <c r="W241" s="21">
        <v>2.2999999999999998</v>
      </c>
      <c r="X241" s="24" t="b">
        <v>0</v>
      </c>
      <c r="Y241" s="21"/>
      <c r="Z241" s="21" t="s">
        <v>1129</v>
      </c>
      <c r="AA241" s="23">
        <v>7</v>
      </c>
      <c r="AB241" s="23">
        <v>8</v>
      </c>
      <c r="AC241" s="23">
        <v>11</v>
      </c>
      <c r="AD241" s="23">
        <v>120155</v>
      </c>
      <c r="AE241" s="23">
        <v>120155</v>
      </c>
      <c r="AF241" s="23">
        <v>5060</v>
      </c>
      <c r="AG241" s="23">
        <v>5060</v>
      </c>
      <c r="AH241" s="21">
        <v>2.2000000000000002</v>
      </c>
      <c r="AI241" s="21">
        <v>2.2000000000000002</v>
      </c>
      <c r="AJ241" s="21" t="s">
        <v>2709</v>
      </c>
      <c r="AK241" s="23">
        <v>90</v>
      </c>
      <c r="AL241" s="23">
        <v>1</v>
      </c>
      <c r="AM241" s="23">
        <v>0</v>
      </c>
      <c r="AN241" s="23">
        <v>0</v>
      </c>
      <c r="AO241" s="23">
        <v>1</v>
      </c>
      <c r="AP241" s="23">
        <v>0</v>
      </c>
      <c r="AQ241" s="23">
        <v>0</v>
      </c>
      <c r="AR241" s="23">
        <v>0</v>
      </c>
      <c r="AS241" s="23">
        <v>0</v>
      </c>
      <c r="AT241" s="23">
        <v>0</v>
      </c>
      <c r="AU241" s="23">
        <v>0</v>
      </c>
      <c r="AV241" s="23">
        <v>3</v>
      </c>
      <c r="AW241" s="23">
        <v>27</v>
      </c>
      <c r="AX241" s="21">
        <v>0</v>
      </c>
      <c r="AY241" s="21">
        <v>0</v>
      </c>
      <c r="AZ241" s="21">
        <v>0</v>
      </c>
      <c r="BA241" s="21">
        <v>0</v>
      </c>
      <c r="BB241" s="23">
        <v>1</v>
      </c>
      <c r="BC241" s="21">
        <v>0.47</v>
      </c>
      <c r="BD241" s="21">
        <v>0.01</v>
      </c>
      <c r="BE241" s="21">
        <v>0.48</v>
      </c>
      <c r="BF241" s="21">
        <v>1.28</v>
      </c>
      <c r="BG241" s="23">
        <v>564</v>
      </c>
      <c r="BH241" s="23">
        <v>211</v>
      </c>
      <c r="BI241" s="23">
        <v>565</v>
      </c>
      <c r="BJ241" s="23">
        <v>210</v>
      </c>
      <c r="BK241" s="23">
        <v>554</v>
      </c>
      <c r="BL241" s="23">
        <v>208</v>
      </c>
      <c r="BM241" s="23">
        <v>571</v>
      </c>
      <c r="BN241" s="23">
        <v>210</v>
      </c>
      <c r="BO241" s="21"/>
      <c r="BP241" s="21"/>
      <c r="BQ241" s="21"/>
      <c r="BR241" s="21"/>
      <c r="BS241" s="21"/>
      <c r="BT241" s="21"/>
      <c r="BU241" s="23">
        <v>0.47</v>
      </c>
      <c r="BV241" s="23">
        <v>0</v>
      </c>
      <c r="BW241" s="23">
        <v>0.01</v>
      </c>
      <c r="BX241" s="23">
        <v>0.48</v>
      </c>
      <c r="BY241" s="23">
        <v>1.28</v>
      </c>
      <c r="BZ241" s="23">
        <v>1</v>
      </c>
      <c r="CA241" s="23">
        <v>250</v>
      </c>
      <c r="CB241" s="23">
        <v>29</v>
      </c>
      <c r="CC241" s="23">
        <v>7</v>
      </c>
      <c r="CD241" s="23">
        <v>3</v>
      </c>
      <c r="CE241" s="23">
        <v>7</v>
      </c>
      <c r="CF241" s="23">
        <v>3</v>
      </c>
      <c r="CG241" s="23">
        <v>120</v>
      </c>
      <c r="CH241" s="23">
        <v>41</v>
      </c>
      <c r="CI241" s="23">
        <v>1</v>
      </c>
      <c r="CJ241" s="23">
        <v>0</v>
      </c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</row>
    <row r="242" spans="1:267" ht="17.25" thickBot="1">
      <c r="A242" s="21"/>
      <c r="B242" s="21"/>
      <c r="C242" s="23">
        <v>503714</v>
      </c>
      <c r="D242" s="23">
        <v>0</v>
      </c>
      <c r="E242" s="23">
        <v>0</v>
      </c>
      <c r="F242" s="23">
        <v>0</v>
      </c>
      <c r="G242" s="23">
        <v>0</v>
      </c>
      <c r="H242" s="23">
        <v>0</v>
      </c>
      <c r="I242" s="23">
        <v>3</v>
      </c>
      <c r="J242" s="21">
        <v>1</v>
      </c>
      <c r="K242" s="21">
        <v>0.5</v>
      </c>
      <c r="L242" s="23">
        <v>1</v>
      </c>
      <c r="M242" s="21" t="s">
        <v>2710</v>
      </c>
      <c r="N242" s="21">
        <v>1</v>
      </c>
      <c r="O242" s="23">
        <v>613</v>
      </c>
      <c r="P242" s="24" t="b">
        <v>0</v>
      </c>
      <c r="Q242" s="21"/>
      <c r="R242" s="21"/>
      <c r="S242" s="23">
        <v>45</v>
      </c>
      <c r="T242" s="21" t="s">
        <v>2711</v>
      </c>
      <c r="U242" s="21">
        <v>1</v>
      </c>
      <c r="V242" s="21" t="s">
        <v>2712</v>
      </c>
      <c r="W242" s="21">
        <v>0.2</v>
      </c>
      <c r="X242" s="24" t="b">
        <v>0</v>
      </c>
      <c r="Y242" s="21"/>
      <c r="Z242" s="21" t="s">
        <v>1129</v>
      </c>
      <c r="AA242" s="23">
        <v>7</v>
      </c>
      <c r="AB242" s="23">
        <v>8</v>
      </c>
      <c r="AC242" s="23">
        <v>1</v>
      </c>
      <c r="AD242" s="23">
        <v>1736</v>
      </c>
      <c r="AE242" s="23">
        <v>1736</v>
      </c>
      <c r="AF242" s="23">
        <v>1225</v>
      </c>
      <c r="AG242" s="23">
        <v>1225</v>
      </c>
      <c r="AH242" s="21">
        <v>0.2</v>
      </c>
      <c r="AI242" s="21">
        <v>0.2</v>
      </c>
      <c r="AJ242" s="21" t="s">
        <v>2712</v>
      </c>
      <c r="AK242" s="23">
        <v>1</v>
      </c>
      <c r="AL242" s="23">
        <v>0</v>
      </c>
      <c r="AM242" s="23">
        <v>0</v>
      </c>
      <c r="AN242" s="23">
        <v>0</v>
      </c>
      <c r="AO242" s="23">
        <v>0</v>
      </c>
      <c r="AP242" s="23">
        <v>0</v>
      </c>
      <c r="AQ242" s="23">
        <v>0</v>
      </c>
      <c r="AR242" s="23">
        <v>0</v>
      </c>
      <c r="AS242" s="23">
        <v>0</v>
      </c>
      <c r="AT242" s="23">
        <v>0</v>
      </c>
      <c r="AU242" s="23">
        <v>0</v>
      </c>
      <c r="AV242" s="23">
        <v>0</v>
      </c>
      <c r="AW242" s="23">
        <v>4</v>
      </c>
      <c r="AX242" s="21">
        <v>0</v>
      </c>
      <c r="AY242" s="21">
        <v>0</v>
      </c>
      <c r="AZ242" s="21">
        <v>0</v>
      </c>
      <c r="BA242" s="21">
        <v>0</v>
      </c>
      <c r="BB242" s="23">
        <v>0</v>
      </c>
      <c r="BC242" s="21">
        <v>0</v>
      </c>
      <c r="BD242" s="21">
        <v>0</v>
      </c>
      <c r="BE242" s="21">
        <v>0</v>
      </c>
      <c r="BF242" s="21">
        <v>0.02</v>
      </c>
      <c r="BG242" s="23">
        <v>481</v>
      </c>
      <c r="BH242" s="23">
        <v>164</v>
      </c>
      <c r="BI242" s="23">
        <v>481</v>
      </c>
      <c r="BJ242" s="23">
        <v>170</v>
      </c>
      <c r="BK242" s="23">
        <v>461</v>
      </c>
      <c r="BL242" s="23">
        <v>154</v>
      </c>
      <c r="BM242" s="23">
        <v>489</v>
      </c>
      <c r="BN242" s="23">
        <v>171</v>
      </c>
      <c r="BO242" s="21"/>
      <c r="BP242" s="21"/>
      <c r="BQ242" s="21"/>
      <c r="BR242" s="21"/>
      <c r="BS242" s="21"/>
      <c r="BT242" s="21"/>
      <c r="BU242" s="23">
        <v>0</v>
      </c>
      <c r="BV242" s="23">
        <v>0</v>
      </c>
      <c r="BW242" s="23">
        <v>0</v>
      </c>
      <c r="BX242" s="23">
        <v>0</v>
      </c>
      <c r="BY242" s="23">
        <v>1.8</v>
      </c>
      <c r="BZ242" s="23">
        <v>0</v>
      </c>
      <c r="CA242" s="23">
        <v>531</v>
      </c>
      <c r="CB242" s="23">
        <v>269</v>
      </c>
      <c r="CC242" s="23">
        <v>220</v>
      </c>
      <c r="CD242" s="23">
        <v>94</v>
      </c>
      <c r="CE242" s="23">
        <v>220</v>
      </c>
      <c r="CF242" s="23">
        <v>94</v>
      </c>
      <c r="CG242" s="23">
        <v>376</v>
      </c>
      <c r="CH242" s="23">
        <v>116</v>
      </c>
      <c r="CI242" s="23">
        <v>0</v>
      </c>
      <c r="CJ242" s="23">
        <v>0</v>
      </c>
      <c r="CK242" s="21"/>
      <c r="CL242" s="21"/>
      <c r="CM242" s="21"/>
      <c r="CN242" s="21"/>
      <c r="CO242" s="21"/>
      <c r="CP242" s="21"/>
      <c r="CQ242" s="21"/>
      <c r="CR242" s="21"/>
      <c r="CS242" s="21"/>
      <c r="CT242" s="21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</row>
    <row r="243" spans="1:267" ht="17.25" thickBot="1">
      <c r="A243" s="21"/>
      <c r="B243" s="21"/>
      <c r="C243" s="23">
        <v>534392</v>
      </c>
      <c r="D243" s="23">
        <v>0</v>
      </c>
      <c r="E243" s="23">
        <v>0</v>
      </c>
      <c r="F243" s="23">
        <v>0</v>
      </c>
      <c r="G243" s="23">
        <v>0</v>
      </c>
      <c r="H243" s="23">
        <v>0</v>
      </c>
      <c r="I243" s="23">
        <v>4</v>
      </c>
      <c r="J243" s="21">
        <v>1</v>
      </c>
      <c r="K243" s="21">
        <v>0.5</v>
      </c>
      <c r="L243" s="23">
        <v>0</v>
      </c>
      <c r="M243" s="21" t="s">
        <v>1433</v>
      </c>
      <c r="N243" s="21">
        <v>0</v>
      </c>
      <c r="O243" s="23">
        <v>623</v>
      </c>
      <c r="P243" s="24" t="b">
        <v>0</v>
      </c>
      <c r="Q243" s="21"/>
      <c r="R243" s="21"/>
      <c r="S243" s="23">
        <v>45</v>
      </c>
      <c r="T243" s="21" t="s">
        <v>2857</v>
      </c>
      <c r="U243" s="21">
        <v>0</v>
      </c>
      <c r="V243" s="21" t="s">
        <v>2858</v>
      </c>
      <c r="W243" s="21">
        <v>0.2</v>
      </c>
      <c r="X243" s="24" t="b">
        <v>0</v>
      </c>
      <c r="Y243" s="21"/>
      <c r="Z243" s="21" t="s">
        <v>1129</v>
      </c>
      <c r="AA243" s="23">
        <v>7</v>
      </c>
      <c r="AB243" s="23">
        <v>8</v>
      </c>
      <c r="AC243" s="23">
        <v>0</v>
      </c>
      <c r="AD243" s="23">
        <v>1201</v>
      </c>
      <c r="AE243" s="23">
        <v>1201</v>
      </c>
      <c r="AF243" s="23">
        <v>1118</v>
      </c>
      <c r="AG243" s="23">
        <v>1118</v>
      </c>
      <c r="AH243" s="21">
        <v>0</v>
      </c>
      <c r="AI243" s="21">
        <v>0</v>
      </c>
      <c r="AJ243" s="21" t="s">
        <v>2858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0</v>
      </c>
      <c r="AQ243" s="23">
        <v>0</v>
      </c>
      <c r="AR243" s="23">
        <v>0</v>
      </c>
      <c r="AS243" s="23">
        <v>0</v>
      </c>
      <c r="AT243" s="23">
        <v>0</v>
      </c>
      <c r="AU243" s="23">
        <v>0</v>
      </c>
      <c r="AV243" s="23">
        <v>0</v>
      </c>
      <c r="AW243" s="23">
        <v>0</v>
      </c>
      <c r="AX243" s="21">
        <v>0</v>
      </c>
      <c r="AY243" s="21">
        <v>0</v>
      </c>
      <c r="AZ243" s="21">
        <v>0</v>
      </c>
      <c r="BA243" s="21">
        <v>0</v>
      </c>
      <c r="BB243" s="23">
        <v>0</v>
      </c>
      <c r="BC243" s="21">
        <v>0</v>
      </c>
      <c r="BD243" s="21">
        <v>0</v>
      </c>
      <c r="BE243" s="21">
        <v>0</v>
      </c>
      <c r="BF243" s="21">
        <v>0</v>
      </c>
      <c r="BG243" s="23">
        <v>492</v>
      </c>
      <c r="BH243" s="23">
        <v>46</v>
      </c>
      <c r="BI243" s="23">
        <v>492</v>
      </c>
      <c r="BJ243" s="23">
        <v>47</v>
      </c>
      <c r="BK243" s="23">
        <v>472</v>
      </c>
      <c r="BL243" s="23">
        <v>48</v>
      </c>
      <c r="BM243" s="23">
        <v>500</v>
      </c>
      <c r="BN243" s="23">
        <v>48</v>
      </c>
      <c r="BO243" s="21"/>
      <c r="BP243" s="21"/>
      <c r="BQ243" s="21"/>
      <c r="BR243" s="21"/>
      <c r="BS243" s="21"/>
      <c r="BT243" s="21"/>
      <c r="BU243" s="23">
        <v>0</v>
      </c>
      <c r="BV243" s="23">
        <v>0</v>
      </c>
      <c r="BW243" s="23">
        <v>0</v>
      </c>
      <c r="BX243" s="23">
        <v>0</v>
      </c>
      <c r="BY243" s="23">
        <v>0</v>
      </c>
      <c r="BZ243" s="23">
        <v>0</v>
      </c>
      <c r="CA243" s="23">
        <v>542</v>
      </c>
      <c r="CB243" s="23">
        <v>86</v>
      </c>
      <c r="CC243" s="23">
        <v>534</v>
      </c>
      <c r="CD243" s="23">
        <v>59</v>
      </c>
      <c r="CE243" s="23">
        <v>534</v>
      </c>
      <c r="CF243" s="23">
        <v>59</v>
      </c>
      <c r="CG243" s="23">
        <v>379</v>
      </c>
      <c r="CH243" s="23">
        <v>59</v>
      </c>
      <c r="CI243" s="23">
        <v>0</v>
      </c>
      <c r="CJ243" s="23">
        <v>0</v>
      </c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</row>
    <row r="244" spans="1:267" ht="17.25" thickBot="1">
      <c r="A244" s="21"/>
      <c r="B244" s="21"/>
      <c r="C244" s="23">
        <v>482158</v>
      </c>
      <c r="D244" s="23">
        <v>0</v>
      </c>
      <c r="E244" s="23">
        <v>0</v>
      </c>
      <c r="F244" s="23">
        <v>0</v>
      </c>
      <c r="G244" s="23">
        <v>0</v>
      </c>
      <c r="H244" s="23">
        <v>0</v>
      </c>
      <c r="I244" s="23">
        <v>1</v>
      </c>
      <c r="J244" s="21">
        <v>1</v>
      </c>
      <c r="K244" s="21">
        <v>0.5</v>
      </c>
      <c r="L244" s="23">
        <v>0</v>
      </c>
      <c r="M244" s="21" t="s">
        <v>1167</v>
      </c>
      <c r="N244" s="21">
        <v>0</v>
      </c>
      <c r="O244" s="23">
        <v>659</v>
      </c>
      <c r="P244" s="24" t="b">
        <v>0</v>
      </c>
      <c r="Q244" s="21"/>
      <c r="R244" s="21"/>
      <c r="S244" s="23">
        <v>40</v>
      </c>
      <c r="T244" s="21" t="s">
        <v>2859</v>
      </c>
      <c r="U244" s="21">
        <v>0</v>
      </c>
      <c r="V244" s="21" t="s">
        <v>2860</v>
      </c>
      <c r="W244" s="21">
        <v>0</v>
      </c>
      <c r="X244" s="24" t="b">
        <v>0</v>
      </c>
      <c r="Y244" s="21"/>
      <c r="Z244" s="21" t="s">
        <v>1129</v>
      </c>
      <c r="AA244" s="23">
        <v>7</v>
      </c>
      <c r="AB244" s="23">
        <v>8</v>
      </c>
      <c r="AC244" s="23">
        <v>0</v>
      </c>
      <c r="AD244" s="23">
        <v>174</v>
      </c>
      <c r="AE244" s="23">
        <v>174</v>
      </c>
      <c r="AF244" s="23">
        <v>18</v>
      </c>
      <c r="AG244" s="23">
        <v>18</v>
      </c>
      <c r="AH244" s="21">
        <v>0</v>
      </c>
      <c r="AI244" s="21">
        <v>0</v>
      </c>
      <c r="AJ244" s="21" t="s">
        <v>2860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0</v>
      </c>
      <c r="AQ244" s="23">
        <v>0</v>
      </c>
      <c r="AR244" s="23">
        <v>0</v>
      </c>
      <c r="AS244" s="23">
        <v>0</v>
      </c>
      <c r="AT244" s="23">
        <v>0</v>
      </c>
      <c r="AU244" s="23">
        <v>0</v>
      </c>
      <c r="AV244" s="23">
        <v>0</v>
      </c>
      <c r="AW244" s="23">
        <v>0</v>
      </c>
      <c r="AX244" s="21">
        <v>0</v>
      </c>
      <c r="AY244" s="21">
        <v>0</v>
      </c>
      <c r="AZ244" s="21">
        <v>0</v>
      </c>
      <c r="BA244" s="21">
        <v>0</v>
      </c>
      <c r="BB244" s="23">
        <v>0</v>
      </c>
      <c r="BC244" s="21">
        <v>0</v>
      </c>
      <c r="BD244" s="21">
        <v>0</v>
      </c>
      <c r="BE244" s="21">
        <v>0</v>
      </c>
      <c r="BF244" s="21">
        <v>0</v>
      </c>
      <c r="BG244" s="23">
        <v>319</v>
      </c>
      <c r="BH244" s="23">
        <v>55</v>
      </c>
      <c r="BI244" s="23">
        <v>310</v>
      </c>
      <c r="BJ244" s="23">
        <v>44</v>
      </c>
      <c r="BK244" s="23">
        <v>268</v>
      </c>
      <c r="BL244" s="23">
        <v>43</v>
      </c>
      <c r="BM244" s="23">
        <v>327</v>
      </c>
      <c r="BN244" s="23">
        <v>55</v>
      </c>
      <c r="BO244" s="21"/>
      <c r="BP244" s="21"/>
      <c r="BQ244" s="21"/>
      <c r="BR244" s="21"/>
      <c r="BS244" s="21"/>
      <c r="BT244" s="21"/>
      <c r="BU244" s="23">
        <v>0</v>
      </c>
      <c r="BV244" s="23">
        <v>0</v>
      </c>
      <c r="BW244" s="23">
        <v>0</v>
      </c>
      <c r="BX244" s="23">
        <v>0</v>
      </c>
      <c r="BY244" s="23">
        <v>0</v>
      </c>
      <c r="BZ244" s="23">
        <v>0</v>
      </c>
      <c r="CA244" s="23">
        <v>650</v>
      </c>
      <c r="CB244" s="23">
        <v>72</v>
      </c>
      <c r="CC244" s="23">
        <v>373</v>
      </c>
      <c r="CD244" s="23">
        <v>61</v>
      </c>
      <c r="CE244" s="23">
        <v>373</v>
      </c>
      <c r="CF244" s="23">
        <v>61</v>
      </c>
      <c r="CG244" s="23">
        <v>646</v>
      </c>
      <c r="CH244" s="23">
        <v>75</v>
      </c>
      <c r="CI244" s="23">
        <v>0</v>
      </c>
      <c r="CJ244" s="23">
        <v>0</v>
      </c>
      <c r="CK244" s="21"/>
      <c r="CL244" s="21"/>
      <c r="CM244" s="21"/>
      <c r="CN244" s="21"/>
      <c r="CO244" s="21"/>
      <c r="CP244" s="21"/>
      <c r="CQ244" s="21"/>
      <c r="CR244" s="21"/>
      <c r="CS244" s="21"/>
      <c r="CT244" s="21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</row>
    <row r="245" spans="1:267" ht="17.25" thickBot="1">
      <c r="A245" s="21"/>
      <c r="B245" s="21"/>
      <c r="C245" s="23">
        <v>466117</v>
      </c>
      <c r="D245" s="23">
        <v>0</v>
      </c>
      <c r="E245" s="23">
        <v>0</v>
      </c>
      <c r="F245" s="23">
        <v>0</v>
      </c>
      <c r="G245" s="23">
        <v>0</v>
      </c>
      <c r="H245" s="23">
        <v>0</v>
      </c>
      <c r="I245" s="23">
        <v>3</v>
      </c>
      <c r="J245" s="21">
        <v>0.5</v>
      </c>
      <c r="K245" s="21">
        <v>1.5</v>
      </c>
      <c r="L245" s="23">
        <v>0</v>
      </c>
      <c r="M245" s="21" t="s">
        <v>2023</v>
      </c>
      <c r="N245" s="21">
        <v>0</v>
      </c>
      <c r="O245" s="23">
        <v>219</v>
      </c>
      <c r="P245" s="24" t="b">
        <v>0</v>
      </c>
      <c r="Q245" s="21"/>
      <c r="R245" s="21"/>
      <c r="S245" s="23">
        <v>45</v>
      </c>
      <c r="T245" s="21" t="s">
        <v>2024</v>
      </c>
      <c r="U245" s="21">
        <v>0</v>
      </c>
      <c r="V245" s="21" t="s">
        <v>2025</v>
      </c>
      <c r="W245" s="21">
        <v>0.3</v>
      </c>
      <c r="X245" s="24" t="b">
        <v>0</v>
      </c>
      <c r="Y245" s="21"/>
      <c r="Z245" s="21" t="s">
        <v>1129</v>
      </c>
      <c r="AA245" s="23">
        <v>8</v>
      </c>
      <c r="AB245" s="23">
        <v>31</v>
      </c>
      <c r="AC245" s="23">
        <v>0</v>
      </c>
      <c r="AD245" s="23">
        <v>573</v>
      </c>
      <c r="AE245" s="23">
        <v>573</v>
      </c>
      <c r="AF245" s="23">
        <v>1384</v>
      </c>
      <c r="AG245" s="23">
        <v>1384</v>
      </c>
      <c r="AH245" s="21">
        <v>0</v>
      </c>
      <c r="AI245" s="21">
        <v>0</v>
      </c>
      <c r="AJ245" s="21" t="s">
        <v>2025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0</v>
      </c>
      <c r="AQ245" s="23">
        <v>0</v>
      </c>
      <c r="AR245" s="23">
        <v>0</v>
      </c>
      <c r="AS245" s="23">
        <v>0</v>
      </c>
      <c r="AT245" s="23">
        <v>0</v>
      </c>
      <c r="AU245" s="23">
        <v>0</v>
      </c>
      <c r="AV245" s="23">
        <v>0</v>
      </c>
      <c r="AW245" s="23">
        <v>0</v>
      </c>
      <c r="AX245" s="21">
        <v>0</v>
      </c>
      <c r="AY245" s="21">
        <v>0</v>
      </c>
      <c r="AZ245" s="21">
        <v>0</v>
      </c>
      <c r="BA245" s="21">
        <v>0</v>
      </c>
      <c r="BB245" s="23">
        <v>0</v>
      </c>
      <c r="BC245" s="21">
        <v>0</v>
      </c>
      <c r="BD245" s="21">
        <v>0</v>
      </c>
      <c r="BE245" s="21">
        <v>0</v>
      </c>
      <c r="BF245" s="21">
        <v>0</v>
      </c>
      <c r="BG245" s="23">
        <v>458</v>
      </c>
      <c r="BH245" s="23">
        <v>150</v>
      </c>
      <c r="BI245" s="23">
        <v>458</v>
      </c>
      <c r="BJ245" s="23">
        <v>156</v>
      </c>
      <c r="BK245" s="23">
        <v>435</v>
      </c>
      <c r="BL245" s="23">
        <v>139</v>
      </c>
      <c r="BM245" s="23">
        <v>466</v>
      </c>
      <c r="BN245" s="23">
        <v>157</v>
      </c>
      <c r="BO245" s="21"/>
      <c r="BP245" s="21"/>
      <c r="BQ245" s="21"/>
      <c r="BR245" s="21"/>
      <c r="BS245" s="21"/>
      <c r="BT245" s="21"/>
      <c r="BU245" s="23">
        <v>0</v>
      </c>
      <c r="BV245" s="23">
        <v>0</v>
      </c>
      <c r="BW245" s="23">
        <v>0</v>
      </c>
      <c r="BX245" s="23">
        <v>0</v>
      </c>
      <c r="BY245" s="23">
        <v>0</v>
      </c>
      <c r="BZ245" s="23">
        <v>0</v>
      </c>
      <c r="CA245" s="23">
        <v>498</v>
      </c>
      <c r="CB245" s="23">
        <v>250</v>
      </c>
      <c r="CC245" s="23">
        <v>502</v>
      </c>
      <c r="CD245" s="23">
        <v>178</v>
      </c>
      <c r="CE245" s="23">
        <v>502</v>
      </c>
      <c r="CF245" s="23">
        <v>178</v>
      </c>
      <c r="CG245" s="23">
        <v>292</v>
      </c>
      <c r="CH245" s="23">
        <v>85</v>
      </c>
      <c r="CI245" s="23">
        <v>0</v>
      </c>
      <c r="CJ245" s="23">
        <v>0</v>
      </c>
      <c r="CK245" s="21"/>
      <c r="CL245" s="21"/>
      <c r="CM245" s="21"/>
      <c r="CN245" s="21"/>
      <c r="CO245" s="21"/>
      <c r="CP245" s="21"/>
      <c r="CQ245" s="21"/>
      <c r="CR245" s="21"/>
      <c r="CS245" s="21"/>
      <c r="CT245" s="21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</row>
    <row r="246" spans="1:267" ht="17.25" thickBot="1">
      <c r="A246" s="21"/>
      <c r="B246" s="21"/>
      <c r="C246" s="23">
        <v>174874</v>
      </c>
      <c r="D246" s="23">
        <v>0</v>
      </c>
      <c r="E246" s="23">
        <v>0</v>
      </c>
      <c r="F246" s="23">
        <v>0</v>
      </c>
      <c r="G246" s="23">
        <v>0</v>
      </c>
      <c r="H246" s="23">
        <v>1</v>
      </c>
      <c r="I246" s="23">
        <v>2</v>
      </c>
      <c r="J246" s="21">
        <v>1.5</v>
      </c>
      <c r="K246" s="21">
        <v>2.5</v>
      </c>
      <c r="L246" s="23">
        <v>9</v>
      </c>
      <c r="M246" s="21" t="s">
        <v>1489</v>
      </c>
      <c r="N246" s="21">
        <v>9</v>
      </c>
      <c r="O246" s="23">
        <v>220</v>
      </c>
      <c r="P246" s="24" t="b">
        <v>1</v>
      </c>
      <c r="Q246" s="21"/>
      <c r="R246" s="21"/>
      <c r="S246" s="23">
        <v>45</v>
      </c>
      <c r="T246" s="21" t="s">
        <v>1490</v>
      </c>
      <c r="U246" s="21">
        <v>9</v>
      </c>
      <c r="V246" s="21" t="s">
        <v>811</v>
      </c>
      <c r="W246" s="21">
        <v>2.2000000000000002</v>
      </c>
      <c r="X246" s="24" t="b">
        <v>0</v>
      </c>
      <c r="Y246" s="21"/>
      <c r="Z246" s="21" t="s">
        <v>1129</v>
      </c>
      <c r="AA246" s="23">
        <v>8</v>
      </c>
      <c r="AB246" s="23">
        <v>31</v>
      </c>
      <c r="AC246" s="23">
        <v>9</v>
      </c>
      <c r="AD246" s="23">
        <v>74107</v>
      </c>
      <c r="AE246" s="23">
        <v>74107</v>
      </c>
      <c r="AF246" s="23">
        <v>6385</v>
      </c>
      <c r="AG246" s="23">
        <v>6385</v>
      </c>
      <c r="AH246" s="21">
        <v>2</v>
      </c>
      <c r="AI246" s="21">
        <v>2</v>
      </c>
      <c r="AJ246" s="21" t="s">
        <v>811</v>
      </c>
      <c r="AK246" s="23">
        <v>90</v>
      </c>
      <c r="AL246" s="23">
        <v>0</v>
      </c>
      <c r="AM246" s="23">
        <v>0</v>
      </c>
      <c r="AN246" s="23">
        <v>1</v>
      </c>
      <c r="AO246" s="23">
        <v>0</v>
      </c>
      <c r="AP246" s="23">
        <v>0</v>
      </c>
      <c r="AQ246" s="23">
        <v>0</v>
      </c>
      <c r="AR246" s="23">
        <v>0</v>
      </c>
      <c r="AS246" s="23">
        <v>0</v>
      </c>
      <c r="AT246" s="23">
        <v>0</v>
      </c>
      <c r="AU246" s="23">
        <v>0</v>
      </c>
      <c r="AV246" s="23">
        <v>3</v>
      </c>
      <c r="AW246" s="23">
        <v>31</v>
      </c>
      <c r="AX246" s="21">
        <v>41.2</v>
      </c>
      <c r="AY246" s="21">
        <v>24.9</v>
      </c>
      <c r="AZ246" s="21">
        <v>42</v>
      </c>
      <c r="BA246" s="21">
        <v>10.8</v>
      </c>
      <c r="BB246" s="23">
        <v>1</v>
      </c>
      <c r="BC246" s="21">
        <v>0.15</v>
      </c>
      <c r="BD246" s="21">
        <v>0.11</v>
      </c>
      <c r="BE246" s="21">
        <v>0.26</v>
      </c>
      <c r="BF246" s="21">
        <v>0.49</v>
      </c>
      <c r="BG246" s="23">
        <v>17</v>
      </c>
      <c r="BH246" s="23">
        <v>5</v>
      </c>
      <c r="BI246" s="23">
        <v>38</v>
      </c>
      <c r="BJ246" s="23">
        <v>9</v>
      </c>
      <c r="BK246" s="23">
        <v>15</v>
      </c>
      <c r="BL246" s="23">
        <v>1</v>
      </c>
      <c r="BM246" s="23">
        <v>16</v>
      </c>
      <c r="BN246" s="23">
        <v>2</v>
      </c>
      <c r="BO246" s="21"/>
      <c r="BP246" s="21"/>
      <c r="BQ246" s="21"/>
      <c r="BR246" s="21"/>
      <c r="BS246" s="21"/>
      <c r="BT246" s="21"/>
      <c r="BU246" s="23">
        <v>0.15</v>
      </c>
      <c r="BV246" s="23">
        <v>0</v>
      </c>
      <c r="BW246" s="23">
        <v>0.11</v>
      </c>
      <c r="BX246" s="23">
        <v>0.26</v>
      </c>
      <c r="BY246" s="23">
        <v>0.49</v>
      </c>
      <c r="BZ246" s="23">
        <v>0</v>
      </c>
      <c r="CA246" s="23">
        <v>386</v>
      </c>
      <c r="CB246" s="23">
        <v>84</v>
      </c>
      <c r="CC246" s="23">
        <v>10</v>
      </c>
      <c r="CD246" s="23">
        <v>4</v>
      </c>
      <c r="CE246" s="23">
        <v>10</v>
      </c>
      <c r="CF246" s="23">
        <v>4</v>
      </c>
      <c r="CG246" s="23">
        <v>122</v>
      </c>
      <c r="CH246" s="23">
        <v>43</v>
      </c>
      <c r="CI246" s="23">
        <v>1</v>
      </c>
      <c r="CJ246" s="23">
        <v>1</v>
      </c>
      <c r="CK246" s="21"/>
      <c r="CL246" s="21"/>
      <c r="CM246" s="21"/>
      <c r="CN246" s="21"/>
      <c r="CO246" s="21"/>
      <c r="CP246" s="21"/>
      <c r="CQ246" s="21"/>
      <c r="CR246" s="21"/>
      <c r="CS246" s="21"/>
      <c r="CT246" s="21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</row>
    <row r="247" spans="1:267" ht="17.25" thickBot="1">
      <c r="A247" s="21"/>
      <c r="B247" s="21"/>
      <c r="C247" s="23">
        <v>80146</v>
      </c>
      <c r="D247" s="23">
        <v>0</v>
      </c>
      <c r="E247" s="23">
        <v>0</v>
      </c>
      <c r="F247" s="23">
        <v>0</v>
      </c>
      <c r="G247" s="23">
        <v>0</v>
      </c>
      <c r="H247" s="23">
        <v>0</v>
      </c>
      <c r="I247" s="23">
        <v>3</v>
      </c>
      <c r="J247" s="21">
        <v>1.6</v>
      </c>
      <c r="K247" s="21">
        <v>2.6</v>
      </c>
      <c r="L247" s="23">
        <v>6</v>
      </c>
      <c r="M247" s="21" t="s">
        <v>1285</v>
      </c>
      <c r="N247" s="21">
        <v>6</v>
      </c>
      <c r="O247" s="23">
        <v>221</v>
      </c>
      <c r="P247" s="24" t="b">
        <v>0</v>
      </c>
      <c r="Q247" s="21"/>
      <c r="R247" s="21"/>
      <c r="S247" s="23">
        <v>55</v>
      </c>
      <c r="T247" s="21" t="s">
        <v>1483</v>
      </c>
      <c r="U247" s="21">
        <v>6</v>
      </c>
      <c r="V247" s="21" t="s">
        <v>799</v>
      </c>
      <c r="W247" s="21">
        <v>0.4</v>
      </c>
      <c r="X247" s="24" t="b">
        <v>0</v>
      </c>
      <c r="Y247" s="21"/>
      <c r="Z247" s="21" t="s">
        <v>1129</v>
      </c>
      <c r="AA247" s="23">
        <v>8</v>
      </c>
      <c r="AB247" s="23">
        <v>31</v>
      </c>
      <c r="AC247" s="23">
        <v>6</v>
      </c>
      <c r="AD247" s="23">
        <v>4811</v>
      </c>
      <c r="AE247" s="23">
        <v>4811</v>
      </c>
      <c r="AF247" s="23">
        <v>1835</v>
      </c>
      <c r="AG247" s="23">
        <v>1835</v>
      </c>
      <c r="AH247" s="21">
        <v>1.1000000000000001</v>
      </c>
      <c r="AI247" s="21">
        <v>1.1000000000000001</v>
      </c>
      <c r="AJ247" s="21" t="s">
        <v>2022</v>
      </c>
      <c r="AK247" s="23">
        <v>90</v>
      </c>
      <c r="AL247" s="23">
        <v>0</v>
      </c>
      <c r="AM247" s="23">
        <v>1</v>
      </c>
      <c r="AN247" s="23">
        <v>1</v>
      </c>
      <c r="AO247" s="23">
        <v>0</v>
      </c>
      <c r="AP247" s="23">
        <v>0</v>
      </c>
      <c r="AQ247" s="23">
        <v>0</v>
      </c>
      <c r="AR247" s="23">
        <v>0</v>
      </c>
      <c r="AS247" s="23">
        <v>0</v>
      </c>
      <c r="AT247" s="23">
        <v>0</v>
      </c>
      <c r="AU247" s="23">
        <v>0</v>
      </c>
      <c r="AV247" s="23">
        <v>0</v>
      </c>
      <c r="AW247" s="23">
        <v>14</v>
      </c>
      <c r="AX247" s="21">
        <v>26.8</v>
      </c>
      <c r="AY247" s="21">
        <v>32</v>
      </c>
      <c r="AZ247" s="21">
        <v>32</v>
      </c>
      <c r="BA247" s="21">
        <v>9.1</v>
      </c>
      <c r="BB247" s="23">
        <v>1</v>
      </c>
      <c r="BC247" s="21">
        <v>0.09</v>
      </c>
      <c r="BD247" s="21">
        <v>0.36</v>
      </c>
      <c r="BE247" s="21">
        <v>0.45</v>
      </c>
      <c r="BF247" s="21">
        <v>0.49</v>
      </c>
      <c r="BG247" s="23">
        <v>48</v>
      </c>
      <c r="BH247" s="23">
        <v>17</v>
      </c>
      <c r="BI247" s="23">
        <v>27</v>
      </c>
      <c r="BJ247" s="23">
        <v>19</v>
      </c>
      <c r="BK247" s="23">
        <v>33</v>
      </c>
      <c r="BL247" s="23">
        <v>14</v>
      </c>
      <c r="BM247" s="23">
        <v>22</v>
      </c>
      <c r="BN247" s="23">
        <v>12</v>
      </c>
      <c r="BO247" s="21"/>
      <c r="BP247" s="21"/>
      <c r="BQ247" s="21"/>
      <c r="BR247" s="21"/>
      <c r="BS247" s="21"/>
      <c r="BT247" s="21"/>
      <c r="BU247" s="23">
        <v>0.09</v>
      </c>
      <c r="BV247" s="23">
        <v>0</v>
      </c>
      <c r="BW247" s="23">
        <v>0.36</v>
      </c>
      <c r="BX247" s="23">
        <v>0.45</v>
      </c>
      <c r="BY247" s="23">
        <v>0.49</v>
      </c>
      <c r="BZ247" s="23">
        <v>0</v>
      </c>
      <c r="CA247" s="23">
        <v>87</v>
      </c>
      <c r="CB247" s="23">
        <v>54</v>
      </c>
      <c r="CC247" s="23">
        <v>42</v>
      </c>
      <c r="CD247" s="23">
        <v>12</v>
      </c>
      <c r="CE247" s="23">
        <v>42</v>
      </c>
      <c r="CF247" s="23">
        <v>12</v>
      </c>
      <c r="CG247" s="23">
        <v>255</v>
      </c>
      <c r="CH247" s="23">
        <v>81</v>
      </c>
      <c r="CI247" s="23">
        <v>1</v>
      </c>
      <c r="CJ247" s="23">
        <v>1</v>
      </c>
      <c r="CK247" s="21"/>
      <c r="CL247" s="21"/>
      <c r="CM247" s="21"/>
      <c r="CN247" s="21"/>
      <c r="CO247" s="21"/>
      <c r="CP247" s="21"/>
      <c r="CQ247" s="21"/>
      <c r="CR247" s="21"/>
      <c r="CS247" s="21"/>
      <c r="CT247" s="21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</row>
    <row r="248" spans="1:267" ht="17.25" thickBot="1">
      <c r="A248" s="21"/>
      <c r="B248" s="21"/>
      <c r="C248" s="23">
        <v>57328</v>
      </c>
      <c r="D248" s="23">
        <v>0</v>
      </c>
      <c r="E248" s="23">
        <v>0</v>
      </c>
      <c r="F248" s="23">
        <v>0</v>
      </c>
      <c r="G248" s="23">
        <v>0</v>
      </c>
      <c r="H248" s="23">
        <v>0</v>
      </c>
      <c r="I248" s="23">
        <v>2</v>
      </c>
      <c r="J248" s="21">
        <v>1.5</v>
      </c>
      <c r="K248" s="21">
        <v>2.5</v>
      </c>
      <c r="L248" s="23">
        <v>0</v>
      </c>
      <c r="M248" s="21" t="s">
        <v>1481</v>
      </c>
      <c r="N248" s="21">
        <v>0</v>
      </c>
      <c r="O248" s="23">
        <v>222</v>
      </c>
      <c r="P248" s="24" t="b">
        <v>0</v>
      </c>
      <c r="Q248" s="21"/>
      <c r="R248" s="21"/>
      <c r="S248" s="23">
        <v>45</v>
      </c>
      <c r="T248" s="21" t="s">
        <v>1482</v>
      </c>
      <c r="U248" s="21">
        <v>0</v>
      </c>
      <c r="V248" s="21" t="s">
        <v>832</v>
      </c>
      <c r="W248" s="21">
        <v>0.1</v>
      </c>
      <c r="X248" s="24" t="b">
        <v>0</v>
      </c>
      <c r="Y248" s="21"/>
      <c r="Z248" s="21" t="s">
        <v>1129</v>
      </c>
      <c r="AA248" s="23">
        <v>8</v>
      </c>
      <c r="AB248" s="23">
        <v>31</v>
      </c>
      <c r="AC248" s="23">
        <v>0</v>
      </c>
      <c r="AD248" s="23">
        <v>275</v>
      </c>
      <c r="AE248" s="23">
        <v>275</v>
      </c>
      <c r="AF248" s="23">
        <v>1049</v>
      </c>
      <c r="AG248" s="23">
        <v>1049</v>
      </c>
      <c r="AH248" s="21">
        <v>0</v>
      </c>
      <c r="AI248" s="21">
        <v>0</v>
      </c>
      <c r="AJ248" s="21" t="s">
        <v>832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0</v>
      </c>
      <c r="AQ248" s="23">
        <v>0</v>
      </c>
      <c r="AR248" s="23">
        <v>0</v>
      </c>
      <c r="AS248" s="23">
        <v>0</v>
      </c>
      <c r="AT248" s="23">
        <v>0</v>
      </c>
      <c r="AU248" s="23">
        <v>0</v>
      </c>
      <c r="AV248" s="23">
        <v>0</v>
      </c>
      <c r="AW248" s="23">
        <v>0</v>
      </c>
      <c r="AX248" s="21">
        <v>0</v>
      </c>
      <c r="AY248" s="21">
        <v>0</v>
      </c>
      <c r="AZ248" s="21">
        <v>0</v>
      </c>
      <c r="BA248" s="21">
        <v>0</v>
      </c>
      <c r="BB248" s="23">
        <v>0</v>
      </c>
      <c r="BC248" s="21">
        <v>0</v>
      </c>
      <c r="BD248" s="21">
        <v>0</v>
      </c>
      <c r="BE248" s="21">
        <v>0</v>
      </c>
      <c r="BF248" s="21">
        <v>0</v>
      </c>
      <c r="BG248" s="23">
        <v>342</v>
      </c>
      <c r="BH248" s="23">
        <v>150</v>
      </c>
      <c r="BI248" s="23">
        <v>334</v>
      </c>
      <c r="BJ248" s="23">
        <v>145</v>
      </c>
      <c r="BK248" s="23">
        <v>296</v>
      </c>
      <c r="BL248" s="23">
        <v>125</v>
      </c>
      <c r="BM248" s="23">
        <v>350</v>
      </c>
      <c r="BN248" s="23">
        <v>148</v>
      </c>
      <c r="BO248" s="21"/>
      <c r="BP248" s="21"/>
      <c r="BQ248" s="21"/>
      <c r="BR248" s="21"/>
      <c r="BS248" s="21"/>
      <c r="BT248" s="21"/>
      <c r="BU248" s="23">
        <v>0</v>
      </c>
      <c r="BV248" s="23">
        <v>0</v>
      </c>
      <c r="BW248" s="23">
        <v>0</v>
      </c>
      <c r="BX248" s="23">
        <v>0</v>
      </c>
      <c r="BY248" s="23">
        <v>0</v>
      </c>
      <c r="BZ248" s="23">
        <v>0</v>
      </c>
      <c r="CA248" s="23">
        <v>325</v>
      </c>
      <c r="CB248" s="23">
        <v>45</v>
      </c>
      <c r="CC248" s="23">
        <v>394</v>
      </c>
      <c r="CD248" s="23">
        <v>152</v>
      </c>
      <c r="CE248" s="23">
        <v>394</v>
      </c>
      <c r="CF248" s="23">
        <v>152</v>
      </c>
      <c r="CG248" s="23">
        <v>399</v>
      </c>
      <c r="CH248" s="23">
        <v>154</v>
      </c>
      <c r="CI248" s="23">
        <v>0</v>
      </c>
      <c r="CJ248" s="23">
        <v>0</v>
      </c>
      <c r="CK248" s="21"/>
      <c r="CL248" s="21"/>
      <c r="CM248" s="21"/>
      <c r="CN248" s="21"/>
      <c r="CO248" s="21"/>
      <c r="CP248" s="21"/>
      <c r="CQ248" s="21"/>
      <c r="CR248" s="21"/>
      <c r="CS248" s="21"/>
      <c r="CT248" s="21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</row>
    <row r="249" spans="1:267" ht="17.25" thickBot="1">
      <c r="A249" s="23">
        <v>100</v>
      </c>
      <c r="B249" s="23">
        <v>75</v>
      </c>
      <c r="C249" s="23">
        <v>438464</v>
      </c>
      <c r="D249" s="23">
        <v>0</v>
      </c>
      <c r="E249" s="23">
        <v>0</v>
      </c>
      <c r="F249" s="23">
        <v>0</v>
      </c>
      <c r="G249" s="23">
        <v>0</v>
      </c>
      <c r="H249" s="23">
        <v>0</v>
      </c>
      <c r="I249" s="23">
        <v>3</v>
      </c>
      <c r="J249" s="21">
        <v>1.1000000000000001</v>
      </c>
      <c r="K249" s="21">
        <v>1.6</v>
      </c>
      <c r="L249" s="23">
        <v>3</v>
      </c>
      <c r="M249" s="21" t="s">
        <v>1509</v>
      </c>
      <c r="N249" s="21">
        <v>3</v>
      </c>
      <c r="O249" s="23">
        <v>223</v>
      </c>
      <c r="P249" s="24" t="b">
        <v>0</v>
      </c>
      <c r="Q249" s="21"/>
      <c r="R249" s="21" t="s">
        <v>2713</v>
      </c>
      <c r="S249" s="23">
        <v>50</v>
      </c>
      <c r="T249" s="21" t="s">
        <v>1510</v>
      </c>
      <c r="U249" s="21">
        <v>3</v>
      </c>
      <c r="V249" s="21" t="s">
        <v>1511</v>
      </c>
      <c r="W249" s="21">
        <v>0.1</v>
      </c>
      <c r="X249" s="24" t="b">
        <v>0</v>
      </c>
      <c r="Y249" s="21"/>
      <c r="Z249" s="21" t="s">
        <v>1129</v>
      </c>
      <c r="AA249" s="23">
        <v>8</v>
      </c>
      <c r="AB249" s="23">
        <v>31</v>
      </c>
      <c r="AC249" s="23">
        <v>3</v>
      </c>
      <c r="AD249" s="23">
        <v>803</v>
      </c>
      <c r="AE249" s="23">
        <v>803</v>
      </c>
      <c r="AF249" s="23">
        <v>476</v>
      </c>
      <c r="AG249" s="23">
        <v>476</v>
      </c>
      <c r="AH249" s="21">
        <v>0.6</v>
      </c>
      <c r="AI249" s="21">
        <v>0.6</v>
      </c>
      <c r="AJ249" s="21" t="s">
        <v>875</v>
      </c>
      <c r="AK249" s="23">
        <v>90</v>
      </c>
      <c r="AL249" s="23">
        <v>0</v>
      </c>
      <c r="AM249" s="23">
        <v>0</v>
      </c>
      <c r="AN249" s="23">
        <v>1</v>
      </c>
      <c r="AO249" s="23">
        <v>0</v>
      </c>
      <c r="AP249" s="23">
        <v>0</v>
      </c>
      <c r="AQ249" s="23">
        <v>0</v>
      </c>
      <c r="AR249" s="23">
        <v>0</v>
      </c>
      <c r="AS249" s="23">
        <v>0</v>
      </c>
      <c r="AT249" s="23">
        <v>0</v>
      </c>
      <c r="AU249" s="23">
        <v>0</v>
      </c>
      <c r="AV249" s="23">
        <v>0</v>
      </c>
      <c r="AW249" s="23">
        <v>12</v>
      </c>
      <c r="AX249" s="21">
        <v>14.6</v>
      </c>
      <c r="AY249" s="21">
        <v>33</v>
      </c>
      <c r="AZ249" s="21">
        <v>9</v>
      </c>
      <c r="BA249" s="21">
        <v>5.7</v>
      </c>
      <c r="BB249" s="23">
        <v>1</v>
      </c>
      <c r="BC249" s="21">
        <v>0.01</v>
      </c>
      <c r="BD249" s="21">
        <v>0.03</v>
      </c>
      <c r="BE249" s="21">
        <v>0.04</v>
      </c>
      <c r="BF249" s="21">
        <v>0.49</v>
      </c>
      <c r="BG249" s="23">
        <v>100</v>
      </c>
      <c r="BH249" s="23">
        <v>36</v>
      </c>
      <c r="BI249" s="23">
        <v>24</v>
      </c>
      <c r="BJ249" s="23">
        <v>16</v>
      </c>
      <c r="BK249" s="23">
        <v>86</v>
      </c>
      <c r="BL249" s="23">
        <v>51</v>
      </c>
      <c r="BM249" s="23">
        <v>59</v>
      </c>
      <c r="BN249" s="23">
        <v>31</v>
      </c>
      <c r="BO249" s="21"/>
      <c r="BP249" s="21"/>
      <c r="BQ249" s="21"/>
      <c r="BR249" s="21"/>
      <c r="BS249" s="21"/>
      <c r="BT249" s="21"/>
      <c r="BU249" s="23">
        <v>0.01</v>
      </c>
      <c r="BV249" s="23">
        <v>0</v>
      </c>
      <c r="BW249" s="23">
        <v>0.03</v>
      </c>
      <c r="BX249" s="23">
        <v>0.04</v>
      </c>
      <c r="BY249" s="23">
        <v>0.49</v>
      </c>
      <c r="BZ249" s="23">
        <v>0</v>
      </c>
      <c r="CA249" s="23">
        <v>279</v>
      </c>
      <c r="CB249" s="23">
        <v>181</v>
      </c>
      <c r="CC249" s="23">
        <v>76</v>
      </c>
      <c r="CD249" s="23">
        <v>31</v>
      </c>
      <c r="CE249" s="23">
        <v>76</v>
      </c>
      <c r="CF249" s="23">
        <v>31</v>
      </c>
      <c r="CG249" s="23">
        <v>486</v>
      </c>
      <c r="CH249" s="23">
        <v>172</v>
      </c>
      <c r="CI249" s="23">
        <v>1</v>
      </c>
      <c r="CJ249" s="23">
        <v>1</v>
      </c>
      <c r="CK249" s="21"/>
      <c r="CL249" s="21"/>
      <c r="CM249" s="21"/>
      <c r="CN249" s="21"/>
      <c r="CO249" s="21"/>
      <c r="CP249" s="21"/>
      <c r="CQ249" s="21"/>
      <c r="CR249" s="21"/>
      <c r="CS249" s="21"/>
      <c r="CT249" s="21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</row>
    <row r="250" spans="1:267" ht="17.25" thickBot="1">
      <c r="A250" s="21"/>
      <c r="B250" s="21"/>
      <c r="C250" s="23">
        <v>450535</v>
      </c>
      <c r="D250" s="23">
        <v>0</v>
      </c>
      <c r="E250" s="23">
        <v>0</v>
      </c>
      <c r="F250" s="23">
        <v>0</v>
      </c>
      <c r="G250" s="23">
        <v>0</v>
      </c>
      <c r="H250" s="23">
        <v>0</v>
      </c>
      <c r="I250" s="23">
        <v>3</v>
      </c>
      <c r="J250" s="21">
        <v>0.5</v>
      </c>
      <c r="K250" s="21">
        <v>1.5</v>
      </c>
      <c r="L250" s="23">
        <v>0</v>
      </c>
      <c r="M250" s="21" t="s">
        <v>1501</v>
      </c>
      <c r="N250" s="21">
        <v>0</v>
      </c>
      <c r="O250" s="23">
        <v>224</v>
      </c>
      <c r="P250" s="24" t="b">
        <v>0</v>
      </c>
      <c r="Q250" s="21"/>
      <c r="R250" s="21"/>
      <c r="S250" s="23">
        <v>45</v>
      </c>
      <c r="T250" s="21" t="s">
        <v>1502</v>
      </c>
      <c r="U250" s="21">
        <v>0</v>
      </c>
      <c r="V250" s="21" t="s">
        <v>956</v>
      </c>
      <c r="W250" s="21">
        <v>0.1</v>
      </c>
      <c r="X250" s="24" t="b">
        <v>0</v>
      </c>
      <c r="Y250" s="21"/>
      <c r="Z250" s="21" t="s">
        <v>1129</v>
      </c>
      <c r="AA250" s="23">
        <v>8</v>
      </c>
      <c r="AB250" s="23">
        <v>31</v>
      </c>
      <c r="AC250" s="23">
        <v>0</v>
      </c>
      <c r="AD250" s="23">
        <v>249</v>
      </c>
      <c r="AE250" s="23">
        <v>249</v>
      </c>
      <c r="AF250" s="23">
        <v>521</v>
      </c>
      <c r="AG250" s="23">
        <v>521</v>
      </c>
      <c r="AH250" s="21">
        <v>0</v>
      </c>
      <c r="AI250" s="21">
        <v>0</v>
      </c>
      <c r="AJ250" s="21" t="s">
        <v>956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0</v>
      </c>
      <c r="AQ250" s="23">
        <v>0</v>
      </c>
      <c r="AR250" s="23">
        <v>0</v>
      </c>
      <c r="AS250" s="23">
        <v>0</v>
      </c>
      <c r="AT250" s="23">
        <v>0</v>
      </c>
      <c r="AU250" s="23">
        <v>0</v>
      </c>
      <c r="AV250" s="23">
        <v>0</v>
      </c>
      <c r="AW250" s="23">
        <v>0</v>
      </c>
      <c r="AX250" s="21">
        <v>0</v>
      </c>
      <c r="AY250" s="21">
        <v>0</v>
      </c>
      <c r="AZ250" s="21">
        <v>0</v>
      </c>
      <c r="BA250" s="21">
        <v>0</v>
      </c>
      <c r="BB250" s="23">
        <v>0</v>
      </c>
      <c r="BC250" s="21">
        <v>0</v>
      </c>
      <c r="BD250" s="21">
        <v>0</v>
      </c>
      <c r="BE250" s="21">
        <v>0</v>
      </c>
      <c r="BF250" s="21">
        <v>0</v>
      </c>
      <c r="BG250" s="23">
        <v>448</v>
      </c>
      <c r="BH250" s="23">
        <v>143</v>
      </c>
      <c r="BI250" s="23">
        <v>448</v>
      </c>
      <c r="BJ250" s="23">
        <v>149</v>
      </c>
      <c r="BK250" s="23">
        <v>425</v>
      </c>
      <c r="BL250" s="23">
        <v>132</v>
      </c>
      <c r="BM250" s="23">
        <v>456</v>
      </c>
      <c r="BN250" s="23">
        <v>150</v>
      </c>
      <c r="BO250" s="21"/>
      <c r="BP250" s="21"/>
      <c r="BQ250" s="21"/>
      <c r="BR250" s="21"/>
      <c r="BS250" s="21"/>
      <c r="BT250" s="21"/>
      <c r="BU250" s="23">
        <v>0</v>
      </c>
      <c r="BV250" s="23">
        <v>0</v>
      </c>
      <c r="BW250" s="23">
        <v>0</v>
      </c>
      <c r="BX250" s="23">
        <v>0</v>
      </c>
      <c r="BY250" s="23">
        <v>0</v>
      </c>
      <c r="BZ250" s="23">
        <v>0</v>
      </c>
      <c r="CA250" s="23">
        <v>486</v>
      </c>
      <c r="CB250" s="23">
        <v>242</v>
      </c>
      <c r="CC250" s="23">
        <v>492</v>
      </c>
      <c r="CD250" s="23">
        <v>171</v>
      </c>
      <c r="CE250" s="23">
        <v>492</v>
      </c>
      <c r="CF250" s="23">
        <v>171</v>
      </c>
      <c r="CG250" s="23">
        <v>476</v>
      </c>
      <c r="CH250" s="23">
        <v>165</v>
      </c>
      <c r="CI250" s="23">
        <v>0</v>
      </c>
      <c r="CJ250" s="23">
        <v>0</v>
      </c>
      <c r="CK250" s="21"/>
      <c r="CL250" s="21"/>
      <c r="CM250" s="21"/>
      <c r="CN250" s="21"/>
      <c r="CO250" s="21"/>
      <c r="CP250" s="21"/>
      <c r="CQ250" s="21"/>
      <c r="CR250" s="21"/>
      <c r="CS250" s="21"/>
      <c r="CT250" s="21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</row>
    <row r="251" spans="1:267" ht="17.25" thickBot="1">
      <c r="A251" s="21"/>
      <c r="B251" s="21"/>
      <c r="C251" s="23">
        <v>199670</v>
      </c>
      <c r="D251" s="23">
        <v>0</v>
      </c>
      <c r="E251" s="23">
        <v>0</v>
      </c>
      <c r="F251" s="23">
        <v>0</v>
      </c>
      <c r="G251" s="23">
        <v>0</v>
      </c>
      <c r="H251" s="23">
        <v>0</v>
      </c>
      <c r="I251" s="23">
        <v>4</v>
      </c>
      <c r="J251" s="21">
        <v>1.4</v>
      </c>
      <c r="K251" s="21">
        <v>2.4</v>
      </c>
      <c r="L251" s="23">
        <v>7</v>
      </c>
      <c r="M251" s="21" t="s">
        <v>1491</v>
      </c>
      <c r="N251" s="21">
        <v>7</v>
      </c>
      <c r="O251" s="23">
        <v>225</v>
      </c>
      <c r="P251" s="24" t="b">
        <v>0</v>
      </c>
      <c r="Q251" s="21"/>
      <c r="R251" s="21"/>
      <c r="S251" s="23">
        <v>55</v>
      </c>
      <c r="T251" s="21" t="s">
        <v>1492</v>
      </c>
      <c r="U251" s="21">
        <v>7</v>
      </c>
      <c r="V251" s="21" t="s">
        <v>837</v>
      </c>
      <c r="W251" s="21">
        <v>2.1</v>
      </c>
      <c r="X251" s="24" t="b">
        <v>0</v>
      </c>
      <c r="Y251" s="21"/>
      <c r="Z251" s="21" t="s">
        <v>1129</v>
      </c>
      <c r="AA251" s="23">
        <v>8</v>
      </c>
      <c r="AB251" s="23">
        <v>31</v>
      </c>
      <c r="AC251" s="23">
        <v>7</v>
      </c>
      <c r="AD251" s="23">
        <v>13228</v>
      </c>
      <c r="AE251" s="23">
        <v>13228</v>
      </c>
      <c r="AF251" s="23">
        <v>9032</v>
      </c>
      <c r="AG251" s="23">
        <v>9032</v>
      </c>
      <c r="AH251" s="21">
        <v>1.3</v>
      </c>
      <c r="AI251" s="21">
        <v>1.3</v>
      </c>
      <c r="AJ251" s="21" t="s">
        <v>837</v>
      </c>
      <c r="AK251" s="23">
        <v>90</v>
      </c>
      <c r="AL251" s="23">
        <v>1</v>
      </c>
      <c r="AM251" s="23">
        <v>0</v>
      </c>
      <c r="AN251" s="23">
        <v>1</v>
      </c>
      <c r="AO251" s="23">
        <v>0</v>
      </c>
      <c r="AP251" s="23">
        <v>0</v>
      </c>
      <c r="AQ251" s="23">
        <v>0</v>
      </c>
      <c r="AR251" s="23">
        <v>0</v>
      </c>
      <c r="AS251" s="23">
        <v>0</v>
      </c>
      <c r="AT251" s="23">
        <v>0</v>
      </c>
      <c r="AU251" s="23">
        <v>0</v>
      </c>
      <c r="AV251" s="23">
        <v>1</v>
      </c>
      <c r="AW251" s="23">
        <v>27</v>
      </c>
      <c r="AX251" s="21">
        <v>44.4</v>
      </c>
      <c r="AY251" s="21">
        <v>22.2</v>
      </c>
      <c r="AZ251" s="21">
        <v>93</v>
      </c>
      <c r="BA251" s="21">
        <v>16</v>
      </c>
      <c r="BB251" s="23">
        <v>1</v>
      </c>
      <c r="BC251" s="21">
        <v>1.1200000000000001</v>
      </c>
      <c r="BD251" s="21">
        <v>0.14000000000000001</v>
      </c>
      <c r="BE251" s="21">
        <v>1.26</v>
      </c>
      <c r="BF251" s="21">
        <v>0.49</v>
      </c>
      <c r="BG251" s="23">
        <v>13</v>
      </c>
      <c r="BH251" s="23">
        <v>4</v>
      </c>
      <c r="BI251" s="23">
        <v>51</v>
      </c>
      <c r="BJ251" s="23">
        <v>5</v>
      </c>
      <c r="BK251" s="23">
        <v>1</v>
      </c>
      <c r="BL251" s="23">
        <v>1</v>
      </c>
      <c r="BM251" s="23">
        <v>2</v>
      </c>
      <c r="BN251" s="23">
        <v>1</v>
      </c>
      <c r="BO251" s="21"/>
      <c r="BP251" s="21"/>
      <c r="BQ251" s="21"/>
      <c r="BR251" s="21"/>
      <c r="BS251" s="23">
        <v>3</v>
      </c>
      <c r="BT251" s="21"/>
      <c r="BU251" s="23">
        <v>1.1200000000000001</v>
      </c>
      <c r="BV251" s="23">
        <v>0</v>
      </c>
      <c r="BW251" s="23">
        <v>0.14000000000000001</v>
      </c>
      <c r="BX251" s="23">
        <v>1.26</v>
      </c>
      <c r="BY251" s="23">
        <v>0.49</v>
      </c>
      <c r="BZ251" s="23">
        <v>0</v>
      </c>
      <c r="CA251" s="23">
        <v>116</v>
      </c>
      <c r="CB251" s="23">
        <v>32</v>
      </c>
      <c r="CC251" s="23">
        <v>27</v>
      </c>
      <c r="CD251" s="23">
        <v>6</v>
      </c>
      <c r="CE251" s="23">
        <v>27</v>
      </c>
      <c r="CF251" s="23">
        <v>6</v>
      </c>
      <c r="CG251" s="23">
        <v>124</v>
      </c>
      <c r="CH251" s="23">
        <v>21</v>
      </c>
      <c r="CI251" s="23">
        <v>1</v>
      </c>
      <c r="CJ251" s="23">
        <v>1</v>
      </c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</row>
    <row r="252" spans="1:267" ht="17.25" thickBot="1">
      <c r="A252" s="21"/>
      <c r="B252" s="21"/>
      <c r="C252" s="23">
        <v>232413</v>
      </c>
      <c r="D252" s="23">
        <v>0</v>
      </c>
      <c r="E252" s="23">
        <v>0</v>
      </c>
      <c r="F252" s="23">
        <v>0</v>
      </c>
      <c r="G252" s="23">
        <v>0</v>
      </c>
      <c r="H252" s="23">
        <v>0</v>
      </c>
      <c r="I252" s="23">
        <v>3</v>
      </c>
      <c r="J252" s="21">
        <v>1.8</v>
      </c>
      <c r="K252" s="21">
        <v>2.8</v>
      </c>
      <c r="L252" s="23">
        <v>3</v>
      </c>
      <c r="M252" s="21" t="s">
        <v>1496</v>
      </c>
      <c r="N252" s="21">
        <v>3</v>
      </c>
      <c r="O252" s="23">
        <v>226</v>
      </c>
      <c r="P252" s="24" t="b">
        <v>0</v>
      </c>
      <c r="Q252" s="21"/>
      <c r="R252" s="21"/>
      <c r="S252" s="23">
        <v>65</v>
      </c>
      <c r="T252" s="21" t="s">
        <v>1497</v>
      </c>
      <c r="U252" s="21">
        <v>3</v>
      </c>
      <c r="V252" s="21" t="s">
        <v>748</v>
      </c>
      <c r="W252" s="21">
        <v>15.9</v>
      </c>
      <c r="X252" s="24" t="b">
        <v>0</v>
      </c>
      <c r="Y252" s="21"/>
      <c r="Z252" s="21" t="s">
        <v>1129</v>
      </c>
      <c r="AA252" s="23">
        <v>8</v>
      </c>
      <c r="AB252" s="23">
        <v>31</v>
      </c>
      <c r="AC252" s="23">
        <v>3</v>
      </c>
      <c r="AD252" s="23">
        <v>16354</v>
      </c>
      <c r="AE252" s="23">
        <v>16354</v>
      </c>
      <c r="AF252" s="23">
        <v>95964</v>
      </c>
      <c r="AG252" s="23">
        <v>95964</v>
      </c>
      <c r="AH252" s="21">
        <v>0.5</v>
      </c>
      <c r="AI252" s="21">
        <v>0.5</v>
      </c>
      <c r="AJ252" s="21" t="s">
        <v>748</v>
      </c>
      <c r="AK252" s="23">
        <v>90</v>
      </c>
      <c r="AL252" s="23">
        <v>0</v>
      </c>
      <c r="AM252" s="23">
        <v>0</v>
      </c>
      <c r="AN252" s="23">
        <v>1</v>
      </c>
      <c r="AO252" s="23">
        <v>0</v>
      </c>
      <c r="AP252" s="23">
        <v>0</v>
      </c>
      <c r="AQ252" s="23">
        <v>0</v>
      </c>
      <c r="AR252" s="23">
        <v>0</v>
      </c>
      <c r="AS252" s="23">
        <v>0</v>
      </c>
      <c r="AT252" s="23">
        <v>0</v>
      </c>
      <c r="AU252" s="23">
        <v>0</v>
      </c>
      <c r="AV252" s="23">
        <v>0</v>
      </c>
      <c r="AW252" s="23">
        <v>21</v>
      </c>
      <c r="AX252" s="21">
        <v>13.4</v>
      </c>
      <c r="AY252" s="21">
        <v>96.2</v>
      </c>
      <c r="AZ252" s="21">
        <v>35</v>
      </c>
      <c r="BA252" s="21">
        <v>14.5</v>
      </c>
      <c r="BB252" s="23">
        <v>1</v>
      </c>
      <c r="BC252" s="21">
        <v>0.51</v>
      </c>
      <c r="BD252" s="21">
        <v>0.57999999999999996</v>
      </c>
      <c r="BE252" s="21">
        <v>1.0900000000000001</v>
      </c>
      <c r="BF252" s="21">
        <v>0.49</v>
      </c>
      <c r="BG252" s="23">
        <v>112</v>
      </c>
      <c r="BH252" s="23">
        <v>41</v>
      </c>
      <c r="BI252" s="23">
        <v>1</v>
      </c>
      <c r="BJ252" s="23">
        <v>1</v>
      </c>
      <c r="BK252" s="23">
        <v>25</v>
      </c>
      <c r="BL252" s="23">
        <v>10</v>
      </c>
      <c r="BM252" s="23">
        <v>5</v>
      </c>
      <c r="BN252" s="23">
        <v>3</v>
      </c>
      <c r="BO252" s="23">
        <v>2</v>
      </c>
      <c r="BP252" s="21"/>
      <c r="BQ252" s="23">
        <v>1</v>
      </c>
      <c r="BR252" s="21"/>
      <c r="BS252" s="23">
        <v>2</v>
      </c>
      <c r="BT252" s="21"/>
      <c r="BU252" s="23">
        <v>0.51</v>
      </c>
      <c r="BV252" s="23">
        <v>0</v>
      </c>
      <c r="BW252" s="23">
        <v>0.57999999999999996</v>
      </c>
      <c r="BX252" s="23">
        <v>1.0900000000000001</v>
      </c>
      <c r="BY252" s="23">
        <v>0.49</v>
      </c>
      <c r="BZ252" s="23">
        <v>0</v>
      </c>
      <c r="CA252" s="23">
        <v>51</v>
      </c>
      <c r="CB252" s="23">
        <v>30</v>
      </c>
      <c r="CC252" s="23">
        <v>83</v>
      </c>
      <c r="CD252" s="23">
        <v>36</v>
      </c>
      <c r="CE252" s="23">
        <v>83</v>
      </c>
      <c r="CF252" s="23">
        <v>36</v>
      </c>
      <c r="CG252" s="23">
        <v>25</v>
      </c>
      <c r="CH252" s="23">
        <v>7</v>
      </c>
      <c r="CI252" s="23">
        <v>1</v>
      </c>
      <c r="CJ252" s="23">
        <v>1</v>
      </c>
      <c r="CK252" s="21"/>
      <c r="CL252" s="21"/>
      <c r="CM252" s="21"/>
      <c r="CN252" s="21"/>
      <c r="CO252" s="21"/>
      <c r="CP252" s="21"/>
      <c r="CQ252" s="21"/>
      <c r="CR252" s="21"/>
      <c r="CS252" s="21"/>
      <c r="CT252" s="21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</row>
    <row r="253" spans="1:267" ht="17.25" thickBot="1">
      <c r="A253" s="21"/>
      <c r="B253" s="21"/>
      <c r="C253" s="23">
        <v>40836</v>
      </c>
      <c r="D253" s="23">
        <v>0</v>
      </c>
      <c r="E253" s="23">
        <v>0</v>
      </c>
      <c r="F253" s="23">
        <v>0</v>
      </c>
      <c r="G253" s="23">
        <v>0</v>
      </c>
      <c r="H253" s="23">
        <v>0</v>
      </c>
      <c r="I253" s="23">
        <v>1</v>
      </c>
      <c r="J253" s="21">
        <v>1.9</v>
      </c>
      <c r="K253" s="21">
        <v>2.9</v>
      </c>
      <c r="L253" s="23">
        <v>0</v>
      </c>
      <c r="M253" s="21" t="s">
        <v>1476</v>
      </c>
      <c r="N253" s="21">
        <v>0</v>
      </c>
      <c r="O253" s="23">
        <v>227</v>
      </c>
      <c r="P253" s="24" t="b">
        <v>0</v>
      </c>
      <c r="Q253" s="21"/>
      <c r="R253" s="21"/>
      <c r="S253" s="23">
        <v>45</v>
      </c>
      <c r="T253" s="21" t="s">
        <v>1477</v>
      </c>
      <c r="U253" s="21">
        <v>0</v>
      </c>
      <c r="V253" s="21" t="s">
        <v>699</v>
      </c>
      <c r="W253" s="21">
        <v>0.9</v>
      </c>
      <c r="X253" s="24" t="b">
        <v>0</v>
      </c>
      <c r="Y253" s="21"/>
      <c r="Z253" s="21" t="s">
        <v>1129</v>
      </c>
      <c r="AA253" s="23">
        <v>8</v>
      </c>
      <c r="AB253" s="23">
        <v>31</v>
      </c>
      <c r="AC253" s="23">
        <v>0</v>
      </c>
      <c r="AD253" s="23">
        <v>599</v>
      </c>
      <c r="AE253" s="23">
        <v>599</v>
      </c>
      <c r="AF253" s="23">
        <v>6881</v>
      </c>
      <c r="AG253" s="23">
        <v>6881</v>
      </c>
      <c r="AH253" s="21">
        <v>0</v>
      </c>
      <c r="AI253" s="21">
        <v>0</v>
      </c>
      <c r="AJ253" s="21" t="s">
        <v>699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0</v>
      </c>
      <c r="AQ253" s="23">
        <v>0</v>
      </c>
      <c r="AR253" s="23">
        <v>0</v>
      </c>
      <c r="AS253" s="23">
        <v>0</v>
      </c>
      <c r="AT253" s="23">
        <v>0</v>
      </c>
      <c r="AU253" s="23">
        <v>0</v>
      </c>
      <c r="AV253" s="23">
        <v>0</v>
      </c>
      <c r="AW253" s="23">
        <v>0</v>
      </c>
      <c r="AX253" s="21">
        <v>0</v>
      </c>
      <c r="AY253" s="21">
        <v>0</v>
      </c>
      <c r="AZ253" s="21">
        <v>0</v>
      </c>
      <c r="BA253" s="21">
        <v>0</v>
      </c>
      <c r="BB253" s="23">
        <v>0</v>
      </c>
      <c r="BC253" s="21">
        <v>0</v>
      </c>
      <c r="BD253" s="21">
        <v>0</v>
      </c>
      <c r="BE253" s="21">
        <v>0</v>
      </c>
      <c r="BF253" s="21">
        <v>0</v>
      </c>
      <c r="BG253" s="23">
        <v>334</v>
      </c>
      <c r="BH253" s="23">
        <v>61</v>
      </c>
      <c r="BI253" s="23">
        <v>325</v>
      </c>
      <c r="BJ253" s="23">
        <v>50</v>
      </c>
      <c r="BK253" s="23">
        <v>285</v>
      </c>
      <c r="BL253" s="23">
        <v>49</v>
      </c>
      <c r="BM253" s="23">
        <v>342</v>
      </c>
      <c r="BN253" s="23">
        <v>61</v>
      </c>
      <c r="BO253" s="21"/>
      <c r="BP253" s="21"/>
      <c r="BQ253" s="21"/>
      <c r="BR253" s="21"/>
      <c r="BS253" s="21"/>
      <c r="BT253" s="21"/>
      <c r="BU253" s="23">
        <v>0</v>
      </c>
      <c r="BV253" s="23">
        <v>0</v>
      </c>
      <c r="BW253" s="23">
        <v>0</v>
      </c>
      <c r="BX253" s="23">
        <v>0</v>
      </c>
      <c r="BY253" s="23">
        <v>0</v>
      </c>
      <c r="BZ253" s="23">
        <v>0</v>
      </c>
      <c r="CA253" s="23">
        <v>314</v>
      </c>
      <c r="CB253" s="23">
        <v>13</v>
      </c>
      <c r="CC253" s="23">
        <v>387</v>
      </c>
      <c r="CD253" s="23">
        <v>67</v>
      </c>
      <c r="CE253" s="23">
        <v>387</v>
      </c>
      <c r="CF253" s="23">
        <v>67</v>
      </c>
      <c r="CG253" s="23">
        <v>183</v>
      </c>
      <c r="CH253" s="23">
        <v>24</v>
      </c>
      <c r="CI253" s="23">
        <v>0</v>
      </c>
      <c r="CJ253" s="23">
        <v>0</v>
      </c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</row>
    <row r="254" spans="1:267" ht="17.25" thickBot="1">
      <c r="A254" s="21"/>
      <c r="B254" s="21"/>
      <c r="C254" s="23">
        <v>209036</v>
      </c>
      <c r="D254" s="23">
        <v>0</v>
      </c>
      <c r="E254" s="23">
        <v>0</v>
      </c>
      <c r="F254" s="23">
        <v>0</v>
      </c>
      <c r="G254" s="23">
        <v>0</v>
      </c>
      <c r="H254" s="23">
        <v>0</v>
      </c>
      <c r="I254" s="23">
        <v>2</v>
      </c>
      <c r="J254" s="21">
        <v>1.5</v>
      </c>
      <c r="K254" s="21">
        <v>2.5</v>
      </c>
      <c r="L254" s="23">
        <v>6</v>
      </c>
      <c r="M254" s="21" t="s">
        <v>1414</v>
      </c>
      <c r="N254" s="21">
        <v>6</v>
      </c>
      <c r="O254" s="23">
        <v>228</v>
      </c>
      <c r="P254" s="24" t="b">
        <v>0</v>
      </c>
      <c r="Q254" s="21"/>
      <c r="R254" s="21"/>
      <c r="S254" s="23">
        <v>45</v>
      </c>
      <c r="T254" s="21" t="s">
        <v>1493</v>
      </c>
      <c r="U254" s="21">
        <v>6</v>
      </c>
      <c r="V254" s="21" t="s">
        <v>822</v>
      </c>
      <c r="W254" s="21">
        <v>1.9</v>
      </c>
      <c r="X254" s="24" t="b">
        <v>0</v>
      </c>
      <c r="Y254" s="21"/>
      <c r="Z254" s="21" t="s">
        <v>1129</v>
      </c>
      <c r="AA254" s="23">
        <v>8</v>
      </c>
      <c r="AB254" s="23">
        <v>31</v>
      </c>
      <c r="AC254" s="23">
        <v>6</v>
      </c>
      <c r="AD254" s="23">
        <v>10746</v>
      </c>
      <c r="AE254" s="23">
        <v>10746</v>
      </c>
      <c r="AF254" s="23">
        <v>5230</v>
      </c>
      <c r="AG254" s="23">
        <v>5230</v>
      </c>
      <c r="AH254" s="21">
        <v>1.3</v>
      </c>
      <c r="AI254" s="21">
        <v>1.3</v>
      </c>
      <c r="AJ254" s="21" t="s">
        <v>822</v>
      </c>
      <c r="AK254" s="23">
        <v>90</v>
      </c>
      <c r="AL254" s="23">
        <v>0</v>
      </c>
      <c r="AM254" s="23">
        <v>0</v>
      </c>
      <c r="AN254" s="23">
        <v>1</v>
      </c>
      <c r="AO254" s="23">
        <v>0</v>
      </c>
      <c r="AP254" s="23">
        <v>0</v>
      </c>
      <c r="AQ254" s="23">
        <v>0</v>
      </c>
      <c r="AR254" s="23">
        <v>0</v>
      </c>
      <c r="AS254" s="23">
        <v>0</v>
      </c>
      <c r="AT254" s="23">
        <v>0</v>
      </c>
      <c r="AU254" s="23">
        <v>0</v>
      </c>
      <c r="AV254" s="23">
        <v>0</v>
      </c>
      <c r="AW254" s="23">
        <v>26</v>
      </c>
      <c r="AX254" s="21">
        <v>25.4</v>
      </c>
      <c r="AY254" s="21">
        <v>10.8</v>
      </c>
      <c r="AZ254" s="21">
        <v>4</v>
      </c>
      <c r="BA254" s="21">
        <v>4</v>
      </c>
      <c r="BB254" s="23">
        <v>1</v>
      </c>
      <c r="BC254" s="21">
        <v>0.04</v>
      </c>
      <c r="BD254" s="21">
        <v>0.01</v>
      </c>
      <c r="BE254" s="21">
        <v>0.05</v>
      </c>
      <c r="BF254" s="21">
        <v>0.49</v>
      </c>
      <c r="BG254" s="23">
        <v>52</v>
      </c>
      <c r="BH254" s="23">
        <v>19</v>
      </c>
      <c r="BI254" s="23">
        <v>110</v>
      </c>
      <c r="BJ254" s="23">
        <v>32</v>
      </c>
      <c r="BK254" s="23">
        <v>121</v>
      </c>
      <c r="BL254" s="23">
        <v>34</v>
      </c>
      <c r="BM254" s="23">
        <v>94</v>
      </c>
      <c r="BN254" s="23">
        <v>28</v>
      </c>
      <c r="BO254" s="21"/>
      <c r="BP254" s="21"/>
      <c r="BQ254" s="21"/>
      <c r="BR254" s="21"/>
      <c r="BS254" s="21"/>
      <c r="BT254" s="21"/>
      <c r="BU254" s="23">
        <v>0.04</v>
      </c>
      <c r="BV254" s="23">
        <v>0</v>
      </c>
      <c r="BW254" s="23">
        <v>0.01</v>
      </c>
      <c r="BX254" s="23">
        <v>0.05</v>
      </c>
      <c r="BY254" s="23">
        <v>0.49</v>
      </c>
      <c r="BZ254" s="23">
        <v>0</v>
      </c>
      <c r="CA254" s="23">
        <v>410</v>
      </c>
      <c r="CB254" s="23">
        <v>103</v>
      </c>
      <c r="CC254" s="23">
        <v>37</v>
      </c>
      <c r="CD254" s="23">
        <v>15</v>
      </c>
      <c r="CE254" s="23">
        <v>37</v>
      </c>
      <c r="CF254" s="23">
        <v>15</v>
      </c>
      <c r="CG254" s="23">
        <v>131</v>
      </c>
      <c r="CH254" s="23">
        <v>47</v>
      </c>
      <c r="CI254" s="23">
        <v>1</v>
      </c>
      <c r="CJ254" s="23">
        <v>1</v>
      </c>
      <c r="CK254" s="21"/>
      <c r="CL254" s="21"/>
      <c r="CM254" s="21"/>
      <c r="CN254" s="21"/>
      <c r="CO254" s="21"/>
      <c r="CP254" s="21"/>
      <c r="CQ254" s="21"/>
      <c r="CR254" s="21"/>
      <c r="CS254" s="21"/>
      <c r="CT254" s="21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</row>
    <row r="255" spans="1:267" ht="17.25" thickBot="1">
      <c r="A255" s="23">
        <v>0</v>
      </c>
      <c r="B255" s="23">
        <v>0</v>
      </c>
      <c r="C255" s="23">
        <v>108413</v>
      </c>
      <c r="D255" s="23">
        <v>0</v>
      </c>
      <c r="E255" s="23">
        <v>0</v>
      </c>
      <c r="F255" s="23">
        <v>0</v>
      </c>
      <c r="G255" s="23">
        <v>0</v>
      </c>
      <c r="H255" s="23">
        <v>0</v>
      </c>
      <c r="I255" s="23">
        <v>3</v>
      </c>
      <c r="J255" s="21">
        <v>0</v>
      </c>
      <c r="K255" s="21">
        <v>0</v>
      </c>
      <c r="L255" s="23">
        <v>0</v>
      </c>
      <c r="M255" s="21" t="s">
        <v>1286</v>
      </c>
      <c r="N255" s="21">
        <v>0</v>
      </c>
      <c r="O255" s="23">
        <v>229</v>
      </c>
      <c r="P255" s="24" t="b">
        <v>0</v>
      </c>
      <c r="Q255" s="21" t="s">
        <v>2818</v>
      </c>
      <c r="R255" s="21" t="s">
        <v>2714</v>
      </c>
      <c r="S255" s="23">
        <v>50</v>
      </c>
      <c r="T255" s="21" t="s">
        <v>1486</v>
      </c>
      <c r="U255" s="21">
        <v>0</v>
      </c>
      <c r="V255" s="21" t="s">
        <v>895</v>
      </c>
      <c r="W255" s="21">
        <v>0</v>
      </c>
      <c r="X255" s="24" t="b">
        <v>0</v>
      </c>
      <c r="Y255" s="21"/>
      <c r="Z255" s="21" t="s">
        <v>1170</v>
      </c>
      <c r="AA255" s="23">
        <v>8</v>
      </c>
      <c r="AB255" s="23">
        <v>31</v>
      </c>
      <c r="AC255" s="23">
        <v>0</v>
      </c>
      <c r="AD255" s="23">
        <v>7</v>
      </c>
      <c r="AE255" s="23">
        <v>7</v>
      </c>
      <c r="AF255" s="23">
        <v>132</v>
      </c>
      <c r="AG255" s="23">
        <v>132</v>
      </c>
      <c r="AH255" s="21">
        <v>0</v>
      </c>
      <c r="AI255" s="21">
        <v>0</v>
      </c>
      <c r="AJ255" s="21" t="s">
        <v>895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0</v>
      </c>
      <c r="AQ255" s="23">
        <v>0</v>
      </c>
      <c r="AR255" s="23">
        <v>0</v>
      </c>
      <c r="AS255" s="23">
        <v>0</v>
      </c>
      <c r="AT255" s="23">
        <v>0</v>
      </c>
      <c r="AU255" s="23">
        <v>0</v>
      </c>
      <c r="AV255" s="23">
        <v>0</v>
      </c>
      <c r="AW255" s="23">
        <v>0</v>
      </c>
      <c r="AX255" s="21">
        <v>0</v>
      </c>
      <c r="AY255" s="21">
        <v>0</v>
      </c>
      <c r="AZ255" s="21">
        <v>0</v>
      </c>
      <c r="BA255" s="21">
        <v>0</v>
      </c>
      <c r="BB255" s="23">
        <v>0</v>
      </c>
      <c r="BC255" s="21">
        <v>0</v>
      </c>
      <c r="BD255" s="21">
        <v>0</v>
      </c>
      <c r="BE255" s="21">
        <v>0</v>
      </c>
      <c r="BF255" s="21">
        <v>0</v>
      </c>
      <c r="BG255" s="23">
        <v>523</v>
      </c>
      <c r="BH255" s="23">
        <v>196</v>
      </c>
      <c r="BI255" s="23">
        <v>524</v>
      </c>
      <c r="BJ255" s="23">
        <v>202</v>
      </c>
      <c r="BK255" s="23">
        <v>507</v>
      </c>
      <c r="BL255" s="23">
        <v>188</v>
      </c>
      <c r="BM255" s="23">
        <v>531</v>
      </c>
      <c r="BN255" s="23">
        <v>203</v>
      </c>
      <c r="BO255" s="23">
        <v>3</v>
      </c>
      <c r="BP255" s="21"/>
      <c r="BQ255" s="21"/>
      <c r="BR255" s="21"/>
      <c r="BS255" s="21"/>
      <c r="BT255" s="21"/>
      <c r="BU255" s="23">
        <v>0</v>
      </c>
      <c r="BV255" s="23">
        <v>0</v>
      </c>
      <c r="BW255" s="23">
        <v>0</v>
      </c>
      <c r="BX255" s="23">
        <v>0</v>
      </c>
      <c r="BY255" s="23">
        <v>0</v>
      </c>
      <c r="BZ255" s="23">
        <v>0</v>
      </c>
      <c r="CA255" s="23">
        <v>186</v>
      </c>
      <c r="CB255" s="23">
        <v>120</v>
      </c>
      <c r="CC255" s="23">
        <v>557</v>
      </c>
      <c r="CD255" s="23">
        <v>218</v>
      </c>
      <c r="CE255" s="23">
        <v>557</v>
      </c>
      <c r="CF255" s="23">
        <v>218</v>
      </c>
      <c r="CG255" s="23">
        <v>640</v>
      </c>
      <c r="CH255" s="23">
        <v>265</v>
      </c>
      <c r="CI255" s="23">
        <v>0</v>
      </c>
      <c r="CJ255" s="23">
        <v>0</v>
      </c>
      <c r="CK255" s="21"/>
      <c r="CL255" s="21"/>
      <c r="CM255" s="21"/>
      <c r="CN255" s="21"/>
      <c r="CO255" s="21"/>
      <c r="CP255" s="21"/>
      <c r="CQ255" s="21"/>
      <c r="CR255" s="21"/>
      <c r="CS255" s="21"/>
      <c r="CT255" s="21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</row>
    <row r="256" spans="1:267" ht="17.25" thickBot="1">
      <c r="A256" s="21"/>
      <c r="B256" s="21"/>
      <c r="C256" s="23">
        <v>101982</v>
      </c>
      <c r="D256" s="23">
        <v>0</v>
      </c>
      <c r="E256" s="23">
        <v>0</v>
      </c>
      <c r="F256" s="23">
        <v>0</v>
      </c>
      <c r="G256" s="23">
        <v>0</v>
      </c>
      <c r="H256" s="23">
        <v>0</v>
      </c>
      <c r="I256" s="23">
        <v>1</v>
      </c>
      <c r="J256" s="21">
        <v>1.9</v>
      </c>
      <c r="K256" s="21">
        <v>2.9</v>
      </c>
      <c r="L256" s="23">
        <v>6</v>
      </c>
      <c r="M256" s="21" t="s">
        <v>1503</v>
      </c>
      <c r="N256" s="21">
        <v>6</v>
      </c>
      <c r="O256" s="23">
        <v>230</v>
      </c>
      <c r="P256" s="24" t="b">
        <v>0</v>
      </c>
      <c r="Q256" s="21"/>
      <c r="R256" s="21"/>
      <c r="S256" s="23">
        <v>45</v>
      </c>
      <c r="T256" s="21" t="s">
        <v>1504</v>
      </c>
      <c r="U256" s="21">
        <v>6</v>
      </c>
      <c r="V256" s="21" t="s">
        <v>958</v>
      </c>
      <c r="W256" s="21">
        <v>2.1</v>
      </c>
      <c r="X256" s="24" t="b">
        <v>0</v>
      </c>
      <c r="Y256" s="21"/>
      <c r="Z256" s="21" t="s">
        <v>1129</v>
      </c>
      <c r="AA256" s="23">
        <v>8</v>
      </c>
      <c r="AB256" s="23">
        <v>31</v>
      </c>
      <c r="AC256" s="23">
        <v>6</v>
      </c>
      <c r="AD256" s="23">
        <v>7683</v>
      </c>
      <c r="AE256" s="23">
        <v>7683</v>
      </c>
      <c r="AF256" s="23">
        <v>3511</v>
      </c>
      <c r="AG256" s="23">
        <v>3511</v>
      </c>
      <c r="AH256" s="21">
        <v>1.3</v>
      </c>
      <c r="AI256" s="21">
        <v>1.3</v>
      </c>
      <c r="AJ256" s="21" t="s">
        <v>958</v>
      </c>
      <c r="AK256" s="23">
        <v>90</v>
      </c>
      <c r="AL256" s="23">
        <v>0</v>
      </c>
      <c r="AM256" s="23">
        <v>0</v>
      </c>
      <c r="AN256" s="23">
        <v>1</v>
      </c>
      <c r="AO256" s="23">
        <v>0</v>
      </c>
      <c r="AP256" s="23">
        <v>0</v>
      </c>
      <c r="AQ256" s="23">
        <v>0</v>
      </c>
      <c r="AR256" s="23">
        <v>0</v>
      </c>
      <c r="AS256" s="23">
        <v>0</v>
      </c>
      <c r="AT256" s="23">
        <v>0</v>
      </c>
      <c r="AU256" s="23">
        <v>1</v>
      </c>
      <c r="AV256" s="23">
        <v>0</v>
      </c>
      <c r="AW256" s="23">
        <v>22</v>
      </c>
      <c r="AX256" s="21">
        <v>7.4</v>
      </c>
      <c r="AY256" s="21">
        <v>0</v>
      </c>
      <c r="AZ256" s="21">
        <v>0</v>
      </c>
      <c r="BA256" s="21">
        <v>0.7</v>
      </c>
      <c r="BB256" s="23">
        <v>1</v>
      </c>
      <c r="BC256" s="21">
        <v>0</v>
      </c>
      <c r="BD256" s="21">
        <v>0</v>
      </c>
      <c r="BE256" s="21">
        <v>0</v>
      </c>
      <c r="BF256" s="21">
        <v>0.49</v>
      </c>
      <c r="BG256" s="23">
        <v>165</v>
      </c>
      <c r="BH256" s="23">
        <v>14</v>
      </c>
      <c r="BI256" s="23">
        <v>348</v>
      </c>
      <c r="BJ256" s="23">
        <v>57</v>
      </c>
      <c r="BK256" s="23">
        <v>311</v>
      </c>
      <c r="BL256" s="23">
        <v>56</v>
      </c>
      <c r="BM256" s="23">
        <v>207</v>
      </c>
      <c r="BN256" s="23">
        <v>14</v>
      </c>
      <c r="BO256" s="21"/>
      <c r="BP256" s="21"/>
      <c r="BQ256" s="21"/>
      <c r="BR256" s="21"/>
      <c r="BS256" s="21"/>
      <c r="BT256" s="21"/>
      <c r="BU256" s="23">
        <v>0</v>
      </c>
      <c r="BV256" s="23">
        <v>1</v>
      </c>
      <c r="BW256" s="23">
        <v>0</v>
      </c>
      <c r="BX256" s="23">
        <v>0</v>
      </c>
      <c r="BY256" s="23">
        <v>0.49</v>
      </c>
      <c r="BZ256" s="23">
        <v>0</v>
      </c>
      <c r="CA256" s="23">
        <v>345</v>
      </c>
      <c r="CB256" s="23">
        <v>20</v>
      </c>
      <c r="CC256" s="23">
        <v>35</v>
      </c>
      <c r="CD256" s="23">
        <v>3</v>
      </c>
      <c r="CE256" s="23">
        <v>35</v>
      </c>
      <c r="CF256" s="23">
        <v>3</v>
      </c>
      <c r="CG256" s="23">
        <v>123</v>
      </c>
      <c r="CH256" s="23">
        <v>16</v>
      </c>
      <c r="CI256" s="23">
        <v>1</v>
      </c>
      <c r="CJ256" s="23">
        <v>1</v>
      </c>
      <c r="CK256" s="21"/>
      <c r="CL256" s="21"/>
      <c r="CM256" s="21"/>
      <c r="CN256" s="21"/>
      <c r="CO256" s="21"/>
      <c r="CP256" s="21"/>
      <c r="CQ256" s="21"/>
      <c r="CR256" s="21"/>
      <c r="CS256" s="21"/>
      <c r="CT256" s="21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</row>
    <row r="257" spans="1:267" ht="17.25" thickBot="1">
      <c r="A257" s="21"/>
      <c r="B257" s="21"/>
      <c r="C257" s="23">
        <v>152551</v>
      </c>
      <c r="D257" s="23">
        <v>0</v>
      </c>
      <c r="E257" s="23">
        <v>0</v>
      </c>
      <c r="F257" s="23">
        <v>0</v>
      </c>
      <c r="G257" s="23">
        <v>0</v>
      </c>
      <c r="H257" s="23">
        <v>0</v>
      </c>
      <c r="I257" s="23">
        <v>3</v>
      </c>
      <c r="J257" s="21">
        <v>1.1000000000000001</v>
      </c>
      <c r="K257" s="21">
        <v>2.1</v>
      </c>
      <c r="L257" s="23">
        <v>3</v>
      </c>
      <c r="M257" s="21" t="s">
        <v>1263</v>
      </c>
      <c r="N257" s="21">
        <v>3</v>
      </c>
      <c r="O257" s="23">
        <v>231</v>
      </c>
      <c r="P257" s="24" t="b">
        <v>0</v>
      </c>
      <c r="Q257" s="21"/>
      <c r="R257" s="21"/>
      <c r="S257" s="23">
        <v>50</v>
      </c>
      <c r="T257" s="21" t="s">
        <v>1264</v>
      </c>
      <c r="U257" s="21">
        <v>3</v>
      </c>
      <c r="V257" s="21" t="s">
        <v>1265</v>
      </c>
      <c r="W257" s="21">
        <v>0.4</v>
      </c>
      <c r="X257" s="24" t="b">
        <v>0</v>
      </c>
      <c r="Y257" s="21"/>
      <c r="Z257" s="21" t="s">
        <v>1129</v>
      </c>
      <c r="AA257" s="23">
        <v>8</v>
      </c>
      <c r="AB257" s="23">
        <v>31</v>
      </c>
      <c r="AC257" s="23">
        <v>3</v>
      </c>
      <c r="AD257" s="23">
        <v>402</v>
      </c>
      <c r="AE257" s="23">
        <v>402</v>
      </c>
      <c r="AF257" s="23">
        <v>2153</v>
      </c>
      <c r="AG257" s="23">
        <v>2153</v>
      </c>
      <c r="AH257" s="21">
        <v>0.6</v>
      </c>
      <c r="AI257" s="21">
        <v>0.6</v>
      </c>
      <c r="AJ257" s="21" t="s">
        <v>854</v>
      </c>
      <c r="AK257" s="23">
        <v>90</v>
      </c>
      <c r="AL257" s="23">
        <v>0</v>
      </c>
      <c r="AM257" s="23">
        <v>0</v>
      </c>
      <c r="AN257" s="23">
        <v>1</v>
      </c>
      <c r="AO257" s="23">
        <v>0</v>
      </c>
      <c r="AP257" s="23">
        <v>0</v>
      </c>
      <c r="AQ257" s="23">
        <v>0</v>
      </c>
      <c r="AR257" s="23">
        <v>0</v>
      </c>
      <c r="AS257" s="23">
        <v>0</v>
      </c>
      <c r="AT257" s="23">
        <v>0</v>
      </c>
      <c r="AU257" s="23">
        <v>0</v>
      </c>
      <c r="AV257" s="23">
        <v>0</v>
      </c>
      <c r="AW257" s="23">
        <v>12</v>
      </c>
      <c r="AX257" s="21">
        <v>14.2</v>
      </c>
      <c r="AY257" s="21">
        <v>13.6</v>
      </c>
      <c r="AZ257" s="21">
        <v>3</v>
      </c>
      <c r="BA257" s="21">
        <v>3.1</v>
      </c>
      <c r="BB257" s="23">
        <v>1</v>
      </c>
      <c r="BC257" s="21">
        <v>0.02</v>
      </c>
      <c r="BD257" s="21">
        <v>0.02</v>
      </c>
      <c r="BE257" s="21">
        <v>0.04</v>
      </c>
      <c r="BF257" s="21">
        <v>0.49</v>
      </c>
      <c r="BG257" s="23">
        <v>104</v>
      </c>
      <c r="BH257" s="23">
        <v>38</v>
      </c>
      <c r="BI257" s="23">
        <v>79</v>
      </c>
      <c r="BJ257" s="23">
        <v>53</v>
      </c>
      <c r="BK257" s="23">
        <v>133</v>
      </c>
      <c r="BL257" s="23">
        <v>76</v>
      </c>
      <c r="BM257" s="23">
        <v>112</v>
      </c>
      <c r="BN257" s="23">
        <v>58</v>
      </c>
      <c r="BO257" s="21"/>
      <c r="BP257" s="21"/>
      <c r="BQ257" s="21"/>
      <c r="BR257" s="21"/>
      <c r="BS257" s="21"/>
      <c r="BT257" s="21"/>
      <c r="BU257" s="23">
        <v>0.02</v>
      </c>
      <c r="BV257" s="23">
        <v>0</v>
      </c>
      <c r="BW257" s="23">
        <v>0.02</v>
      </c>
      <c r="BX257" s="23">
        <v>0.04</v>
      </c>
      <c r="BY257" s="23">
        <v>0.49</v>
      </c>
      <c r="BZ257" s="23">
        <v>0</v>
      </c>
      <c r="CA257" s="23">
        <v>202</v>
      </c>
      <c r="CB257" s="23">
        <v>129</v>
      </c>
      <c r="CC257" s="23">
        <v>73</v>
      </c>
      <c r="CD257" s="23">
        <v>28</v>
      </c>
      <c r="CE257" s="23">
        <v>73</v>
      </c>
      <c r="CF257" s="23">
        <v>28</v>
      </c>
      <c r="CG257" s="23">
        <v>254</v>
      </c>
      <c r="CH257" s="23">
        <v>80</v>
      </c>
      <c r="CI257" s="23">
        <v>1</v>
      </c>
      <c r="CJ257" s="23">
        <v>1</v>
      </c>
      <c r="CK257" s="21"/>
      <c r="CL257" s="21"/>
      <c r="CM257" s="21"/>
      <c r="CN257" s="21"/>
      <c r="CO257" s="21"/>
      <c r="CP257" s="21"/>
      <c r="CQ257" s="21"/>
      <c r="CR257" s="21"/>
      <c r="CS257" s="21"/>
      <c r="CT257" s="21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</row>
    <row r="258" spans="1:267" ht="17.25" thickBot="1">
      <c r="A258" s="21"/>
      <c r="B258" s="21"/>
      <c r="C258" s="23">
        <v>231747</v>
      </c>
      <c r="D258" s="23">
        <v>0</v>
      </c>
      <c r="E258" s="23">
        <v>0</v>
      </c>
      <c r="F258" s="23">
        <v>0</v>
      </c>
      <c r="G258" s="23">
        <v>0</v>
      </c>
      <c r="H258" s="23">
        <v>0</v>
      </c>
      <c r="I258" s="23">
        <v>4</v>
      </c>
      <c r="J258" s="21">
        <v>0.9</v>
      </c>
      <c r="K258" s="21">
        <v>1.9</v>
      </c>
      <c r="L258" s="23">
        <v>0</v>
      </c>
      <c r="M258" s="21" t="s">
        <v>1494</v>
      </c>
      <c r="N258" s="21">
        <v>0</v>
      </c>
      <c r="O258" s="23">
        <v>232</v>
      </c>
      <c r="P258" s="24" t="b">
        <v>0</v>
      </c>
      <c r="Q258" s="21"/>
      <c r="R258" s="21"/>
      <c r="S258" s="23">
        <v>50</v>
      </c>
      <c r="T258" s="21" t="s">
        <v>1495</v>
      </c>
      <c r="U258" s="21">
        <v>0</v>
      </c>
      <c r="V258" s="21" t="s">
        <v>888</v>
      </c>
      <c r="W258" s="21">
        <v>0.4</v>
      </c>
      <c r="X258" s="24" t="b">
        <v>0</v>
      </c>
      <c r="Y258" s="21"/>
      <c r="Z258" s="21" t="s">
        <v>1129</v>
      </c>
      <c r="AA258" s="23">
        <v>8</v>
      </c>
      <c r="AB258" s="23">
        <v>31</v>
      </c>
      <c r="AC258" s="23">
        <v>0</v>
      </c>
      <c r="AD258" s="23">
        <v>1310</v>
      </c>
      <c r="AE258" s="23">
        <v>1310</v>
      </c>
      <c r="AF258" s="23">
        <v>4025</v>
      </c>
      <c r="AG258" s="23">
        <v>4025</v>
      </c>
      <c r="AH258" s="21">
        <v>0</v>
      </c>
      <c r="AI258" s="21">
        <v>0</v>
      </c>
      <c r="AJ258" s="21" t="s">
        <v>888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0</v>
      </c>
      <c r="AQ258" s="23">
        <v>0</v>
      </c>
      <c r="AR258" s="23">
        <v>0</v>
      </c>
      <c r="AS258" s="23">
        <v>0</v>
      </c>
      <c r="AT258" s="23">
        <v>0</v>
      </c>
      <c r="AU258" s="23">
        <v>0</v>
      </c>
      <c r="AV258" s="23">
        <v>0</v>
      </c>
      <c r="AW258" s="23">
        <v>0</v>
      </c>
      <c r="AX258" s="21">
        <v>0</v>
      </c>
      <c r="AY258" s="21">
        <v>0</v>
      </c>
      <c r="AZ258" s="21">
        <v>0</v>
      </c>
      <c r="BA258" s="21">
        <v>0</v>
      </c>
      <c r="BB258" s="23">
        <v>0</v>
      </c>
      <c r="BC258" s="21">
        <v>0</v>
      </c>
      <c r="BD258" s="21">
        <v>0</v>
      </c>
      <c r="BE258" s="21">
        <v>0</v>
      </c>
      <c r="BF258" s="21">
        <v>0</v>
      </c>
      <c r="BG258" s="23">
        <v>572</v>
      </c>
      <c r="BH258" s="23">
        <v>57</v>
      </c>
      <c r="BI258" s="23">
        <v>575</v>
      </c>
      <c r="BJ258" s="23">
        <v>57</v>
      </c>
      <c r="BK258" s="23">
        <v>565</v>
      </c>
      <c r="BL258" s="23">
        <v>58</v>
      </c>
      <c r="BM258" s="23">
        <v>580</v>
      </c>
      <c r="BN258" s="23">
        <v>58</v>
      </c>
      <c r="BO258" s="21"/>
      <c r="BP258" s="21"/>
      <c r="BQ258" s="21"/>
      <c r="BR258" s="21"/>
      <c r="BS258" s="21"/>
      <c r="BT258" s="21"/>
      <c r="BU258" s="23">
        <v>0</v>
      </c>
      <c r="BV258" s="23">
        <v>0</v>
      </c>
      <c r="BW258" s="23">
        <v>0</v>
      </c>
      <c r="BX258" s="23">
        <v>0</v>
      </c>
      <c r="BY258" s="23">
        <v>0</v>
      </c>
      <c r="BZ258" s="23">
        <v>0</v>
      </c>
      <c r="CA258" s="23">
        <v>264</v>
      </c>
      <c r="CB258" s="23">
        <v>52</v>
      </c>
      <c r="CC258" s="23">
        <v>593</v>
      </c>
      <c r="CD258" s="23">
        <v>65</v>
      </c>
      <c r="CE258" s="23">
        <v>593</v>
      </c>
      <c r="CF258" s="23">
        <v>65</v>
      </c>
      <c r="CG258" s="23">
        <v>249</v>
      </c>
      <c r="CH258" s="23">
        <v>44</v>
      </c>
      <c r="CI258" s="23">
        <v>0</v>
      </c>
      <c r="CJ258" s="23">
        <v>0</v>
      </c>
      <c r="CK258" s="21"/>
      <c r="CL258" s="21"/>
      <c r="CM258" s="21"/>
      <c r="CN258" s="21"/>
      <c r="CO258" s="21"/>
      <c r="CP258" s="21"/>
      <c r="CQ258" s="21"/>
      <c r="CR258" s="21"/>
      <c r="CS258" s="21"/>
      <c r="CT258" s="21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</row>
    <row r="259" spans="1:267" ht="17.25" thickBot="1">
      <c r="A259" s="21"/>
      <c r="B259" s="21"/>
      <c r="C259" s="23">
        <v>169593</v>
      </c>
      <c r="D259" s="23">
        <v>0</v>
      </c>
      <c r="E259" s="23">
        <v>0</v>
      </c>
      <c r="F259" s="23">
        <v>0</v>
      </c>
      <c r="G259" s="23">
        <v>0</v>
      </c>
      <c r="H259" s="23">
        <v>0</v>
      </c>
      <c r="I259" s="23">
        <v>1</v>
      </c>
      <c r="J259" s="21">
        <v>0.5</v>
      </c>
      <c r="K259" s="21">
        <v>1.5</v>
      </c>
      <c r="L259" s="23">
        <v>0</v>
      </c>
      <c r="M259" s="21" t="s">
        <v>1505</v>
      </c>
      <c r="N259" s="21">
        <v>0</v>
      </c>
      <c r="O259" s="23">
        <v>233</v>
      </c>
      <c r="P259" s="24" t="b">
        <v>0</v>
      </c>
      <c r="Q259" s="21"/>
      <c r="R259" s="21"/>
      <c r="S259" s="23">
        <v>40</v>
      </c>
      <c r="T259" s="21" t="s">
        <v>1506</v>
      </c>
      <c r="U259" s="21">
        <v>0</v>
      </c>
      <c r="V259" s="21" t="s">
        <v>960</v>
      </c>
      <c r="W259" s="21">
        <v>0.1</v>
      </c>
      <c r="X259" s="24" t="b">
        <v>0</v>
      </c>
      <c r="Y259" s="21"/>
      <c r="Z259" s="21" t="s">
        <v>1129</v>
      </c>
      <c r="AA259" s="23">
        <v>8</v>
      </c>
      <c r="AB259" s="23">
        <v>31</v>
      </c>
      <c r="AC259" s="23">
        <v>0</v>
      </c>
      <c r="AD259" s="23">
        <v>303</v>
      </c>
      <c r="AE259" s="23">
        <v>303</v>
      </c>
      <c r="AF259" s="23">
        <v>395</v>
      </c>
      <c r="AG259" s="23">
        <v>395</v>
      </c>
      <c r="AH259" s="21">
        <v>0</v>
      </c>
      <c r="AI259" s="21">
        <v>0</v>
      </c>
      <c r="AJ259" s="21" t="s">
        <v>960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0</v>
      </c>
      <c r="AQ259" s="23">
        <v>0</v>
      </c>
      <c r="AR259" s="23">
        <v>0</v>
      </c>
      <c r="AS259" s="23">
        <v>0</v>
      </c>
      <c r="AT259" s="23">
        <v>0</v>
      </c>
      <c r="AU259" s="23">
        <v>0</v>
      </c>
      <c r="AV259" s="23">
        <v>0</v>
      </c>
      <c r="AW259" s="23">
        <v>0</v>
      </c>
      <c r="AX259" s="21">
        <v>0</v>
      </c>
      <c r="AY259" s="21">
        <v>0</v>
      </c>
      <c r="AZ259" s="21">
        <v>0</v>
      </c>
      <c r="BA259" s="21">
        <v>0</v>
      </c>
      <c r="BB259" s="23">
        <v>0</v>
      </c>
      <c r="BC259" s="21">
        <v>0</v>
      </c>
      <c r="BD259" s="21">
        <v>0</v>
      </c>
      <c r="BE259" s="21">
        <v>0</v>
      </c>
      <c r="BF259" s="21">
        <v>0</v>
      </c>
      <c r="BG259" s="23">
        <v>263</v>
      </c>
      <c r="BH259" s="23">
        <v>38</v>
      </c>
      <c r="BI259" s="23">
        <v>254</v>
      </c>
      <c r="BJ259" s="23">
        <v>26</v>
      </c>
      <c r="BK259" s="23">
        <v>211</v>
      </c>
      <c r="BL259" s="23">
        <v>25</v>
      </c>
      <c r="BM259" s="23">
        <v>272</v>
      </c>
      <c r="BN259" s="23">
        <v>38</v>
      </c>
      <c r="BO259" s="21"/>
      <c r="BP259" s="21"/>
      <c r="BQ259" s="21"/>
      <c r="BR259" s="21"/>
      <c r="BS259" s="21"/>
      <c r="BT259" s="21"/>
      <c r="BU259" s="23">
        <v>0</v>
      </c>
      <c r="BV259" s="23">
        <v>0</v>
      </c>
      <c r="BW259" s="23">
        <v>0</v>
      </c>
      <c r="BX259" s="23">
        <v>0</v>
      </c>
      <c r="BY259" s="23">
        <v>0</v>
      </c>
      <c r="BZ259" s="23">
        <v>0</v>
      </c>
      <c r="CA259" s="23">
        <v>591</v>
      </c>
      <c r="CB259" s="23">
        <v>54</v>
      </c>
      <c r="CC259" s="23">
        <v>319</v>
      </c>
      <c r="CD259" s="23">
        <v>44</v>
      </c>
      <c r="CE259" s="23">
        <v>319</v>
      </c>
      <c r="CF259" s="23">
        <v>44</v>
      </c>
      <c r="CG259" s="23">
        <v>394</v>
      </c>
      <c r="CH259" s="23">
        <v>58</v>
      </c>
      <c r="CI259" s="23">
        <v>0</v>
      </c>
      <c r="CJ259" s="23">
        <v>0</v>
      </c>
      <c r="CK259" s="21"/>
      <c r="CL259" s="21"/>
      <c r="CM259" s="21"/>
      <c r="CN259" s="21"/>
      <c r="CO259" s="21"/>
      <c r="CP259" s="21"/>
      <c r="CQ259" s="21"/>
      <c r="CR259" s="21"/>
      <c r="CS259" s="21"/>
      <c r="CT259" s="21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</row>
    <row r="260" spans="1:267" ht="17.25" thickBot="1">
      <c r="A260" s="23">
        <v>100</v>
      </c>
      <c r="B260" s="23">
        <v>100</v>
      </c>
      <c r="C260" s="23">
        <v>244723</v>
      </c>
      <c r="D260" s="23">
        <v>0</v>
      </c>
      <c r="E260" s="23">
        <v>0</v>
      </c>
      <c r="F260" s="23">
        <v>0</v>
      </c>
      <c r="G260" s="23">
        <v>0</v>
      </c>
      <c r="H260" s="23">
        <v>0</v>
      </c>
      <c r="I260" s="23">
        <v>2</v>
      </c>
      <c r="J260" s="21">
        <v>1.5</v>
      </c>
      <c r="K260" s="21">
        <v>2.5</v>
      </c>
      <c r="L260" s="23">
        <v>8</v>
      </c>
      <c r="M260" s="21" t="s">
        <v>1498</v>
      </c>
      <c r="N260" s="21">
        <v>8</v>
      </c>
      <c r="O260" s="23">
        <v>234</v>
      </c>
      <c r="P260" s="24" t="b">
        <v>0</v>
      </c>
      <c r="Q260" s="21"/>
      <c r="R260" s="21" t="s">
        <v>2716</v>
      </c>
      <c r="S260" s="23">
        <v>45</v>
      </c>
      <c r="T260" s="21" t="s">
        <v>1499</v>
      </c>
      <c r="U260" s="21">
        <v>8</v>
      </c>
      <c r="V260" s="21" t="s">
        <v>800</v>
      </c>
      <c r="W260" s="21">
        <v>0.6</v>
      </c>
      <c r="X260" s="24" t="b">
        <v>0</v>
      </c>
      <c r="Y260" s="21"/>
      <c r="Z260" s="21" t="s">
        <v>1129</v>
      </c>
      <c r="AA260" s="23">
        <v>8</v>
      </c>
      <c r="AB260" s="23">
        <v>31</v>
      </c>
      <c r="AC260" s="23">
        <v>8</v>
      </c>
      <c r="AD260" s="23">
        <v>14330</v>
      </c>
      <c r="AE260" s="23">
        <v>14330</v>
      </c>
      <c r="AF260" s="23">
        <v>1968</v>
      </c>
      <c r="AG260" s="23">
        <v>1968</v>
      </c>
      <c r="AH260" s="21">
        <v>1.8</v>
      </c>
      <c r="AI260" s="21">
        <v>1.8</v>
      </c>
      <c r="AJ260" s="21" t="s">
        <v>800</v>
      </c>
      <c r="AK260" s="23">
        <v>90</v>
      </c>
      <c r="AL260" s="23">
        <v>0</v>
      </c>
      <c r="AM260" s="23">
        <v>0</v>
      </c>
      <c r="AN260" s="23">
        <v>1</v>
      </c>
      <c r="AO260" s="23">
        <v>0</v>
      </c>
      <c r="AP260" s="23">
        <v>0</v>
      </c>
      <c r="AQ260" s="23">
        <v>0</v>
      </c>
      <c r="AR260" s="23">
        <v>0</v>
      </c>
      <c r="AS260" s="23">
        <v>0</v>
      </c>
      <c r="AT260" s="23">
        <v>0</v>
      </c>
      <c r="AU260" s="23">
        <v>0</v>
      </c>
      <c r="AV260" s="23">
        <v>2</v>
      </c>
      <c r="AW260" s="23">
        <v>29</v>
      </c>
      <c r="AX260" s="21">
        <v>14.6</v>
      </c>
      <c r="AY260" s="21">
        <v>2.6</v>
      </c>
      <c r="AZ260" s="21">
        <v>2</v>
      </c>
      <c r="BA260" s="21">
        <v>1.9</v>
      </c>
      <c r="BB260" s="23">
        <v>1</v>
      </c>
      <c r="BC260" s="21">
        <v>0</v>
      </c>
      <c r="BD260" s="21">
        <v>0.02</v>
      </c>
      <c r="BE260" s="21">
        <v>0.02</v>
      </c>
      <c r="BF260" s="21">
        <v>0.49</v>
      </c>
      <c r="BG260" s="23">
        <v>99</v>
      </c>
      <c r="BH260" s="23">
        <v>44</v>
      </c>
      <c r="BI260" s="23">
        <v>149</v>
      </c>
      <c r="BJ260" s="23">
        <v>48</v>
      </c>
      <c r="BK260" s="23">
        <v>143</v>
      </c>
      <c r="BL260" s="23">
        <v>45</v>
      </c>
      <c r="BM260" s="23">
        <v>161</v>
      </c>
      <c r="BN260" s="23">
        <v>59</v>
      </c>
      <c r="BO260" s="21"/>
      <c r="BP260" s="21"/>
      <c r="BQ260" s="21"/>
      <c r="BR260" s="21"/>
      <c r="BS260" s="21"/>
      <c r="BT260" s="21"/>
      <c r="BU260" s="23">
        <v>0</v>
      </c>
      <c r="BV260" s="23">
        <v>0</v>
      </c>
      <c r="BW260" s="23">
        <v>0.02</v>
      </c>
      <c r="BX260" s="23">
        <v>0.02</v>
      </c>
      <c r="BY260" s="23">
        <v>0.49</v>
      </c>
      <c r="BZ260" s="23">
        <v>0</v>
      </c>
      <c r="CA260" s="23">
        <v>461</v>
      </c>
      <c r="CB260" s="23">
        <v>133</v>
      </c>
      <c r="CC260" s="23">
        <v>18</v>
      </c>
      <c r="CD260" s="23">
        <v>7</v>
      </c>
      <c r="CE260" s="23">
        <v>18</v>
      </c>
      <c r="CF260" s="23">
        <v>7</v>
      </c>
      <c r="CG260" s="23">
        <v>210</v>
      </c>
      <c r="CH260" s="23">
        <v>76</v>
      </c>
      <c r="CI260" s="23">
        <v>1</v>
      </c>
      <c r="CJ260" s="23">
        <v>1</v>
      </c>
      <c r="CK260" s="21"/>
      <c r="CL260" s="21"/>
      <c r="CM260" s="21"/>
      <c r="CN260" s="21"/>
      <c r="CO260" s="21"/>
      <c r="CP260" s="21"/>
      <c r="CQ260" s="21"/>
      <c r="CR260" s="21"/>
      <c r="CS260" s="21"/>
      <c r="CT260" s="21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</row>
    <row r="261" spans="1:267" ht="17.25" thickBot="1">
      <c r="A261" s="21"/>
      <c r="B261" s="21"/>
      <c r="C261" s="23">
        <v>512462</v>
      </c>
      <c r="D261" s="23">
        <v>0</v>
      </c>
      <c r="E261" s="23">
        <v>0</v>
      </c>
      <c r="F261" s="23">
        <v>0</v>
      </c>
      <c r="G261" s="23">
        <v>0</v>
      </c>
      <c r="H261" s="23">
        <v>0</v>
      </c>
      <c r="I261" s="23">
        <v>2</v>
      </c>
      <c r="J261" s="21">
        <v>0.5</v>
      </c>
      <c r="K261" s="21">
        <v>1.5</v>
      </c>
      <c r="L261" s="23">
        <v>0</v>
      </c>
      <c r="M261" s="21" t="s">
        <v>2385</v>
      </c>
      <c r="N261" s="21">
        <v>0</v>
      </c>
      <c r="O261" s="23">
        <v>235</v>
      </c>
      <c r="P261" s="24" t="b">
        <v>0</v>
      </c>
      <c r="Q261" s="21"/>
      <c r="R261" s="21"/>
      <c r="S261" s="23">
        <v>40</v>
      </c>
      <c r="T261" s="21" t="s">
        <v>2386</v>
      </c>
      <c r="U261" s="21">
        <v>0</v>
      </c>
      <c r="V261" s="21" t="s">
        <v>890</v>
      </c>
      <c r="W261" s="21">
        <v>0.2</v>
      </c>
      <c r="X261" s="24" t="b">
        <v>0</v>
      </c>
      <c r="Y261" s="21"/>
      <c r="Z261" s="21" t="s">
        <v>1129</v>
      </c>
      <c r="AA261" s="23">
        <v>8</v>
      </c>
      <c r="AB261" s="23">
        <v>31</v>
      </c>
      <c r="AC261" s="23">
        <v>0</v>
      </c>
      <c r="AD261" s="23">
        <v>340</v>
      </c>
      <c r="AE261" s="23">
        <v>340</v>
      </c>
      <c r="AF261" s="23">
        <v>841</v>
      </c>
      <c r="AG261" s="23">
        <v>841</v>
      </c>
      <c r="AH261" s="21">
        <v>0</v>
      </c>
      <c r="AI261" s="21">
        <v>0</v>
      </c>
      <c r="AJ261" s="21" t="s">
        <v>890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0</v>
      </c>
      <c r="AQ261" s="23">
        <v>0</v>
      </c>
      <c r="AR261" s="23">
        <v>0</v>
      </c>
      <c r="AS261" s="23">
        <v>0</v>
      </c>
      <c r="AT261" s="23">
        <v>0</v>
      </c>
      <c r="AU261" s="23">
        <v>0</v>
      </c>
      <c r="AV261" s="23">
        <v>0</v>
      </c>
      <c r="AW261" s="23">
        <v>0</v>
      </c>
      <c r="AX261" s="21">
        <v>0</v>
      </c>
      <c r="AY261" s="21">
        <v>0</v>
      </c>
      <c r="AZ261" s="21">
        <v>0</v>
      </c>
      <c r="BA261" s="21">
        <v>0</v>
      </c>
      <c r="BB261" s="23">
        <v>0</v>
      </c>
      <c r="BC261" s="21">
        <v>0</v>
      </c>
      <c r="BD261" s="21">
        <v>0</v>
      </c>
      <c r="BE261" s="21">
        <v>0</v>
      </c>
      <c r="BF261" s="21">
        <v>0</v>
      </c>
      <c r="BG261" s="23">
        <v>325</v>
      </c>
      <c r="BH261" s="23">
        <v>139</v>
      </c>
      <c r="BI261" s="23">
        <v>316</v>
      </c>
      <c r="BJ261" s="23">
        <v>134</v>
      </c>
      <c r="BK261" s="23">
        <v>275</v>
      </c>
      <c r="BL261" s="23">
        <v>111</v>
      </c>
      <c r="BM261" s="23">
        <v>333</v>
      </c>
      <c r="BN261" s="23">
        <v>137</v>
      </c>
      <c r="BO261" s="21"/>
      <c r="BP261" s="21"/>
      <c r="BQ261" s="21"/>
      <c r="BR261" s="21"/>
      <c r="BS261" s="21"/>
      <c r="BT261" s="21"/>
      <c r="BU261" s="23">
        <v>0</v>
      </c>
      <c r="BV261" s="23">
        <v>0</v>
      </c>
      <c r="BW261" s="23">
        <v>0</v>
      </c>
      <c r="BX261" s="23">
        <v>0</v>
      </c>
      <c r="BY261" s="23">
        <v>0</v>
      </c>
      <c r="BZ261" s="23">
        <v>0</v>
      </c>
      <c r="CA261" s="23">
        <v>657</v>
      </c>
      <c r="CB261" s="23">
        <v>212</v>
      </c>
      <c r="CC261" s="23">
        <v>378</v>
      </c>
      <c r="CD261" s="23">
        <v>141</v>
      </c>
      <c r="CE261" s="23">
        <v>378</v>
      </c>
      <c r="CF261" s="23">
        <v>141</v>
      </c>
      <c r="CG261" s="23">
        <v>370</v>
      </c>
      <c r="CH261" s="23">
        <v>146</v>
      </c>
      <c r="CI261" s="23">
        <v>0</v>
      </c>
      <c r="CJ261" s="23">
        <v>0</v>
      </c>
      <c r="CK261" s="21"/>
      <c r="CL261" s="21"/>
      <c r="CM261" s="21"/>
      <c r="CN261" s="21"/>
      <c r="CO261" s="21"/>
      <c r="CP261" s="21"/>
      <c r="CQ261" s="21"/>
      <c r="CR261" s="21"/>
      <c r="CS261" s="21"/>
      <c r="CT261" s="21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</row>
    <row r="262" spans="1:267" ht="17.25" thickBot="1">
      <c r="A262" s="23">
        <v>0</v>
      </c>
      <c r="B262" s="23">
        <v>0</v>
      </c>
      <c r="C262" s="23">
        <v>443661</v>
      </c>
      <c r="D262" s="23">
        <v>0</v>
      </c>
      <c r="E262" s="23">
        <v>0</v>
      </c>
      <c r="F262" s="23">
        <v>0</v>
      </c>
      <c r="G262" s="23">
        <v>0</v>
      </c>
      <c r="H262" s="23">
        <v>0</v>
      </c>
      <c r="I262" s="23">
        <v>3</v>
      </c>
      <c r="J262" s="21">
        <v>0</v>
      </c>
      <c r="K262" s="21">
        <v>0</v>
      </c>
      <c r="L262" s="23">
        <v>0</v>
      </c>
      <c r="M262" s="21" t="s">
        <v>1298</v>
      </c>
      <c r="N262" s="21">
        <v>0</v>
      </c>
      <c r="O262" s="23">
        <v>236</v>
      </c>
      <c r="P262" s="24" t="b">
        <v>0</v>
      </c>
      <c r="Q262" s="21" t="s">
        <v>2699</v>
      </c>
      <c r="R262" s="21" t="s">
        <v>2387</v>
      </c>
      <c r="S262" s="23">
        <v>60</v>
      </c>
      <c r="T262" s="21" t="s">
        <v>1500</v>
      </c>
      <c r="U262" s="21">
        <v>0</v>
      </c>
      <c r="V262" s="21" t="s">
        <v>695</v>
      </c>
      <c r="W262" s="21">
        <v>0.1</v>
      </c>
      <c r="X262" s="24" t="b">
        <v>0</v>
      </c>
      <c r="Y262" s="21"/>
      <c r="Z262" s="21" t="s">
        <v>1170</v>
      </c>
      <c r="AA262" s="23">
        <v>8</v>
      </c>
      <c r="AB262" s="23">
        <v>31</v>
      </c>
      <c r="AC262" s="23">
        <v>0</v>
      </c>
      <c r="AD262" s="23">
        <v>280</v>
      </c>
      <c r="AE262" s="23">
        <v>280</v>
      </c>
      <c r="AF262" s="23">
        <v>3016</v>
      </c>
      <c r="AG262" s="23">
        <v>3016</v>
      </c>
      <c r="AH262" s="21">
        <v>0</v>
      </c>
      <c r="AI262" s="21">
        <v>0</v>
      </c>
      <c r="AJ262" s="21" t="s">
        <v>695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0</v>
      </c>
      <c r="AQ262" s="23">
        <v>0</v>
      </c>
      <c r="AR262" s="23">
        <v>0</v>
      </c>
      <c r="AS262" s="23">
        <v>0</v>
      </c>
      <c r="AT262" s="23">
        <v>0</v>
      </c>
      <c r="AU262" s="23">
        <v>0</v>
      </c>
      <c r="AV262" s="23">
        <v>0</v>
      </c>
      <c r="AW262" s="23">
        <v>0</v>
      </c>
      <c r="AX262" s="21">
        <v>0</v>
      </c>
      <c r="AY262" s="21">
        <v>0</v>
      </c>
      <c r="AZ262" s="21">
        <v>0</v>
      </c>
      <c r="BA262" s="21">
        <v>0</v>
      </c>
      <c r="BB262" s="23">
        <v>0</v>
      </c>
      <c r="BC262" s="21">
        <v>0</v>
      </c>
      <c r="BD262" s="21">
        <v>0</v>
      </c>
      <c r="BE262" s="21">
        <v>0</v>
      </c>
      <c r="BF262" s="21">
        <v>0</v>
      </c>
      <c r="BG262" s="23">
        <v>648</v>
      </c>
      <c r="BH262" s="23">
        <v>277</v>
      </c>
      <c r="BI262" s="23">
        <v>650</v>
      </c>
      <c r="BJ262" s="23">
        <v>279</v>
      </c>
      <c r="BK262" s="23">
        <v>647</v>
      </c>
      <c r="BL262" s="23">
        <v>277</v>
      </c>
      <c r="BM262" s="23">
        <v>650</v>
      </c>
      <c r="BN262" s="23">
        <v>279</v>
      </c>
      <c r="BO262" s="23">
        <v>1</v>
      </c>
      <c r="BP262" s="21"/>
      <c r="BQ262" s="23">
        <v>2</v>
      </c>
      <c r="BR262" s="21"/>
      <c r="BS262" s="21"/>
      <c r="BT262" s="21"/>
      <c r="BU262" s="23">
        <v>0</v>
      </c>
      <c r="BV262" s="23">
        <v>0</v>
      </c>
      <c r="BW262" s="23">
        <v>0</v>
      </c>
      <c r="BX262" s="23">
        <v>0</v>
      </c>
      <c r="BY262" s="23">
        <v>0</v>
      </c>
      <c r="BZ262" s="23">
        <v>0</v>
      </c>
      <c r="CA262" s="23">
        <v>80</v>
      </c>
      <c r="CB262" s="23">
        <v>50</v>
      </c>
      <c r="CC262" s="23">
        <v>650</v>
      </c>
      <c r="CD262" s="23">
        <v>280</v>
      </c>
      <c r="CE262" s="23">
        <v>650</v>
      </c>
      <c r="CF262" s="23">
        <v>280</v>
      </c>
      <c r="CG262" s="23">
        <v>413</v>
      </c>
      <c r="CH262" s="23">
        <v>132</v>
      </c>
      <c r="CI262" s="23">
        <v>0</v>
      </c>
      <c r="CJ262" s="23">
        <v>0</v>
      </c>
      <c r="CK262" s="21"/>
      <c r="CL262" s="21"/>
      <c r="CM262" s="21"/>
      <c r="CN262" s="21"/>
      <c r="CO262" s="21"/>
      <c r="CP262" s="21"/>
      <c r="CQ262" s="21"/>
      <c r="CR262" s="21"/>
      <c r="CS262" s="21"/>
      <c r="CT262" s="21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</row>
    <row r="263" spans="1:267" ht="27.75" thickBot="1">
      <c r="A263" s="23">
        <v>0</v>
      </c>
      <c r="B263" s="23">
        <v>0</v>
      </c>
      <c r="C263" s="23">
        <v>450541</v>
      </c>
      <c r="D263" s="23">
        <v>0</v>
      </c>
      <c r="E263" s="23">
        <v>0</v>
      </c>
      <c r="F263" s="23">
        <v>0</v>
      </c>
      <c r="G263" s="23">
        <v>0</v>
      </c>
      <c r="H263" s="23">
        <v>0</v>
      </c>
      <c r="I263" s="23">
        <v>4</v>
      </c>
      <c r="J263" s="21">
        <v>0</v>
      </c>
      <c r="K263" s="21">
        <v>0</v>
      </c>
      <c r="L263" s="23">
        <v>0</v>
      </c>
      <c r="M263" s="21" t="s">
        <v>1507</v>
      </c>
      <c r="N263" s="21">
        <v>0</v>
      </c>
      <c r="O263" s="23">
        <v>237</v>
      </c>
      <c r="P263" s="24" t="b">
        <v>0</v>
      </c>
      <c r="Q263" s="21" t="s">
        <v>2717</v>
      </c>
      <c r="R263" s="21" t="s">
        <v>2718</v>
      </c>
      <c r="S263" s="23">
        <v>45</v>
      </c>
      <c r="T263" s="21" t="s">
        <v>1508</v>
      </c>
      <c r="U263" s="21">
        <v>0</v>
      </c>
      <c r="V263" s="21" t="s">
        <v>962</v>
      </c>
      <c r="W263" s="21">
        <v>0</v>
      </c>
      <c r="X263" s="24" t="b">
        <v>0</v>
      </c>
      <c r="Y263" s="21"/>
      <c r="Z263" s="21" t="s">
        <v>1143</v>
      </c>
      <c r="AA263" s="23">
        <v>8</v>
      </c>
      <c r="AB263" s="23">
        <v>31</v>
      </c>
      <c r="AC263" s="23">
        <v>0</v>
      </c>
      <c r="AD263" s="23">
        <v>0</v>
      </c>
      <c r="AE263" s="23">
        <v>0</v>
      </c>
      <c r="AF263" s="23">
        <v>350</v>
      </c>
      <c r="AG263" s="23">
        <v>350</v>
      </c>
      <c r="AH263" s="21">
        <v>0</v>
      </c>
      <c r="AI263" s="21">
        <v>0</v>
      </c>
      <c r="AJ263" s="21" t="s">
        <v>962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0</v>
      </c>
      <c r="AQ263" s="23">
        <v>0</v>
      </c>
      <c r="AR263" s="23">
        <v>0</v>
      </c>
      <c r="AS263" s="23">
        <v>0</v>
      </c>
      <c r="AT263" s="23">
        <v>0</v>
      </c>
      <c r="AU263" s="23">
        <v>0</v>
      </c>
      <c r="AV263" s="23">
        <v>0</v>
      </c>
      <c r="AW263" s="23">
        <v>0</v>
      </c>
      <c r="AX263" s="21">
        <v>0</v>
      </c>
      <c r="AY263" s="21">
        <v>0</v>
      </c>
      <c r="AZ263" s="21">
        <v>0</v>
      </c>
      <c r="BA263" s="21">
        <v>0</v>
      </c>
      <c r="BB263" s="23">
        <v>0</v>
      </c>
      <c r="BC263" s="21">
        <v>0</v>
      </c>
      <c r="BD263" s="21">
        <v>0</v>
      </c>
      <c r="BE263" s="21">
        <v>0</v>
      </c>
      <c r="BF263" s="21">
        <v>0</v>
      </c>
      <c r="BG263" s="23">
        <v>449</v>
      </c>
      <c r="BH263" s="23">
        <v>36</v>
      </c>
      <c r="BI263" s="23">
        <v>449</v>
      </c>
      <c r="BJ263" s="23">
        <v>37</v>
      </c>
      <c r="BK263" s="23">
        <v>426</v>
      </c>
      <c r="BL263" s="23">
        <v>38</v>
      </c>
      <c r="BM263" s="23">
        <v>457</v>
      </c>
      <c r="BN263" s="23">
        <v>38</v>
      </c>
      <c r="BO263" s="21"/>
      <c r="BP263" s="21"/>
      <c r="BQ263" s="21"/>
      <c r="BR263" s="21"/>
      <c r="BS263" s="21"/>
      <c r="BT263" s="21"/>
      <c r="BU263" s="23">
        <v>0</v>
      </c>
      <c r="BV263" s="23">
        <v>0</v>
      </c>
      <c r="BW263" s="23">
        <v>0</v>
      </c>
      <c r="BX263" s="23">
        <v>0</v>
      </c>
      <c r="BY263" s="23">
        <v>0</v>
      </c>
      <c r="BZ263" s="23">
        <v>0</v>
      </c>
      <c r="CA263" s="23">
        <v>487</v>
      </c>
      <c r="CB263" s="23">
        <v>76</v>
      </c>
      <c r="CC263" s="23">
        <v>493</v>
      </c>
      <c r="CD263" s="23">
        <v>50</v>
      </c>
      <c r="CE263" s="23">
        <v>493</v>
      </c>
      <c r="CF263" s="23">
        <v>50</v>
      </c>
      <c r="CG263" s="23">
        <v>575</v>
      </c>
      <c r="CH263" s="23">
        <v>79</v>
      </c>
      <c r="CI263" s="23">
        <v>0</v>
      </c>
      <c r="CJ263" s="23">
        <v>0</v>
      </c>
      <c r="CK263" s="21"/>
      <c r="CL263" s="21"/>
      <c r="CM263" s="21"/>
      <c r="CN263" s="21"/>
      <c r="CO263" s="21"/>
      <c r="CP263" s="21"/>
      <c r="CQ263" s="21"/>
      <c r="CR263" s="21"/>
      <c r="CS263" s="21"/>
      <c r="CT263" s="21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</row>
    <row r="264" spans="1:267" ht="17.25" thickBot="1">
      <c r="A264" s="21"/>
      <c r="B264" s="21"/>
      <c r="C264" s="23">
        <v>427623</v>
      </c>
      <c r="D264" s="23">
        <v>0</v>
      </c>
      <c r="E264" s="23">
        <v>0</v>
      </c>
      <c r="F264" s="23">
        <v>0</v>
      </c>
      <c r="G264" s="23">
        <v>0</v>
      </c>
      <c r="H264" s="23">
        <v>0</v>
      </c>
      <c r="I264" s="23">
        <v>2</v>
      </c>
      <c r="J264" s="21">
        <v>0.5</v>
      </c>
      <c r="K264" s="21">
        <v>1.5</v>
      </c>
      <c r="L264" s="23">
        <v>0</v>
      </c>
      <c r="M264" s="21" t="s">
        <v>1275</v>
      </c>
      <c r="N264" s="21">
        <v>0</v>
      </c>
      <c r="O264" s="23">
        <v>238</v>
      </c>
      <c r="P264" s="24" t="b">
        <v>0</v>
      </c>
      <c r="Q264" s="21"/>
      <c r="R264" s="21"/>
      <c r="S264" s="23">
        <v>40</v>
      </c>
      <c r="T264" s="21" t="s">
        <v>1512</v>
      </c>
      <c r="U264" s="21">
        <v>0</v>
      </c>
      <c r="V264" s="21" t="s">
        <v>774</v>
      </c>
      <c r="W264" s="21">
        <v>0.5</v>
      </c>
      <c r="X264" s="24" t="b">
        <v>0</v>
      </c>
      <c r="Y264" s="21"/>
      <c r="Z264" s="21" t="s">
        <v>1129</v>
      </c>
      <c r="AA264" s="23">
        <v>8</v>
      </c>
      <c r="AB264" s="23">
        <v>31</v>
      </c>
      <c r="AC264" s="23">
        <v>0</v>
      </c>
      <c r="AD264" s="23">
        <v>457</v>
      </c>
      <c r="AE264" s="23">
        <v>457</v>
      </c>
      <c r="AF264" s="23">
        <v>2215</v>
      </c>
      <c r="AG264" s="23">
        <v>2215</v>
      </c>
      <c r="AH264" s="21">
        <v>0</v>
      </c>
      <c r="AI264" s="21">
        <v>0</v>
      </c>
      <c r="AJ264" s="21" t="s">
        <v>2388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0</v>
      </c>
      <c r="AQ264" s="23">
        <v>0</v>
      </c>
      <c r="AR264" s="23">
        <v>0</v>
      </c>
      <c r="AS264" s="23">
        <v>0</v>
      </c>
      <c r="AT264" s="23">
        <v>0</v>
      </c>
      <c r="AU264" s="23">
        <v>0</v>
      </c>
      <c r="AV264" s="23">
        <v>0</v>
      </c>
      <c r="AW264" s="23">
        <v>0</v>
      </c>
      <c r="AX264" s="21">
        <v>0</v>
      </c>
      <c r="AY264" s="21">
        <v>0</v>
      </c>
      <c r="AZ264" s="21">
        <v>0</v>
      </c>
      <c r="BA264" s="21">
        <v>0</v>
      </c>
      <c r="BB264" s="23">
        <v>0</v>
      </c>
      <c r="BC264" s="21">
        <v>0</v>
      </c>
      <c r="BD264" s="21">
        <v>0</v>
      </c>
      <c r="BE264" s="21">
        <v>0</v>
      </c>
      <c r="BF264" s="21">
        <v>0</v>
      </c>
      <c r="BG264" s="23">
        <v>296</v>
      </c>
      <c r="BH264" s="23">
        <v>118</v>
      </c>
      <c r="BI264" s="23">
        <v>288</v>
      </c>
      <c r="BJ264" s="23">
        <v>114</v>
      </c>
      <c r="BK264" s="23">
        <v>245</v>
      </c>
      <c r="BL264" s="23">
        <v>89</v>
      </c>
      <c r="BM264" s="23">
        <v>305</v>
      </c>
      <c r="BN264" s="23">
        <v>117</v>
      </c>
      <c r="BO264" s="21"/>
      <c r="BP264" s="21"/>
      <c r="BQ264" s="21"/>
      <c r="BR264" s="21"/>
      <c r="BS264" s="21"/>
      <c r="BT264" s="21"/>
      <c r="BU264" s="23">
        <v>0</v>
      </c>
      <c r="BV264" s="23">
        <v>0</v>
      </c>
      <c r="BW264" s="23">
        <v>0</v>
      </c>
      <c r="BX264" s="23">
        <v>0</v>
      </c>
      <c r="BY264" s="23">
        <v>0</v>
      </c>
      <c r="BZ264" s="23">
        <v>0</v>
      </c>
      <c r="CA264" s="23">
        <v>625</v>
      </c>
      <c r="CB264" s="23">
        <v>188</v>
      </c>
      <c r="CC264" s="23">
        <v>351</v>
      </c>
      <c r="CD264" s="23">
        <v>122</v>
      </c>
      <c r="CE264" s="23">
        <v>351</v>
      </c>
      <c r="CF264" s="23">
        <v>122</v>
      </c>
      <c r="CG264" s="23">
        <v>238</v>
      </c>
      <c r="CH264" s="23">
        <v>87</v>
      </c>
      <c r="CI264" s="23">
        <v>0</v>
      </c>
      <c r="CJ264" s="23">
        <v>0</v>
      </c>
      <c r="CK264" s="21"/>
      <c r="CL264" s="21"/>
      <c r="CM264" s="21"/>
      <c r="CN264" s="21"/>
      <c r="CO264" s="21"/>
      <c r="CP264" s="21"/>
      <c r="CQ264" s="21"/>
      <c r="CR264" s="21"/>
      <c r="CS264" s="21"/>
      <c r="CT264" s="21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</row>
    <row r="265" spans="1:267" ht="17.25" thickBot="1">
      <c r="A265" s="21"/>
      <c r="B265" s="21"/>
      <c r="C265" s="23">
        <v>173954</v>
      </c>
      <c r="D265" s="23">
        <v>0</v>
      </c>
      <c r="E265" s="23">
        <v>0</v>
      </c>
      <c r="F265" s="23">
        <v>0</v>
      </c>
      <c r="G265" s="23">
        <v>0</v>
      </c>
      <c r="H265" s="23">
        <v>0</v>
      </c>
      <c r="I265" s="23">
        <v>3</v>
      </c>
      <c r="J265" s="21">
        <v>0.5</v>
      </c>
      <c r="K265" s="21">
        <v>1.5</v>
      </c>
      <c r="L265" s="23">
        <v>0</v>
      </c>
      <c r="M265" s="21" t="s">
        <v>1487</v>
      </c>
      <c r="N265" s="21">
        <v>0</v>
      </c>
      <c r="O265" s="23">
        <v>239</v>
      </c>
      <c r="P265" s="24" t="b">
        <v>0</v>
      </c>
      <c r="Q265" s="21"/>
      <c r="R265" s="21"/>
      <c r="S265" s="23">
        <v>45</v>
      </c>
      <c r="T265" s="21" t="s">
        <v>1488</v>
      </c>
      <c r="U265" s="21">
        <v>0</v>
      </c>
      <c r="V265" s="21" t="s">
        <v>957</v>
      </c>
      <c r="W265" s="21">
        <v>0.1</v>
      </c>
      <c r="X265" s="24" t="b">
        <v>0</v>
      </c>
      <c r="Y265" s="21"/>
      <c r="Z265" s="21" t="s">
        <v>1129</v>
      </c>
      <c r="AA265" s="23">
        <v>8</v>
      </c>
      <c r="AB265" s="23">
        <v>31</v>
      </c>
      <c r="AC265" s="23">
        <v>0</v>
      </c>
      <c r="AD265" s="23">
        <v>224</v>
      </c>
      <c r="AE265" s="23">
        <v>224</v>
      </c>
      <c r="AF265" s="23">
        <v>466</v>
      </c>
      <c r="AG265" s="23">
        <v>466</v>
      </c>
      <c r="AH265" s="21">
        <v>0</v>
      </c>
      <c r="AI265" s="21">
        <v>0</v>
      </c>
      <c r="AJ265" s="21" t="s">
        <v>957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0</v>
      </c>
      <c r="AQ265" s="23">
        <v>0</v>
      </c>
      <c r="AR265" s="23">
        <v>0</v>
      </c>
      <c r="AS265" s="23">
        <v>0</v>
      </c>
      <c r="AT265" s="23">
        <v>0</v>
      </c>
      <c r="AU265" s="23">
        <v>0</v>
      </c>
      <c r="AV265" s="23">
        <v>0</v>
      </c>
      <c r="AW265" s="23">
        <v>0</v>
      </c>
      <c r="AX265" s="21">
        <v>0</v>
      </c>
      <c r="AY265" s="21">
        <v>0</v>
      </c>
      <c r="AZ265" s="21">
        <v>0</v>
      </c>
      <c r="BA265" s="21">
        <v>0</v>
      </c>
      <c r="BB265" s="23">
        <v>0</v>
      </c>
      <c r="BC265" s="21">
        <v>0</v>
      </c>
      <c r="BD265" s="21">
        <v>0</v>
      </c>
      <c r="BE265" s="21">
        <v>0</v>
      </c>
      <c r="BF265" s="21">
        <v>0</v>
      </c>
      <c r="BG265" s="23">
        <v>379</v>
      </c>
      <c r="BH265" s="23">
        <v>120</v>
      </c>
      <c r="BI265" s="23">
        <v>375</v>
      </c>
      <c r="BJ265" s="23">
        <v>125</v>
      </c>
      <c r="BK265" s="23">
        <v>344</v>
      </c>
      <c r="BL265" s="23">
        <v>107</v>
      </c>
      <c r="BM265" s="23">
        <v>387</v>
      </c>
      <c r="BN265" s="23">
        <v>127</v>
      </c>
      <c r="BO265" s="21"/>
      <c r="BP265" s="21"/>
      <c r="BQ265" s="21"/>
      <c r="BR265" s="21"/>
      <c r="BS265" s="21"/>
      <c r="BT265" s="21"/>
      <c r="BU265" s="23">
        <v>0</v>
      </c>
      <c r="BV265" s="23">
        <v>0</v>
      </c>
      <c r="BW265" s="23">
        <v>0</v>
      </c>
      <c r="BX265" s="23">
        <v>0</v>
      </c>
      <c r="BY265" s="23">
        <v>0</v>
      </c>
      <c r="BZ265" s="23">
        <v>0</v>
      </c>
      <c r="CA265" s="23">
        <v>384</v>
      </c>
      <c r="CB265" s="23">
        <v>215</v>
      </c>
      <c r="CC265" s="23">
        <v>429</v>
      </c>
      <c r="CD265" s="23">
        <v>149</v>
      </c>
      <c r="CE265" s="23">
        <v>429</v>
      </c>
      <c r="CF265" s="23">
        <v>149</v>
      </c>
      <c r="CG265" s="23">
        <v>479</v>
      </c>
      <c r="CH265" s="23">
        <v>167</v>
      </c>
      <c r="CI265" s="23">
        <v>0</v>
      </c>
      <c r="CJ265" s="23">
        <v>0</v>
      </c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</row>
    <row r="266" spans="1:267" ht="17.25" thickBot="1">
      <c r="A266" s="21"/>
      <c r="B266" s="21"/>
      <c r="C266" s="23">
        <v>86417</v>
      </c>
      <c r="D266" s="23">
        <v>0</v>
      </c>
      <c r="E266" s="23">
        <v>0</v>
      </c>
      <c r="F266" s="23">
        <v>0</v>
      </c>
      <c r="G266" s="23">
        <v>0</v>
      </c>
      <c r="H266" s="23">
        <v>0</v>
      </c>
      <c r="I266" s="23">
        <v>3</v>
      </c>
      <c r="J266" s="21">
        <v>1.1000000000000001</v>
      </c>
      <c r="K266" s="21">
        <v>2.1</v>
      </c>
      <c r="L266" s="23">
        <v>3</v>
      </c>
      <c r="M266" s="21" t="s">
        <v>1484</v>
      </c>
      <c r="N266" s="21">
        <v>3</v>
      </c>
      <c r="O266" s="23">
        <v>240</v>
      </c>
      <c r="P266" s="24" t="b">
        <v>0</v>
      </c>
      <c r="Q266" s="21"/>
      <c r="R266" s="21"/>
      <c r="S266" s="23">
        <v>50</v>
      </c>
      <c r="T266" s="21" t="s">
        <v>1485</v>
      </c>
      <c r="U266" s="21">
        <v>3</v>
      </c>
      <c r="V266" s="21" t="s">
        <v>855</v>
      </c>
      <c r="W266" s="21">
        <v>0.2</v>
      </c>
      <c r="X266" s="24" t="b">
        <v>0</v>
      </c>
      <c r="Y266" s="21"/>
      <c r="Z266" s="21" t="s">
        <v>1129</v>
      </c>
      <c r="AA266" s="23">
        <v>8</v>
      </c>
      <c r="AB266" s="23">
        <v>31</v>
      </c>
      <c r="AC266" s="23">
        <v>3</v>
      </c>
      <c r="AD266" s="23">
        <v>378</v>
      </c>
      <c r="AE266" s="23">
        <v>378</v>
      </c>
      <c r="AF266" s="23">
        <v>914</v>
      </c>
      <c r="AG266" s="23">
        <v>914</v>
      </c>
      <c r="AH266" s="21">
        <v>0.6</v>
      </c>
      <c r="AI266" s="21">
        <v>0.6</v>
      </c>
      <c r="AJ266" s="21" t="s">
        <v>855</v>
      </c>
      <c r="AK266" s="23">
        <v>90</v>
      </c>
      <c r="AL266" s="23">
        <v>0</v>
      </c>
      <c r="AM266" s="23">
        <v>0</v>
      </c>
      <c r="AN266" s="23">
        <v>1</v>
      </c>
      <c r="AO266" s="23">
        <v>0</v>
      </c>
      <c r="AP266" s="23">
        <v>0</v>
      </c>
      <c r="AQ266" s="23">
        <v>0</v>
      </c>
      <c r="AR266" s="23">
        <v>0</v>
      </c>
      <c r="AS266" s="23">
        <v>0</v>
      </c>
      <c r="AT266" s="23">
        <v>0</v>
      </c>
      <c r="AU266" s="23">
        <v>0</v>
      </c>
      <c r="AV266" s="23">
        <v>0</v>
      </c>
      <c r="AW266" s="23">
        <v>9</v>
      </c>
      <c r="AX266" s="21">
        <v>17</v>
      </c>
      <c r="AY266" s="21">
        <v>23.4</v>
      </c>
      <c r="AZ266" s="21">
        <v>20</v>
      </c>
      <c r="BA266" s="21">
        <v>6</v>
      </c>
      <c r="BB266" s="23">
        <v>1</v>
      </c>
      <c r="BC266" s="21">
        <v>0.06</v>
      </c>
      <c r="BD266" s="21">
        <v>0.08</v>
      </c>
      <c r="BE266" s="21">
        <v>0.14000000000000001</v>
      </c>
      <c r="BF266" s="21">
        <v>0.49</v>
      </c>
      <c r="BG266" s="23">
        <v>88</v>
      </c>
      <c r="BH266" s="23">
        <v>31</v>
      </c>
      <c r="BI266" s="23">
        <v>43</v>
      </c>
      <c r="BJ266" s="23">
        <v>31</v>
      </c>
      <c r="BK266" s="23">
        <v>50</v>
      </c>
      <c r="BL266" s="23">
        <v>25</v>
      </c>
      <c r="BM266" s="23">
        <v>54</v>
      </c>
      <c r="BN266" s="23">
        <v>27</v>
      </c>
      <c r="BO266" s="21"/>
      <c r="BP266" s="21"/>
      <c r="BQ266" s="21"/>
      <c r="BR266" s="21"/>
      <c r="BS266" s="21"/>
      <c r="BT266" s="21"/>
      <c r="BU266" s="23">
        <v>0.06</v>
      </c>
      <c r="BV266" s="23">
        <v>0</v>
      </c>
      <c r="BW266" s="23">
        <v>0.08</v>
      </c>
      <c r="BX266" s="23">
        <v>0.14000000000000001</v>
      </c>
      <c r="BY266" s="23">
        <v>0.49</v>
      </c>
      <c r="BZ266" s="23">
        <v>0</v>
      </c>
      <c r="CA266" s="23">
        <v>174</v>
      </c>
      <c r="CB266" s="23">
        <v>111</v>
      </c>
      <c r="CC266" s="23">
        <v>70</v>
      </c>
      <c r="CD266" s="23">
        <v>25</v>
      </c>
      <c r="CE266" s="23">
        <v>70</v>
      </c>
      <c r="CF266" s="23">
        <v>25</v>
      </c>
      <c r="CG266" s="23">
        <v>355</v>
      </c>
      <c r="CH266" s="23">
        <v>109</v>
      </c>
      <c r="CI266" s="23">
        <v>1</v>
      </c>
      <c r="CJ266" s="23">
        <v>1</v>
      </c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</row>
    <row r="267" spans="1:267" ht="17.25" thickBot="1">
      <c r="A267" s="21"/>
      <c r="B267" s="21"/>
      <c r="C267" s="23">
        <v>49413</v>
      </c>
      <c r="D267" s="23">
        <v>0</v>
      </c>
      <c r="E267" s="23">
        <v>0</v>
      </c>
      <c r="F267" s="23">
        <v>0</v>
      </c>
      <c r="G267" s="23">
        <v>0</v>
      </c>
      <c r="H267" s="23">
        <v>0</v>
      </c>
      <c r="I267" s="23">
        <v>2</v>
      </c>
      <c r="J267" s="21">
        <v>0.5</v>
      </c>
      <c r="K267" s="21">
        <v>1.5</v>
      </c>
      <c r="L267" s="23">
        <v>1</v>
      </c>
      <c r="M267" s="21" t="s">
        <v>750</v>
      </c>
      <c r="N267" s="21">
        <v>1</v>
      </c>
      <c r="O267" s="23">
        <v>241</v>
      </c>
      <c r="P267" s="24" t="b">
        <v>0</v>
      </c>
      <c r="Q267" s="21"/>
      <c r="R267" s="21"/>
      <c r="S267" s="23">
        <v>40</v>
      </c>
      <c r="T267" s="21" t="s">
        <v>1478</v>
      </c>
      <c r="U267" s="21">
        <v>1</v>
      </c>
      <c r="V267" s="21" t="s">
        <v>906</v>
      </c>
      <c r="W267" s="21">
        <v>0.9</v>
      </c>
      <c r="X267" s="24" t="b">
        <v>0</v>
      </c>
      <c r="Y267" s="21"/>
      <c r="Z267" s="21" t="s">
        <v>1129</v>
      </c>
      <c r="AA267" s="23">
        <v>8</v>
      </c>
      <c r="AB267" s="23">
        <v>31</v>
      </c>
      <c r="AC267" s="23">
        <v>1</v>
      </c>
      <c r="AD267" s="23">
        <v>3901</v>
      </c>
      <c r="AE267" s="23">
        <v>3901</v>
      </c>
      <c r="AF267" s="23">
        <v>2941</v>
      </c>
      <c r="AG267" s="23">
        <v>2941</v>
      </c>
      <c r="AH267" s="21">
        <v>0.2</v>
      </c>
      <c r="AI267" s="21">
        <v>0.2</v>
      </c>
      <c r="AJ267" s="21" t="s">
        <v>906</v>
      </c>
      <c r="AK267" s="23">
        <v>1</v>
      </c>
      <c r="AL267" s="23">
        <v>0</v>
      </c>
      <c r="AM267" s="23">
        <v>0</v>
      </c>
      <c r="AN267" s="23">
        <v>0</v>
      </c>
      <c r="AO267" s="23">
        <v>0</v>
      </c>
      <c r="AP267" s="23">
        <v>0</v>
      </c>
      <c r="AQ267" s="23">
        <v>0</v>
      </c>
      <c r="AR267" s="23">
        <v>0</v>
      </c>
      <c r="AS267" s="23">
        <v>0</v>
      </c>
      <c r="AT267" s="23">
        <v>0</v>
      </c>
      <c r="AU267" s="23">
        <v>0</v>
      </c>
      <c r="AV267" s="23">
        <v>0</v>
      </c>
      <c r="AW267" s="23">
        <v>3</v>
      </c>
      <c r="AX267" s="21">
        <v>0.2</v>
      </c>
      <c r="AY267" s="21">
        <v>0</v>
      </c>
      <c r="AZ267" s="21">
        <v>0</v>
      </c>
      <c r="BA267" s="21">
        <v>0</v>
      </c>
      <c r="BB267" s="23">
        <v>0</v>
      </c>
      <c r="BC267" s="21">
        <v>0</v>
      </c>
      <c r="BD267" s="21">
        <v>0</v>
      </c>
      <c r="BE267" s="21">
        <v>0</v>
      </c>
      <c r="BF267" s="21">
        <v>0</v>
      </c>
      <c r="BG267" s="23">
        <v>217</v>
      </c>
      <c r="BH267" s="23">
        <v>79</v>
      </c>
      <c r="BI267" s="23">
        <v>221</v>
      </c>
      <c r="BJ267" s="23">
        <v>79</v>
      </c>
      <c r="BK267" s="23">
        <v>178</v>
      </c>
      <c r="BL267" s="23">
        <v>54</v>
      </c>
      <c r="BM267" s="23">
        <v>240</v>
      </c>
      <c r="BN267" s="23">
        <v>82</v>
      </c>
      <c r="BO267" s="21"/>
      <c r="BP267" s="21"/>
      <c r="BQ267" s="21"/>
      <c r="BR267" s="21"/>
      <c r="BS267" s="21"/>
      <c r="BT267" s="21"/>
      <c r="BU267" s="23">
        <v>0</v>
      </c>
      <c r="BV267" s="23">
        <v>0</v>
      </c>
      <c r="BW267" s="23">
        <v>0</v>
      </c>
      <c r="BX267" s="23">
        <v>0</v>
      </c>
      <c r="BY267" s="23">
        <v>0</v>
      </c>
      <c r="BZ267" s="23">
        <v>0</v>
      </c>
      <c r="CA267" s="23">
        <v>558</v>
      </c>
      <c r="CB267" s="23">
        <v>153</v>
      </c>
      <c r="CC267" s="23">
        <v>178</v>
      </c>
      <c r="CD267" s="23">
        <v>53</v>
      </c>
      <c r="CE267" s="23">
        <v>178</v>
      </c>
      <c r="CF267" s="23">
        <v>53</v>
      </c>
      <c r="CG267" s="23">
        <v>176</v>
      </c>
      <c r="CH267" s="23">
        <v>64</v>
      </c>
      <c r="CI267" s="23">
        <v>0</v>
      </c>
      <c r="CJ267" s="23">
        <v>0</v>
      </c>
      <c r="CK267" s="21"/>
      <c r="CL267" s="21"/>
      <c r="CM267" s="21"/>
      <c r="CN267" s="21"/>
      <c r="CO267" s="21"/>
      <c r="CP267" s="21"/>
      <c r="CQ267" s="21"/>
      <c r="CR267" s="21"/>
      <c r="CS267" s="21"/>
      <c r="CT267" s="21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</row>
    <row r="268" spans="1:267" ht="17.25" thickBot="1">
      <c r="A268" s="21"/>
      <c r="B268" s="21"/>
      <c r="C268" s="23">
        <v>55494</v>
      </c>
      <c r="D268" s="23">
        <v>0</v>
      </c>
      <c r="E268" s="23">
        <v>0</v>
      </c>
      <c r="F268" s="23">
        <v>0</v>
      </c>
      <c r="G268" s="23">
        <v>0</v>
      </c>
      <c r="H268" s="23">
        <v>0</v>
      </c>
      <c r="I268" s="23">
        <v>2</v>
      </c>
      <c r="J268" s="21">
        <v>1.5</v>
      </c>
      <c r="K268" s="21">
        <v>2.5</v>
      </c>
      <c r="L268" s="23">
        <v>6</v>
      </c>
      <c r="M268" s="21" t="s">
        <v>1479</v>
      </c>
      <c r="N268" s="21">
        <v>6</v>
      </c>
      <c r="O268" s="23">
        <v>242</v>
      </c>
      <c r="P268" s="24" t="b">
        <v>0</v>
      </c>
      <c r="Q268" s="21"/>
      <c r="R268" s="21"/>
      <c r="S268" s="23">
        <v>45</v>
      </c>
      <c r="T268" s="21" t="s">
        <v>1480</v>
      </c>
      <c r="U268" s="21">
        <v>6</v>
      </c>
      <c r="V268" s="21" t="s">
        <v>762</v>
      </c>
      <c r="W268" s="21">
        <v>0.3</v>
      </c>
      <c r="X268" s="24" t="b">
        <v>0</v>
      </c>
      <c r="Y268" s="21"/>
      <c r="Z268" s="21" t="s">
        <v>1129</v>
      </c>
      <c r="AA268" s="23">
        <v>8</v>
      </c>
      <c r="AB268" s="23">
        <v>31</v>
      </c>
      <c r="AC268" s="23">
        <v>6</v>
      </c>
      <c r="AD268" s="23">
        <v>2566</v>
      </c>
      <c r="AE268" s="23">
        <v>2566</v>
      </c>
      <c r="AF268" s="23">
        <v>848</v>
      </c>
      <c r="AG268" s="23">
        <v>848</v>
      </c>
      <c r="AH268" s="21">
        <v>1.3</v>
      </c>
      <c r="AI268" s="21">
        <v>1.3</v>
      </c>
      <c r="AJ268" s="21" t="s">
        <v>762</v>
      </c>
      <c r="AK268" s="23">
        <v>90</v>
      </c>
      <c r="AL268" s="23">
        <v>0</v>
      </c>
      <c r="AM268" s="23">
        <v>0</v>
      </c>
      <c r="AN268" s="23">
        <v>1</v>
      </c>
      <c r="AO268" s="23">
        <v>0</v>
      </c>
      <c r="AP268" s="23">
        <v>0</v>
      </c>
      <c r="AQ268" s="23">
        <v>0</v>
      </c>
      <c r="AR268" s="23">
        <v>0</v>
      </c>
      <c r="AS268" s="23">
        <v>0</v>
      </c>
      <c r="AT268" s="23">
        <v>0</v>
      </c>
      <c r="AU268" s="23">
        <v>0</v>
      </c>
      <c r="AV268" s="23">
        <v>0</v>
      </c>
      <c r="AW268" s="23">
        <v>21</v>
      </c>
      <c r="AX268" s="21">
        <v>12</v>
      </c>
      <c r="AY268" s="21">
        <v>4.0999999999999996</v>
      </c>
      <c r="AZ268" s="21">
        <v>0</v>
      </c>
      <c r="BA268" s="21">
        <v>1.6</v>
      </c>
      <c r="BB268" s="23">
        <v>1</v>
      </c>
      <c r="BC268" s="21">
        <v>0</v>
      </c>
      <c r="BD268" s="21">
        <v>0.02</v>
      </c>
      <c r="BE268" s="21">
        <v>0.02</v>
      </c>
      <c r="BF268" s="21">
        <v>0.49</v>
      </c>
      <c r="BG268" s="23">
        <v>120</v>
      </c>
      <c r="BH268" s="23">
        <v>52</v>
      </c>
      <c r="BI268" s="23">
        <v>136</v>
      </c>
      <c r="BJ268" s="23">
        <v>41</v>
      </c>
      <c r="BK268" s="23">
        <v>293</v>
      </c>
      <c r="BL268" s="23">
        <v>123</v>
      </c>
      <c r="BM268" s="23">
        <v>177</v>
      </c>
      <c r="BN268" s="23">
        <v>67</v>
      </c>
      <c r="BO268" s="21"/>
      <c r="BP268" s="21"/>
      <c r="BQ268" s="21"/>
      <c r="BR268" s="21"/>
      <c r="BS268" s="21"/>
      <c r="BT268" s="21"/>
      <c r="BU268" s="23">
        <v>0</v>
      </c>
      <c r="BV268" s="23">
        <v>0</v>
      </c>
      <c r="BW268" s="23">
        <v>0.02</v>
      </c>
      <c r="BX268" s="23">
        <v>0.02</v>
      </c>
      <c r="BY268" s="23">
        <v>0.49</v>
      </c>
      <c r="BZ268" s="23">
        <v>0</v>
      </c>
      <c r="CA268" s="23">
        <v>322</v>
      </c>
      <c r="CB268" s="23">
        <v>43</v>
      </c>
      <c r="CC268" s="23">
        <v>34</v>
      </c>
      <c r="CD268" s="23">
        <v>13</v>
      </c>
      <c r="CE268" s="23">
        <v>34</v>
      </c>
      <c r="CF268" s="23">
        <v>13</v>
      </c>
      <c r="CG268" s="23">
        <v>296</v>
      </c>
      <c r="CH268" s="23">
        <v>114</v>
      </c>
      <c r="CI268" s="23">
        <v>1</v>
      </c>
      <c r="CJ268" s="23">
        <v>1</v>
      </c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</row>
    <row r="269" spans="1:267" ht="17.25" thickBot="1">
      <c r="A269" s="21"/>
      <c r="B269" s="21"/>
      <c r="C269" s="23">
        <v>487818</v>
      </c>
      <c r="D269" s="23">
        <v>0</v>
      </c>
      <c r="E269" s="23">
        <v>0</v>
      </c>
      <c r="F269" s="23">
        <v>0</v>
      </c>
      <c r="G269" s="23">
        <v>0</v>
      </c>
      <c r="H269" s="23">
        <v>0</v>
      </c>
      <c r="I269" s="23">
        <v>1</v>
      </c>
      <c r="J269" s="21">
        <v>0.5</v>
      </c>
      <c r="K269" s="21">
        <v>1.5</v>
      </c>
      <c r="L269" s="23">
        <v>0</v>
      </c>
      <c r="M269" s="21" t="s">
        <v>1287</v>
      </c>
      <c r="N269" s="21">
        <v>0</v>
      </c>
      <c r="O269" s="23">
        <v>243</v>
      </c>
      <c r="P269" s="24" t="b">
        <v>0</v>
      </c>
      <c r="Q269" s="21"/>
      <c r="R269" s="21"/>
      <c r="S269" s="23">
        <v>40</v>
      </c>
      <c r="T269" s="21" t="s">
        <v>1513</v>
      </c>
      <c r="U269" s="21">
        <v>0</v>
      </c>
      <c r="V269" s="21" t="s">
        <v>959</v>
      </c>
      <c r="W269" s="21">
        <v>1.4</v>
      </c>
      <c r="X269" s="24" t="b">
        <v>0</v>
      </c>
      <c r="Y269" s="21"/>
      <c r="Z269" s="21" t="s">
        <v>1129</v>
      </c>
      <c r="AA269" s="23">
        <v>8</v>
      </c>
      <c r="AB269" s="23">
        <v>31</v>
      </c>
      <c r="AC269" s="23">
        <v>0</v>
      </c>
      <c r="AD269" s="23">
        <v>4015</v>
      </c>
      <c r="AE269" s="23">
        <v>4015</v>
      </c>
      <c r="AF269" s="23">
        <v>2775</v>
      </c>
      <c r="AG269" s="23">
        <v>2775</v>
      </c>
      <c r="AH269" s="21">
        <v>0</v>
      </c>
      <c r="AI269" s="21">
        <v>0</v>
      </c>
      <c r="AJ269" s="21" t="s">
        <v>959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0</v>
      </c>
      <c r="AQ269" s="23">
        <v>0</v>
      </c>
      <c r="AR269" s="23">
        <v>0</v>
      </c>
      <c r="AS269" s="23">
        <v>0</v>
      </c>
      <c r="AT269" s="23">
        <v>0</v>
      </c>
      <c r="AU269" s="23">
        <v>0</v>
      </c>
      <c r="AV269" s="23">
        <v>0</v>
      </c>
      <c r="AW269" s="23">
        <v>0</v>
      </c>
      <c r="AX269" s="21">
        <v>0</v>
      </c>
      <c r="AY269" s="21">
        <v>0</v>
      </c>
      <c r="AZ269" s="21">
        <v>0</v>
      </c>
      <c r="BA269" s="21">
        <v>0</v>
      </c>
      <c r="BB269" s="23">
        <v>0</v>
      </c>
      <c r="BC269" s="21">
        <v>0</v>
      </c>
      <c r="BD269" s="21">
        <v>0</v>
      </c>
      <c r="BE269" s="21">
        <v>0</v>
      </c>
      <c r="BF269" s="21">
        <v>0</v>
      </c>
      <c r="BG269" s="23">
        <v>321</v>
      </c>
      <c r="BH269" s="23">
        <v>56</v>
      </c>
      <c r="BI269" s="23">
        <v>312</v>
      </c>
      <c r="BJ269" s="23">
        <v>45</v>
      </c>
      <c r="BK269" s="23">
        <v>271</v>
      </c>
      <c r="BL269" s="23">
        <v>44</v>
      </c>
      <c r="BM269" s="23">
        <v>329</v>
      </c>
      <c r="BN269" s="23">
        <v>56</v>
      </c>
      <c r="BO269" s="21"/>
      <c r="BP269" s="21"/>
      <c r="BQ269" s="21"/>
      <c r="BR269" s="21"/>
      <c r="BS269" s="21"/>
      <c r="BT269" s="21"/>
      <c r="BU269" s="23">
        <v>0</v>
      </c>
      <c r="BV269" s="23">
        <v>0</v>
      </c>
      <c r="BW269" s="23">
        <v>0</v>
      </c>
      <c r="BX269" s="23">
        <v>0</v>
      </c>
      <c r="BY269" s="23">
        <v>0</v>
      </c>
      <c r="BZ269" s="23">
        <v>0</v>
      </c>
      <c r="CA269" s="23">
        <v>653</v>
      </c>
      <c r="CB269" s="23">
        <v>73</v>
      </c>
      <c r="CC269" s="23">
        <v>375</v>
      </c>
      <c r="CD269" s="23">
        <v>62</v>
      </c>
      <c r="CE269" s="23">
        <v>375</v>
      </c>
      <c r="CF269" s="23">
        <v>62</v>
      </c>
      <c r="CG269" s="23">
        <v>145</v>
      </c>
      <c r="CH269" s="23">
        <v>18</v>
      </c>
      <c r="CI269" s="23">
        <v>0</v>
      </c>
      <c r="CJ269" s="23">
        <v>0</v>
      </c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</row>
    <row r="270" spans="1:267" ht="17.25" thickBot="1">
      <c r="A270" s="23">
        <v>0</v>
      </c>
      <c r="B270" s="23">
        <v>0</v>
      </c>
      <c r="C270" s="23">
        <v>536694</v>
      </c>
      <c r="D270" s="23">
        <v>0</v>
      </c>
      <c r="E270" s="23">
        <v>0</v>
      </c>
      <c r="F270" s="23">
        <v>0</v>
      </c>
      <c r="G270" s="23">
        <v>0</v>
      </c>
      <c r="H270" s="23">
        <v>0</v>
      </c>
      <c r="I270" s="23">
        <v>3</v>
      </c>
      <c r="J270" s="21">
        <v>0</v>
      </c>
      <c r="K270" s="21">
        <v>0</v>
      </c>
      <c r="L270" s="23">
        <v>0</v>
      </c>
      <c r="M270" s="21" t="s">
        <v>913</v>
      </c>
      <c r="N270" s="21">
        <v>0</v>
      </c>
      <c r="O270" s="23">
        <v>615</v>
      </c>
      <c r="P270" s="24" t="b">
        <v>0</v>
      </c>
      <c r="Q270" s="21" t="s">
        <v>2818</v>
      </c>
      <c r="R270" s="21" t="s">
        <v>2861</v>
      </c>
      <c r="S270" s="23">
        <v>50</v>
      </c>
      <c r="T270" s="21" t="s">
        <v>2719</v>
      </c>
      <c r="U270" s="21">
        <v>0</v>
      </c>
      <c r="V270" s="21" t="s">
        <v>2720</v>
      </c>
      <c r="W270" s="21">
        <v>0</v>
      </c>
      <c r="X270" s="24" t="b">
        <v>0</v>
      </c>
      <c r="Y270" s="21"/>
      <c r="Z270" s="21" t="s">
        <v>1170</v>
      </c>
      <c r="AA270" s="23">
        <v>8</v>
      </c>
      <c r="AB270" s="23">
        <v>31</v>
      </c>
      <c r="AC270" s="23">
        <v>0</v>
      </c>
      <c r="AD270" s="23">
        <v>33</v>
      </c>
      <c r="AE270" s="23">
        <v>33</v>
      </c>
      <c r="AF270" s="23">
        <v>159</v>
      </c>
      <c r="AG270" s="23">
        <v>159</v>
      </c>
      <c r="AH270" s="21">
        <v>0</v>
      </c>
      <c r="AI270" s="21">
        <v>0</v>
      </c>
      <c r="AJ270" s="21" t="s">
        <v>2721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0</v>
      </c>
      <c r="AQ270" s="23">
        <v>0</v>
      </c>
      <c r="AR270" s="23">
        <v>0</v>
      </c>
      <c r="AS270" s="23">
        <v>0</v>
      </c>
      <c r="AT270" s="23">
        <v>0</v>
      </c>
      <c r="AU270" s="23">
        <v>0</v>
      </c>
      <c r="AV270" s="23">
        <v>0</v>
      </c>
      <c r="AW270" s="23">
        <v>0</v>
      </c>
      <c r="AX270" s="21">
        <v>0</v>
      </c>
      <c r="AY270" s="21">
        <v>0</v>
      </c>
      <c r="AZ270" s="21">
        <v>0</v>
      </c>
      <c r="BA270" s="21">
        <v>0</v>
      </c>
      <c r="BB270" s="23">
        <v>0</v>
      </c>
      <c r="BC270" s="21">
        <v>0</v>
      </c>
      <c r="BD270" s="21">
        <v>0</v>
      </c>
      <c r="BE270" s="21">
        <v>0</v>
      </c>
      <c r="BF270" s="21">
        <v>0</v>
      </c>
      <c r="BG270" s="23">
        <v>601</v>
      </c>
      <c r="BH270" s="23">
        <v>246</v>
      </c>
      <c r="BI270" s="23">
        <v>602</v>
      </c>
      <c r="BJ270" s="23">
        <v>250</v>
      </c>
      <c r="BK270" s="23">
        <v>594</v>
      </c>
      <c r="BL270" s="23">
        <v>242</v>
      </c>
      <c r="BM270" s="23">
        <v>608</v>
      </c>
      <c r="BN270" s="23">
        <v>252</v>
      </c>
      <c r="BO270" s="21"/>
      <c r="BP270" s="21"/>
      <c r="BQ270" s="21"/>
      <c r="BR270" s="21"/>
      <c r="BS270" s="21"/>
      <c r="BT270" s="21"/>
      <c r="BU270" s="23">
        <v>0</v>
      </c>
      <c r="BV270" s="23">
        <v>0</v>
      </c>
      <c r="BW270" s="23">
        <v>0</v>
      </c>
      <c r="BX270" s="23">
        <v>0</v>
      </c>
      <c r="BY270" s="23">
        <v>0</v>
      </c>
      <c r="BZ270" s="23">
        <v>0</v>
      </c>
      <c r="CA270" s="23">
        <v>307</v>
      </c>
      <c r="CB270" s="23">
        <v>200</v>
      </c>
      <c r="CC270" s="23">
        <v>614</v>
      </c>
      <c r="CD270" s="23">
        <v>255</v>
      </c>
      <c r="CE270" s="23">
        <v>614</v>
      </c>
      <c r="CF270" s="23">
        <v>255</v>
      </c>
      <c r="CG270" s="23">
        <v>626</v>
      </c>
      <c r="CH270" s="23">
        <v>256</v>
      </c>
      <c r="CI270" s="23">
        <v>0</v>
      </c>
      <c r="CJ270" s="23">
        <v>0</v>
      </c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</row>
    <row r="271" spans="1:267" ht="17.25" thickBot="1">
      <c r="A271" s="21"/>
      <c r="B271" s="21"/>
      <c r="C271" s="23">
        <v>450542</v>
      </c>
      <c r="D271" s="23">
        <v>0</v>
      </c>
      <c r="E271" s="23">
        <v>0</v>
      </c>
      <c r="F271" s="23">
        <v>0</v>
      </c>
      <c r="G271" s="23">
        <v>0</v>
      </c>
      <c r="H271" s="23">
        <v>0</v>
      </c>
      <c r="I271" s="23">
        <v>3</v>
      </c>
      <c r="J271" s="21">
        <v>0.5</v>
      </c>
      <c r="K271" s="21">
        <v>1.5</v>
      </c>
      <c r="L271" s="23">
        <v>0</v>
      </c>
      <c r="M271" s="21" t="s">
        <v>2862</v>
      </c>
      <c r="N271" s="21">
        <v>0</v>
      </c>
      <c r="O271" s="23">
        <v>657</v>
      </c>
      <c r="P271" s="24" t="b">
        <v>0</v>
      </c>
      <c r="Q271" s="21"/>
      <c r="R271" s="21"/>
      <c r="S271" s="23">
        <v>45</v>
      </c>
      <c r="T271" s="21" t="s">
        <v>2863</v>
      </c>
      <c r="U271" s="21">
        <v>0</v>
      </c>
      <c r="V271" s="21" t="s">
        <v>2864</v>
      </c>
      <c r="W271" s="21">
        <v>0</v>
      </c>
      <c r="X271" s="24" t="b">
        <v>0</v>
      </c>
      <c r="Y271" s="21"/>
      <c r="Z271" s="21" t="s">
        <v>1129</v>
      </c>
      <c r="AA271" s="23">
        <v>8</v>
      </c>
      <c r="AB271" s="23">
        <v>31</v>
      </c>
      <c r="AC271" s="23">
        <v>0</v>
      </c>
      <c r="AD271" s="23">
        <v>108</v>
      </c>
      <c r="AE271" s="23">
        <v>108</v>
      </c>
      <c r="AF271" s="23">
        <v>17</v>
      </c>
      <c r="AG271" s="23">
        <v>17</v>
      </c>
      <c r="AH271" s="21">
        <v>0</v>
      </c>
      <c r="AI271" s="21">
        <v>0</v>
      </c>
      <c r="AJ271" s="21" t="s">
        <v>2864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0</v>
      </c>
      <c r="AQ271" s="23">
        <v>0</v>
      </c>
      <c r="AR271" s="23">
        <v>0</v>
      </c>
      <c r="AS271" s="23">
        <v>0</v>
      </c>
      <c r="AT271" s="23">
        <v>0</v>
      </c>
      <c r="AU271" s="23">
        <v>0</v>
      </c>
      <c r="AV271" s="23">
        <v>0</v>
      </c>
      <c r="AW271" s="23">
        <v>0</v>
      </c>
      <c r="AX271" s="21">
        <v>0</v>
      </c>
      <c r="AY271" s="21">
        <v>0</v>
      </c>
      <c r="AZ271" s="21">
        <v>0</v>
      </c>
      <c r="BA271" s="21">
        <v>0</v>
      </c>
      <c r="BB271" s="23">
        <v>0</v>
      </c>
      <c r="BC271" s="21">
        <v>0</v>
      </c>
      <c r="BD271" s="21">
        <v>0</v>
      </c>
      <c r="BE271" s="21">
        <v>0</v>
      </c>
      <c r="BF271" s="21">
        <v>0</v>
      </c>
      <c r="BG271" s="23">
        <v>450</v>
      </c>
      <c r="BH271" s="23">
        <v>144</v>
      </c>
      <c r="BI271" s="23">
        <v>450</v>
      </c>
      <c r="BJ271" s="23">
        <v>150</v>
      </c>
      <c r="BK271" s="23">
        <v>427</v>
      </c>
      <c r="BL271" s="23">
        <v>133</v>
      </c>
      <c r="BM271" s="23">
        <v>458</v>
      </c>
      <c r="BN271" s="23">
        <v>151</v>
      </c>
      <c r="BO271" s="21"/>
      <c r="BP271" s="21"/>
      <c r="BQ271" s="21"/>
      <c r="BR271" s="21"/>
      <c r="BS271" s="21"/>
      <c r="BT271" s="21"/>
      <c r="BU271" s="23">
        <v>0</v>
      </c>
      <c r="BV271" s="23">
        <v>0</v>
      </c>
      <c r="BW271" s="23">
        <v>0</v>
      </c>
      <c r="BX271" s="23">
        <v>0</v>
      </c>
      <c r="BY271" s="23">
        <v>0</v>
      </c>
      <c r="BZ271" s="23">
        <v>0</v>
      </c>
      <c r="CA271" s="23">
        <v>488</v>
      </c>
      <c r="CB271" s="23">
        <v>243</v>
      </c>
      <c r="CC271" s="23">
        <v>494</v>
      </c>
      <c r="CD271" s="23">
        <v>172</v>
      </c>
      <c r="CE271" s="23">
        <v>494</v>
      </c>
      <c r="CF271" s="23">
        <v>172</v>
      </c>
      <c r="CG271" s="23">
        <v>651</v>
      </c>
      <c r="CH271" s="23">
        <v>273</v>
      </c>
      <c r="CI271" s="23">
        <v>0</v>
      </c>
      <c r="CJ271" s="23">
        <v>0</v>
      </c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</row>
    <row r="272" spans="1:267" ht="17.25" thickBot="1">
      <c r="A272" s="21"/>
      <c r="B272" s="21"/>
      <c r="C272" s="23">
        <v>461382</v>
      </c>
      <c r="D272" s="23">
        <v>0</v>
      </c>
      <c r="E272" s="23">
        <v>0</v>
      </c>
      <c r="F272" s="23">
        <v>0</v>
      </c>
      <c r="G272" s="23">
        <v>0</v>
      </c>
      <c r="H272" s="23">
        <v>0</v>
      </c>
      <c r="I272" s="23">
        <v>4</v>
      </c>
      <c r="J272" s="21">
        <v>0.5</v>
      </c>
      <c r="K272" s="21">
        <v>1.5</v>
      </c>
      <c r="L272" s="23">
        <v>0</v>
      </c>
      <c r="M272" s="21" t="s">
        <v>2865</v>
      </c>
      <c r="N272" s="21">
        <v>0</v>
      </c>
      <c r="O272" s="23">
        <v>658</v>
      </c>
      <c r="P272" s="24" t="b">
        <v>0</v>
      </c>
      <c r="Q272" s="21"/>
      <c r="R272" s="21"/>
      <c r="S272" s="23">
        <v>45</v>
      </c>
      <c r="T272" s="21" t="s">
        <v>2866</v>
      </c>
      <c r="U272" s="21">
        <v>0</v>
      </c>
      <c r="V272" s="21" t="s">
        <v>852</v>
      </c>
      <c r="W272" s="21">
        <v>0</v>
      </c>
      <c r="X272" s="24" t="b">
        <v>0</v>
      </c>
      <c r="Y272" s="21"/>
      <c r="Z272" s="21" t="s">
        <v>1129</v>
      </c>
      <c r="AA272" s="23">
        <v>8</v>
      </c>
      <c r="AB272" s="23">
        <v>31</v>
      </c>
      <c r="AC272" s="23">
        <v>0</v>
      </c>
      <c r="AD272" s="23">
        <v>1730</v>
      </c>
      <c r="AE272" s="23">
        <v>1730</v>
      </c>
      <c r="AF272" s="23">
        <v>224</v>
      </c>
      <c r="AG272" s="23">
        <v>224</v>
      </c>
      <c r="AH272" s="21">
        <v>0</v>
      </c>
      <c r="AI272" s="21">
        <v>0</v>
      </c>
      <c r="AJ272" s="21" t="s">
        <v>852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0</v>
      </c>
      <c r="AQ272" s="23">
        <v>0</v>
      </c>
      <c r="AR272" s="23">
        <v>0</v>
      </c>
      <c r="AS272" s="23">
        <v>0</v>
      </c>
      <c r="AT272" s="23">
        <v>0</v>
      </c>
      <c r="AU272" s="23">
        <v>0</v>
      </c>
      <c r="AV272" s="23">
        <v>0</v>
      </c>
      <c r="AW272" s="23">
        <v>0</v>
      </c>
      <c r="AX272" s="21">
        <v>0</v>
      </c>
      <c r="AY272" s="21">
        <v>0</v>
      </c>
      <c r="AZ272" s="21">
        <v>0</v>
      </c>
      <c r="BA272" s="21">
        <v>0</v>
      </c>
      <c r="BB272" s="23">
        <v>0</v>
      </c>
      <c r="BC272" s="21">
        <v>0</v>
      </c>
      <c r="BD272" s="21">
        <v>0</v>
      </c>
      <c r="BE272" s="21">
        <v>0</v>
      </c>
      <c r="BF272" s="21">
        <v>0</v>
      </c>
      <c r="BG272" s="23">
        <v>452</v>
      </c>
      <c r="BH272" s="23">
        <v>37</v>
      </c>
      <c r="BI272" s="23">
        <v>452</v>
      </c>
      <c r="BJ272" s="23">
        <v>38</v>
      </c>
      <c r="BK272" s="23">
        <v>429</v>
      </c>
      <c r="BL272" s="23">
        <v>39</v>
      </c>
      <c r="BM272" s="23">
        <v>460</v>
      </c>
      <c r="BN272" s="23">
        <v>39</v>
      </c>
      <c r="BO272" s="21"/>
      <c r="BP272" s="21"/>
      <c r="BQ272" s="21"/>
      <c r="BR272" s="21"/>
      <c r="BS272" s="21"/>
      <c r="BT272" s="21"/>
      <c r="BU272" s="23">
        <v>0</v>
      </c>
      <c r="BV272" s="23">
        <v>0</v>
      </c>
      <c r="BW272" s="23">
        <v>0</v>
      </c>
      <c r="BX272" s="23">
        <v>0</v>
      </c>
      <c r="BY272" s="23">
        <v>0</v>
      </c>
      <c r="BZ272" s="23">
        <v>0</v>
      </c>
      <c r="CA272" s="23">
        <v>491</v>
      </c>
      <c r="CB272" s="23">
        <v>77</v>
      </c>
      <c r="CC272" s="23">
        <v>496</v>
      </c>
      <c r="CD272" s="23">
        <v>51</v>
      </c>
      <c r="CE272" s="23">
        <v>496</v>
      </c>
      <c r="CF272" s="23">
        <v>51</v>
      </c>
      <c r="CG272" s="23">
        <v>515</v>
      </c>
      <c r="CH272" s="23">
        <v>73</v>
      </c>
      <c r="CI272" s="23">
        <v>0</v>
      </c>
      <c r="CJ272" s="23">
        <v>0</v>
      </c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</row>
    <row r="273" spans="1:267" ht="17.25" thickBot="1">
      <c r="A273" s="21"/>
      <c r="B273" s="21"/>
      <c r="C273" s="23">
        <v>120250</v>
      </c>
      <c r="D273" s="23">
        <v>0</v>
      </c>
      <c r="E273" s="23">
        <v>0</v>
      </c>
      <c r="F273" s="23">
        <v>0</v>
      </c>
      <c r="G273" s="23">
        <v>0</v>
      </c>
      <c r="H273" s="23">
        <v>0</v>
      </c>
      <c r="I273" s="23">
        <v>3</v>
      </c>
      <c r="J273" s="21">
        <v>1</v>
      </c>
      <c r="K273" s="21">
        <v>1</v>
      </c>
      <c r="L273" s="23">
        <v>0</v>
      </c>
      <c r="M273" s="21" t="s">
        <v>1522</v>
      </c>
      <c r="N273" s="21">
        <v>0</v>
      </c>
      <c r="O273" s="23">
        <v>244</v>
      </c>
      <c r="P273" s="24" t="b">
        <v>0</v>
      </c>
      <c r="Q273" s="21"/>
      <c r="R273" s="21"/>
      <c r="S273" s="23">
        <v>45</v>
      </c>
      <c r="T273" s="21" t="s">
        <v>1523</v>
      </c>
      <c r="U273" s="21">
        <v>0</v>
      </c>
      <c r="V273" s="21" t="s">
        <v>1524</v>
      </c>
      <c r="W273" s="21">
        <v>0.3</v>
      </c>
      <c r="X273" s="24" t="b">
        <v>0</v>
      </c>
      <c r="Y273" s="21"/>
      <c r="Z273" s="21" t="s">
        <v>1129</v>
      </c>
      <c r="AA273" s="23">
        <v>9</v>
      </c>
      <c r="AB273" s="23">
        <v>11</v>
      </c>
      <c r="AC273" s="23">
        <v>0</v>
      </c>
      <c r="AD273" s="23">
        <v>1156</v>
      </c>
      <c r="AE273" s="23">
        <v>1156</v>
      </c>
      <c r="AF273" s="23">
        <v>2351</v>
      </c>
      <c r="AG273" s="23">
        <v>2351</v>
      </c>
      <c r="AH273" s="21">
        <v>0</v>
      </c>
      <c r="AI273" s="21">
        <v>0</v>
      </c>
      <c r="AJ273" s="21" t="s">
        <v>637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0</v>
      </c>
      <c r="AQ273" s="23">
        <v>0</v>
      </c>
      <c r="AR273" s="23">
        <v>0</v>
      </c>
      <c r="AS273" s="23">
        <v>0</v>
      </c>
      <c r="AT273" s="23">
        <v>0</v>
      </c>
      <c r="AU273" s="23">
        <v>0</v>
      </c>
      <c r="AV273" s="23">
        <v>0</v>
      </c>
      <c r="AW273" s="23">
        <v>0</v>
      </c>
      <c r="AX273" s="21">
        <v>0</v>
      </c>
      <c r="AY273" s="21">
        <v>0</v>
      </c>
      <c r="AZ273" s="21">
        <v>0</v>
      </c>
      <c r="BA273" s="21">
        <v>0</v>
      </c>
      <c r="BB273" s="23">
        <v>0</v>
      </c>
      <c r="BC273" s="21">
        <v>0</v>
      </c>
      <c r="BD273" s="21">
        <v>0</v>
      </c>
      <c r="BE273" s="21">
        <v>0</v>
      </c>
      <c r="BF273" s="21">
        <v>0</v>
      </c>
      <c r="BG273" s="23">
        <v>364</v>
      </c>
      <c r="BH273" s="23">
        <v>112</v>
      </c>
      <c r="BI273" s="23">
        <v>360</v>
      </c>
      <c r="BJ273" s="23">
        <v>117</v>
      </c>
      <c r="BK273" s="23">
        <v>325</v>
      </c>
      <c r="BL273" s="23">
        <v>99</v>
      </c>
      <c r="BM273" s="23">
        <v>372</v>
      </c>
      <c r="BN273" s="23">
        <v>119</v>
      </c>
      <c r="BO273" s="21"/>
      <c r="BP273" s="21"/>
      <c r="BQ273" s="21"/>
      <c r="BR273" s="21"/>
      <c r="BS273" s="21"/>
      <c r="BT273" s="21"/>
      <c r="BU273" s="23">
        <v>0</v>
      </c>
      <c r="BV273" s="23">
        <v>0</v>
      </c>
      <c r="BW273" s="23">
        <v>0</v>
      </c>
      <c r="BX273" s="23">
        <v>0</v>
      </c>
      <c r="BY273" s="23">
        <v>0</v>
      </c>
      <c r="BZ273" s="23">
        <v>0</v>
      </c>
      <c r="CA273" s="23">
        <v>361</v>
      </c>
      <c r="CB273" s="23">
        <v>207</v>
      </c>
      <c r="CC273" s="23">
        <v>411</v>
      </c>
      <c r="CD273" s="23">
        <v>141</v>
      </c>
      <c r="CE273" s="23">
        <v>411</v>
      </c>
      <c r="CF273" s="23">
        <v>141</v>
      </c>
      <c r="CG273" s="23">
        <v>282</v>
      </c>
      <c r="CH273" s="23">
        <v>83</v>
      </c>
      <c r="CI273" s="23">
        <v>0</v>
      </c>
      <c r="CJ273" s="23">
        <v>0</v>
      </c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</row>
    <row r="274" spans="1:267" ht="17.25" thickBot="1">
      <c r="A274" s="21"/>
      <c r="B274" s="21"/>
      <c r="C274" s="23">
        <v>480455</v>
      </c>
      <c r="D274" s="23">
        <v>0</v>
      </c>
      <c r="E274" s="23">
        <v>0</v>
      </c>
      <c r="F274" s="23">
        <v>0</v>
      </c>
      <c r="G274" s="23">
        <v>0</v>
      </c>
      <c r="H274" s="23">
        <v>0</v>
      </c>
      <c r="I274" s="23">
        <v>2</v>
      </c>
      <c r="J274" s="21">
        <v>1</v>
      </c>
      <c r="K274" s="21">
        <v>1</v>
      </c>
      <c r="L274" s="23">
        <v>0</v>
      </c>
      <c r="M274" s="21" t="s">
        <v>1539</v>
      </c>
      <c r="N274" s="21">
        <v>0</v>
      </c>
      <c r="O274" s="23">
        <v>245</v>
      </c>
      <c r="P274" s="24" t="b">
        <v>0</v>
      </c>
      <c r="Q274" s="21"/>
      <c r="R274" s="21"/>
      <c r="S274" s="23">
        <v>40</v>
      </c>
      <c r="T274" s="21" t="s">
        <v>1540</v>
      </c>
      <c r="U274" s="21">
        <v>0</v>
      </c>
      <c r="V274" s="21" t="s">
        <v>966</v>
      </c>
      <c r="W274" s="21">
        <v>0.4</v>
      </c>
      <c r="X274" s="24" t="b">
        <v>0</v>
      </c>
      <c r="Y274" s="21"/>
      <c r="Z274" s="21" t="s">
        <v>1129</v>
      </c>
      <c r="AA274" s="23">
        <v>9</v>
      </c>
      <c r="AB274" s="23">
        <v>11</v>
      </c>
      <c r="AC274" s="23">
        <v>0</v>
      </c>
      <c r="AD274" s="23">
        <v>606</v>
      </c>
      <c r="AE274" s="23">
        <v>606</v>
      </c>
      <c r="AF274" s="23">
        <v>1710</v>
      </c>
      <c r="AG274" s="23">
        <v>1710</v>
      </c>
      <c r="AH274" s="21">
        <v>0</v>
      </c>
      <c r="AI274" s="21">
        <v>0</v>
      </c>
      <c r="AJ274" s="21" t="s">
        <v>966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0</v>
      </c>
      <c r="AQ274" s="23">
        <v>0</v>
      </c>
      <c r="AR274" s="23">
        <v>0</v>
      </c>
      <c r="AS274" s="23">
        <v>0</v>
      </c>
      <c r="AT274" s="23">
        <v>0</v>
      </c>
      <c r="AU274" s="23">
        <v>0</v>
      </c>
      <c r="AV274" s="23">
        <v>0</v>
      </c>
      <c r="AW274" s="23">
        <v>0</v>
      </c>
      <c r="AX274" s="21">
        <v>0</v>
      </c>
      <c r="AY274" s="21">
        <v>0</v>
      </c>
      <c r="AZ274" s="21">
        <v>0</v>
      </c>
      <c r="BA274" s="21">
        <v>0</v>
      </c>
      <c r="BB274" s="23">
        <v>0</v>
      </c>
      <c r="BC274" s="21">
        <v>0</v>
      </c>
      <c r="BD274" s="21">
        <v>0</v>
      </c>
      <c r="BE274" s="21">
        <v>0</v>
      </c>
      <c r="BF274" s="21">
        <v>0</v>
      </c>
      <c r="BG274" s="23">
        <v>318</v>
      </c>
      <c r="BH274" s="23">
        <v>136</v>
      </c>
      <c r="BI274" s="23">
        <v>309</v>
      </c>
      <c r="BJ274" s="23">
        <v>131</v>
      </c>
      <c r="BK274" s="23">
        <v>267</v>
      </c>
      <c r="BL274" s="23">
        <v>107</v>
      </c>
      <c r="BM274" s="23">
        <v>326</v>
      </c>
      <c r="BN274" s="23">
        <v>134</v>
      </c>
      <c r="BO274" s="21"/>
      <c r="BP274" s="21"/>
      <c r="BQ274" s="21"/>
      <c r="BR274" s="21"/>
      <c r="BS274" s="21"/>
      <c r="BT274" s="21"/>
      <c r="BU274" s="23">
        <v>0</v>
      </c>
      <c r="BV274" s="23">
        <v>0</v>
      </c>
      <c r="BW274" s="23">
        <v>0</v>
      </c>
      <c r="BX274" s="23">
        <v>0</v>
      </c>
      <c r="BY274" s="23">
        <v>0</v>
      </c>
      <c r="BZ274" s="23">
        <v>0</v>
      </c>
      <c r="CA274" s="23">
        <v>649</v>
      </c>
      <c r="CB274" s="23">
        <v>208</v>
      </c>
      <c r="CC274" s="23">
        <v>372</v>
      </c>
      <c r="CD274" s="23">
        <v>139</v>
      </c>
      <c r="CE274" s="23">
        <v>372</v>
      </c>
      <c r="CF274" s="23">
        <v>139</v>
      </c>
      <c r="CG274" s="23">
        <v>248</v>
      </c>
      <c r="CH274" s="23">
        <v>91</v>
      </c>
      <c r="CI274" s="23">
        <v>0</v>
      </c>
      <c r="CJ274" s="23">
        <v>0</v>
      </c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</row>
    <row r="275" spans="1:267" ht="27.75" thickBot="1">
      <c r="A275" s="23">
        <v>75</v>
      </c>
      <c r="B275" s="23">
        <v>75</v>
      </c>
      <c r="C275" s="23">
        <v>177815</v>
      </c>
      <c r="D275" s="23">
        <v>0</v>
      </c>
      <c r="E275" s="23">
        <v>0</v>
      </c>
      <c r="F275" s="23">
        <v>0</v>
      </c>
      <c r="G275" s="23">
        <v>0</v>
      </c>
      <c r="H275" s="23">
        <v>0</v>
      </c>
      <c r="I275" s="23">
        <v>4</v>
      </c>
      <c r="J275" s="21">
        <v>1.6</v>
      </c>
      <c r="K275" s="21">
        <v>1.6</v>
      </c>
      <c r="L275" s="23">
        <v>0</v>
      </c>
      <c r="M275" s="21" t="s">
        <v>1267</v>
      </c>
      <c r="N275" s="21">
        <v>0</v>
      </c>
      <c r="O275" s="23">
        <v>246</v>
      </c>
      <c r="P275" s="24" t="b">
        <v>0</v>
      </c>
      <c r="Q275" s="21" t="s">
        <v>2867</v>
      </c>
      <c r="R275" s="21" t="s">
        <v>2868</v>
      </c>
      <c r="S275" s="23">
        <v>60</v>
      </c>
      <c r="T275" s="21" t="s">
        <v>1533</v>
      </c>
      <c r="U275" s="21">
        <v>0</v>
      </c>
      <c r="V275" s="21" t="s">
        <v>846</v>
      </c>
      <c r="W275" s="21">
        <v>0.8</v>
      </c>
      <c r="X275" s="24" t="b">
        <v>0</v>
      </c>
      <c r="Y275" s="21"/>
      <c r="Z275" s="21" t="s">
        <v>1208</v>
      </c>
      <c r="AA275" s="23">
        <v>9</v>
      </c>
      <c r="AB275" s="23">
        <v>11</v>
      </c>
      <c r="AC275" s="23">
        <v>0</v>
      </c>
      <c r="AD275" s="23">
        <v>466</v>
      </c>
      <c r="AE275" s="23">
        <v>466</v>
      </c>
      <c r="AF275" s="23">
        <v>16479</v>
      </c>
      <c r="AG275" s="23">
        <v>16479</v>
      </c>
      <c r="AH275" s="21">
        <v>0</v>
      </c>
      <c r="AI275" s="21">
        <v>0</v>
      </c>
      <c r="AJ275" s="21" t="s">
        <v>846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0</v>
      </c>
      <c r="AQ275" s="23">
        <v>0</v>
      </c>
      <c r="AR275" s="23">
        <v>0</v>
      </c>
      <c r="AS275" s="23">
        <v>0</v>
      </c>
      <c r="AT275" s="23">
        <v>0</v>
      </c>
      <c r="AU275" s="23">
        <v>0</v>
      </c>
      <c r="AV275" s="23">
        <v>0</v>
      </c>
      <c r="AW275" s="23">
        <v>0</v>
      </c>
      <c r="AX275" s="21">
        <v>0</v>
      </c>
      <c r="AY275" s="21">
        <v>0</v>
      </c>
      <c r="AZ275" s="21">
        <v>0</v>
      </c>
      <c r="BA275" s="21">
        <v>0</v>
      </c>
      <c r="BB275" s="23">
        <v>0</v>
      </c>
      <c r="BC275" s="21">
        <v>0</v>
      </c>
      <c r="BD275" s="21">
        <v>0</v>
      </c>
      <c r="BE275" s="21">
        <v>0</v>
      </c>
      <c r="BF275" s="21">
        <v>0</v>
      </c>
      <c r="BG275" s="23">
        <v>643</v>
      </c>
      <c r="BH275" s="23">
        <v>77</v>
      </c>
      <c r="BI275" s="23">
        <v>646</v>
      </c>
      <c r="BJ275" s="23">
        <v>77</v>
      </c>
      <c r="BK275" s="23">
        <v>642</v>
      </c>
      <c r="BL275" s="23">
        <v>77</v>
      </c>
      <c r="BM275" s="23">
        <v>646</v>
      </c>
      <c r="BN275" s="23">
        <v>77</v>
      </c>
      <c r="BO275" s="21"/>
      <c r="BP275" s="21"/>
      <c r="BQ275" s="21"/>
      <c r="BR275" s="21"/>
      <c r="BS275" s="23">
        <v>1</v>
      </c>
      <c r="BT275" s="21"/>
      <c r="BU275" s="23">
        <v>0</v>
      </c>
      <c r="BV275" s="23">
        <v>0</v>
      </c>
      <c r="BW275" s="23">
        <v>0</v>
      </c>
      <c r="BX275" s="23">
        <v>0</v>
      </c>
      <c r="BY275" s="23">
        <v>0</v>
      </c>
      <c r="BZ275" s="23">
        <v>0</v>
      </c>
      <c r="CA275" s="23">
        <v>69</v>
      </c>
      <c r="CB275" s="23">
        <v>23</v>
      </c>
      <c r="CC275" s="23">
        <v>646</v>
      </c>
      <c r="CD275" s="23">
        <v>78</v>
      </c>
      <c r="CE275" s="23">
        <v>646</v>
      </c>
      <c r="CF275" s="23">
        <v>78</v>
      </c>
      <c r="CG275" s="23">
        <v>190</v>
      </c>
      <c r="CH275" s="23">
        <v>36</v>
      </c>
      <c r="CI275" s="23">
        <v>0</v>
      </c>
      <c r="CJ275" s="23">
        <v>0</v>
      </c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</row>
    <row r="276" spans="1:267" ht="17.25" thickBot="1">
      <c r="A276" s="23">
        <v>0</v>
      </c>
      <c r="B276" s="23">
        <v>0</v>
      </c>
      <c r="C276" s="23">
        <v>59949</v>
      </c>
      <c r="D276" s="23">
        <v>0</v>
      </c>
      <c r="E276" s="23">
        <v>0</v>
      </c>
      <c r="F276" s="23">
        <v>0</v>
      </c>
      <c r="G276" s="23">
        <v>0</v>
      </c>
      <c r="H276" s="23">
        <v>0</v>
      </c>
      <c r="I276" s="23">
        <v>2</v>
      </c>
      <c r="J276" s="21">
        <v>0</v>
      </c>
      <c r="K276" s="21">
        <v>0</v>
      </c>
      <c r="L276" s="23">
        <v>0</v>
      </c>
      <c r="M276" s="21" t="s">
        <v>1516</v>
      </c>
      <c r="N276" s="21">
        <v>0</v>
      </c>
      <c r="O276" s="23">
        <v>247</v>
      </c>
      <c r="P276" s="24" t="b">
        <v>0</v>
      </c>
      <c r="Q276" s="21" t="s">
        <v>1181</v>
      </c>
      <c r="R276" s="21" t="s">
        <v>2722</v>
      </c>
      <c r="S276" s="23">
        <v>45</v>
      </c>
      <c r="T276" s="21" t="s">
        <v>1517</v>
      </c>
      <c r="U276" s="21">
        <v>0</v>
      </c>
      <c r="V276" s="21" t="s">
        <v>844</v>
      </c>
      <c r="W276" s="21">
        <v>0.1</v>
      </c>
      <c r="X276" s="24" t="b">
        <v>0</v>
      </c>
      <c r="Y276" s="21"/>
      <c r="Z276" s="21" t="s">
        <v>1170</v>
      </c>
      <c r="AA276" s="23">
        <v>9</v>
      </c>
      <c r="AB276" s="23">
        <v>11</v>
      </c>
      <c r="AC276" s="23">
        <v>0</v>
      </c>
      <c r="AD276" s="23">
        <v>40</v>
      </c>
      <c r="AE276" s="23">
        <v>40</v>
      </c>
      <c r="AF276" s="23">
        <v>1331</v>
      </c>
      <c r="AG276" s="23">
        <v>1331</v>
      </c>
      <c r="AH276" s="21">
        <v>0</v>
      </c>
      <c r="AI276" s="21">
        <v>0</v>
      </c>
      <c r="AJ276" s="21" t="s">
        <v>844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0</v>
      </c>
      <c r="AQ276" s="23">
        <v>0</v>
      </c>
      <c r="AR276" s="23">
        <v>0</v>
      </c>
      <c r="AS276" s="23">
        <v>0</v>
      </c>
      <c r="AT276" s="23">
        <v>0</v>
      </c>
      <c r="AU276" s="23">
        <v>0</v>
      </c>
      <c r="AV276" s="23">
        <v>0</v>
      </c>
      <c r="AW276" s="23">
        <v>0</v>
      </c>
      <c r="AX276" s="21">
        <v>0</v>
      </c>
      <c r="AY276" s="21">
        <v>0</v>
      </c>
      <c r="AZ276" s="21">
        <v>0</v>
      </c>
      <c r="BA276" s="21">
        <v>0</v>
      </c>
      <c r="BB276" s="23">
        <v>0</v>
      </c>
      <c r="BC276" s="21">
        <v>0</v>
      </c>
      <c r="BD276" s="21">
        <v>0</v>
      </c>
      <c r="BE276" s="21">
        <v>0</v>
      </c>
      <c r="BF276" s="21">
        <v>0</v>
      </c>
      <c r="BG276" s="23">
        <v>343</v>
      </c>
      <c r="BH276" s="23">
        <v>151</v>
      </c>
      <c r="BI276" s="23">
        <v>335</v>
      </c>
      <c r="BJ276" s="23">
        <v>146</v>
      </c>
      <c r="BK276" s="23">
        <v>297</v>
      </c>
      <c r="BL276" s="23">
        <v>126</v>
      </c>
      <c r="BM276" s="23">
        <v>351</v>
      </c>
      <c r="BN276" s="23">
        <v>149</v>
      </c>
      <c r="BO276" s="21"/>
      <c r="BP276" s="21"/>
      <c r="BQ276" s="21"/>
      <c r="BR276" s="21"/>
      <c r="BS276" s="21"/>
      <c r="BT276" s="21"/>
      <c r="BU276" s="23">
        <v>0</v>
      </c>
      <c r="BV276" s="23">
        <v>0</v>
      </c>
      <c r="BW276" s="23">
        <v>0</v>
      </c>
      <c r="BX276" s="23">
        <v>0</v>
      </c>
      <c r="BY276" s="23">
        <v>0</v>
      </c>
      <c r="BZ276" s="23">
        <v>0</v>
      </c>
      <c r="CA276" s="23">
        <v>326</v>
      </c>
      <c r="CB276" s="23">
        <v>46</v>
      </c>
      <c r="CC276" s="23">
        <v>395</v>
      </c>
      <c r="CD276" s="23">
        <v>153</v>
      </c>
      <c r="CE276" s="23">
        <v>395</v>
      </c>
      <c r="CF276" s="23">
        <v>153</v>
      </c>
      <c r="CG276" s="23">
        <v>498</v>
      </c>
      <c r="CH276" s="23">
        <v>184</v>
      </c>
      <c r="CI276" s="23">
        <v>0</v>
      </c>
      <c r="CJ276" s="23">
        <v>0</v>
      </c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</row>
    <row r="277" spans="1:267" ht="17.25" thickBot="1">
      <c r="A277" s="23">
        <v>0</v>
      </c>
      <c r="B277" s="23">
        <v>0</v>
      </c>
      <c r="C277" s="23">
        <v>108823</v>
      </c>
      <c r="D277" s="23">
        <v>0</v>
      </c>
      <c r="E277" s="23">
        <v>0</v>
      </c>
      <c r="F277" s="23">
        <v>0</v>
      </c>
      <c r="G277" s="23">
        <v>0</v>
      </c>
      <c r="H277" s="23">
        <v>0</v>
      </c>
      <c r="I277" s="23">
        <v>3</v>
      </c>
      <c r="J277" s="21">
        <v>0</v>
      </c>
      <c r="K277" s="21">
        <v>0</v>
      </c>
      <c r="L277" s="23">
        <v>0</v>
      </c>
      <c r="M277" s="21" t="s">
        <v>963</v>
      </c>
      <c r="N277" s="21">
        <v>0</v>
      </c>
      <c r="O277" s="23">
        <v>248</v>
      </c>
      <c r="P277" s="24" t="b">
        <v>0</v>
      </c>
      <c r="Q277" s="21" t="s">
        <v>2723</v>
      </c>
      <c r="R277" s="21" t="s">
        <v>2724</v>
      </c>
      <c r="S277" s="23">
        <v>50</v>
      </c>
      <c r="T277" s="21" t="s">
        <v>1519</v>
      </c>
      <c r="U277" s="21">
        <v>0</v>
      </c>
      <c r="V277" s="21" t="s">
        <v>1520</v>
      </c>
      <c r="W277" s="21">
        <v>0</v>
      </c>
      <c r="X277" s="24" t="b">
        <v>0</v>
      </c>
      <c r="Y277" s="21"/>
      <c r="Z277" s="21" t="s">
        <v>1170</v>
      </c>
      <c r="AA277" s="23">
        <v>9</v>
      </c>
      <c r="AB277" s="23">
        <v>11</v>
      </c>
      <c r="AC277" s="23">
        <v>0</v>
      </c>
      <c r="AD277" s="23">
        <v>52</v>
      </c>
      <c r="AE277" s="23">
        <v>52</v>
      </c>
      <c r="AF277" s="23">
        <v>941</v>
      </c>
      <c r="AG277" s="23">
        <v>941</v>
      </c>
      <c r="AH277" s="21">
        <v>0</v>
      </c>
      <c r="AI277" s="21">
        <v>0</v>
      </c>
      <c r="AJ277" s="21" t="s">
        <v>963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0</v>
      </c>
      <c r="AQ277" s="23">
        <v>0</v>
      </c>
      <c r="AR277" s="23">
        <v>0</v>
      </c>
      <c r="AS277" s="23">
        <v>0</v>
      </c>
      <c r="AT277" s="23">
        <v>0</v>
      </c>
      <c r="AU277" s="23">
        <v>0</v>
      </c>
      <c r="AV277" s="23">
        <v>0</v>
      </c>
      <c r="AW277" s="23">
        <v>0</v>
      </c>
      <c r="AX277" s="21">
        <v>0</v>
      </c>
      <c r="AY277" s="21">
        <v>0</v>
      </c>
      <c r="AZ277" s="21">
        <v>0</v>
      </c>
      <c r="BA277" s="21">
        <v>0</v>
      </c>
      <c r="BB277" s="23">
        <v>0</v>
      </c>
      <c r="BC277" s="21">
        <v>0</v>
      </c>
      <c r="BD277" s="21">
        <v>0</v>
      </c>
      <c r="BE277" s="21">
        <v>0</v>
      </c>
      <c r="BF277" s="21">
        <v>0</v>
      </c>
      <c r="BG277" s="23">
        <v>524</v>
      </c>
      <c r="BH277" s="23">
        <v>197</v>
      </c>
      <c r="BI277" s="23">
        <v>525</v>
      </c>
      <c r="BJ277" s="23">
        <v>203</v>
      </c>
      <c r="BK277" s="23">
        <v>508</v>
      </c>
      <c r="BL277" s="23">
        <v>189</v>
      </c>
      <c r="BM277" s="23">
        <v>532</v>
      </c>
      <c r="BN277" s="23">
        <v>204</v>
      </c>
      <c r="BO277" s="21"/>
      <c r="BP277" s="21"/>
      <c r="BQ277" s="21"/>
      <c r="BR277" s="21"/>
      <c r="BS277" s="21"/>
      <c r="BT277" s="21"/>
      <c r="BU277" s="23">
        <v>0</v>
      </c>
      <c r="BV277" s="23">
        <v>0</v>
      </c>
      <c r="BW277" s="23">
        <v>0</v>
      </c>
      <c r="BX277" s="23">
        <v>0</v>
      </c>
      <c r="BY277" s="23">
        <v>0</v>
      </c>
      <c r="BZ277" s="23">
        <v>0</v>
      </c>
      <c r="CA277" s="23">
        <v>187</v>
      </c>
      <c r="CB277" s="23">
        <v>121</v>
      </c>
      <c r="CC277" s="23">
        <v>558</v>
      </c>
      <c r="CD277" s="23">
        <v>219</v>
      </c>
      <c r="CE277" s="23">
        <v>558</v>
      </c>
      <c r="CF277" s="23">
        <v>219</v>
      </c>
      <c r="CG277" s="23">
        <v>539</v>
      </c>
      <c r="CH277" s="23">
        <v>203</v>
      </c>
      <c r="CI277" s="23">
        <v>0</v>
      </c>
      <c r="CJ277" s="23">
        <v>0</v>
      </c>
      <c r="CK277" s="21"/>
      <c r="CL277" s="21"/>
      <c r="CM277" s="21"/>
      <c r="CN277" s="21"/>
      <c r="CO277" s="21"/>
      <c r="CP277" s="21"/>
      <c r="CQ277" s="21"/>
      <c r="CR277" s="21"/>
      <c r="CS277" s="21"/>
      <c r="CT277" s="21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</row>
    <row r="278" spans="1:267" ht="17.25" thickBot="1">
      <c r="A278" s="21"/>
      <c r="B278" s="21"/>
      <c r="C278" s="23">
        <v>121599</v>
      </c>
      <c r="D278" s="23">
        <v>0</v>
      </c>
      <c r="E278" s="23">
        <v>0</v>
      </c>
      <c r="F278" s="23">
        <v>0</v>
      </c>
      <c r="G278" s="23">
        <v>0</v>
      </c>
      <c r="H278" s="23">
        <v>0</v>
      </c>
      <c r="I278" s="23">
        <v>3</v>
      </c>
      <c r="J278" s="21">
        <v>2.1</v>
      </c>
      <c r="K278" s="21">
        <v>2.1</v>
      </c>
      <c r="L278" s="23">
        <v>2</v>
      </c>
      <c r="M278" s="21" t="s">
        <v>1525</v>
      </c>
      <c r="N278" s="21">
        <v>2</v>
      </c>
      <c r="O278" s="23">
        <v>249</v>
      </c>
      <c r="P278" s="24" t="b">
        <v>0</v>
      </c>
      <c r="Q278" s="21"/>
      <c r="R278" s="21"/>
      <c r="S278" s="23">
        <v>55</v>
      </c>
      <c r="T278" s="21" t="s">
        <v>1526</v>
      </c>
      <c r="U278" s="21">
        <v>2</v>
      </c>
      <c r="V278" s="21" t="s">
        <v>1511</v>
      </c>
      <c r="W278" s="21">
        <v>0.2</v>
      </c>
      <c r="X278" s="24" t="b">
        <v>0</v>
      </c>
      <c r="Y278" s="21"/>
      <c r="Z278" s="21" t="s">
        <v>1129</v>
      </c>
      <c r="AA278" s="23">
        <v>9</v>
      </c>
      <c r="AB278" s="23">
        <v>11</v>
      </c>
      <c r="AC278" s="23">
        <v>2</v>
      </c>
      <c r="AD278" s="23">
        <v>1070</v>
      </c>
      <c r="AE278" s="23">
        <v>1070</v>
      </c>
      <c r="AF278" s="23">
        <v>1727</v>
      </c>
      <c r="AG278" s="23">
        <v>1727</v>
      </c>
      <c r="AH278" s="21">
        <v>0.4</v>
      </c>
      <c r="AI278" s="21">
        <v>0.4</v>
      </c>
      <c r="AJ278" s="21" t="s">
        <v>2389</v>
      </c>
      <c r="AK278" s="23">
        <v>90</v>
      </c>
      <c r="AL278" s="23">
        <v>0</v>
      </c>
      <c r="AM278" s="23">
        <v>0</v>
      </c>
      <c r="AN278" s="23">
        <v>0</v>
      </c>
      <c r="AO278" s="23">
        <v>1</v>
      </c>
      <c r="AP278" s="23">
        <v>0</v>
      </c>
      <c r="AQ278" s="23">
        <v>0</v>
      </c>
      <c r="AR278" s="23">
        <v>0</v>
      </c>
      <c r="AS278" s="23">
        <v>0</v>
      </c>
      <c r="AT278" s="23">
        <v>0</v>
      </c>
      <c r="AU278" s="23">
        <v>0</v>
      </c>
      <c r="AV278" s="23">
        <v>0</v>
      </c>
      <c r="AW278" s="23">
        <v>7</v>
      </c>
      <c r="AX278" s="21">
        <v>8.8000000000000007</v>
      </c>
      <c r="AY278" s="21">
        <v>34.4</v>
      </c>
      <c r="AZ278" s="21">
        <v>25</v>
      </c>
      <c r="BA278" s="21">
        <v>6.8</v>
      </c>
      <c r="BB278" s="23">
        <v>1</v>
      </c>
      <c r="BC278" s="21">
        <v>0.56000000000000005</v>
      </c>
      <c r="BD278" s="21">
        <v>0.1</v>
      </c>
      <c r="BE278" s="21">
        <v>0.66</v>
      </c>
      <c r="BF278" s="21">
        <v>1.5</v>
      </c>
      <c r="BG278" s="23">
        <v>152</v>
      </c>
      <c r="BH278" s="23">
        <v>63</v>
      </c>
      <c r="BI278" s="23">
        <v>22</v>
      </c>
      <c r="BJ278" s="23">
        <v>15</v>
      </c>
      <c r="BK278" s="23">
        <v>41</v>
      </c>
      <c r="BL278" s="23">
        <v>19</v>
      </c>
      <c r="BM278" s="23">
        <v>41</v>
      </c>
      <c r="BN278" s="23">
        <v>21</v>
      </c>
      <c r="BO278" s="21"/>
      <c r="BP278" s="21"/>
      <c r="BQ278" s="21"/>
      <c r="BR278" s="21"/>
      <c r="BS278" s="21"/>
      <c r="BT278" s="21"/>
      <c r="BU278" s="23">
        <v>0.56000000000000005</v>
      </c>
      <c r="BV278" s="23">
        <v>0</v>
      </c>
      <c r="BW278" s="23">
        <v>0.1</v>
      </c>
      <c r="BX278" s="23">
        <v>0.66</v>
      </c>
      <c r="BY278" s="23">
        <v>1.5</v>
      </c>
      <c r="BZ278" s="23">
        <v>1</v>
      </c>
      <c r="CA278" s="23">
        <v>97</v>
      </c>
      <c r="CB278" s="23">
        <v>57</v>
      </c>
      <c r="CC278" s="23">
        <v>147</v>
      </c>
      <c r="CD278" s="23">
        <v>63</v>
      </c>
      <c r="CE278" s="23">
        <v>147</v>
      </c>
      <c r="CF278" s="23">
        <v>63</v>
      </c>
      <c r="CG278" s="23">
        <v>317</v>
      </c>
      <c r="CH278" s="23">
        <v>93</v>
      </c>
      <c r="CI278" s="23">
        <v>1</v>
      </c>
      <c r="CJ278" s="23">
        <v>0</v>
      </c>
      <c r="CK278" s="21"/>
      <c r="CL278" s="21"/>
      <c r="CM278" s="21"/>
      <c r="CN278" s="21"/>
      <c r="CO278" s="21"/>
      <c r="CP278" s="21"/>
      <c r="CQ278" s="21"/>
      <c r="CR278" s="21"/>
      <c r="CS278" s="21"/>
      <c r="CT278" s="21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</row>
    <row r="279" spans="1:267" ht="17.25" thickBot="1">
      <c r="A279" s="21"/>
      <c r="B279" s="21"/>
      <c r="C279" s="23">
        <v>232928</v>
      </c>
      <c r="D279" s="23">
        <v>0</v>
      </c>
      <c r="E279" s="23">
        <v>0</v>
      </c>
      <c r="F279" s="23">
        <v>0</v>
      </c>
      <c r="G279" s="23">
        <v>0</v>
      </c>
      <c r="H279" s="23">
        <v>0</v>
      </c>
      <c r="I279" s="23">
        <v>3</v>
      </c>
      <c r="J279" s="21">
        <v>1.6</v>
      </c>
      <c r="K279" s="21">
        <v>1.6</v>
      </c>
      <c r="L279" s="23">
        <v>2</v>
      </c>
      <c r="M279" s="21" t="s">
        <v>750</v>
      </c>
      <c r="N279" s="21">
        <v>2</v>
      </c>
      <c r="O279" s="23">
        <v>250</v>
      </c>
      <c r="P279" s="24" t="b">
        <v>0</v>
      </c>
      <c r="Q279" s="21"/>
      <c r="R279" s="21"/>
      <c r="S279" s="23">
        <v>50</v>
      </c>
      <c r="T279" s="21" t="s">
        <v>1546</v>
      </c>
      <c r="U279" s="21">
        <v>2</v>
      </c>
      <c r="V279" s="21" t="s">
        <v>965</v>
      </c>
      <c r="W279" s="21">
        <v>0</v>
      </c>
      <c r="X279" s="24" t="b">
        <v>0</v>
      </c>
      <c r="Y279" s="21"/>
      <c r="Z279" s="21" t="s">
        <v>1129</v>
      </c>
      <c r="AA279" s="23">
        <v>9</v>
      </c>
      <c r="AB279" s="23">
        <v>11</v>
      </c>
      <c r="AC279" s="23">
        <v>2</v>
      </c>
      <c r="AD279" s="23">
        <v>138</v>
      </c>
      <c r="AE279" s="23">
        <v>138</v>
      </c>
      <c r="AF279" s="23">
        <v>286</v>
      </c>
      <c r="AG279" s="23">
        <v>286</v>
      </c>
      <c r="AH279" s="21">
        <v>0.4</v>
      </c>
      <c r="AI279" s="21">
        <v>0.4</v>
      </c>
      <c r="AJ279" s="21" t="s">
        <v>965</v>
      </c>
      <c r="AK279" s="23">
        <v>82</v>
      </c>
      <c r="AL279" s="23">
        <v>0</v>
      </c>
      <c r="AM279" s="23">
        <v>0</v>
      </c>
      <c r="AN279" s="23">
        <v>0</v>
      </c>
      <c r="AO279" s="23">
        <v>1</v>
      </c>
      <c r="AP279" s="23">
        <v>0</v>
      </c>
      <c r="AQ279" s="23">
        <v>0</v>
      </c>
      <c r="AR279" s="23">
        <v>0</v>
      </c>
      <c r="AS279" s="23">
        <v>0</v>
      </c>
      <c r="AT279" s="23">
        <v>0</v>
      </c>
      <c r="AU279" s="23">
        <v>0</v>
      </c>
      <c r="AV279" s="23">
        <v>0</v>
      </c>
      <c r="AW279" s="23">
        <v>12</v>
      </c>
      <c r="AX279" s="21">
        <v>8.8000000000000007</v>
      </c>
      <c r="AY279" s="21">
        <v>18.3</v>
      </c>
      <c r="AZ279" s="21">
        <v>0</v>
      </c>
      <c r="BA279" s="21">
        <v>2.7</v>
      </c>
      <c r="BB279" s="23">
        <v>1</v>
      </c>
      <c r="BC279" s="21">
        <v>0</v>
      </c>
      <c r="BD279" s="21">
        <v>0.01</v>
      </c>
      <c r="BE279" s="21">
        <v>0.01</v>
      </c>
      <c r="BF279" s="21">
        <v>1.33</v>
      </c>
      <c r="BG279" s="23">
        <v>151</v>
      </c>
      <c r="BH279" s="23">
        <v>62</v>
      </c>
      <c r="BI279" s="23">
        <v>62</v>
      </c>
      <c r="BJ279" s="23">
        <v>44</v>
      </c>
      <c r="BK279" s="23">
        <v>566</v>
      </c>
      <c r="BL279" s="23">
        <v>225</v>
      </c>
      <c r="BM279" s="23">
        <v>125</v>
      </c>
      <c r="BN279" s="23">
        <v>66</v>
      </c>
      <c r="BO279" s="23">
        <v>4</v>
      </c>
      <c r="BP279" s="21"/>
      <c r="BQ279" s="21"/>
      <c r="BR279" s="21"/>
      <c r="BS279" s="21"/>
      <c r="BT279" s="21"/>
      <c r="BU279" s="23">
        <v>0</v>
      </c>
      <c r="BV279" s="23">
        <v>0</v>
      </c>
      <c r="BW279" s="23">
        <v>0.01</v>
      </c>
      <c r="BX279" s="23">
        <v>0.01</v>
      </c>
      <c r="BY279" s="23">
        <v>1.46</v>
      </c>
      <c r="BZ279" s="23">
        <v>1.1000000000000001</v>
      </c>
      <c r="CA279" s="23">
        <v>265</v>
      </c>
      <c r="CB279" s="23">
        <v>171</v>
      </c>
      <c r="CC279" s="23">
        <v>141</v>
      </c>
      <c r="CD279" s="23">
        <v>58</v>
      </c>
      <c r="CE279" s="23">
        <v>141</v>
      </c>
      <c r="CF279" s="23">
        <v>58</v>
      </c>
      <c r="CG279" s="23">
        <v>523</v>
      </c>
      <c r="CH279" s="23">
        <v>192</v>
      </c>
      <c r="CI279" s="23">
        <v>1.1000000000000001</v>
      </c>
      <c r="CJ279" s="23">
        <v>0</v>
      </c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</row>
    <row r="280" spans="1:267" ht="17.25" thickBot="1">
      <c r="A280" s="21"/>
      <c r="B280" s="21"/>
      <c r="C280" s="23">
        <v>160987</v>
      </c>
      <c r="D280" s="23">
        <v>0</v>
      </c>
      <c r="E280" s="23">
        <v>0</v>
      </c>
      <c r="F280" s="23">
        <v>0</v>
      </c>
      <c r="G280" s="23">
        <v>0</v>
      </c>
      <c r="H280" s="23">
        <v>0</v>
      </c>
      <c r="I280" s="23">
        <v>3</v>
      </c>
      <c r="J280" s="21">
        <v>1</v>
      </c>
      <c r="K280" s="21">
        <v>1</v>
      </c>
      <c r="L280" s="23">
        <v>0</v>
      </c>
      <c r="M280" s="21" t="s">
        <v>1494</v>
      </c>
      <c r="N280" s="21">
        <v>0</v>
      </c>
      <c r="O280" s="23">
        <v>251</v>
      </c>
      <c r="P280" s="24" t="b">
        <v>0</v>
      </c>
      <c r="Q280" s="21"/>
      <c r="R280" s="21"/>
      <c r="S280" s="23">
        <v>45</v>
      </c>
      <c r="T280" s="21" t="s">
        <v>1529</v>
      </c>
      <c r="U280" s="21">
        <v>0</v>
      </c>
      <c r="V280" s="21" t="s">
        <v>968</v>
      </c>
      <c r="W280" s="21">
        <v>0</v>
      </c>
      <c r="X280" s="24" t="b">
        <v>0</v>
      </c>
      <c r="Y280" s="21"/>
      <c r="Z280" s="21" t="s">
        <v>1129</v>
      </c>
      <c r="AA280" s="23">
        <v>9</v>
      </c>
      <c r="AB280" s="23">
        <v>11</v>
      </c>
      <c r="AC280" s="23">
        <v>0</v>
      </c>
      <c r="AD280" s="23">
        <v>112</v>
      </c>
      <c r="AE280" s="23">
        <v>112</v>
      </c>
      <c r="AF280" s="23">
        <v>262</v>
      </c>
      <c r="AG280" s="23">
        <v>262</v>
      </c>
      <c r="AH280" s="21">
        <v>0</v>
      </c>
      <c r="AI280" s="21">
        <v>0</v>
      </c>
      <c r="AJ280" s="21" t="s">
        <v>968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  <c r="AQ280" s="23">
        <v>0</v>
      </c>
      <c r="AR280" s="23">
        <v>0</v>
      </c>
      <c r="AS280" s="23">
        <v>0</v>
      </c>
      <c r="AT280" s="23">
        <v>0</v>
      </c>
      <c r="AU280" s="23">
        <v>0</v>
      </c>
      <c r="AV280" s="23">
        <v>0</v>
      </c>
      <c r="AW280" s="23">
        <v>0</v>
      </c>
      <c r="AX280" s="21">
        <v>0</v>
      </c>
      <c r="AY280" s="21">
        <v>0</v>
      </c>
      <c r="AZ280" s="21">
        <v>0</v>
      </c>
      <c r="BA280" s="21">
        <v>0</v>
      </c>
      <c r="BB280" s="23">
        <v>0</v>
      </c>
      <c r="BC280" s="21">
        <v>0</v>
      </c>
      <c r="BD280" s="21">
        <v>0</v>
      </c>
      <c r="BE280" s="21">
        <v>0</v>
      </c>
      <c r="BF280" s="21">
        <v>0</v>
      </c>
      <c r="BG280" s="23">
        <v>373</v>
      </c>
      <c r="BH280" s="23">
        <v>118</v>
      </c>
      <c r="BI280" s="23">
        <v>369</v>
      </c>
      <c r="BJ280" s="23">
        <v>123</v>
      </c>
      <c r="BK280" s="23">
        <v>335</v>
      </c>
      <c r="BL280" s="23">
        <v>105</v>
      </c>
      <c r="BM280" s="23">
        <v>381</v>
      </c>
      <c r="BN280" s="23">
        <v>125</v>
      </c>
      <c r="BO280" s="21"/>
      <c r="BP280" s="21"/>
      <c r="BQ280" s="21"/>
      <c r="BR280" s="21"/>
      <c r="BS280" s="21"/>
      <c r="BT280" s="21"/>
      <c r="BU280" s="23">
        <v>0</v>
      </c>
      <c r="BV280" s="23">
        <v>0</v>
      </c>
      <c r="BW280" s="23">
        <v>0</v>
      </c>
      <c r="BX280" s="23">
        <v>0</v>
      </c>
      <c r="BY280" s="23">
        <v>0</v>
      </c>
      <c r="BZ280" s="23">
        <v>0</v>
      </c>
      <c r="CA280" s="23">
        <v>372</v>
      </c>
      <c r="CB280" s="23">
        <v>213</v>
      </c>
      <c r="CC280" s="23">
        <v>421</v>
      </c>
      <c r="CD280" s="23">
        <v>147</v>
      </c>
      <c r="CE280" s="23">
        <v>421</v>
      </c>
      <c r="CF280" s="23">
        <v>147</v>
      </c>
      <c r="CG280" s="23">
        <v>552</v>
      </c>
      <c r="CH280" s="23">
        <v>212</v>
      </c>
      <c r="CI280" s="23">
        <v>0</v>
      </c>
      <c r="CJ280" s="23">
        <v>0</v>
      </c>
      <c r="CK280" s="21"/>
      <c r="CL280" s="21"/>
      <c r="CM280" s="21"/>
      <c r="CN280" s="21"/>
      <c r="CO280" s="21"/>
      <c r="CP280" s="21"/>
      <c r="CQ280" s="21"/>
      <c r="CR280" s="21"/>
      <c r="CS280" s="21"/>
      <c r="CT280" s="21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</row>
    <row r="281" spans="1:267" ht="17.25" thickBot="1">
      <c r="A281" s="21"/>
      <c r="B281" s="21"/>
      <c r="C281" s="23">
        <v>198826</v>
      </c>
      <c r="D281" s="23">
        <v>0</v>
      </c>
      <c r="E281" s="23">
        <v>0</v>
      </c>
      <c r="F281" s="23">
        <v>0</v>
      </c>
      <c r="G281" s="23">
        <v>0</v>
      </c>
      <c r="H281" s="23">
        <v>0</v>
      </c>
      <c r="I281" s="23">
        <v>2</v>
      </c>
      <c r="J281" s="21">
        <v>2</v>
      </c>
      <c r="K281" s="21">
        <v>2</v>
      </c>
      <c r="L281" s="23">
        <v>0</v>
      </c>
      <c r="M281" s="21" t="s">
        <v>1270</v>
      </c>
      <c r="N281" s="21">
        <v>0</v>
      </c>
      <c r="O281" s="23">
        <v>252</v>
      </c>
      <c r="P281" s="24" t="b">
        <v>0</v>
      </c>
      <c r="Q281" s="21"/>
      <c r="R281" s="21"/>
      <c r="S281" s="23">
        <v>45</v>
      </c>
      <c r="T281" s="21" t="s">
        <v>1535</v>
      </c>
      <c r="U281" s="21">
        <v>0</v>
      </c>
      <c r="V281" s="21" t="s">
        <v>815</v>
      </c>
      <c r="W281" s="21">
        <v>0.2</v>
      </c>
      <c r="X281" s="24" t="b">
        <v>0</v>
      </c>
      <c r="Y281" s="21"/>
      <c r="Z281" s="21" t="s">
        <v>1129</v>
      </c>
      <c r="AA281" s="23">
        <v>9</v>
      </c>
      <c r="AB281" s="23">
        <v>11</v>
      </c>
      <c r="AC281" s="23">
        <v>0</v>
      </c>
      <c r="AD281" s="23">
        <v>386</v>
      </c>
      <c r="AE281" s="23">
        <v>386</v>
      </c>
      <c r="AF281" s="23">
        <v>1403</v>
      </c>
      <c r="AG281" s="23">
        <v>1403</v>
      </c>
      <c r="AH281" s="21">
        <v>0</v>
      </c>
      <c r="AI281" s="21">
        <v>0</v>
      </c>
      <c r="AJ281" s="21" t="s">
        <v>815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0</v>
      </c>
      <c r="AQ281" s="23">
        <v>0</v>
      </c>
      <c r="AR281" s="23">
        <v>0</v>
      </c>
      <c r="AS281" s="23">
        <v>0</v>
      </c>
      <c r="AT281" s="23">
        <v>0</v>
      </c>
      <c r="AU281" s="23">
        <v>0</v>
      </c>
      <c r="AV281" s="23">
        <v>0</v>
      </c>
      <c r="AW281" s="23">
        <v>0</v>
      </c>
      <c r="AX281" s="21">
        <v>0</v>
      </c>
      <c r="AY281" s="21">
        <v>0</v>
      </c>
      <c r="AZ281" s="21">
        <v>0</v>
      </c>
      <c r="BA281" s="21">
        <v>0</v>
      </c>
      <c r="BB281" s="23">
        <v>0</v>
      </c>
      <c r="BC281" s="21">
        <v>0</v>
      </c>
      <c r="BD281" s="21">
        <v>0</v>
      </c>
      <c r="BE281" s="21">
        <v>0</v>
      </c>
      <c r="BF281" s="21">
        <v>0</v>
      </c>
      <c r="BG281" s="23">
        <v>387</v>
      </c>
      <c r="BH281" s="23">
        <v>175</v>
      </c>
      <c r="BI281" s="23">
        <v>383</v>
      </c>
      <c r="BJ281" s="23">
        <v>171</v>
      </c>
      <c r="BK281" s="23">
        <v>352</v>
      </c>
      <c r="BL281" s="23">
        <v>157</v>
      </c>
      <c r="BM281" s="23">
        <v>395</v>
      </c>
      <c r="BN281" s="23">
        <v>173</v>
      </c>
      <c r="BO281" s="21"/>
      <c r="BP281" s="21"/>
      <c r="BQ281" s="21"/>
      <c r="BR281" s="21"/>
      <c r="BS281" s="21"/>
      <c r="BT281" s="21"/>
      <c r="BU281" s="23">
        <v>0</v>
      </c>
      <c r="BV281" s="23">
        <v>0</v>
      </c>
      <c r="BW281" s="23">
        <v>0</v>
      </c>
      <c r="BX281" s="23">
        <v>0</v>
      </c>
      <c r="BY281" s="23">
        <v>0</v>
      </c>
      <c r="BZ281" s="23">
        <v>0</v>
      </c>
      <c r="CA281" s="23">
        <v>397</v>
      </c>
      <c r="CB281" s="23">
        <v>92</v>
      </c>
      <c r="CC281" s="23">
        <v>436</v>
      </c>
      <c r="CD281" s="23">
        <v>177</v>
      </c>
      <c r="CE281" s="23">
        <v>436</v>
      </c>
      <c r="CF281" s="23">
        <v>177</v>
      </c>
      <c r="CG281" s="23">
        <v>345</v>
      </c>
      <c r="CH281" s="23">
        <v>131</v>
      </c>
      <c r="CI281" s="23">
        <v>0</v>
      </c>
      <c r="CJ281" s="23">
        <v>0</v>
      </c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</row>
    <row r="282" spans="1:267" ht="17.25" thickBot="1">
      <c r="A282" s="21"/>
      <c r="B282" s="21"/>
      <c r="C282" s="23">
        <v>172632</v>
      </c>
      <c r="D282" s="23">
        <v>0</v>
      </c>
      <c r="E282" s="23">
        <v>0</v>
      </c>
      <c r="F282" s="23">
        <v>0</v>
      </c>
      <c r="G282" s="23">
        <v>0</v>
      </c>
      <c r="H282" s="23">
        <v>0</v>
      </c>
      <c r="I282" s="23">
        <v>3</v>
      </c>
      <c r="J282" s="21">
        <v>2.1</v>
      </c>
      <c r="K282" s="21">
        <v>2.1</v>
      </c>
      <c r="L282" s="23">
        <v>0</v>
      </c>
      <c r="M282" s="21" t="s">
        <v>1530</v>
      </c>
      <c r="N282" s="21">
        <v>0</v>
      </c>
      <c r="O282" s="23">
        <v>253</v>
      </c>
      <c r="P282" s="24" t="b">
        <v>0</v>
      </c>
      <c r="Q282" s="21"/>
      <c r="R282" s="21"/>
      <c r="S282" s="23">
        <v>55</v>
      </c>
      <c r="T282" s="21" t="s">
        <v>1531</v>
      </c>
      <c r="U282" s="21">
        <v>0</v>
      </c>
      <c r="V282" s="21" t="s">
        <v>727</v>
      </c>
      <c r="W282" s="21">
        <v>0.4</v>
      </c>
      <c r="X282" s="24" t="b">
        <v>0</v>
      </c>
      <c r="Y282" s="21"/>
      <c r="Z282" s="21" t="s">
        <v>1129</v>
      </c>
      <c r="AA282" s="23">
        <v>9</v>
      </c>
      <c r="AB282" s="23">
        <v>11</v>
      </c>
      <c r="AC282" s="23">
        <v>0</v>
      </c>
      <c r="AD282" s="23">
        <v>531</v>
      </c>
      <c r="AE282" s="23">
        <v>531</v>
      </c>
      <c r="AF282" s="23">
        <v>4436</v>
      </c>
      <c r="AG282" s="23">
        <v>4436</v>
      </c>
      <c r="AH282" s="21">
        <v>0</v>
      </c>
      <c r="AI282" s="21">
        <v>0</v>
      </c>
      <c r="AJ282" s="21" t="s">
        <v>727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0</v>
      </c>
      <c r="AQ282" s="23">
        <v>0</v>
      </c>
      <c r="AR282" s="23">
        <v>0</v>
      </c>
      <c r="AS282" s="23">
        <v>0</v>
      </c>
      <c r="AT282" s="23">
        <v>0</v>
      </c>
      <c r="AU282" s="23">
        <v>0</v>
      </c>
      <c r="AV282" s="23">
        <v>0</v>
      </c>
      <c r="AW282" s="23">
        <v>0</v>
      </c>
      <c r="AX282" s="21">
        <v>0</v>
      </c>
      <c r="AY282" s="21">
        <v>0</v>
      </c>
      <c r="AZ282" s="21">
        <v>0</v>
      </c>
      <c r="BA282" s="21">
        <v>0</v>
      </c>
      <c r="BB282" s="23">
        <v>0</v>
      </c>
      <c r="BC282" s="21">
        <v>0</v>
      </c>
      <c r="BD282" s="21">
        <v>0</v>
      </c>
      <c r="BE282" s="21">
        <v>0</v>
      </c>
      <c r="BF282" s="21">
        <v>0</v>
      </c>
      <c r="BG282" s="23">
        <v>614</v>
      </c>
      <c r="BH282" s="23">
        <v>252</v>
      </c>
      <c r="BI282" s="23">
        <v>618</v>
      </c>
      <c r="BJ282" s="23">
        <v>257</v>
      </c>
      <c r="BK282" s="23">
        <v>613</v>
      </c>
      <c r="BL282" s="23">
        <v>252</v>
      </c>
      <c r="BM282" s="23">
        <v>620</v>
      </c>
      <c r="BN282" s="23">
        <v>258</v>
      </c>
      <c r="BO282" s="21"/>
      <c r="BP282" s="21"/>
      <c r="BQ282" s="21"/>
      <c r="BR282" s="21"/>
      <c r="BS282" s="21"/>
      <c r="BT282" s="21"/>
      <c r="BU282" s="23">
        <v>0</v>
      </c>
      <c r="BV282" s="23">
        <v>0</v>
      </c>
      <c r="BW282" s="23">
        <v>0</v>
      </c>
      <c r="BX282" s="23">
        <v>0</v>
      </c>
      <c r="BY282" s="23">
        <v>0</v>
      </c>
      <c r="BZ282" s="23">
        <v>0</v>
      </c>
      <c r="CA282" s="23">
        <v>110</v>
      </c>
      <c r="CB282" s="23">
        <v>67</v>
      </c>
      <c r="CC282" s="23">
        <v>626</v>
      </c>
      <c r="CD282" s="23">
        <v>262</v>
      </c>
      <c r="CE282" s="23">
        <v>626</v>
      </c>
      <c r="CF282" s="23">
        <v>262</v>
      </c>
      <c r="CG282" s="23">
        <v>260</v>
      </c>
      <c r="CH282" s="23">
        <v>82</v>
      </c>
      <c r="CI282" s="23">
        <v>0</v>
      </c>
      <c r="CJ282" s="23">
        <v>0</v>
      </c>
      <c r="CK282" s="21"/>
      <c r="CL282" s="21"/>
      <c r="CM282" s="21"/>
      <c r="CN282" s="21"/>
      <c r="CO282" s="21"/>
      <c r="CP282" s="21"/>
      <c r="CQ282" s="21"/>
      <c r="CR282" s="21"/>
      <c r="CS282" s="21"/>
      <c r="CT282" s="21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</row>
    <row r="283" spans="1:267" ht="17.25" thickBot="1">
      <c r="A283" s="21"/>
      <c r="B283" s="21"/>
      <c r="C283" s="23">
        <v>80801</v>
      </c>
      <c r="D283" s="23">
        <v>0</v>
      </c>
      <c r="E283" s="23">
        <v>0</v>
      </c>
      <c r="F283" s="23">
        <v>0</v>
      </c>
      <c r="G283" s="23">
        <v>0</v>
      </c>
      <c r="H283" s="23">
        <v>0</v>
      </c>
      <c r="I283" s="23">
        <v>3</v>
      </c>
      <c r="J283" s="21">
        <v>1.6</v>
      </c>
      <c r="K283" s="21">
        <v>1.6</v>
      </c>
      <c r="L283" s="23">
        <v>2</v>
      </c>
      <c r="M283" s="21" t="s">
        <v>1549</v>
      </c>
      <c r="N283" s="21">
        <v>2</v>
      </c>
      <c r="O283" s="23">
        <v>254</v>
      </c>
      <c r="P283" s="24" t="b">
        <v>0</v>
      </c>
      <c r="Q283" s="21"/>
      <c r="R283" s="21"/>
      <c r="S283" s="23">
        <v>50</v>
      </c>
      <c r="T283" s="21" t="s">
        <v>1550</v>
      </c>
      <c r="U283" s="21">
        <v>2</v>
      </c>
      <c r="V283" s="21" t="s">
        <v>1551</v>
      </c>
      <c r="W283" s="21">
        <v>0.1</v>
      </c>
      <c r="X283" s="24" t="b">
        <v>0</v>
      </c>
      <c r="Y283" s="21"/>
      <c r="Z283" s="21" t="s">
        <v>1129</v>
      </c>
      <c r="AA283" s="23">
        <v>9</v>
      </c>
      <c r="AB283" s="23">
        <v>11</v>
      </c>
      <c r="AC283" s="23">
        <v>2</v>
      </c>
      <c r="AD283" s="23">
        <v>172</v>
      </c>
      <c r="AE283" s="23">
        <v>172</v>
      </c>
      <c r="AF283" s="23">
        <v>422</v>
      </c>
      <c r="AG283" s="23">
        <v>422</v>
      </c>
      <c r="AH283" s="21">
        <v>0.4</v>
      </c>
      <c r="AI283" s="21">
        <v>0.4</v>
      </c>
      <c r="AJ283" s="21" t="s">
        <v>2390</v>
      </c>
      <c r="AK283" s="23">
        <v>90</v>
      </c>
      <c r="AL283" s="23">
        <v>0</v>
      </c>
      <c r="AM283" s="23">
        <v>0</v>
      </c>
      <c r="AN283" s="23">
        <v>0</v>
      </c>
      <c r="AO283" s="23">
        <v>1</v>
      </c>
      <c r="AP283" s="23">
        <v>0</v>
      </c>
      <c r="AQ283" s="23">
        <v>0</v>
      </c>
      <c r="AR283" s="23">
        <v>0</v>
      </c>
      <c r="AS283" s="23">
        <v>0</v>
      </c>
      <c r="AT283" s="23">
        <v>0</v>
      </c>
      <c r="AU283" s="23">
        <v>0</v>
      </c>
      <c r="AV283" s="23">
        <v>0</v>
      </c>
      <c r="AW283" s="23">
        <v>15</v>
      </c>
      <c r="AX283" s="21">
        <v>17.8</v>
      </c>
      <c r="AY283" s="21">
        <v>15.4</v>
      </c>
      <c r="AZ283" s="21">
        <v>6</v>
      </c>
      <c r="BA283" s="21">
        <v>3.9</v>
      </c>
      <c r="BB283" s="23">
        <v>1</v>
      </c>
      <c r="BC283" s="21">
        <v>0.06</v>
      </c>
      <c r="BD283" s="21">
        <v>0.03</v>
      </c>
      <c r="BE283" s="21">
        <v>0.09</v>
      </c>
      <c r="BF283" s="21">
        <v>1.5</v>
      </c>
      <c r="BG283" s="23">
        <v>84</v>
      </c>
      <c r="BH283" s="23">
        <v>29</v>
      </c>
      <c r="BI283" s="23">
        <v>73</v>
      </c>
      <c r="BJ283" s="23">
        <v>48</v>
      </c>
      <c r="BK283" s="23">
        <v>107</v>
      </c>
      <c r="BL283" s="23">
        <v>60</v>
      </c>
      <c r="BM283" s="23">
        <v>95</v>
      </c>
      <c r="BN283" s="23">
        <v>51</v>
      </c>
      <c r="BO283" s="21"/>
      <c r="BP283" s="21"/>
      <c r="BQ283" s="21"/>
      <c r="BR283" s="21"/>
      <c r="BS283" s="21"/>
      <c r="BT283" s="21"/>
      <c r="BU283" s="23">
        <v>0.06</v>
      </c>
      <c r="BV283" s="23">
        <v>0</v>
      </c>
      <c r="BW283" s="23">
        <v>0.03</v>
      </c>
      <c r="BX283" s="23">
        <v>0.09</v>
      </c>
      <c r="BY283" s="23">
        <v>1.5</v>
      </c>
      <c r="BZ283" s="23">
        <v>1</v>
      </c>
      <c r="CA283" s="23">
        <v>170</v>
      </c>
      <c r="CB283" s="23">
        <v>108</v>
      </c>
      <c r="CC283" s="23">
        <v>120</v>
      </c>
      <c r="CD283" s="23">
        <v>44</v>
      </c>
      <c r="CE283" s="23">
        <v>120</v>
      </c>
      <c r="CF283" s="23">
        <v>44</v>
      </c>
      <c r="CG283" s="23">
        <v>503</v>
      </c>
      <c r="CH283" s="23">
        <v>185</v>
      </c>
      <c r="CI283" s="23">
        <v>1</v>
      </c>
      <c r="CJ283" s="23">
        <v>0</v>
      </c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</row>
    <row r="284" spans="1:267" ht="17.25" thickBot="1">
      <c r="A284" s="21"/>
      <c r="B284" s="21"/>
      <c r="C284" s="23">
        <v>194164</v>
      </c>
      <c r="D284" s="23">
        <v>0</v>
      </c>
      <c r="E284" s="23">
        <v>0</v>
      </c>
      <c r="F284" s="23">
        <v>0</v>
      </c>
      <c r="G284" s="23">
        <v>0</v>
      </c>
      <c r="H284" s="23">
        <v>0</v>
      </c>
      <c r="I284" s="23">
        <v>2</v>
      </c>
      <c r="J284" s="21">
        <v>1</v>
      </c>
      <c r="K284" s="21">
        <v>1</v>
      </c>
      <c r="L284" s="23">
        <v>0</v>
      </c>
      <c r="M284" s="21" t="s">
        <v>1433</v>
      </c>
      <c r="N284" s="21">
        <v>0</v>
      </c>
      <c r="O284" s="23">
        <v>255</v>
      </c>
      <c r="P284" s="24" t="b">
        <v>0</v>
      </c>
      <c r="Q284" s="21"/>
      <c r="R284" s="21"/>
      <c r="S284" s="23">
        <v>40</v>
      </c>
      <c r="T284" s="21" t="s">
        <v>1534</v>
      </c>
      <c r="U284" s="21">
        <v>0</v>
      </c>
      <c r="V284" s="21" t="s">
        <v>814</v>
      </c>
      <c r="W284" s="21">
        <v>1.8</v>
      </c>
      <c r="X284" s="24" t="b">
        <v>0</v>
      </c>
      <c r="Y284" s="21"/>
      <c r="Z284" s="21" t="s">
        <v>1129</v>
      </c>
      <c r="AA284" s="23">
        <v>9</v>
      </c>
      <c r="AB284" s="23">
        <v>11</v>
      </c>
      <c r="AC284" s="23">
        <v>0</v>
      </c>
      <c r="AD284" s="23">
        <v>1520</v>
      </c>
      <c r="AE284" s="23">
        <v>1520</v>
      </c>
      <c r="AF284" s="23">
        <v>7687</v>
      </c>
      <c r="AG284" s="23">
        <v>7687</v>
      </c>
      <c r="AH284" s="21">
        <v>0</v>
      </c>
      <c r="AI284" s="21">
        <v>0</v>
      </c>
      <c r="AJ284" s="21" t="s">
        <v>814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0</v>
      </c>
      <c r="AQ284" s="23">
        <v>0</v>
      </c>
      <c r="AR284" s="23">
        <v>0</v>
      </c>
      <c r="AS284" s="23">
        <v>0</v>
      </c>
      <c r="AT284" s="23">
        <v>0</v>
      </c>
      <c r="AU284" s="23">
        <v>0</v>
      </c>
      <c r="AV284" s="23">
        <v>0</v>
      </c>
      <c r="AW284" s="23">
        <v>0</v>
      </c>
      <c r="AX284" s="21">
        <v>0</v>
      </c>
      <c r="AY284" s="21">
        <v>0</v>
      </c>
      <c r="AZ284" s="21">
        <v>0</v>
      </c>
      <c r="BA284" s="21">
        <v>0</v>
      </c>
      <c r="BB284" s="23">
        <v>0</v>
      </c>
      <c r="BC284" s="21">
        <v>0</v>
      </c>
      <c r="BD284" s="21">
        <v>0</v>
      </c>
      <c r="BE284" s="21">
        <v>0</v>
      </c>
      <c r="BF284" s="21">
        <v>0</v>
      </c>
      <c r="BG284" s="23">
        <v>266</v>
      </c>
      <c r="BH284" s="23">
        <v>99</v>
      </c>
      <c r="BI284" s="23">
        <v>257</v>
      </c>
      <c r="BJ284" s="23">
        <v>95</v>
      </c>
      <c r="BK284" s="23">
        <v>214</v>
      </c>
      <c r="BL284" s="23">
        <v>70</v>
      </c>
      <c r="BM284" s="23">
        <v>275</v>
      </c>
      <c r="BN284" s="23">
        <v>98</v>
      </c>
      <c r="BO284" s="21"/>
      <c r="BP284" s="21"/>
      <c r="BQ284" s="21"/>
      <c r="BR284" s="21"/>
      <c r="BS284" s="21"/>
      <c r="BT284" s="21"/>
      <c r="BU284" s="23">
        <v>0</v>
      </c>
      <c r="BV284" s="23">
        <v>0</v>
      </c>
      <c r="BW284" s="23">
        <v>0</v>
      </c>
      <c r="BX284" s="23">
        <v>0</v>
      </c>
      <c r="BY284" s="23">
        <v>0</v>
      </c>
      <c r="BZ284" s="23">
        <v>0</v>
      </c>
      <c r="CA284" s="23">
        <v>594</v>
      </c>
      <c r="CB284" s="23">
        <v>169</v>
      </c>
      <c r="CC284" s="23">
        <v>322</v>
      </c>
      <c r="CD284" s="23">
        <v>104</v>
      </c>
      <c r="CE284" s="23">
        <v>322</v>
      </c>
      <c r="CF284" s="23">
        <v>104</v>
      </c>
      <c r="CG284" s="23">
        <v>134</v>
      </c>
      <c r="CH284" s="23">
        <v>50</v>
      </c>
      <c r="CI284" s="23">
        <v>0</v>
      </c>
      <c r="CJ284" s="23">
        <v>0</v>
      </c>
      <c r="CK284" s="21"/>
      <c r="CL284" s="21"/>
      <c r="CM284" s="21"/>
      <c r="CN284" s="21"/>
      <c r="CO284" s="21"/>
      <c r="CP284" s="21"/>
      <c r="CQ284" s="21"/>
      <c r="CR284" s="21"/>
      <c r="CS284" s="21"/>
      <c r="CT284" s="21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</row>
    <row r="285" spans="1:267" ht="17.25" thickBot="1">
      <c r="A285" s="21"/>
      <c r="B285" s="21"/>
      <c r="C285" s="23">
        <v>153133</v>
      </c>
      <c r="D285" s="23">
        <v>0</v>
      </c>
      <c r="E285" s="23">
        <v>0</v>
      </c>
      <c r="F285" s="23">
        <v>0</v>
      </c>
      <c r="G285" s="23">
        <v>0</v>
      </c>
      <c r="H285" s="23">
        <v>0</v>
      </c>
      <c r="I285" s="23">
        <v>3</v>
      </c>
      <c r="J285" s="21">
        <v>2.1</v>
      </c>
      <c r="K285" s="21">
        <v>2.1</v>
      </c>
      <c r="L285" s="23">
        <v>2</v>
      </c>
      <c r="M285" s="21" t="s">
        <v>1527</v>
      </c>
      <c r="N285" s="21">
        <v>2</v>
      </c>
      <c r="O285" s="23">
        <v>256</v>
      </c>
      <c r="P285" s="24" t="b">
        <v>0</v>
      </c>
      <c r="Q285" s="21"/>
      <c r="R285" s="21"/>
      <c r="S285" s="23">
        <v>55</v>
      </c>
      <c r="T285" s="21" t="s">
        <v>1528</v>
      </c>
      <c r="U285" s="21">
        <v>2</v>
      </c>
      <c r="V285" s="21" t="s">
        <v>794</v>
      </c>
      <c r="W285" s="21">
        <v>0.9</v>
      </c>
      <c r="X285" s="24" t="b">
        <v>0</v>
      </c>
      <c r="Y285" s="21"/>
      <c r="Z285" s="21" t="s">
        <v>1129</v>
      </c>
      <c r="AA285" s="23">
        <v>9</v>
      </c>
      <c r="AB285" s="23">
        <v>11</v>
      </c>
      <c r="AC285" s="23">
        <v>2</v>
      </c>
      <c r="AD285" s="23">
        <v>1498</v>
      </c>
      <c r="AE285" s="23">
        <v>1498</v>
      </c>
      <c r="AF285" s="23">
        <v>5644</v>
      </c>
      <c r="AG285" s="23">
        <v>5644</v>
      </c>
      <c r="AH285" s="21">
        <v>0.4</v>
      </c>
      <c r="AI285" s="21">
        <v>0.4</v>
      </c>
      <c r="AJ285" s="21" t="s">
        <v>794</v>
      </c>
      <c r="AK285" s="23">
        <v>90</v>
      </c>
      <c r="AL285" s="23">
        <v>0</v>
      </c>
      <c r="AM285" s="23">
        <v>0</v>
      </c>
      <c r="AN285" s="23">
        <v>0</v>
      </c>
      <c r="AO285" s="23">
        <v>1</v>
      </c>
      <c r="AP285" s="23">
        <v>0</v>
      </c>
      <c r="AQ285" s="23">
        <v>0</v>
      </c>
      <c r="AR285" s="23">
        <v>0</v>
      </c>
      <c r="AS285" s="23">
        <v>0</v>
      </c>
      <c r="AT285" s="23">
        <v>0</v>
      </c>
      <c r="AU285" s="23">
        <v>0</v>
      </c>
      <c r="AV285" s="23">
        <v>0</v>
      </c>
      <c r="AW285" s="23">
        <v>9</v>
      </c>
      <c r="AX285" s="21">
        <v>19.399999999999999</v>
      </c>
      <c r="AY285" s="21">
        <v>40.700000000000003</v>
      </c>
      <c r="AZ285" s="21">
        <v>46</v>
      </c>
      <c r="BA285" s="21">
        <v>10.6</v>
      </c>
      <c r="BB285" s="23">
        <v>1</v>
      </c>
      <c r="BC285" s="21">
        <v>0.32</v>
      </c>
      <c r="BD285" s="21">
        <v>0.28000000000000003</v>
      </c>
      <c r="BE285" s="21">
        <v>0.6</v>
      </c>
      <c r="BF285" s="21">
        <v>1.5</v>
      </c>
      <c r="BG285" s="23">
        <v>78</v>
      </c>
      <c r="BH285" s="23">
        <v>26</v>
      </c>
      <c r="BI285" s="23">
        <v>14</v>
      </c>
      <c r="BJ285" s="23">
        <v>10</v>
      </c>
      <c r="BK285" s="23">
        <v>11</v>
      </c>
      <c r="BL285" s="23">
        <v>4</v>
      </c>
      <c r="BM285" s="23">
        <v>17</v>
      </c>
      <c r="BN285" s="23">
        <v>9</v>
      </c>
      <c r="BO285" s="23">
        <v>3</v>
      </c>
      <c r="BP285" s="21"/>
      <c r="BQ285" s="21"/>
      <c r="BR285" s="21"/>
      <c r="BS285" s="21"/>
      <c r="BT285" s="21"/>
      <c r="BU285" s="23">
        <v>0.32</v>
      </c>
      <c r="BV285" s="23">
        <v>0</v>
      </c>
      <c r="BW285" s="23">
        <v>0.28000000000000003</v>
      </c>
      <c r="BX285" s="23">
        <v>0.6</v>
      </c>
      <c r="BY285" s="23">
        <v>1.5</v>
      </c>
      <c r="BZ285" s="23">
        <v>1</v>
      </c>
      <c r="CA285" s="23">
        <v>103</v>
      </c>
      <c r="CB285" s="23">
        <v>63</v>
      </c>
      <c r="CC285" s="23">
        <v>150</v>
      </c>
      <c r="CD285" s="23">
        <v>66</v>
      </c>
      <c r="CE285" s="23">
        <v>150</v>
      </c>
      <c r="CF285" s="23">
        <v>66</v>
      </c>
      <c r="CG285" s="23">
        <v>184</v>
      </c>
      <c r="CH285" s="23">
        <v>59</v>
      </c>
      <c r="CI285" s="23">
        <v>1</v>
      </c>
      <c r="CJ285" s="23">
        <v>0</v>
      </c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</row>
    <row r="286" spans="1:267" ht="17.25" thickBot="1">
      <c r="A286" s="21"/>
      <c r="B286" s="21"/>
      <c r="C286" s="23">
        <v>106611</v>
      </c>
      <c r="D286" s="23">
        <v>0</v>
      </c>
      <c r="E286" s="23">
        <v>0</v>
      </c>
      <c r="F286" s="23">
        <v>0</v>
      </c>
      <c r="G286" s="23">
        <v>0</v>
      </c>
      <c r="H286" s="23">
        <v>0</v>
      </c>
      <c r="I286" s="23">
        <v>2</v>
      </c>
      <c r="J286" s="21">
        <v>2</v>
      </c>
      <c r="K286" s="21">
        <v>2</v>
      </c>
      <c r="L286" s="23">
        <v>2</v>
      </c>
      <c r="M286" s="21" t="s">
        <v>1298</v>
      </c>
      <c r="N286" s="21">
        <v>2</v>
      </c>
      <c r="O286" s="23">
        <v>257</v>
      </c>
      <c r="P286" s="24" t="b">
        <v>0</v>
      </c>
      <c r="Q286" s="21"/>
      <c r="R286" s="21"/>
      <c r="S286" s="23">
        <v>45</v>
      </c>
      <c r="T286" s="21" t="s">
        <v>1518</v>
      </c>
      <c r="U286" s="21">
        <v>2</v>
      </c>
      <c r="V286" s="21" t="s">
        <v>964</v>
      </c>
      <c r="W286" s="21">
        <v>0.3</v>
      </c>
      <c r="X286" s="24" t="b">
        <v>0</v>
      </c>
      <c r="Y286" s="21"/>
      <c r="Z286" s="21" t="s">
        <v>1129</v>
      </c>
      <c r="AA286" s="23">
        <v>9</v>
      </c>
      <c r="AB286" s="23">
        <v>11</v>
      </c>
      <c r="AC286" s="23">
        <v>2</v>
      </c>
      <c r="AD286" s="23">
        <v>1179</v>
      </c>
      <c r="AE286" s="23">
        <v>1179</v>
      </c>
      <c r="AF286" s="23">
        <v>1217</v>
      </c>
      <c r="AG286" s="23">
        <v>1217</v>
      </c>
      <c r="AH286" s="21">
        <v>0.4</v>
      </c>
      <c r="AI286" s="21">
        <v>0.4</v>
      </c>
      <c r="AJ286" s="21" t="s">
        <v>964</v>
      </c>
      <c r="AK286" s="23">
        <v>90</v>
      </c>
      <c r="AL286" s="23">
        <v>0</v>
      </c>
      <c r="AM286" s="23">
        <v>0</v>
      </c>
      <c r="AN286" s="23">
        <v>0</v>
      </c>
      <c r="AO286" s="23">
        <v>1</v>
      </c>
      <c r="AP286" s="23">
        <v>0</v>
      </c>
      <c r="AQ286" s="23">
        <v>0</v>
      </c>
      <c r="AR286" s="23">
        <v>0</v>
      </c>
      <c r="AS286" s="23">
        <v>0</v>
      </c>
      <c r="AT286" s="23">
        <v>0</v>
      </c>
      <c r="AU286" s="23">
        <v>0</v>
      </c>
      <c r="AV286" s="23">
        <v>0</v>
      </c>
      <c r="AW286" s="23">
        <v>16</v>
      </c>
      <c r="AX286" s="21">
        <v>20.6</v>
      </c>
      <c r="AY286" s="21">
        <v>1.5</v>
      </c>
      <c r="AZ286" s="21">
        <v>34</v>
      </c>
      <c r="BA286" s="21">
        <v>5.6</v>
      </c>
      <c r="BB286" s="23">
        <v>1</v>
      </c>
      <c r="BC286" s="21">
        <v>0.04</v>
      </c>
      <c r="BD286" s="21">
        <v>0.02</v>
      </c>
      <c r="BE286" s="21">
        <v>0.06</v>
      </c>
      <c r="BF286" s="21">
        <v>1.5</v>
      </c>
      <c r="BG286" s="23">
        <v>69</v>
      </c>
      <c r="BH286" s="23">
        <v>28</v>
      </c>
      <c r="BI286" s="23">
        <v>164</v>
      </c>
      <c r="BJ286" s="23">
        <v>52</v>
      </c>
      <c r="BK286" s="23">
        <v>26</v>
      </c>
      <c r="BL286" s="23">
        <v>5</v>
      </c>
      <c r="BM286" s="23">
        <v>61</v>
      </c>
      <c r="BN286" s="23">
        <v>15</v>
      </c>
      <c r="BO286" s="21"/>
      <c r="BP286" s="21"/>
      <c r="BQ286" s="21"/>
      <c r="BR286" s="21"/>
      <c r="BS286" s="21"/>
      <c r="BT286" s="21"/>
      <c r="BU286" s="23">
        <v>0.04</v>
      </c>
      <c r="BV286" s="23">
        <v>0</v>
      </c>
      <c r="BW286" s="23">
        <v>0.02</v>
      </c>
      <c r="BX286" s="23">
        <v>0.06</v>
      </c>
      <c r="BY286" s="23">
        <v>1.5</v>
      </c>
      <c r="BZ286" s="23">
        <v>1</v>
      </c>
      <c r="CA286" s="23">
        <v>347</v>
      </c>
      <c r="CB286" s="23">
        <v>59</v>
      </c>
      <c r="CC286" s="23">
        <v>101</v>
      </c>
      <c r="CD286" s="23">
        <v>33</v>
      </c>
      <c r="CE286" s="23">
        <v>101</v>
      </c>
      <c r="CF286" s="23">
        <v>33</v>
      </c>
      <c r="CG286" s="23">
        <v>276</v>
      </c>
      <c r="CH286" s="23">
        <v>104</v>
      </c>
      <c r="CI286" s="23">
        <v>1</v>
      </c>
      <c r="CJ286" s="23">
        <v>0</v>
      </c>
      <c r="CK286" s="21"/>
      <c r="CL286" s="21"/>
      <c r="CM286" s="21"/>
      <c r="CN286" s="21"/>
      <c r="CO286" s="21"/>
      <c r="CP286" s="21"/>
      <c r="CQ286" s="21"/>
      <c r="CR286" s="21"/>
      <c r="CS286" s="21"/>
      <c r="CT286" s="21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</row>
    <row r="287" spans="1:267" ht="17.25" thickBot="1">
      <c r="A287" s="21"/>
      <c r="B287" s="21"/>
      <c r="C287" s="23">
        <v>115382</v>
      </c>
      <c r="D287" s="23">
        <v>0</v>
      </c>
      <c r="E287" s="23">
        <v>0</v>
      </c>
      <c r="F287" s="23">
        <v>0</v>
      </c>
      <c r="G287" s="23">
        <v>0</v>
      </c>
      <c r="H287" s="23">
        <v>0</v>
      </c>
      <c r="I287" s="23">
        <v>4</v>
      </c>
      <c r="J287" s="21">
        <v>1.4</v>
      </c>
      <c r="K287" s="21">
        <v>1.4</v>
      </c>
      <c r="L287" s="23">
        <v>2</v>
      </c>
      <c r="M287" s="21" t="s">
        <v>1514</v>
      </c>
      <c r="N287" s="21">
        <v>2</v>
      </c>
      <c r="O287" s="23">
        <v>258</v>
      </c>
      <c r="P287" s="24" t="b">
        <v>0</v>
      </c>
      <c r="Q287" s="21"/>
      <c r="R287" s="21"/>
      <c r="S287" s="23">
        <v>50</v>
      </c>
      <c r="T287" s="21" t="s">
        <v>1515</v>
      </c>
      <c r="U287" s="21">
        <v>2</v>
      </c>
      <c r="V287" s="21" t="s">
        <v>911</v>
      </c>
      <c r="W287" s="21">
        <v>1.3</v>
      </c>
      <c r="X287" s="24" t="b">
        <v>0</v>
      </c>
      <c r="Y287" s="21"/>
      <c r="Z287" s="21" t="s">
        <v>1129</v>
      </c>
      <c r="AA287" s="23">
        <v>9</v>
      </c>
      <c r="AB287" s="23">
        <v>11</v>
      </c>
      <c r="AC287" s="23">
        <v>2</v>
      </c>
      <c r="AD287" s="23">
        <v>8574</v>
      </c>
      <c r="AE287" s="23">
        <v>8574</v>
      </c>
      <c r="AF287" s="23">
        <v>8284</v>
      </c>
      <c r="AG287" s="23">
        <v>8284</v>
      </c>
      <c r="AH287" s="21">
        <v>0.4</v>
      </c>
      <c r="AI287" s="21">
        <v>0.4</v>
      </c>
      <c r="AJ287" s="21" t="s">
        <v>911</v>
      </c>
      <c r="AK287" s="23">
        <v>71</v>
      </c>
      <c r="AL287" s="23">
        <v>0</v>
      </c>
      <c r="AM287" s="23">
        <v>0</v>
      </c>
      <c r="AN287" s="23">
        <v>1</v>
      </c>
      <c r="AO287" s="23">
        <v>0</v>
      </c>
      <c r="AP287" s="23">
        <v>0</v>
      </c>
      <c r="AQ287" s="23">
        <v>0</v>
      </c>
      <c r="AR287" s="23">
        <v>0</v>
      </c>
      <c r="AS287" s="23">
        <v>0</v>
      </c>
      <c r="AT287" s="23">
        <v>0</v>
      </c>
      <c r="AU287" s="23">
        <v>0</v>
      </c>
      <c r="AV287" s="23">
        <v>0</v>
      </c>
      <c r="AW287" s="23">
        <v>-4</v>
      </c>
      <c r="AX287" s="21">
        <v>9.4</v>
      </c>
      <c r="AY287" s="21">
        <v>11.7</v>
      </c>
      <c r="AZ287" s="21">
        <v>75</v>
      </c>
      <c r="BA287" s="21">
        <v>9.6</v>
      </c>
      <c r="BB287" s="23">
        <v>1</v>
      </c>
      <c r="BC287" s="21">
        <v>1.35</v>
      </c>
      <c r="BD287" s="21">
        <v>0</v>
      </c>
      <c r="BE287" s="21">
        <v>1.35</v>
      </c>
      <c r="BF287" s="21">
        <v>0.32</v>
      </c>
      <c r="BG287" s="23">
        <v>145</v>
      </c>
      <c r="BH287" s="23">
        <v>13</v>
      </c>
      <c r="BI287" s="23">
        <v>96</v>
      </c>
      <c r="BJ287" s="23">
        <v>7</v>
      </c>
      <c r="BK287" s="23">
        <v>2</v>
      </c>
      <c r="BL287" s="23">
        <v>2</v>
      </c>
      <c r="BM287" s="23">
        <v>20</v>
      </c>
      <c r="BN287" s="23">
        <v>8</v>
      </c>
      <c r="BO287" s="21"/>
      <c r="BP287" s="21"/>
      <c r="BQ287" s="21"/>
      <c r="BR287" s="21"/>
      <c r="BS287" s="21"/>
      <c r="BT287" s="21"/>
      <c r="BU287" s="23">
        <v>1.71</v>
      </c>
      <c r="BV287" s="23">
        <v>0</v>
      </c>
      <c r="BW287" s="23">
        <v>0</v>
      </c>
      <c r="BX287" s="23">
        <v>1.71</v>
      </c>
      <c r="BY287" s="23">
        <v>0.41</v>
      </c>
      <c r="BZ287" s="23">
        <v>0</v>
      </c>
      <c r="CA287" s="23">
        <v>192</v>
      </c>
      <c r="CB287" s="23">
        <v>43</v>
      </c>
      <c r="CC287" s="23">
        <v>124</v>
      </c>
      <c r="CD287" s="23">
        <v>16</v>
      </c>
      <c r="CE287" s="23">
        <v>124</v>
      </c>
      <c r="CF287" s="23">
        <v>16</v>
      </c>
      <c r="CG287" s="23">
        <v>149</v>
      </c>
      <c r="CH287" s="23">
        <v>28</v>
      </c>
      <c r="CI287" s="23">
        <v>1.27</v>
      </c>
      <c r="CJ287" s="23">
        <v>1.27</v>
      </c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</row>
    <row r="288" spans="1:267" ht="17.25" thickBot="1">
      <c r="A288" s="23">
        <v>0</v>
      </c>
      <c r="B288" s="23">
        <v>0</v>
      </c>
      <c r="C288" s="23">
        <v>433154</v>
      </c>
      <c r="D288" s="23">
        <v>0</v>
      </c>
      <c r="E288" s="23">
        <v>0</v>
      </c>
      <c r="F288" s="23">
        <v>0</v>
      </c>
      <c r="G288" s="23">
        <v>0</v>
      </c>
      <c r="H288" s="23">
        <v>0</v>
      </c>
      <c r="I288" s="23">
        <v>3</v>
      </c>
      <c r="J288" s="21">
        <v>0</v>
      </c>
      <c r="K288" s="21">
        <v>0</v>
      </c>
      <c r="L288" s="23">
        <v>0</v>
      </c>
      <c r="M288" s="21" t="s">
        <v>1544</v>
      </c>
      <c r="N288" s="21">
        <v>0</v>
      </c>
      <c r="O288" s="23">
        <v>259</v>
      </c>
      <c r="P288" s="24" t="b">
        <v>0</v>
      </c>
      <c r="Q288" s="21" t="s">
        <v>2725</v>
      </c>
      <c r="R288" s="21" t="s">
        <v>2726</v>
      </c>
      <c r="S288" s="23">
        <v>55</v>
      </c>
      <c r="T288" s="21" t="s">
        <v>1545</v>
      </c>
      <c r="U288" s="21">
        <v>0</v>
      </c>
      <c r="V288" s="21" t="s">
        <v>838</v>
      </c>
      <c r="W288" s="21">
        <v>0.1</v>
      </c>
      <c r="X288" s="24" t="b">
        <v>0</v>
      </c>
      <c r="Y288" s="21"/>
      <c r="Z288" s="21" t="s">
        <v>1170</v>
      </c>
      <c r="AA288" s="23">
        <v>9</v>
      </c>
      <c r="AB288" s="23">
        <v>11</v>
      </c>
      <c r="AC288" s="23">
        <v>0</v>
      </c>
      <c r="AD288" s="23">
        <v>16</v>
      </c>
      <c r="AE288" s="23">
        <v>16</v>
      </c>
      <c r="AF288" s="23">
        <v>1923</v>
      </c>
      <c r="AG288" s="23">
        <v>1923</v>
      </c>
      <c r="AH288" s="21">
        <v>0</v>
      </c>
      <c r="AI288" s="21">
        <v>0</v>
      </c>
      <c r="AJ288" s="21" t="s">
        <v>838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0</v>
      </c>
      <c r="AQ288" s="23">
        <v>0</v>
      </c>
      <c r="AR288" s="23">
        <v>0</v>
      </c>
      <c r="AS288" s="23">
        <v>0</v>
      </c>
      <c r="AT288" s="23">
        <v>0</v>
      </c>
      <c r="AU288" s="23">
        <v>0</v>
      </c>
      <c r="AV288" s="23">
        <v>0</v>
      </c>
      <c r="AW288" s="23">
        <v>0</v>
      </c>
      <c r="AX288" s="21">
        <v>0</v>
      </c>
      <c r="AY288" s="21">
        <v>0</v>
      </c>
      <c r="AZ288" s="21">
        <v>0</v>
      </c>
      <c r="BA288" s="21">
        <v>0</v>
      </c>
      <c r="BB288" s="23">
        <v>0</v>
      </c>
      <c r="BC288" s="21">
        <v>0</v>
      </c>
      <c r="BD288" s="21">
        <v>0</v>
      </c>
      <c r="BE288" s="21">
        <v>0</v>
      </c>
      <c r="BF288" s="21">
        <v>0</v>
      </c>
      <c r="BG288" s="23">
        <v>628</v>
      </c>
      <c r="BH288" s="23">
        <v>266</v>
      </c>
      <c r="BI288" s="23">
        <v>631</v>
      </c>
      <c r="BJ288" s="23">
        <v>270</v>
      </c>
      <c r="BK288" s="23">
        <v>628</v>
      </c>
      <c r="BL288" s="23">
        <v>267</v>
      </c>
      <c r="BM288" s="23">
        <v>633</v>
      </c>
      <c r="BN288" s="23">
        <v>271</v>
      </c>
      <c r="BO288" s="23">
        <v>1</v>
      </c>
      <c r="BP288" s="21"/>
      <c r="BQ288" s="23">
        <v>2</v>
      </c>
      <c r="BR288" s="21"/>
      <c r="BS288" s="21"/>
      <c r="BT288" s="21"/>
      <c r="BU288" s="23">
        <v>0</v>
      </c>
      <c r="BV288" s="23">
        <v>0</v>
      </c>
      <c r="BW288" s="23">
        <v>0</v>
      </c>
      <c r="BX288" s="23">
        <v>0</v>
      </c>
      <c r="BY288" s="23">
        <v>0</v>
      </c>
      <c r="BZ288" s="23">
        <v>0</v>
      </c>
      <c r="CA288" s="23">
        <v>138</v>
      </c>
      <c r="CB288" s="23">
        <v>90</v>
      </c>
      <c r="CC288" s="23">
        <v>637</v>
      </c>
      <c r="CD288" s="23">
        <v>273</v>
      </c>
      <c r="CE288" s="23">
        <v>637</v>
      </c>
      <c r="CF288" s="23">
        <v>273</v>
      </c>
      <c r="CG288" s="23">
        <v>461</v>
      </c>
      <c r="CH288" s="23">
        <v>159</v>
      </c>
      <c r="CI288" s="23">
        <v>0</v>
      </c>
      <c r="CJ288" s="23">
        <v>0</v>
      </c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</row>
    <row r="289" spans="1:267" ht="17.25" thickBot="1">
      <c r="A289" s="21"/>
      <c r="B289" s="21"/>
      <c r="C289" s="23">
        <v>224967</v>
      </c>
      <c r="D289" s="23">
        <v>0</v>
      </c>
      <c r="E289" s="23">
        <v>0</v>
      </c>
      <c r="F289" s="23">
        <v>0</v>
      </c>
      <c r="G289" s="23">
        <v>0</v>
      </c>
      <c r="H289" s="23">
        <v>0</v>
      </c>
      <c r="I289" s="23">
        <v>2</v>
      </c>
      <c r="J289" s="21">
        <v>2</v>
      </c>
      <c r="K289" s="21">
        <v>2</v>
      </c>
      <c r="L289" s="23">
        <v>0</v>
      </c>
      <c r="M289" s="21" t="s">
        <v>1536</v>
      </c>
      <c r="N289" s="21">
        <v>0</v>
      </c>
      <c r="O289" s="23">
        <v>260</v>
      </c>
      <c r="P289" s="24" t="b">
        <v>0</v>
      </c>
      <c r="Q289" s="21"/>
      <c r="R289" s="21"/>
      <c r="S289" s="23">
        <v>45</v>
      </c>
      <c r="T289" s="21" t="s">
        <v>1537</v>
      </c>
      <c r="U289" s="21">
        <v>0</v>
      </c>
      <c r="V289" s="21" t="s">
        <v>848</v>
      </c>
      <c r="W289" s="21">
        <v>0.2</v>
      </c>
      <c r="X289" s="24" t="b">
        <v>0</v>
      </c>
      <c r="Y289" s="21"/>
      <c r="Z289" s="21" t="s">
        <v>1129</v>
      </c>
      <c r="AA289" s="23">
        <v>9</v>
      </c>
      <c r="AB289" s="23">
        <v>11</v>
      </c>
      <c r="AC289" s="23">
        <v>0</v>
      </c>
      <c r="AD289" s="23">
        <v>196</v>
      </c>
      <c r="AE289" s="23">
        <v>196</v>
      </c>
      <c r="AF289" s="23">
        <v>1773</v>
      </c>
      <c r="AG289" s="23">
        <v>1773</v>
      </c>
      <c r="AH289" s="21">
        <v>0</v>
      </c>
      <c r="AI289" s="21">
        <v>0</v>
      </c>
      <c r="AJ289" s="21" t="s">
        <v>848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0</v>
      </c>
      <c r="AQ289" s="23">
        <v>0</v>
      </c>
      <c r="AR289" s="23">
        <v>0</v>
      </c>
      <c r="AS289" s="23">
        <v>0</v>
      </c>
      <c r="AT289" s="23">
        <v>0</v>
      </c>
      <c r="AU289" s="23">
        <v>0</v>
      </c>
      <c r="AV289" s="23">
        <v>0</v>
      </c>
      <c r="AW289" s="23">
        <v>0</v>
      </c>
      <c r="AX289" s="21">
        <v>0</v>
      </c>
      <c r="AY289" s="21">
        <v>0</v>
      </c>
      <c r="AZ289" s="21">
        <v>0</v>
      </c>
      <c r="BA289" s="21">
        <v>0</v>
      </c>
      <c r="BB289" s="23">
        <v>0</v>
      </c>
      <c r="BC289" s="21">
        <v>0</v>
      </c>
      <c r="BD289" s="21">
        <v>0</v>
      </c>
      <c r="BE289" s="21">
        <v>0</v>
      </c>
      <c r="BF289" s="21">
        <v>0</v>
      </c>
      <c r="BG289" s="23">
        <v>407</v>
      </c>
      <c r="BH289" s="23">
        <v>187</v>
      </c>
      <c r="BI289" s="23">
        <v>406</v>
      </c>
      <c r="BJ289" s="23">
        <v>185</v>
      </c>
      <c r="BK289" s="23">
        <v>381</v>
      </c>
      <c r="BL289" s="23">
        <v>176</v>
      </c>
      <c r="BM289" s="23">
        <v>416</v>
      </c>
      <c r="BN289" s="23">
        <v>186</v>
      </c>
      <c r="BO289" s="21"/>
      <c r="BP289" s="21"/>
      <c r="BQ289" s="21"/>
      <c r="BR289" s="21"/>
      <c r="BS289" s="21"/>
      <c r="BT289" s="21"/>
      <c r="BU289" s="23">
        <v>0</v>
      </c>
      <c r="BV289" s="23">
        <v>0</v>
      </c>
      <c r="BW289" s="23">
        <v>0</v>
      </c>
      <c r="BX289" s="23">
        <v>0</v>
      </c>
      <c r="BY289" s="23">
        <v>0</v>
      </c>
      <c r="BZ289" s="23">
        <v>0</v>
      </c>
      <c r="CA289" s="23">
        <v>436</v>
      </c>
      <c r="CB289" s="23">
        <v>120</v>
      </c>
      <c r="CC289" s="23">
        <v>457</v>
      </c>
      <c r="CD289" s="23">
        <v>190</v>
      </c>
      <c r="CE289" s="23">
        <v>457</v>
      </c>
      <c r="CF289" s="23">
        <v>190</v>
      </c>
      <c r="CG289" s="23">
        <v>325</v>
      </c>
      <c r="CH289" s="23">
        <v>124</v>
      </c>
      <c r="CI289" s="23">
        <v>0</v>
      </c>
      <c r="CJ289" s="23">
        <v>0</v>
      </c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</row>
    <row r="290" spans="1:267" ht="17.25" thickBot="1">
      <c r="A290" s="21"/>
      <c r="B290" s="21"/>
      <c r="C290" s="23">
        <v>449871</v>
      </c>
      <c r="D290" s="23">
        <v>0</v>
      </c>
      <c r="E290" s="23">
        <v>0</v>
      </c>
      <c r="F290" s="23">
        <v>0</v>
      </c>
      <c r="G290" s="23">
        <v>0</v>
      </c>
      <c r="H290" s="23">
        <v>0</v>
      </c>
      <c r="I290" s="23">
        <v>3</v>
      </c>
      <c r="J290" s="21">
        <v>1.6</v>
      </c>
      <c r="K290" s="21">
        <v>1.6</v>
      </c>
      <c r="L290" s="23">
        <v>2</v>
      </c>
      <c r="M290" s="21" t="s">
        <v>1547</v>
      </c>
      <c r="N290" s="21">
        <v>2</v>
      </c>
      <c r="O290" s="23">
        <v>261</v>
      </c>
      <c r="P290" s="24" t="b">
        <v>0</v>
      </c>
      <c r="Q290" s="21"/>
      <c r="R290" s="21"/>
      <c r="S290" s="23">
        <v>50</v>
      </c>
      <c r="T290" s="21" t="s">
        <v>1548</v>
      </c>
      <c r="U290" s="21">
        <v>2</v>
      </c>
      <c r="V290" s="21" t="s">
        <v>825</v>
      </c>
      <c r="W290" s="21">
        <v>0.3</v>
      </c>
      <c r="X290" s="24" t="b">
        <v>0</v>
      </c>
      <c r="Y290" s="21"/>
      <c r="Z290" s="21" t="s">
        <v>1129</v>
      </c>
      <c r="AA290" s="23">
        <v>9</v>
      </c>
      <c r="AB290" s="23">
        <v>11</v>
      </c>
      <c r="AC290" s="23">
        <v>2</v>
      </c>
      <c r="AD290" s="23">
        <v>811</v>
      </c>
      <c r="AE290" s="23">
        <v>811</v>
      </c>
      <c r="AF290" s="23">
        <v>1673</v>
      </c>
      <c r="AG290" s="23">
        <v>1673</v>
      </c>
      <c r="AH290" s="21">
        <v>0.4</v>
      </c>
      <c r="AI290" s="21">
        <v>0.4</v>
      </c>
      <c r="AJ290" s="21" t="s">
        <v>825</v>
      </c>
      <c r="AK290" s="23">
        <v>90</v>
      </c>
      <c r="AL290" s="23">
        <v>0</v>
      </c>
      <c r="AM290" s="23">
        <v>0</v>
      </c>
      <c r="AN290" s="23">
        <v>0</v>
      </c>
      <c r="AO290" s="23">
        <v>1</v>
      </c>
      <c r="AP290" s="23">
        <v>0</v>
      </c>
      <c r="AQ290" s="23">
        <v>0</v>
      </c>
      <c r="AR290" s="23">
        <v>0</v>
      </c>
      <c r="AS290" s="23">
        <v>0</v>
      </c>
      <c r="AT290" s="23">
        <v>0</v>
      </c>
      <c r="AU290" s="23">
        <v>0</v>
      </c>
      <c r="AV290" s="23">
        <v>0</v>
      </c>
      <c r="AW290" s="23">
        <v>18</v>
      </c>
      <c r="AX290" s="21">
        <v>11.4</v>
      </c>
      <c r="AY290" s="21">
        <v>38.1</v>
      </c>
      <c r="AZ290" s="21">
        <v>17</v>
      </c>
      <c r="BA290" s="21">
        <v>6.7</v>
      </c>
      <c r="BB290" s="23">
        <v>1</v>
      </c>
      <c r="BC290" s="21">
        <v>0.05</v>
      </c>
      <c r="BD290" s="21">
        <v>0.38</v>
      </c>
      <c r="BE290" s="21">
        <v>0.43</v>
      </c>
      <c r="BF290" s="21">
        <v>1.5</v>
      </c>
      <c r="BG290" s="23">
        <v>125</v>
      </c>
      <c r="BH290" s="23">
        <v>47</v>
      </c>
      <c r="BI290" s="23">
        <v>17</v>
      </c>
      <c r="BJ290" s="23">
        <v>12</v>
      </c>
      <c r="BK290" s="23">
        <v>60</v>
      </c>
      <c r="BL290" s="23">
        <v>32</v>
      </c>
      <c r="BM290" s="23">
        <v>45</v>
      </c>
      <c r="BN290" s="23">
        <v>23</v>
      </c>
      <c r="BO290" s="21"/>
      <c r="BP290" s="21"/>
      <c r="BQ290" s="21"/>
      <c r="BR290" s="21"/>
      <c r="BS290" s="21"/>
      <c r="BT290" s="21"/>
      <c r="BU290" s="23">
        <v>0.05</v>
      </c>
      <c r="BV290" s="23">
        <v>0</v>
      </c>
      <c r="BW290" s="23">
        <v>0.38</v>
      </c>
      <c r="BX290" s="23">
        <v>0.43</v>
      </c>
      <c r="BY290" s="23">
        <v>1.5</v>
      </c>
      <c r="BZ290" s="23">
        <v>1</v>
      </c>
      <c r="CA290" s="23">
        <v>289</v>
      </c>
      <c r="CB290" s="23">
        <v>188</v>
      </c>
      <c r="CC290" s="23">
        <v>144</v>
      </c>
      <c r="CD290" s="23">
        <v>60</v>
      </c>
      <c r="CE290" s="23">
        <v>144</v>
      </c>
      <c r="CF290" s="23">
        <v>60</v>
      </c>
      <c r="CG290" s="23">
        <v>302</v>
      </c>
      <c r="CH290" s="23">
        <v>88</v>
      </c>
      <c r="CI290" s="23">
        <v>1</v>
      </c>
      <c r="CJ290" s="23">
        <v>0</v>
      </c>
      <c r="CK290" s="21"/>
      <c r="CL290" s="21"/>
      <c r="CM290" s="21"/>
      <c r="CN290" s="21"/>
      <c r="CO290" s="21"/>
      <c r="CP290" s="21"/>
      <c r="CQ290" s="21"/>
      <c r="CR290" s="21"/>
      <c r="CS290" s="21"/>
      <c r="CT290" s="21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</row>
    <row r="291" spans="1:267" ht="17.25" thickBot="1">
      <c r="A291" s="21"/>
      <c r="B291" s="21"/>
      <c r="C291" s="23">
        <v>243571</v>
      </c>
      <c r="D291" s="23">
        <v>0</v>
      </c>
      <c r="E291" s="23">
        <v>0</v>
      </c>
      <c r="F291" s="23">
        <v>0</v>
      </c>
      <c r="G291" s="23">
        <v>0</v>
      </c>
      <c r="H291" s="23">
        <v>0</v>
      </c>
      <c r="I291" s="23">
        <v>2</v>
      </c>
      <c r="J291" s="21">
        <v>2</v>
      </c>
      <c r="K291" s="21">
        <v>2</v>
      </c>
      <c r="L291" s="23">
        <v>2</v>
      </c>
      <c r="M291" s="21" t="s">
        <v>1191</v>
      </c>
      <c r="N291" s="21">
        <v>2</v>
      </c>
      <c r="O291" s="23">
        <v>262</v>
      </c>
      <c r="P291" s="24" t="b">
        <v>0</v>
      </c>
      <c r="Q291" s="21"/>
      <c r="R291" s="21"/>
      <c r="S291" s="23">
        <v>45</v>
      </c>
      <c r="T291" s="21" t="s">
        <v>1541</v>
      </c>
      <c r="U291" s="21">
        <v>2</v>
      </c>
      <c r="V291" s="21" t="s">
        <v>879</v>
      </c>
      <c r="W291" s="21">
        <v>0.2</v>
      </c>
      <c r="X291" s="24" t="b">
        <v>0</v>
      </c>
      <c r="Y291" s="21"/>
      <c r="Z291" s="21" t="s">
        <v>1129</v>
      </c>
      <c r="AA291" s="23">
        <v>9</v>
      </c>
      <c r="AB291" s="23">
        <v>11</v>
      </c>
      <c r="AC291" s="23">
        <v>2</v>
      </c>
      <c r="AD291" s="23">
        <v>581</v>
      </c>
      <c r="AE291" s="23">
        <v>581</v>
      </c>
      <c r="AF291" s="23">
        <v>733</v>
      </c>
      <c r="AG291" s="23">
        <v>733</v>
      </c>
      <c r="AH291" s="21">
        <v>0.4</v>
      </c>
      <c r="AI291" s="21">
        <v>0.4</v>
      </c>
      <c r="AJ291" s="21" t="s">
        <v>879</v>
      </c>
      <c r="AK291" s="23">
        <v>90</v>
      </c>
      <c r="AL291" s="23">
        <v>0</v>
      </c>
      <c r="AM291" s="23">
        <v>0</v>
      </c>
      <c r="AN291" s="23">
        <v>0</v>
      </c>
      <c r="AO291" s="23">
        <v>1</v>
      </c>
      <c r="AP291" s="23">
        <v>0</v>
      </c>
      <c r="AQ291" s="23">
        <v>0</v>
      </c>
      <c r="AR291" s="23">
        <v>0</v>
      </c>
      <c r="AS291" s="23">
        <v>0</v>
      </c>
      <c r="AT291" s="23">
        <v>0</v>
      </c>
      <c r="AU291" s="23">
        <v>0</v>
      </c>
      <c r="AV291" s="23">
        <v>0</v>
      </c>
      <c r="AW291" s="23">
        <v>1</v>
      </c>
      <c r="AX291" s="21">
        <v>6.8</v>
      </c>
      <c r="AY291" s="21">
        <v>2.9</v>
      </c>
      <c r="AZ291" s="21">
        <v>10</v>
      </c>
      <c r="BA291" s="21">
        <v>2</v>
      </c>
      <c r="BB291" s="23">
        <v>1</v>
      </c>
      <c r="BC291" s="21">
        <v>0.31</v>
      </c>
      <c r="BD291" s="21">
        <v>0.01</v>
      </c>
      <c r="BE291" s="21">
        <v>0.32</v>
      </c>
      <c r="BF291" s="21">
        <v>1.5</v>
      </c>
      <c r="BG291" s="23">
        <v>168</v>
      </c>
      <c r="BH291" s="23">
        <v>66</v>
      </c>
      <c r="BI291" s="23">
        <v>146</v>
      </c>
      <c r="BJ291" s="23">
        <v>46</v>
      </c>
      <c r="BK291" s="23">
        <v>76</v>
      </c>
      <c r="BL291" s="23">
        <v>16</v>
      </c>
      <c r="BM291" s="23">
        <v>156</v>
      </c>
      <c r="BN291" s="23">
        <v>54</v>
      </c>
      <c r="BO291" s="21"/>
      <c r="BP291" s="21"/>
      <c r="BQ291" s="21"/>
      <c r="BR291" s="21"/>
      <c r="BS291" s="21"/>
      <c r="BT291" s="21"/>
      <c r="BU291" s="23">
        <v>0.31</v>
      </c>
      <c r="BV291" s="23">
        <v>0</v>
      </c>
      <c r="BW291" s="23">
        <v>0.01</v>
      </c>
      <c r="BX291" s="23">
        <v>0.32</v>
      </c>
      <c r="BY291" s="23">
        <v>1.5</v>
      </c>
      <c r="BZ291" s="23">
        <v>1</v>
      </c>
      <c r="CA291" s="23">
        <v>457</v>
      </c>
      <c r="CB291" s="23">
        <v>131</v>
      </c>
      <c r="CC291" s="23">
        <v>113</v>
      </c>
      <c r="CD291" s="23">
        <v>41</v>
      </c>
      <c r="CE291" s="23">
        <v>113</v>
      </c>
      <c r="CF291" s="23">
        <v>41</v>
      </c>
      <c r="CG291" s="23">
        <v>322</v>
      </c>
      <c r="CH291" s="23">
        <v>123</v>
      </c>
      <c r="CI291" s="23">
        <v>1</v>
      </c>
      <c r="CJ291" s="23">
        <v>0</v>
      </c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</row>
    <row r="292" spans="1:267" ht="17.25" thickBot="1">
      <c r="A292" s="21"/>
      <c r="B292" s="21"/>
      <c r="C292" s="23">
        <v>111234</v>
      </c>
      <c r="D292" s="23">
        <v>0</v>
      </c>
      <c r="E292" s="23">
        <v>0</v>
      </c>
      <c r="F292" s="23">
        <v>0</v>
      </c>
      <c r="G292" s="23">
        <v>0</v>
      </c>
      <c r="H292" s="23">
        <v>0</v>
      </c>
      <c r="I292" s="23">
        <v>1</v>
      </c>
      <c r="J292" s="21">
        <v>2.4</v>
      </c>
      <c r="K292" s="21">
        <v>2.4</v>
      </c>
      <c r="L292" s="23">
        <v>2</v>
      </c>
      <c r="M292" s="21" t="s">
        <v>1285</v>
      </c>
      <c r="N292" s="21">
        <v>2</v>
      </c>
      <c r="O292" s="23">
        <v>263</v>
      </c>
      <c r="P292" s="24" t="b">
        <v>0</v>
      </c>
      <c r="Q292" s="21"/>
      <c r="R292" s="21"/>
      <c r="S292" s="23">
        <v>45</v>
      </c>
      <c r="T292" s="21" t="s">
        <v>1521</v>
      </c>
      <c r="U292" s="21">
        <v>2</v>
      </c>
      <c r="V292" s="21" t="s">
        <v>803</v>
      </c>
      <c r="W292" s="21">
        <v>15.2</v>
      </c>
      <c r="X292" s="24" t="b">
        <v>0</v>
      </c>
      <c r="Y292" s="21"/>
      <c r="Z292" s="21" t="s">
        <v>1129</v>
      </c>
      <c r="AA292" s="23">
        <v>9</v>
      </c>
      <c r="AB292" s="23">
        <v>11</v>
      </c>
      <c r="AC292" s="23">
        <v>2</v>
      </c>
      <c r="AD292" s="23">
        <v>14208</v>
      </c>
      <c r="AE292" s="23">
        <v>14208</v>
      </c>
      <c r="AF292" s="23">
        <v>38445</v>
      </c>
      <c r="AG292" s="23">
        <v>38445</v>
      </c>
      <c r="AH292" s="21">
        <v>0.4</v>
      </c>
      <c r="AI292" s="21">
        <v>0.4</v>
      </c>
      <c r="AJ292" s="21" t="s">
        <v>803</v>
      </c>
      <c r="AK292" s="23">
        <v>90</v>
      </c>
      <c r="AL292" s="23">
        <v>0</v>
      </c>
      <c r="AM292" s="23">
        <v>0</v>
      </c>
      <c r="AN292" s="23">
        <v>0</v>
      </c>
      <c r="AO292" s="23">
        <v>1</v>
      </c>
      <c r="AP292" s="23">
        <v>0</v>
      </c>
      <c r="AQ292" s="23">
        <v>0</v>
      </c>
      <c r="AR292" s="23">
        <v>0</v>
      </c>
      <c r="AS292" s="23">
        <v>0</v>
      </c>
      <c r="AT292" s="23">
        <v>0</v>
      </c>
      <c r="AU292" s="23">
        <v>1</v>
      </c>
      <c r="AV292" s="23">
        <v>0</v>
      </c>
      <c r="AW292" s="23">
        <v>10</v>
      </c>
      <c r="AX292" s="21">
        <v>14</v>
      </c>
      <c r="AY292" s="21">
        <v>10</v>
      </c>
      <c r="AZ292" s="21">
        <v>0</v>
      </c>
      <c r="BA292" s="21">
        <v>2.4</v>
      </c>
      <c r="BB292" s="23">
        <v>1</v>
      </c>
      <c r="BC292" s="21">
        <v>0</v>
      </c>
      <c r="BD292" s="21">
        <v>0.01</v>
      </c>
      <c r="BE292" s="21">
        <v>0.01</v>
      </c>
      <c r="BF292" s="21">
        <v>1.5</v>
      </c>
      <c r="BG292" s="23">
        <v>106</v>
      </c>
      <c r="BH292" s="23">
        <v>11</v>
      </c>
      <c r="BI292" s="23">
        <v>118</v>
      </c>
      <c r="BJ292" s="23">
        <v>1</v>
      </c>
      <c r="BK292" s="23">
        <v>317</v>
      </c>
      <c r="BL292" s="23">
        <v>57</v>
      </c>
      <c r="BM292" s="23">
        <v>137</v>
      </c>
      <c r="BN292" s="23">
        <v>6</v>
      </c>
      <c r="BO292" s="21"/>
      <c r="BP292" s="21"/>
      <c r="BQ292" s="21"/>
      <c r="BR292" s="21"/>
      <c r="BS292" s="21"/>
      <c r="BT292" s="21"/>
      <c r="BU292" s="23">
        <v>0</v>
      </c>
      <c r="BV292" s="23">
        <v>1</v>
      </c>
      <c r="BW292" s="23">
        <v>0.01</v>
      </c>
      <c r="BX292" s="23">
        <v>0.01</v>
      </c>
      <c r="BY292" s="23">
        <v>1.5</v>
      </c>
      <c r="BZ292" s="23">
        <v>1</v>
      </c>
      <c r="CA292" s="23">
        <v>353</v>
      </c>
      <c r="CB292" s="23">
        <v>21</v>
      </c>
      <c r="CC292" s="23">
        <v>103</v>
      </c>
      <c r="CD292" s="23">
        <v>13</v>
      </c>
      <c r="CE292" s="23">
        <v>103</v>
      </c>
      <c r="CF292" s="23">
        <v>13</v>
      </c>
      <c r="CG292" s="23">
        <v>29</v>
      </c>
      <c r="CH292" s="23">
        <v>5</v>
      </c>
      <c r="CI292" s="23">
        <v>1</v>
      </c>
      <c r="CJ292" s="23">
        <v>0</v>
      </c>
      <c r="CK292" s="21"/>
      <c r="CL292" s="21"/>
      <c r="CM292" s="21"/>
      <c r="CN292" s="21"/>
      <c r="CO292" s="21"/>
      <c r="CP292" s="21"/>
      <c r="CQ292" s="21"/>
      <c r="CR292" s="21"/>
      <c r="CS292" s="21"/>
      <c r="CT292" s="21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</row>
    <row r="293" spans="1:267" ht="17.25" thickBot="1">
      <c r="A293" s="23">
        <v>0</v>
      </c>
      <c r="B293" s="23">
        <v>0</v>
      </c>
      <c r="C293" s="23">
        <v>218997</v>
      </c>
      <c r="D293" s="23">
        <v>0</v>
      </c>
      <c r="E293" s="23">
        <v>0</v>
      </c>
      <c r="F293" s="23">
        <v>0</v>
      </c>
      <c r="G293" s="23">
        <v>0</v>
      </c>
      <c r="H293" s="23">
        <v>0</v>
      </c>
      <c r="I293" s="23">
        <v>4</v>
      </c>
      <c r="J293" s="21">
        <v>0</v>
      </c>
      <c r="K293" s="21">
        <v>0</v>
      </c>
      <c r="L293" s="23">
        <v>0</v>
      </c>
      <c r="M293" s="21" t="s">
        <v>1554</v>
      </c>
      <c r="N293" s="21">
        <v>0</v>
      </c>
      <c r="O293" s="23">
        <v>264</v>
      </c>
      <c r="P293" s="24" t="b">
        <v>0</v>
      </c>
      <c r="Q293" s="21" t="s">
        <v>2391</v>
      </c>
      <c r="R293" s="21" t="s">
        <v>2392</v>
      </c>
      <c r="S293" s="23">
        <v>45</v>
      </c>
      <c r="T293" s="21" t="s">
        <v>1555</v>
      </c>
      <c r="U293" s="21">
        <v>0</v>
      </c>
      <c r="V293" s="21" t="s">
        <v>1556</v>
      </c>
      <c r="W293" s="21">
        <v>0</v>
      </c>
      <c r="X293" s="24" t="b">
        <v>0</v>
      </c>
      <c r="Y293" s="21"/>
      <c r="Z293" s="21" t="s">
        <v>1143</v>
      </c>
      <c r="AA293" s="23">
        <v>9</v>
      </c>
      <c r="AB293" s="23">
        <v>11</v>
      </c>
      <c r="AC293" s="23">
        <v>0</v>
      </c>
      <c r="AD293" s="23">
        <v>0</v>
      </c>
      <c r="AE293" s="23">
        <v>0</v>
      </c>
      <c r="AF293" s="23">
        <v>254</v>
      </c>
      <c r="AG293" s="23">
        <v>254</v>
      </c>
      <c r="AH293" s="21">
        <v>0</v>
      </c>
      <c r="AI293" s="21">
        <v>0</v>
      </c>
      <c r="AJ293" s="21" t="s">
        <v>1556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0</v>
      </c>
      <c r="AQ293" s="23">
        <v>0</v>
      </c>
      <c r="AR293" s="23">
        <v>0</v>
      </c>
      <c r="AS293" s="23">
        <v>0</v>
      </c>
      <c r="AT293" s="23">
        <v>0</v>
      </c>
      <c r="AU293" s="23">
        <v>0</v>
      </c>
      <c r="AV293" s="23">
        <v>0</v>
      </c>
      <c r="AW293" s="23">
        <v>0</v>
      </c>
      <c r="AX293" s="21">
        <v>0</v>
      </c>
      <c r="AY293" s="21">
        <v>0</v>
      </c>
      <c r="AZ293" s="21">
        <v>0</v>
      </c>
      <c r="BA293" s="21">
        <v>0</v>
      </c>
      <c r="BB293" s="23">
        <v>0</v>
      </c>
      <c r="BC293" s="21">
        <v>0</v>
      </c>
      <c r="BD293" s="21">
        <v>0</v>
      </c>
      <c r="BE293" s="21">
        <v>0</v>
      </c>
      <c r="BF293" s="21">
        <v>0</v>
      </c>
      <c r="BG293" s="23">
        <v>399</v>
      </c>
      <c r="BH293" s="23">
        <v>27</v>
      </c>
      <c r="BI293" s="23">
        <v>398</v>
      </c>
      <c r="BJ293" s="23">
        <v>29</v>
      </c>
      <c r="BK293" s="23">
        <v>370</v>
      </c>
      <c r="BL293" s="23">
        <v>30</v>
      </c>
      <c r="BM293" s="23">
        <v>408</v>
      </c>
      <c r="BN293" s="23">
        <v>30</v>
      </c>
      <c r="BO293" s="21"/>
      <c r="BP293" s="21"/>
      <c r="BQ293" s="21"/>
      <c r="BR293" s="21"/>
      <c r="BS293" s="21"/>
      <c r="BT293" s="21"/>
      <c r="BU293" s="23">
        <v>0</v>
      </c>
      <c r="BV293" s="23">
        <v>0</v>
      </c>
      <c r="BW293" s="23">
        <v>0</v>
      </c>
      <c r="BX293" s="23">
        <v>0</v>
      </c>
      <c r="BY293" s="23">
        <v>0</v>
      </c>
      <c r="BZ293" s="23">
        <v>0</v>
      </c>
      <c r="CA293" s="23">
        <v>422</v>
      </c>
      <c r="CB293" s="23">
        <v>67</v>
      </c>
      <c r="CC293" s="23">
        <v>448</v>
      </c>
      <c r="CD293" s="23">
        <v>42</v>
      </c>
      <c r="CE293" s="23">
        <v>448</v>
      </c>
      <c r="CF293" s="23">
        <v>42</v>
      </c>
      <c r="CG293" s="23">
        <v>512</v>
      </c>
      <c r="CH293" s="23">
        <v>72</v>
      </c>
      <c r="CI293" s="23">
        <v>0</v>
      </c>
      <c r="CJ293" s="23">
        <v>0</v>
      </c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</row>
    <row r="294" spans="1:267" ht="18.75" customHeight="1" thickBot="1">
      <c r="A294" s="23">
        <v>100</v>
      </c>
      <c r="B294" s="23">
        <v>100</v>
      </c>
      <c r="C294" s="23">
        <v>17761</v>
      </c>
      <c r="D294" s="23">
        <v>0</v>
      </c>
      <c r="E294" s="23">
        <v>0</v>
      </c>
      <c r="F294" s="23">
        <v>0</v>
      </c>
      <c r="G294" s="23">
        <v>0</v>
      </c>
      <c r="H294" s="23">
        <v>0</v>
      </c>
      <c r="I294" s="23">
        <v>2</v>
      </c>
      <c r="J294" s="21">
        <v>2</v>
      </c>
      <c r="K294" s="21">
        <v>2</v>
      </c>
      <c r="L294" s="23">
        <v>2</v>
      </c>
      <c r="M294" s="21" t="s">
        <v>750</v>
      </c>
      <c r="N294" s="21">
        <v>2</v>
      </c>
      <c r="O294" s="23">
        <v>265</v>
      </c>
      <c r="P294" s="24" t="b">
        <v>0</v>
      </c>
      <c r="Q294" s="21"/>
      <c r="R294" s="21" t="s">
        <v>2727</v>
      </c>
      <c r="S294" s="23">
        <v>45</v>
      </c>
      <c r="T294" s="21" t="s">
        <v>1542</v>
      </c>
      <c r="U294" s="21">
        <v>2</v>
      </c>
      <c r="V294" s="21" t="s">
        <v>836</v>
      </c>
      <c r="W294" s="21">
        <v>2.1</v>
      </c>
      <c r="X294" s="24" t="b">
        <v>0</v>
      </c>
      <c r="Y294" s="21"/>
      <c r="Z294" s="21" t="s">
        <v>1129</v>
      </c>
      <c r="AA294" s="23">
        <v>9</v>
      </c>
      <c r="AB294" s="23">
        <v>11</v>
      </c>
      <c r="AC294" s="23">
        <v>2</v>
      </c>
      <c r="AD294" s="23">
        <v>3584</v>
      </c>
      <c r="AE294" s="23">
        <v>3584</v>
      </c>
      <c r="AF294" s="23">
        <v>5938</v>
      </c>
      <c r="AG294" s="23">
        <v>5938</v>
      </c>
      <c r="AH294" s="21">
        <v>0.4</v>
      </c>
      <c r="AI294" s="21">
        <v>0.4</v>
      </c>
      <c r="AJ294" s="21" t="s">
        <v>836</v>
      </c>
      <c r="AK294" s="23">
        <v>90</v>
      </c>
      <c r="AL294" s="23">
        <v>0</v>
      </c>
      <c r="AM294" s="23">
        <v>0</v>
      </c>
      <c r="AN294" s="23">
        <v>0</v>
      </c>
      <c r="AO294" s="23">
        <v>1</v>
      </c>
      <c r="AP294" s="23">
        <v>0</v>
      </c>
      <c r="AQ294" s="23">
        <v>0</v>
      </c>
      <c r="AR294" s="23">
        <v>0</v>
      </c>
      <c r="AS294" s="23">
        <v>0</v>
      </c>
      <c r="AT294" s="23">
        <v>0</v>
      </c>
      <c r="AU294" s="23">
        <v>0</v>
      </c>
      <c r="AV294" s="23">
        <v>0</v>
      </c>
      <c r="AW294" s="23">
        <v>8</v>
      </c>
      <c r="AX294" s="21">
        <v>10.4</v>
      </c>
      <c r="AY294" s="21">
        <v>0.3</v>
      </c>
      <c r="AZ294" s="21">
        <v>8</v>
      </c>
      <c r="BA294" s="21">
        <v>1.9</v>
      </c>
      <c r="BB294" s="23">
        <v>1</v>
      </c>
      <c r="BC294" s="21">
        <v>0.04</v>
      </c>
      <c r="BD294" s="21">
        <v>0.03</v>
      </c>
      <c r="BE294" s="21">
        <v>7.0000000000000007E-2</v>
      </c>
      <c r="BF294" s="21">
        <v>1.5</v>
      </c>
      <c r="BG294" s="23">
        <v>134</v>
      </c>
      <c r="BH294" s="23">
        <v>58</v>
      </c>
      <c r="BI294" s="23">
        <v>195</v>
      </c>
      <c r="BJ294" s="23">
        <v>70</v>
      </c>
      <c r="BK294" s="23">
        <v>88</v>
      </c>
      <c r="BL294" s="23">
        <v>20</v>
      </c>
      <c r="BM294" s="23">
        <v>159</v>
      </c>
      <c r="BN294" s="23">
        <v>57</v>
      </c>
      <c r="BO294" s="21"/>
      <c r="BP294" s="21"/>
      <c r="BQ294" s="21"/>
      <c r="BR294" s="21"/>
      <c r="BS294" s="21"/>
      <c r="BT294" s="21"/>
      <c r="BU294" s="23">
        <v>0.04</v>
      </c>
      <c r="BV294" s="23">
        <v>0</v>
      </c>
      <c r="BW294" s="23">
        <v>0.03</v>
      </c>
      <c r="BX294" s="23">
        <v>7.0000000000000007E-2</v>
      </c>
      <c r="BY294" s="23">
        <v>1.5</v>
      </c>
      <c r="BZ294" s="23">
        <v>1</v>
      </c>
      <c r="CA294" s="23">
        <v>310</v>
      </c>
      <c r="CB294" s="23">
        <v>36</v>
      </c>
      <c r="CC294" s="23">
        <v>93</v>
      </c>
      <c r="CD294" s="23">
        <v>27</v>
      </c>
      <c r="CE294" s="23">
        <v>93</v>
      </c>
      <c r="CF294" s="23">
        <v>27</v>
      </c>
      <c r="CG294" s="23">
        <v>125</v>
      </c>
      <c r="CH294" s="23">
        <v>44</v>
      </c>
      <c r="CI294" s="23">
        <v>1</v>
      </c>
      <c r="CJ294" s="23">
        <v>0</v>
      </c>
      <c r="CK294" s="21"/>
      <c r="CL294" s="21"/>
      <c r="CM294" s="21"/>
      <c r="CN294" s="21"/>
      <c r="CO294" s="21"/>
      <c r="CP294" s="21"/>
      <c r="CQ294" s="21"/>
      <c r="CR294" s="21"/>
      <c r="CS294" s="21"/>
      <c r="CT294" s="21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</row>
    <row r="295" spans="1:267" ht="17.25" thickBot="1">
      <c r="A295" s="21"/>
      <c r="B295" s="21"/>
      <c r="C295" s="23">
        <v>222627</v>
      </c>
      <c r="D295" s="23">
        <v>0</v>
      </c>
      <c r="E295" s="23">
        <v>0</v>
      </c>
      <c r="F295" s="23">
        <v>0</v>
      </c>
      <c r="G295" s="23">
        <v>0</v>
      </c>
      <c r="H295" s="23">
        <v>0</v>
      </c>
      <c r="I295" s="23">
        <v>1</v>
      </c>
      <c r="J295" s="21">
        <v>1</v>
      </c>
      <c r="K295" s="21">
        <v>1</v>
      </c>
      <c r="L295" s="23">
        <v>0</v>
      </c>
      <c r="M295" s="21" t="s">
        <v>1466</v>
      </c>
      <c r="N295" s="21">
        <v>0</v>
      </c>
      <c r="O295" s="23">
        <v>266</v>
      </c>
      <c r="P295" s="24" t="b">
        <v>0</v>
      </c>
      <c r="Q295" s="21"/>
      <c r="R295" s="21"/>
      <c r="S295" s="23">
        <v>40</v>
      </c>
      <c r="T295" s="21" t="s">
        <v>2393</v>
      </c>
      <c r="U295" s="21">
        <v>0</v>
      </c>
      <c r="V295" s="21" t="s">
        <v>2394</v>
      </c>
      <c r="W295" s="21">
        <v>0.6</v>
      </c>
      <c r="X295" s="24" t="b">
        <v>0</v>
      </c>
      <c r="Y295" s="21"/>
      <c r="Z295" s="21" t="s">
        <v>1129</v>
      </c>
      <c r="AA295" s="23">
        <v>9</v>
      </c>
      <c r="AB295" s="23">
        <v>11</v>
      </c>
      <c r="AC295" s="23">
        <v>0</v>
      </c>
      <c r="AD295" s="23">
        <v>271</v>
      </c>
      <c r="AE295" s="23">
        <v>271</v>
      </c>
      <c r="AF295" s="23">
        <v>1392</v>
      </c>
      <c r="AG295" s="23">
        <v>1392</v>
      </c>
      <c r="AH295" s="21">
        <v>0</v>
      </c>
      <c r="AI295" s="21">
        <v>0</v>
      </c>
      <c r="AJ295" s="21" t="s">
        <v>2395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0</v>
      </c>
      <c r="AQ295" s="23">
        <v>0</v>
      </c>
      <c r="AR295" s="23">
        <v>0</v>
      </c>
      <c r="AS295" s="23">
        <v>0</v>
      </c>
      <c r="AT295" s="23">
        <v>0</v>
      </c>
      <c r="AU295" s="23">
        <v>0</v>
      </c>
      <c r="AV295" s="23">
        <v>0</v>
      </c>
      <c r="AW295" s="23">
        <v>0</v>
      </c>
      <c r="AX295" s="21">
        <v>0</v>
      </c>
      <c r="AY295" s="21">
        <v>0</v>
      </c>
      <c r="AZ295" s="21">
        <v>0</v>
      </c>
      <c r="BA295" s="21">
        <v>0</v>
      </c>
      <c r="BB295" s="23">
        <v>0</v>
      </c>
      <c r="BC295" s="21">
        <v>0</v>
      </c>
      <c r="BD295" s="21">
        <v>0</v>
      </c>
      <c r="BE295" s="21">
        <v>0</v>
      </c>
      <c r="BF295" s="21">
        <v>0</v>
      </c>
      <c r="BG295" s="23">
        <v>283</v>
      </c>
      <c r="BH295" s="23">
        <v>46</v>
      </c>
      <c r="BI295" s="23">
        <v>274</v>
      </c>
      <c r="BJ295" s="23">
        <v>34</v>
      </c>
      <c r="BK295" s="23">
        <v>231</v>
      </c>
      <c r="BL295" s="23">
        <v>33</v>
      </c>
      <c r="BM295" s="23">
        <v>292</v>
      </c>
      <c r="BN295" s="23">
        <v>46</v>
      </c>
      <c r="BO295" s="21"/>
      <c r="BP295" s="21"/>
      <c r="BQ295" s="21"/>
      <c r="BR295" s="21"/>
      <c r="BS295" s="21"/>
      <c r="BT295" s="21"/>
      <c r="BU295" s="23">
        <v>0</v>
      </c>
      <c r="BV295" s="23">
        <v>0</v>
      </c>
      <c r="BW295" s="23">
        <v>0</v>
      </c>
      <c r="BX295" s="23">
        <v>0</v>
      </c>
      <c r="BY295" s="23">
        <v>0</v>
      </c>
      <c r="BZ295" s="23">
        <v>0</v>
      </c>
      <c r="CA295" s="23">
        <v>611</v>
      </c>
      <c r="CB295" s="23">
        <v>62</v>
      </c>
      <c r="CC295" s="23">
        <v>339</v>
      </c>
      <c r="CD295" s="23">
        <v>52</v>
      </c>
      <c r="CE295" s="23">
        <v>339</v>
      </c>
      <c r="CF295" s="23">
        <v>52</v>
      </c>
      <c r="CG295" s="23">
        <v>223</v>
      </c>
      <c r="CH295" s="23">
        <v>32</v>
      </c>
      <c r="CI295" s="23">
        <v>0</v>
      </c>
      <c r="CJ295" s="23">
        <v>0</v>
      </c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</row>
    <row r="296" spans="1:267" ht="17.25" thickBot="1">
      <c r="A296" s="21"/>
      <c r="B296" s="21"/>
      <c r="C296" s="23">
        <v>11948</v>
      </c>
      <c r="D296" s="23">
        <v>0</v>
      </c>
      <c r="E296" s="23">
        <v>0</v>
      </c>
      <c r="F296" s="23">
        <v>0</v>
      </c>
      <c r="G296" s="23">
        <v>0</v>
      </c>
      <c r="H296" s="23">
        <v>0</v>
      </c>
      <c r="I296" s="23">
        <v>1</v>
      </c>
      <c r="J296" s="21">
        <v>1</v>
      </c>
      <c r="K296" s="21">
        <v>1</v>
      </c>
      <c r="L296" s="23">
        <v>0</v>
      </c>
      <c r="M296" s="21" t="s">
        <v>2086</v>
      </c>
      <c r="N296" s="21">
        <v>0</v>
      </c>
      <c r="O296" s="23">
        <v>579</v>
      </c>
      <c r="P296" s="24" t="b">
        <v>0</v>
      </c>
      <c r="Q296" s="21"/>
      <c r="R296" s="21"/>
      <c r="S296" s="23">
        <v>40</v>
      </c>
      <c r="T296" s="21" t="s">
        <v>2087</v>
      </c>
      <c r="U296" s="21">
        <v>0</v>
      </c>
      <c r="V296" s="21" t="s">
        <v>2088</v>
      </c>
      <c r="W296" s="21">
        <v>0.1</v>
      </c>
      <c r="X296" s="24" t="b">
        <v>0</v>
      </c>
      <c r="Y296" s="21"/>
      <c r="Z296" s="21" t="s">
        <v>1129</v>
      </c>
      <c r="AA296" s="23">
        <v>9</v>
      </c>
      <c r="AB296" s="23">
        <v>11</v>
      </c>
      <c r="AC296" s="23">
        <v>0</v>
      </c>
      <c r="AD296" s="23">
        <v>136</v>
      </c>
      <c r="AE296" s="23">
        <v>136</v>
      </c>
      <c r="AF296" s="23">
        <v>195</v>
      </c>
      <c r="AG296" s="23">
        <v>195</v>
      </c>
      <c r="AH296" s="21">
        <v>0</v>
      </c>
      <c r="AI296" s="21">
        <v>0</v>
      </c>
      <c r="AJ296" s="21" t="s">
        <v>2088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0</v>
      </c>
      <c r="AQ296" s="23">
        <v>0</v>
      </c>
      <c r="AR296" s="23">
        <v>0</v>
      </c>
      <c r="AS296" s="23">
        <v>0</v>
      </c>
      <c r="AT296" s="23">
        <v>0</v>
      </c>
      <c r="AU296" s="23">
        <v>0</v>
      </c>
      <c r="AV296" s="23">
        <v>0</v>
      </c>
      <c r="AW296" s="23">
        <v>0</v>
      </c>
      <c r="AX296" s="21">
        <v>0</v>
      </c>
      <c r="AY296" s="21">
        <v>0</v>
      </c>
      <c r="AZ296" s="21">
        <v>0</v>
      </c>
      <c r="BA296" s="21">
        <v>0</v>
      </c>
      <c r="BB296" s="23">
        <v>0</v>
      </c>
      <c r="BC296" s="21">
        <v>0</v>
      </c>
      <c r="BD296" s="21">
        <v>0</v>
      </c>
      <c r="BE296" s="21">
        <v>0</v>
      </c>
      <c r="BF296" s="21">
        <v>0</v>
      </c>
      <c r="BG296" s="23">
        <v>225</v>
      </c>
      <c r="BH296" s="23">
        <v>15</v>
      </c>
      <c r="BI296" s="23">
        <v>214</v>
      </c>
      <c r="BJ296" s="23">
        <v>2</v>
      </c>
      <c r="BK296" s="23">
        <v>171</v>
      </c>
      <c r="BL296" s="23">
        <v>1</v>
      </c>
      <c r="BM296" s="23">
        <v>233</v>
      </c>
      <c r="BN296" s="23">
        <v>15</v>
      </c>
      <c r="BO296" s="21"/>
      <c r="BP296" s="21"/>
      <c r="BQ296" s="21"/>
      <c r="BR296" s="21"/>
      <c r="BS296" s="21"/>
      <c r="BT296" s="21"/>
      <c r="BU296" s="23">
        <v>0</v>
      </c>
      <c r="BV296" s="23">
        <v>0</v>
      </c>
      <c r="BW296" s="23">
        <v>0</v>
      </c>
      <c r="BX296" s="23">
        <v>0</v>
      </c>
      <c r="BY296" s="23">
        <v>0</v>
      </c>
      <c r="BZ296" s="23">
        <v>0</v>
      </c>
      <c r="CA296" s="23">
        <v>551</v>
      </c>
      <c r="CB296" s="23">
        <v>30</v>
      </c>
      <c r="CC296" s="23">
        <v>283</v>
      </c>
      <c r="CD296" s="23">
        <v>21</v>
      </c>
      <c r="CE296" s="23">
        <v>283</v>
      </c>
      <c r="CF296" s="23">
        <v>21</v>
      </c>
      <c r="CG296" s="23">
        <v>468</v>
      </c>
      <c r="CH296" s="23">
        <v>64</v>
      </c>
      <c r="CI296" s="23">
        <v>0</v>
      </c>
      <c r="CJ296" s="23">
        <v>0</v>
      </c>
      <c r="CK296" s="21"/>
      <c r="CL296" s="21"/>
      <c r="CM296" s="21"/>
      <c r="CN296" s="21"/>
      <c r="CO296" s="21"/>
      <c r="CP296" s="21"/>
      <c r="CQ296" s="21"/>
      <c r="CR296" s="21"/>
      <c r="CS296" s="21"/>
      <c r="CT296" s="21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</row>
    <row r="297" spans="1:267" ht="17.25" thickBot="1">
      <c r="A297" s="21"/>
      <c r="B297" s="21"/>
      <c r="C297" s="23">
        <v>18892</v>
      </c>
      <c r="D297" s="23">
        <v>0</v>
      </c>
      <c r="E297" s="23">
        <v>0</v>
      </c>
      <c r="F297" s="23">
        <v>0</v>
      </c>
      <c r="G297" s="23">
        <v>0</v>
      </c>
      <c r="H297" s="23">
        <v>0</v>
      </c>
      <c r="I297" s="23">
        <v>2</v>
      </c>
      <c r="J297" s="21">
        <v>2</v>
      </c>
      <c r="K297" s="21">
        <v>2</v>
      </c>
      <c r="L297" s="23">
        <v>2</v>
      </c>
      <c r="M297" s="21" t="s">
        <v>1244</v>
      </c>
      <c r="N297" s="21">
        <v>2</v>
      </c>
      <c r="O297" s="23">
        <v>588</v>
      </c>
      <c r="P297" s="24" t="b">
        <v>0</v>
      </c>
      <c r="Q297" s="21"/>
      <c r="R297" s="21"/>
      <c r="S297" s="23">
        <v>45</v>
      </c>
      <c r="T297" s="21" t="s">
        <v>1245</v>
      </c>
      <c r="U297" s="21">
        <v>2</v>
      </c>
      <c r="V297" s="21" t="s">
        <v>714</v>
      </c>
      <c r="W297" s="21">
        <v>0.7</v>
      </c>
      <c r="X297" s="24" t="b">
        <v>0</v>
      </c>
      <c r="Y297" s="21"/>
      <c r="Z297" s="21" t="s">
        <v>1129</v>
      </c>
      <c r="AA297" s="23">
        <v>9</v>
      </c>
      <c r="AB297" s="23">
        <v>11</v>
      </c>
      <c r="AC297" s="23">
        <v>2</v>
      </c>
      <c r="AD297" s="23">
        <v>1203</v>
      </c>
      <c r="AE297" s="23">
        <v>1203</v>
      </c>
      <c r="AF297" s="23">
        <v>2515</v>
      </c>
      <c r="AG297" s="23">
        <v>2515</v>
      </c>
      <c r="AH297" s="21">
        <v>0.4</v>
      </c>
      <c r="AI297" s="21">
        <v>0.4</v>
      </c>
      <c r="AJ297" s="21" t="s">
        <v>714</v>
      </c>
      <c r="AK297" s="23">
        <v>90</v>
      </c>
      <c r="AL297" s="23">
        <v>0</v>
      </c>
      <c r="AM297" s="23">
        <v>0</v>
      </c>
      <c r="AN297" s="23">
        <v>0</v>
      </c>
      <c r="AO297" s="23">
        <v>1</v>
      </c>
      <c r="AP297" s="23">
        <v>0</v>
      </c>
      <c r="AQ297" s="23">
        <v>0</v>
      </c>
      <c r="AR297" s="23">
        <v>0</v>
      </c>
      <c r="AS297" s="23">
        <v>0</v>
      </c>
      <c r="AT297" s="23">
        <v>0</v>
      </c>
      <c r="AU297" s="23">
        <v>0</v>
      </c>
      <c r="AV297" s="23">
        <v>0</v>
      </c>
      <c r="AW297" s="23">
        <v>10</v>
      </c>
      <c r="AX297" s="21">
        <v>10.199999999999999</v>
      </c>
      <c r="AY297" s="21">
        <v>9.8000000000000007</v>
      </c>
      <c r="AZ297" s="21">
        <v>0</v>
      </c>
      <c r="BA297" s="21">
        <v>2</v>
      </c>
      <c r="BB297" s="23">
        <v>1</v>
      </c>
      <c r="BC297" s="21">
        <v>0</v>
      </c>
      <c r="BD297" s="21">
        <v>0.1</v>
      </c>
      <c r="BE297" s="21">
        <v>0.1</v>
      </c>
      <c r="BF297" s="21">
        <v>1.5</v>
      </c>
      <c r="BG297" s="23">
        <v>137</v>
      </c>
      <c r="BH297" s="23">
        <v>59</v>
      </c>
      <c r="BI297" s="23">
        <v>120</v>
      </c>
      <c r="BJ297" s="23">
        <v>35</v>
      </c>
      <c r="BK297" s="23">
        <v>282</v>
      </c>
      <c r="BL297" s="23">
        <v>117</v>
      </c>
      <c r="BM297" s="23">
        <v>155</v>
      </c>
      <c r="BN297" s="23">
        <v>53</v>
      </c>
      <c r="BO297" s="23">
        <v>2</v>
      </c>
      <c r="BP297" s="21"/>
      <c r="BQ297" s="21"/>
      <c r="BR297" s="21"/>
      <c r="BS297" s="21"/>
      <c r="BT297" s="21"/>
      <c r="BU297" s="23">
        <v>0</v>
      </c>
      <c r="BV297" s="23">
        <v>0</v>
      </c>
      <c r="BW297" s="23">
        <v>0.1</v>
      </c>
      <c r="BX297" s="23">
        <v>0.1</v>
      </c>
      <c r="BY297" s="23">
        <v>1.5</v>
      </c>
      <c r="BZ297" s="23">
        <v>1</v>
      </c>
      <c r="CA297" s="23">
        <v>311</v>
      </c>
      <c r="CB297" s="23">
        <v>37</v>
      </c>
      <c r="CC297" s="23">
        <v>94</v>
      </c>
      <c r="CD297" s="23">
        <v>28</v>
      </c>
      <c r="CE297" s="23">
        <v>94</v>
      </c>
      <c r="CF297" s="23">
        <v>28</v>
      </c>
      <c r="CG297" s="23">
        <v>204</v>
      </c>
      <c r="CH297" s="23">
        <v>73</v>
      </c>
      <c r="CI297" s="23">
        <v>1</v>
      </c>
      <c r="CJ297" s="23">
        <v>0</v>
      </c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</row>
    <row r="298" spans="1:267" ht="17.25" thickBot="1">
      <c r="A298" s="23">
        <v>100</v>
      </c>
      <c r="B298" s="23">
        <v>75</v>
      </c>
      <c r="C298" s="23">
        <v>220307</v>
      </c>
      <c r="D298" s="23">
        <v>0</v>
      </c>
      <c r="E298" s="23">
        <v>0</v>
      </c>
      <c r="F298" s="23">
        <v>0</v>
      </c>
      <c r="G298" s="23">
        <v>0</v>
      </c>
      <c r="H298" s="23">
        <v>0</v>
      </c>
      <c r="I298" s="23">
        <v>3</v>
      </c>
      <c r="J298" s="21">
        <v>2.1</v>
      </c>
      <c r="K298" s="21">
        <v>1.5</v>
      </c>
      <c r="L298" s="23">
        <v>1</v>
      </c>
      <c r="M298" s="21" t="s">
        <v>2034</v>
      </c>
      <c r="N298" s="21">
        <v>1</v>
      </c>
      <c r="O298" s="23">
        <v>601</v>
      </c>
      <c r="P298" s="24" t="b">
        <v>0</v>
      </c>
      <c r="Q298" s="21"/>
      <c r="R298" s="21" t="s">
        <v>2728</v>
      </c>
      <c r="S298" s="23">
        <v>55</v>
      </c>
      <c r="T298" s="21" t="s">
        <v>2035</v>
      </c>
      <c r="U298" s="21">
        <v>1</v>
      </c>
      <c r="V298" s="21" t="s">
        <v>2396</v>
      </c>
      <c r="W298" s="21">
        <v>0.2</v>
      </c>
      <c r="X298" s="24" t="b">
        <v>0</v>
      </c>
      <c r="Y298" s="21"/>
      <c r="Z298" s="21" t="s">
        <v>1129</v>
      </c>
      <c r="AA298" s="23">
        <v>9</v>
      </c>
      <c r="AB298" s="23">
        <v>11</v>
      </c>
      <c r="AC298" s="23">
        <v>1</v>
      </c>
      <c r="AD298" s="23">
        <v>771</v>
      </c>
      <c r="AE298" s="23">
        <v>771</v>
      </c>
      <c r="AF298" s="23">
        <v>1364</v>
      </c>
      <c r="AG298" s="23">
        <v>1364</v>
      </c>
      <c r="AH298" s="21">
        <v>0.2</v>
      </c>
      <c r="AI298" s="21">
        <v>0.2</v>
      </c>
      <c r="AJ298" s="21" t="s">
        <v>2036</v>
      </c>
      <c r="AK298" s="23">
        <v>18</v>
      </c>
      <c r="AL298" s="23">
        <v>0</v>
      </c>
      <c r="AM298" s="23">
        <v>0</v>
      </c>
      <c r="AN298" s="23">
        <v>0</v>
      </c>
      <c r="AO298" s="23">
        <v>1</v>
      </c>
      <c r="AP298" s="23">
        <v>0</v>
      </c>
      <c r="AQ298" s="23">
        <v>0</v>
      </c>
      <c r="AR298" s="23">
        <v>0</v>
      </c>
      <c r="AS298" s="23">
        <v>0</v>
      </c>
      <c r="AT298" s="23">
        <v>0</v>
      </c>
      <c r="AU298" s="23">
        <v>0</v>
      </c>
      <c r="AV298" s="23">
        <v>0</v>
      </c>
      <c r="AW298" s="23">
        <v>2</v>
      </c>
      <c r="AX298" s="21">
        <v>3.4</v>
      </c>
      <c r="AY298" s="21">
        <v>10.5</v>
      </c>
      <c r="AZ298" s="21">
        <v>4</v>
      </c>
      <c r="BA298" s="21">
        <v>1.8</v>
      </c>
      <c r="BB298" s="23">
        <v>0</v>
      </c>
      <c r="BC298" s="21">
        <v>0</v>
      </c>
      <c r="BD298" s="21">
        <v>0.01</v>
      </c>
      <c r="BE298" s="21">
        <v>0.01</v>
      </c>
      <c r="BF298" s="21">
        <v>1.18</v>
      </c>
      <c r="BG298" s="23">
        <v>194</v>
      </c>
      <c r="BH298" s="23">
        <v>86</v>
      </c>
      <c r="BI298" s="23">
        <v>117</v>
      </c>
      <c r="BJ298" s="23">
        <v>72</v>
      </c>
      <c r="BK298" s="23">
        <v>127</v>
      </c>
      <c r="BL298" s="23">
        <v>71</v>
      </c>
      <c r="BM298" s="23">
        <v>168</v>
      </c>
      <c r="BN298" s="23">
        <v>81</v>
      </c>
      <c r="BO298" s="21"/>
      <c r="BP298" s="21"/>
      <c r="BQ298" s="21"/>
      <c r="BR298" s="21"/>
      <c r="BS298" s="21"/>
      <c r="BT298" s="21"/>
      <c r="BU298" s="23">
        <v>0</v>
      </c>
      <c r="BV298" s="23">
        <v>0</v>
      </c>
      <c r="BW298" s="23">
        <v>0.05</v>
      </c>
      <c r="BX298" s="23">
        <v>0.05</v>
      </c>
      <c r="BY298" s="23">
        <v>5.9</v>
      </c>
      <c r="BZ298" s="23">
        <v>5</v>
      </c>
      <c r="CA298" s="23">
        <v>127</v>
      </c>
      <c r="CB298" s="23">
        <v>81</v>
      </c>
      <c r="CC298" s="23">
        <v>259</v>
      </c>
      <c r="CD298" s="23">
        <v>120</v>
      </c>
      <c r="CE298" s="23">
        <v>259</v>
      </c>
      <c r="CF298" s="23">
        <v>120</v>
      </c>
      <c r="CG298" s="23">
        <v>371</v>
      </c>
      <c r="CH298" s="23">
        <v>113</v>
      </c>
      <c r="CI298" s="23">
        <v>0</v>
      </c>
      <c r="CJ298" s="23">
        <v>0</v>
      </c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</row>
    <row r="299" spans="1:267" ht="17.25" thickBot="1">
      <c r="A299" s="21"/>
      <c r="B299" s="21"/>
      <c r="C299" s="23">
        <v>461421</v>
      </c>
      <c r="D299" s="23">
        <v>0</v>
      </c>
      <c r="E299" s="23">
        <v>0</v>
      </c>
      <c r="F299" s="23">
        <v>0</v>
      </c>
      <c r="G299" s="23">
        <v>0</v>
      </c>
      <c r="H299" s="23">
        <v>0</v>
      </c>
      <c r="I299" s="23">
        <v>3</v>
      </c>
      <c r="J299" s="21">
        <v>1</v>
      </c>
      <c r="K299" s="21">
        <v>1</v>
      </c>
      <c r="L299" s="23">
        <v>1</v>
      </c>
      <c r="M299" s="21" t="s">
        <v>776</v>
      </c>
      <c r="N299" s="21">
        <v>1</v>
      </c>
      <c r="O299" s="23">
        <v>624</v>
      </c>
      <c r="P299" s="24" t="b">
        <v>0</v>
      </c>
      <c r="Q299" s="21"/>
      <c r="R299" s="21"/>
      <c r="S299" s="23">
        <v>45</v>
      </c>
      <c r="T299" s="21" t="s">
        <v>2869</v>
      </c>
      <c r="U299" s="21">
        <v>1</v>
      </c>
      <c r="V299" s="21" t="s">
        <v>2870</v>
      </c>
      <c r="W299" s="21">
        <v>0</v>
      </c>
      <c r="X299" s="24" t="b">
        <v>0</v>
      </c>
      <c r="Y299" s="21"/>
      <c r="Z299" s="21" t="s">
        <v>1129</v>
      </c>
      <c r="AA299" s="23">
        <v>9</v>
      </c>
      <c r="AB299" s="23">
        <v>11</v>
      </c>
      <c r="AC299" s="23">
        <v>1</v>
      </c>
      <c r="AD299" s="23">
        <v>371</v>
      </c>
      <c r="AE299" s="23">
        <v>371</v>
      </c>
      <c r="AF299" s="23">
        <v>165</v>
      </c>
      <c r="AG299" s="23">
        <v>165</v>
      </c>
      <c r="AH299" s="21">
        <v>0.2</v>
      </c>
      <c r="AI299" s="21">
        <v>0.2</v>
      </c>
      <c r="AJ299" s="21" t="s">
        <v>2870</v>
      </c>
      <c r="AK299" s="23">
        <v>7</v>
      </c>
      <c r="AL299" s="23">
        <v>0</v>
      </c>
      <c r="AM299" s="23">
        <v>0</v>
      </c>
      <c r="AN299" s="23">
        <v>0</v>
      </c>
      <c r="AO299" s="23">
        <v>0</v>
      </c>
      <c r="AP299" s="23">
        <v>0</v>
      </c>
      <c r="AQ299" s="23">
        <v>0</v>
      </c>
      <c r="AR299" s="23">
        <v>0</v>
      </c>
      <c r="AS299" s="23">
        <v>0</v>
      </c>
      <c r="AT299" s="23">
        <v>0</v>
      </c>
      <c r="AU299" s="23">
        <v>0</v>
      </c>
      <c r="AV299" s="23">
        <v>0</v>
      </c>
      <c r="AW299" s="23">
        <v>3</v>
      </c>
      <c r="AX299" s="21">
        <v>1</v>
      </c>
      <c r="AY299" s="21">
        <v>0.3</v>
      </c>
      <c r="AZ299" s="21">
        <v>2</v>
      </c>
      <c r="BA299" s="21">
        <v>0.3</v>
      </c>
      <c r="BB299" s="23">
        <v>0</v>
      </c>
      <c r="BC299" s="21">
        <v>0</v>
      </c>
      <c r="BD299" s="21">
        <v>0</v>
      </c>
      <c r="BE299" s="21">
        <v>0</v>
      </c>
      <c r="BF299" s="21">
        <v>0.16</v>
      </c>
      <c r="BG299" s="23">
        <v>212</v>
      </c>
      <c r="BH299" s="23">
        <v>99</v>
      </c>
      <c r="BI299" s="23">
        <v>199</v>
      </c>
      <c r="BJ299" s="23">
        <v>105</v>
      </c>
      <c r="BK299" s="23">
        <v>144</v>
      </c>
      <c r="BL299" s="23">
        <v>78</v>
      </c>
      <c r="BM299" s="23">
        <v>223</v>
      </c>
      <c r="BN299" s="23">
        <v>107</v>
      </c>
      <c r="BO299" s="21"/>
      <c r="BP299" s="21"/>
      <c r="BQ299" s="21"/>
      <c r="BR299" s="21"/>
      <c r="BS299" s="21"/>
      <c r="BT299" s="21"/>
      <c r="BU299" s="23">
        <v>0</v>
      </c>
      <c r="BV299" s="23">
        <v>0</v>
      </c>
      <c r="BW299" s="23">
        <v>0</v>
      </c>
      <c r="BX299" s="23">
        <v>0</v>
      </c>
      <c r="BY299" s="23">
        <v>2.06</v>
      </c>
      <c r="BZ299" s="23">
        <v>0</v>
      </c>
      <c r="CA299" s="23">
        <v>493</v>
      </c>
      <c r="CB299" s="23">
        <v>245</v>
      </c>
      <c r="CC299" s="23">
        <v>210</v>
      </c>
      <c r="CD299" s="23">
        <v>88</v>
      </c>
      <c r="CE299" s="23">
        <v>210</v>
      </c>
      <c r="CF299" s="23">
        <v>88</v>
      </c>
      <c r="CG299" s="23">
        <v>556</v>
      </c>
      <c r="CH299" s="23">
        <v>215</v>
      </c>
      <c r="CI299" s="23">
        <v>0</v>
      </c>
      <c r="CJ299" s="23">
        <v>0</v>
      </c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</row>
    <row r="300" spans="1:267" ht="17.25" thickBot="1">
      <c r="A300" s="21"/>
      <c r="B300" s="21"/>
      <c r="C300" s="23">
        <v>491012</v>
      </c>
      <c r="D300" s="23">
        <v>0</v>
      </c>
      <c r="E300" s="23">
        <v>0</v>
      </c>
      <c r="F300" s="23">
        <v>0</v>
      </c>
      <c r="G300" s="23">
        <v>0</v>
      </c>
      <c r="H300" s="23">
        <v>0</v>
      </c>
      <c r="I300" s="23">
        <v>4</v>
      </c>
      <c r="J300" s="21">
        <v>1.4</v>
      </c>
      <c r="K300" s="21">
        <v>1.4</v>
      </c>
      <c r="L300" s="23">
        <v>0</v>
      </c>
      <c r="M300" s="21" t="s">
        <v>2871</v>
      </c>
      <c r="N300" s="21">
        <v>0</v>
      </c>
      <c r="O300" s="23">
        <v>645</v>
      </c>
      <c r="P300" s="24" t="b">
        <v>0</v>
      </c>
      <c r="Q300" s="21"/>
      <c r="R300" s="21"/>
      <c r="S300" s="23">
        <v>50</v>
      </c>
      <c r="T300" s="21" t="s">
        <v>2872</v>
      </c>
      <c r="U300" s="21">
        <v>0</v>
      </c>
      <c r="V300" s="21" t="s">
        <v>2873</v>
      </c>
      <c r="W300" s="21">
        <v>0.1</v>
      </c>
      <c r="X300" s="24" t="b">
        <v>0</v>
      </c>
      <c r="Y300" s="21"/>
      <c r="Z300" s="21" t="s">
        <v>1129</v>
      </c>
      <c r="AA300" s="23">
        <v>9</v>
      </c>
      <c r="AB300" s="23">
        <v>11</v>
      </c>
      <c r="AC300" s="23">
        <v>0</v>
      </c>
      <c r="AD300" s="23">
        <v>826</v>
      </c>
      <c r="AE300" s="23">
        <v>826</v>
      </c>
      <c r="AF300" s="23">
        <v>484</v>
      </c>
      <c r="AG300" s="23">
        <v>484</v>
      </c>
      <c r="AH300" s="21">
        <v>0</v>
      </c>
      <c r="AI300" s="21">
        <v>0</v>
      </c>
      <c r="AJ300" s="21" t="s">
        <v>2874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0</v>
      </c>
      <c r="AQ300" s="23">
        <v>0</v>
      </c>
      <c r="AR300" s="23">
        <v>0</v>
      </c>
      <c r="AS300" s="23">
        <v>0</v>
      </c>
      <c r="AT300" s="23">
        <v>0</v>
      </c>
      <c r="AU300" s="23">
        <v>0</v>
      </c>
      <c r="AV300" s="23">
        <v>0</v>
      </c>
      <c r="AW300" s="23">
        <v>0</v>
      </c>
      <c r="AX300" s="21">
        <v>0</v>
      </c>
      <c r="AY300" s="21">
        <v>0</v>
      </c>
      <c r="AZ300" s="21">
        <v>0</v>
      </c>
      <c r="BA300" s="21">
        <v>0</v>
      </c>
      <c r="BB300" s="23">
        <v>0</v>
      </c>
      <c r="BC300" s="21">
        <v>0</v>
      </c>
      <c r="BD300" s="21">
        <v>0</v>
      </c>
      <c r="BE300" s="21">
        <v>0</v>
      </c>
      <c r="BF300" s="21">
        <v>0</v>
      </c>
      <c r="BG300" s="23">
        <v>591</v>
      </c>
      <c r="BH300" s="23">
        <v>63</v>
      </c>
      <c r="BI300" s="23">
        <v>593</v>
      </c>
      <c r="BJ300" s="23">
        <v>63</v>
      </c>
      <c r="BK300" s="23">
        <v>585</v>
      </c>
      <c r="BL300" s="23">
        <v>64</v>
      </c>
      <c r="BM300" s="23">
        <v>599</v>
      </c>
      <c r="BN300" s="23">
        <v>64</v>
      </c>
      <c r="BO300" s="21"/>
      <c r="BP300" s="21"/>
      <c r="BQ300" s="21"/>
      <c r="BR300" s="21"/>
      <c r="BS300" s="21"/>
      <c r="BT300" s="21"/>
      <c r="BU300" s="23">
        <v>0</v>
      </c>
      <c r="BV300" s="23">
        <v>0</v>
      </c>
      <c r="BW300" s="23">
        <v>0</v>
      </c>
      <c r="BX300" s="23">
        <v>0</v>
      </c>
      <c r="BY300" s="23">
        <v>0</v>
      </c>
      <c r="BZ300" s="23">
        <v>0</v>
      </c>
      <c r="CA300" s="23">
        <v>296</v>
      </c>
      <c r="CB300" s="23">
        <v>59</v>
      </c>
      <c r="CC300" s="23">
        <v>606</v>
      </c>
      <c r="CD300" s="23">
        <v>69</v>
      </c>
      <c r="CE300" s="23">
        <v>606</v>
      </c>
      <c r="CF300" s="23">
        <v>69</v>
      </c>
      <c r="CG300" s="23">
        <v>487</v>
      </c>
      <c r="CH300" s="23">
        <v>67</v>
      </c>
      <c r="CI300" s="23">
        <v>0</v>
      </c>
      <c r="CJ300" s="23">
        <v>0</v>
      </c>
      <c r="CK300" s="21"/>
      <c r="CL300" s="21"/>
      <c r="CM300" s="21"/>
      <c r="CN300" s="21"/>
      <c r="CO300" s="21"/>
      <c r="CP300" s="21"/>
      <c r="CQ300" s="21"/>
      <c r="CR300" s="21"/>
      <c r="CS300" s="21"/>
      <c r="CT300" s="21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</row>
    <row r="301" spans="1:267" ht="17.25" thickBot="1">
      <c r="A301" s="21"/>
      <c r="B301" s="21"/>
      <c r="C301" s="23">
        <v>461416</v>
      </c>
      <c r="D301" s="23">
        <v>0</v>
      </c>
      <c r="E301" s="23">
        <v>0</v>
      </c>
      <c r="F301" s="23">
        <v>0</v>
      </c>
      <c r="G301" s="23">
        <v>0</v>
      </c>
      <c r="H301" s="23">
        <v>0</v>
      </c>
      <c r="I301" s="23">
        <v>4</v>
      </c>
      <c r="J301" s="21">
        <v>1</v>
      </c>
      <c r="K301" s="21">
        <v>1</v>
      </c>
      <c r="L301" s="23">
        <v>0</v>
      </c>
      <c r="M301" s="21" t="s">
        <v>829</v>
      </c>
      <c r="N301" s="21">
        <v>0</v>
      </c>
      <c r="O301" s="23">
        <v>649</v>
      </c>
      <c r="P301" s="24" t="b">
        <v>0</v>
      </c>
      <c r="Q301" s="21"/>
      <c r="R301" s="21"/>
      <c r="S301" s="23">
        <v>45</v>
      </c>
      <c r="T301" s="21" t="s">
        <v>2875</v>
      </c>
      <c r="U301" s="21">
        <v>0</v>
      </c>
      <c r="V301" s="21" t="s">
        <v>2876</v>
      </c>
      <c r="W301" s="21">
        <v>0</v>
      </c>
      <c r="X301" s="24" t="b">
        <v>0</v>
      </c>
      <c r="Y301" s="21"/>
      <c r="Z301" s="21" t="s">
        <v>1129</v>
      </c>
      <c r="AA301" s="23">
        <v>9</v>
      </c>
      <c r="AB301" s="23">
        <v>11</v>
      </c>
      <c r="AC301" s="23">
        <v>0</v>
      </c>
      <c r="AD301" s="23">
        <v>524</v>
      </c>
      <c r="AE301" s="23">
        <v>524</v>
      </c>
      <c r="AF301" s="23">
        <v>111</v>
      </c>
      <c r="AG301" s="23">
        <v>111</v>
      </c>
      <c r="AH301" s="21">
        <v>0</v>
      </c>
      <c r="AI301" s="21">
        <v>0</v>
      </c>
      <c r="AJ301" s="21" t="s">
        <v>2876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0</v>
      </c>
      <c r="AQ301" s="23">
        <v>0</v>
      </c>
      <c r="AR301" s="23">
        <v>0</v>
      </c>
      <c r="AS301" s="23">
        <v>0</v>
      </c>
      <c r="AT301" s="23">
        <v>0</v>
      </c>
      <c r="AU301" s="23">
        <v>0</v>
      </c>
      <c r="AV301" s="23">
        <v>0</v>
      </c>
      <c r="AW301" s="23">
        <v>0</v>
      </c>
      <c r="AX301" s="21">
        <v>0</v>
      </c>
      <c r="AY301" s="21">
        <v>0</v>
      </c>
      <c r="AZ301" s="21">
        <v>0</v>
      </c>
      <c r="BA301" s="21">
        <v>0</v>
      </c>
      <c r="BB301" s="23">
        <v>0</v>
      </c>
      <c r="BC301" s="21">
        <v>0</v>
      </c>
      <c r="BD301" s="21">
        <v>0</v>
      </c>
      <c r="BE301" s="21">
        <v>0</v>
      </c>
      <c r="BF301" s="21">
        <v>0</v>
      </c>
      <c r="BG301" s="23">
        <v>453</v>
      </c>
      <c r="BH301" s="23">
        <v>38</v>
      </c>
      <c r="BI301" s="23">
        <v>453</v>
      </c>
      <c r="BJ301" s="23">
        <v>39</v>
      </c>
      <c r="BK301" s="23">
        <v>430</v>
      </c>
      <c r="BL301" s="23">
        <v>40</v>
      </c>
      <c r="BM301" s="23">
        <v>461</v>
      </c>
      <c r="BN301" s="23">
        <v>40</v>
      </c>
      <c r="BO301" s="21"/>
      <c r="BP301" s="21"/>
      <c r="BQ301" s="21"/>
      <c r="BR301" s="21"/>
      <c r="BS301" s="21"/>
      <c r="BT301" s="21"/>
      <c r="BU301" s="23">
        <v>0</v>
      </c>
      <c r="BV301" s="23">
        <v>0</v>
      </c>
      <c r="BW301" s="23">
        <v>0</v>
      </c>
      <c r="BX301" s="23">
        <v>0</v>
      </c>
      <c r="BY301" s="23">
        <v>0</v>
      </c>
      <c r="BZ301" s="23">
        <v>0</v>
      </c>
      <c r="CA301" s="23">
        <v>492</v>
      </c>
      <c r="CB301" s="23">
        <v>78</v>
      </c>
      <c r="CC301" s="23">
        <v>497</v>
      </c>
      <c r="CD301" s="23">
        <v>52</v>
      </c>
      <c r="CE301" s="23">
        <v>497</v>
      </c>
      <c r="CF301" s="23">
        <v>52</v>
      </c>
      <c r="CG301" s="23">
        <v>592</v>
      </c>
      <c r="CH301" s="23">
        <v>83</v>
      </c>
      <c r="CI301" s="23">
        <v>0</v>
      </c>
      <c r="CJ301" s="23">
        <v>0</v>
      </c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</row>
    <row r="302" spans="1:267" ht="17.25" thickBot="1">
      <c r="A302" s="21"/>
      <c r="B302" s="21"/>
      <c r="C302" s="23">
        <v>461446</v>
      </c>
      <c r="D302" s="23">
        <v>0</v>
      </c>
      <c r="E302" s="23">
        <v>0</v>
      </c>
      <c r="F302" s="23">
        <v>0</v>
      </c>
      <c r="G302" s="23">
        <v>0</v>
      </c>
      <c r="H302" s="23">
        <v>0</v>
      </c>
      <c r="I302" s="23">
        <v>3</v>
      </c>
      <c r="J302" s="21">
        <v>1</v>
      </c>
      <c r="K302" s="21">
        <v>1</v>
      </c>
      <c r="L302" s="23">
        <v>0</v>
      </c>
      <c r="M302" s="21" t="s">
        <v>2877</v>
      </c>
      <c r="N302" s="21">
        <v>0</v>
      </c>
      <c r="O302" s="23">
        <v>650</v>
      </c>
      <c r="P302" s="24" t="b">
        <v>0</v>
      </c>
      <c r="Q302" s="21"/>
      <c r="R302" s="21"/>
      <c r="S302" s="23">
        <v>45</v>
      </c>
      <c r="T302" s="21" t="s">
        <v>2878</v>
      </c>
      <c r="U302" s="21">
        <v>0</v>
      </c>
      <c r="V302" s="21" t="s">
        <v>2879</v>
      </c>
      <c r="W302" s="21">
        <v>0</v>
      </c>
      <c r="X302" s="24" t="b">
        <v>0</v>
      </c>
      <c r="Y302" s="21"/>
      <c r="Z302" s="21" t="s">
        <v>1129</v>
      </c>
      <c r="AA302" s="23">
        <v>9</v>
      </c>
      <c r="AB302" s="23">
        <v>11</v>
      </c>
      <c r="AC302" s="23">
        <v>0</v>
      </c>
      <c r="AD302" s="23">
        <v>110</v>
      </c>
      <c r="AE302" s="23">
        <v>110</v>
      </c>
      <c r="AF302" s="23">
        <v>16</v>
      </c>
      <c r="AG302" s="23">
        <v>16</v>
      </c>
      <c r="AH302" s="21">
        <v>0</v>
      </c>
      <c r="AI302" s="21">
        <v>0</v>
      </c>
      <c r="AJ302" s="21" t="s">
        <v>2879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0</v>
      </c>
      <c r="AQ302" s="23">
        <v>0</v>
      </c>
      <c r="AR302" s="23">
        <v>0</v>
      </c>
      <c r="AS302" s="23">
        <v>0</v>
      </c>
      <c r="AT302" s="23">
        <v>0</v>
      </c>
      <c r="AU302" s="23">
        <v>0</v>
      </c>
      <c r="AV302" s="23">
        <v>0</v>
      </c>
      <c r="AW302" s="23">
        <v>0</v>
      </c>
      <c r="AX302" s="21">
        <v>0</v>
      </c>
      <c r="AY302" s="21">
        <v>0</v>
      </c>
      <c r="AZ302" s="21">
        <v>0</v>
      </c>
      <c r="BA302" s="21">
        <v>0</v>
      </c>
      <c r="BB302" s="23">
        <v>0</v>
      </c>
      <c r="BC302" s="21">
        <v>0</v>
      </c>
      <c r="BD302" s="21">
        <v>0</v>
      </c>
      <c r="BE302" s="21">
        <v>0</v>
      </c>
      <c r="BF302" s="21">
        <v>0</v>
      </c>
      <c r="BG302" s="23">
        <v>454</v>
      </c>
      <c r="BH302" s="23">
        <v>146</v>
      </c>
      <c r="BI302" s="23">
        <v>454</v>
      </c>
      <c r="BJ302" s="23">
        <v>152</v>
      </c>
      <c r="BK302" s="23">
        <v>431</v>
      </c>
      <c r="BL302" s="23">
        <v>135</v>
      </c>
      <c r="BM302" s="23">
        <v>462</v>
      </c>
      <c r="BN302" s="23">
        <v>153</v>
      </c>
      <c r="BO302" s="21"/>
      <c r="BP302" s="21"/>
      <c r="BQ302" s="21"/>
      <c r="BR302" s="21"/>
      <c r="BS302" s="21"/>
      <c r="BT302" s="21"/>
      <c r="BU302" s="23">
        <v>0</v>
      </c>
      <c r="BV302" s="23">
        <v>0</v>
      </c>
      <c r="BW302" s="23">
        <v>0</v>
      </c>
      <c r="BX302" s="23">
        <v>0</v>
      </c>
      <c r="BY302" s="23">
        <v>0</v>
      </c>
      <c r="BZ302" s="23">
        <v>0</v>
      </c>
      <c r="CA302" s="23">
        <v>494</v>
      </c>
      <c r="CB302" s="23">
        <v>246</v>
      </c>
      <c r="CC302" s="23">
        <v>498</v>
      </c>
      <c r="CD302" s="23">
        <v>174</v>
      </c>
      <c r="CE302" s="23">
        <v>498</v>
      </c>
      <c r="CF302" s="23">
        <v>174</v>
      </c>
      <c r="CG302" s="23">
        <v>650</v>
      </c>
      <c r="CH302" s="23">
        <v>272</v>
      </c>
      <c r="CI302" s="23">
        <v>0</v>
      </c>
      <c r="CJ302" s="23">
        <v>0</v>
      </c>
      <c r="CK302" s="21"/>
      <c r="CL302" s="21"/>
      <c r="CM302" s="21"/>
      <c r="CN302" s="21"/>
      <c r="CO302" s="21"/>
      <c r="CP302" s="21"/>
      <c r="CQ302" s="21"/>
      <c r="CR302" s="21"/>
      <c r="CS302" s="21"/>
      <c r="CT302" s="21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</row>
    <row r="303" spans="1:267" ht="17.25" thickBot="1">
      <c r="A303" s="21"/>
      <c r="B303" s="21"/>
      <c r="C303" s="23">
        <v>221399</v>
      </c>
      <c r="D303" s="23">
        <v>0</v>
      </c>
      <c r="E303" s="23">
        <v>0</v>
      </c>
      <c r="F303" s="23">
        <v>0</v>
      </c>
      <c r="G303" s="23">
        <v>0</v>
      </c>
      <c r="H303" s="23">
        <v>0</v>
      </c>
      <c r="I303" s="23">
        <v>3</v>
      </c>
      <c r="J303" s="21">
        <v>2.1</v>
      </c>
      <c r="K303" s="21">
        <v>2.1</v>
      </c>
      <c r="L303" s="23">
        <v>0</v>
      </c>
      <c r="M303" s="21" t="s">
        <v>1266</v>
      </c>
      <c r="N303" s="21">
        <v>0</v>
      </c>
      <c r="O303" s="23">
        <v>661</v>
      </c>
      <c r="P303" s="24" t="b">
        <v>0</v>
      </c>
      <c r="Q303" s="21"/>
      <c r="R303" s="21"/>
      <c r="S303" s="23">
        <v>55</v>
      </c>
      <c r="T303" s="21" t="s">
        <v>2880</v>
      </c>
      <c r="U303" s="21">
        <v>0</v>
      </c>
      <c r="V303" s="21" t="s">
        <v>775</v>
      </c>
      <c r="W303" s="21">
        <v>0</v>
      </c>
      <c r="X303" s="24" t="b">
        <v>0</v>
      </c>
      <c r="Y303" s="21"/>
      <c r="Z303" s="21" t="s">
        <v>1129</v>
      </c>
      <c r="AA303" s="23">
        <v>9</v>
      </c>
      <c r="AB303" s="23">
        <v>11</v>
      </c>
      <c r="AC303" s="23">
        <v>0</v>
      </c>
      <c r="AD303" s="23">
        <v>24</v>
      </c>
      <c r="AE303" s="23">
        <v>24</v>
      </c>
      <c r="AF303" s="23">
        <v>3</v>
      </c>
      <c r="AG303" s="23">
        <v>3</v>
      </c>
      <c r="AH303" s="21">
        <v>0</v>
      </c>
      <c r="AI303" s="21">
        <v>0</v>
      </c>
      <c r="AJ303" s="21" t="s">
        <v>775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  <c r="AQ303" s="23">
        <v>0</v>
      </c>
      <c r="AR303" s="23">
        <v>0</v>
      </c>
      <c r="AS303" s="23">
        <v>0</v>
      </c>
      <c r="AT303" s="23">
        <v>0</v>
      </c>
      <c r="AU303" s="23">
        <v>0</v>
      </c>
      <c r="AV303" s="23">
        <v>0</v>
      </c>
      <c r="AW303" s="23">
        <v>0</v>
      </c>
      <c r="AX303" s="21">
        <v>0</v>
      </c>
      <c r="AY303" s="21">
        <v>0</v>
      </c>
      <c r="AZ303" s="21">
        <v>0</v>
      </c>
      <c r="BA303" s="21">
        <v>0</v>
      </c>
      <c r="BB303" s="23">
        <v>0</v>
      </c>
      <c r="BC303" s="21">
        <v>0</v>
      </c>
      <c r="BD303" s="21">
        <v>0</v>
      </c>
      <c r="BE303" s="21">
        <v>0</v>
      </c>
      <c r="BF303" s="21">
        <v>0</v>
      </c>
      <c r="BG303" s="23">
        <v>624</v>
      </c>
      <c r="BH303" s="23">
        <v>262</v>
      </c>
      <c r="BI303" s="23">
        <v>627</v>
      </c>
      <c r="BJ303" s="23">
        <v>266</v>
      </c>
      <c r="BK303" s="23">
        <v>623</v>
      </c>
      <c r="BL303" s="23">
        <v>262</v>
      </c>
      <c r="BM303" s="23">
        <v>629</v>
      </c>
      <c r="BN303" s="23">
        <v>267</v>
      </c>
      <c r="BO303" s="21"/>
      <c r="BP303" s="21"/>
      <c r="BQ303" s="21"/>
      <c r="BR303" s="21"/>
      <c r="BS303" s="21"/>
      <c r="BT303" s="21"/>
      <c r="BU303" s="23">
        <v>0</v>
      </c>
      <c r="BV303" s="23">
        <v>0</v>
      </c>
      <c r="BW303" s="23">
        <v>0</v>
      </c>
      <c r="BX303" s="23">
        <v>0</v>
      </c>
      <c r="BY303" s="23">
        <v>0</v>
      </c>
      <c r="BZ303" s="23">
        <v>0</v>
      </c>
      <c r="CA303" s="23">
        <v>128</v>
      </c>
      <c r="CB303" s="23">
        <v>82</v>
      </c>
      <c r="CC303" s="23">
        <v>634</v>
      </c>
      <c r="CD303" s="23">
        <v>270</v>
      </c>
      <c r="CE303" s="23">
        <v>634</v>
      </c>
      <c r="CF303" s="23">
        <v>270</v>
      </c>
      <c r="CG303" s="23">
        <v>662</v>
      </c>
      <c r="CH303" s="23">
        <v>282</v>
      </c>
      <c r="CI303" s="23">
        <v>0</v>
      </c>
      <c r="CJ303" s="23">
        <v>0</v>
      </c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</row>
    <row r="304" spans="1:267" ht="17.25" thickBot="1">
      <c r="A304" s="23">
        <v>100</v>
      </c>
      <c r="B304" s="23">
        <v>75</v>
      </c>
      <c r="C304" s="23">
        <v>156689</v>
      </c>
      <c r="D304" s="23">
        <v>0</v>
      </c>
      <c r="E304" s="23">
        <v>0</v>
      </c>
      <c r="F304" s="23">
        <v>0</v>
      </c>
      <c r="G304" s="23">
        <v>0</v>
      </c>
      <c r="H304" s="23">
        <v>0</v>
      </c>
      <c r="I304" s="23">
        <v>3</v>
      </c>
      <c r="J304" s="21">
        <v>2.1</v>
      </c>
      <c r="K304" s="21">
        <v>1.5</v>
      </c>
      <c r="L304" s="23">
        <v>4</v>
      </c>
      <c r="M304" s="21" t="s">
        <v>767</v>
      </c>
      <c r="N304" s="21">
        <v>4</v>
      </c>
      <c r="O304" s="23">
        <v>267</v>
      </c>
      <c r="P304" s="24" t="b">
        <v>0</v>
      </c>
      <c r="Q304" s="21"/>
      <c r="R304" s="21" t="s">
        <v>2881</v>
      </c>
      <c r="S304" s="23">
        <v>55</v>
      </c>
      <c r="T304" s="21" t="s">
        <v>1585</v>
      </c>
      <c r="U304" s="21">
        <v>4</v>
      </c>
      <c r="V304" s="21" t="s">
        <v>1586</v>
      </c>
      <c r="W304" s="21">
        <v>1.1000000000000001</v>
      </c>
      <c r="X304" s="24" t="b">
        <v>0</v>
      </c>
      <c r="Y304" s="21"/>
      <c r="Z304" s="21" t="s">
        <v>1129</v>
      </c>
      <c r="AA304" s="23">
        <v>10</v>
      </c>
      <c r="AB304" s="23">
        <v>54</v>
      </c>
      <c r="AC304" s="23">
        <v>4</v>
      </c>
      <c r="AD304" s="23">
        <v>6076</v>
      </c>
      <c r="AE304" s="23">
        <v>6076</v>
      </c>
      <c r="AF304" s="23">
        <v>5836</v>
      </c>
      <c r="AG304" s="23">
        <v>5836</v>
      </c>
      <c r="AH304" s="21">
        <v>0.7</v>
      </c>
      <c r="AI304" s="21">
        <v>0.7</v>
      </c>
      <c r="AJ304" s="21" t="s">
        <v>767</v>
      </c>
      <c r="AK304" s="23">
        <v>32</v>
      </c>
      <c r="AL304" s="23">
        <v>0</v>
      </c>
      <c r="AM304" s="23">
        <v>1</v>
      </c>
      <c r="AN304" s="23">
        <v>0</v>
      </c>
      <c r="AO304" s="23">
        <v>0</v>
      </c>
      <c r="AP304" s="23">
        <v>0</v>
      </c>
      <c r="AQ304" s="23">
        <v>0</v>
      </c>
      <c r="AR304" s="23">
        <v>0</v>
      </c>
      <c r="AS304" s="23">
        <v>0</v>
      </c>
      <c r="AT304" s="23">
        <v>0</v>
      </c>
      <c r="AU304" s="23">
        <v>0</v>
      </c>
      <c r="AV304" s="23">
        <v>0</v>
      </c>
      <c r="AW304" s="23">
        <v>10</v>
      </c>
      <c r="AX304" s="21">
        <v>0.6</v>
      </c>
      <c r="AY304" s="21">
        <v>0.8</v>
      </c>
      <c r="AZ304" s="21">
        <v>2</v>
      </c>
      <c r="BA304" s="21">
        <v>0.3</v>
      </c>
      <c r="BB304" s="23">
        <v>0</v>
      </c>
      <c r="BC304" s="21">
        <v>0</v>
      </c>
      <c r="BD304" s="21">
        <v>0</v>
      </c>
      <c r="BE304" s="21">
        <v>0</v>
      </c>
      <c r="BF304" s="21">
        <v>0.6</v>
      </c>
      <c r="BG304" s="23">
        <v>214</v>
      </c>
      <c r="BH304" s="23">
        <v>101</v>
      </c>
      <c r="BI304" s="23">
        <v>180</v>
      </c>
      <c r="BJ304" s="23">
        <v>100</v>
      </c>
      <c r="BK304" s="23">
        <v>158</v>
      </c>
      <c r="BL304" s="23">
        <v>87</v>
      </c>
      <c r="BM304" s="23">
        <v>225</v>
      </c>
      <c r="BN304" s="23">
        <v>109</v>
      </c>
      <c r="BO304" s="23">
        <v>1</v>
      </c>
      <c r="BP304" s="21"/>
      <c r="BQ304" s="23">
        <v>1</v>
      </c>
      <c r="BR304" s="21"/>
      <c r="BS304" s="23">
        <v>2</v>
      </c>
      <c r="BT304" s="21"/>
      <c r="BU304" s="23">
        <v>0</v>
      </c>
      <c r="BV304" s="23">
        <v>0</v>
      </c>
      <c r="BW304" s="23">
        <v>0</v>
      </c>
      <c r="BX304" s="23">
        <v>0</v>
      </c>
      <c r="BY304" s="23">
        <v>1.69</v>
      </c>
      <c r="BZ304" s="23">
        <v>0</v>
      </c>
      <c r="CA304" s="23">
        <v>105</v>
      </c>
      <c r="CB304" s="23">
        <v>65</v>
      </c>
      <c r="CC304" s="23">
        <v>63</v>
      </c>
      <c r="CD304" s="23">
        <v>20</v>
      </c>
      <c r="CE304" s="23">
        <v>63</v>
      </c>
      <c r="CF304" s="23">
        <v>20</v>
      </c>
      <c r="CG304" s="23">
        <v>160</v>
      </c>
      <c r="CH304" s="23">
        <v>53</v>
      </c>
      <c r="CI304" s="23">
        <v>0</v>
      </c>
      <c r="CJ304" s="23">
        <v>0</v>
      </c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</row>
    <row r="305" spans="1:267" ht="17.25" thickBot="1">
      <c r="A305" s="23">
        <v>100</v>
      </c>
      <c r="B305" s="23">
        <v>75</v>
      </c>
      <c r="C305" s="23">
        <v>76357</v>
      </c>
      <c r="D305" s="23">
        <v>0</v>
      </c>
      <c r="E305" s="23">
        <v>0</v>
      </c>
      <c r="F305" s="23">
        <v>0</v>
      </c>
      <c r="G305" s="23">
        <v>0</v>
      </c>
      <c r="H305" s="23">
        <v>0</v>
      </c>
      <c r="I305" s="23">
        <v>3</v>
      </c>
      <c r="J305" s="21">
        <v>1.6</v>
      </c>
      <c r="K305" s="21">
        <v>1.2</v>
      </c>
      <c r="L305" s="23">
        <v>1</v>
      </c>
      <c r="M305" s="21" t="s">
        <v>1532</v>
      </c>
      <c r="N305" s="21">
        <v>1</v>
      </c>
      <c r="O305" s="23">
        <v>268</v>
      </c>
      <c r="P305" s="24" t="b">
        <v>0</v>
      </c>
      <c r="Q305" s="21"/>
      <c r="R305" s="21" t="s">
        <v>2729</v>
      </c>
      <c r="S305" s="23">
        <v>50</v>
      </c>
      <c r="T305" s="21" t="s">
        <v>1559</v>
      </c>
      <c r="U305" s="21">
        <v>1</v>
      </c>
      <c r="V305" s="21" t="s">
        <v>805</v>
      </c>
      <c r="W305" s="21">
        <v>0</v>
      </c>
      <c r="X305" s="24" t="b">
        <v>0</v>
      </c>
      <c r="Y305" s="21"/>
      <c r="Z305" s="21" t="s">
        <v>1129</v>
      </c>
      <c r="AA305" s="23">
        <v>10</v>
      </c>
      <c r="AB305" s="23">
        <v>54</v>
      </c>
      <c r="AC305" s="23">
        <v>1</v>
      </c>
      <c r="AD305" s="23">
        <v>79</v>
      </c>
      <c r="AE305" s="23">
        <v>79</v>
      </c>
      <c r="AF305" s="23">
        <v>133</v>
      </c>
      <c r="AG305" s="23">
        <v>133</v>
      </c>
      <c r="AH305" s="21">
        <v>0.2</v>
      </c>
      <c r="AI305" s="21">
        <v>0.2</v>
      </c>
      <c r="AJ305" s="21" t="s">
        <v>805</v>
      </c>
      <c r="AK305" s="23">
        <v>57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  <c r="AQ305" s="23">
        <v>0</v>
      </c>
      <c r="AR305" s="23">
        <v>0</v>
      </c>
      <c r="AS305" s="23">
        <v>0</v>
      </c>
      <c r="AT305" s="23">
        <v>0</v>
      </c>
      <c r="AU305" s="23">
        <v>0</v>
      </c>
      <c r="AV305" s="23">
        <v>0</v>
      </c>
      <c r="AW305" s="23">
        <v>4</v>
      </c>
      <c r="AX305" s="21">
        <v>0.4</v>
      </c>
      <c r="AY305" s="21">
        <v>12.4</v>
      </c>
      <c r="AZ305" s="21">
        <v>3</v>
      </c>
      <c r="BA305" s="21">
        <v>1.6</v>
      </c>
      <c r="BB305" s="23">
        <v>1</v>
      </c>
      <c r="BC305" s="21">
        <v>0.04</v>
      </c>
      <c r="BD305" s="21">
        <v>0.08</v>
      </c>
      <c r="BE305" s="21">
        <v>0.12</v>
      </c>
      <c r="BF305" s="21">
        <v>2.13</v>
      </c>
      <c r="BG305" s="23">
        <v>216</v>
      </c>
      <c r="BH305" s="23">
        <v>103</v>
      </c>
      <c r="BI305" s="23">
        <v>90</v>
      </c>
      <c r="BJ305" s="23">
        <v>61</v>
      </c>
      <c r="BK305" s="23">
        <v>132</v>
      </c>
      <c r="BL305" s="23">
        <v>75</v>
      </c>
      <c r="BM305" s="23">
        <v>179</v>
      </c>
      <c r="BN305" s="23">
        <v>84</v>
      </c>
      <c r="BO305" s="21"/>
      <c r="BP305" s="21"/>
      <c r="BQ305" s="21"/>
      <c r="BR305" s="21"/>
      <c r="BS305" s="21"/>
      <c r="BT305" s="21"/>
      <c r="BU305" s="23">
        <v>0.06</v>
      </c>
      <c r="BV305" s="23">
        <v>0</v>
      </c>
      <c r="BW305" s="23">
        <v>0.13</v>
      </c>
      <c r="BX305" s="23">
        <v>0.19</v>
      </c>
      <c r="BY305" s="23">
        <v>3.36</v>
      </c>
      <c r="BZ305" s="23">
        <v>0</v>
      </c>
      <c r="CA305" s="23">
        <v>168</v>
      </c>
      <c r="CB305" s="23">
        <v>106</v>
      </c>
      <c r="CC305" s="23">
        <v>226</v>
      </c>
      <c r="CD305" s="23">
        <v>97</v>
      </c>
      <c r="CE305" s="23">
        <v>226</v>
      </c>
      <c r="CF305" s="23">
        <v>97</v>
      </c>
      <c r="CG305" s="23">
        <v>606</v>
      </c>
      <c r="CH305" s="23">
        <v>245</v>
      </c>
      <c r="CI305" s="23">
        <v>1.58</v>
      </c>
      <c r="CJ305" s="23">
        <v>0</v>
      </c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</row>
    <row r="306" spans="1:267" ht="17.25" thickBot="1">
      <c r="A306" s="23">
        <v>0</v>
      </c>
      <c r="B306" s="23">
        <v>0</v>
      </c>
      <c r="C306" s="23">
        <v>166324</v>
      </c>
      <c r="D306" s="23">
        <v>0</v>
      </c>
      <c r="E306" s="23">
        <v>0</v>
      </c>
      <c r="F306" s="23">
        <v>0</v>
      </c>
      <c r="G306" s="23">
        <v>0</v>
      </c>
      <c r="H306" s="23">
        <v>0</v>
      </c>
      <c r="I306" s="23">
        <v>3</v>
      </c>
      <c r="J306" s="21">
        <v>0</v>
      </c>
      <c r="K306" s="21">
        <v>0</v>
      </c>
      <c r="L306" s="23">
        <v>0</v>
      </c>
      <c r="M306" s="21" t="s">
        <v>1303</v>
      </c>
      <c r="N306" s="21">
        <v>0</v>
      </c>
      <c r="O306" s="23">
        <v>269</v>
      </c>
      <c r="P306" s="24" t="b">
        <v>0</v>
      </c>
      <c r="Q306" s="21" t="s">
        <v>2882</v>
      </c>
      <c r="R306" s="21" t="s">
        <v>2883</v>
      </c>
      <c r="S306" s="23">
        <v>50</v>
      </c>
      <c r="T306" s="21" t="s">
        <v>1574</v>
      </c>
      <c r="U306" s="21">
        <v>0</v>
      </c>
      <c r="V306" s="21" t="s">
        <v>1575</v>
      </c>
      <c r="W306" s="21">
        <v>0</v>
      </c>
      <c r="X306" s="24" t="b">
        <v>0</v>
      </c>
      <c r="Y306" s="21"/>
      <c r="Z306" s="21" t="s">
        <v>1143</v>
      </c>
      <c r="AA306" s="23">
        <v>10</v>
      </c>
      <c r="AB306" s="23">
        <v>54</v>
      </c>
      <c r="AC306" s="23">
        <v>0</v>
      </c>
      <c r="AD306" s="23">
        <v>0</v>
      </c>
      <c r="AE306" s="23">
        <v>0</v>
      </c>
      <c r="AF306" s="23">
        <v>425</v>
      </c>
      <c r="AG306" s="23">
        <v>425</v>
      </c>
      <c r="AH306" s="21">
        <v>0</v>
      </c>
      <c r="AI306" s="21">
        <v>0</v>
      </c>
      <c r="AJ306" s="21" t="s">
        <v>2397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0</v>
      </c>
      <c r="AQ306" s="23">
        <v>0</v>
      </c>
      <c r="AR306" s="23">
        <v>0</v>
      </c>
      <c r="AS306" s="23">
        <v>0</v>
      </c>
      <c r="AT306" s="23">
        <v>0</v>
      </c>
      <c r="AU306" s="23">
        <v>0</v>
      </c>
      <c r="AV306" s="23">
        <v>0</v>
      </c>
      <c r="AW306" s="23">
        <v>0</v>
      </c>
      <c r="AX306" s="21">
        <v>0</v>
      </c>
      <c r="AY306" s="21">
        <v>0</v>
      </c>
      <c r="AZ306" s="21">
        <v>0</v>
      </c>
      <c r="BA306" s="21">
        <v>0</v>
      </c>
      <c r="BB306" s="23">
        <v>0</v>
      </c>
      <c r="BC306" s="21">
        <v>0</v>
      </c>
      <c r="BD306" s="21">
        <v>0</v>
      </c>
      <c r="BE306" s="21">
        <v>0</v>
      </c>
      <c r="BF306" s="21">
        <v>0</v>
      </c>
      <c r="BG306" s="23">
        <v>536</v>
      </c>
      <c r="BH306" s="23">
        <v>206</v>
      </c>
      <c r="BI306" s="23">
        <v>537</v>
      </c>
      <c r="BJ306" s="23">
        <v>212</v>
      </c>
      <c r="BK306" s="23">
        <v>521</v>
      </c>
      <c r="BL306" s="23">
        <v>198</v>
      </c>
      <c r="BM306" s="23">
        <v>543</v>
      </c>
      <c r="BN306" s="23">
        <v>213</v>
      </c>
      <c r="BO306" s="21"/>
      <c r="BP306" s="21"/>
      <c r="BQ306" s="21"/>
      <c r="BR306" s="21"/>
      <c r="BS306" s="21"/>
      <c r="BT306" s="21"/>
      <c r="BU306" s="23">
        <v>0</v>
      </c>
      <c r="BV306" s="23">
        <v>0</v>
      </c>
      <c r="BW306" s="23">
        <v>0</v>
      </c>
      <c r="BX306" s="23">
        <v>0</v>
      </c>
      <c r="BY306" s="23">
        <v>0</v>
      </c>
      <c r="BZ306" s="23">
        <v>0</v>
      </c>
      <c r="CA306" s="23">
        <v>211</v>
      </c>
      <c r="CB306" s="23">
        <v>137</v>
      </c>
      <c r="CC306" s="23">
        <v>569</v>
      </c>
      <c r="CD306" s="23">
        <v>228</v>
      </c>
      <c r="CE306" s="23">
        <v>569</v>
      </c>
      <c r="CF306" s="23">
        <v>228</v>
      </c>
      <c r="CG306" s="23">
        <v>627</v>
      </c>
      <c r="CH306" s="23">
        <v>257</v>
      </c>
      <c r="CI306" s="23">
        <v>0</v>
      </c>
      <c r="CJ306" s="23">
        <v>0</v>
      </c>
      <c r="CK306" s="21"/>
      <c r="CL306" s="21"/>
      <c r="CM306" s="21"/>
      <c r="CN306" s="21"/>
      <c r="CO306" s="21"/>
      <c r="CP306" s="21"/>
      <c r="CQ306" s="21"/>
      <c r="CR306" s="21"/>
      <c r="CS306" s="21"/>
      <c r="CT306" s="21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</row>
    <row r="307" spans="1:267" ht="17.25" thickBot="1">
      <c r="A307" s="21"/>
      <c r="B307" s="21"/>
      <c r="C307" s="23">
        <v>96994</v>
      </c>
      <c r="D307" s="23">
        <v>0</v>
      </c>
      <c r="E307" s="23">
        <v>0</v>
      </c>
      <c r="F307" s="23">
        <v>0</v>
      </c>
      <c r="G307" s="23">
        <v>0</v>
      </c>
      <c r="H307" s="23">
        <v>0</v>
      </c>
      <c r="I307" s="23">
        <v>3</v>
      </c>
      <c r="J307" s="21">
        <v>2.1</v>
      </c>
      <c r="K307" s="21">
        <v>2.1</v>
      </c>
      <c r="L307" s="23">
        <v>6</v>
      </c>
      <c r="M307" s="21" t="s">
        <v>1562</v>
      </c>
      <c r="N307" s="21">
        <v>6</v>
      </c>
      <c r="O307" s="23">
        <v>270</v>
      </c>
      <c r="P307" s="24" t="b">
        <v>0</v>
      </c>
      <c r="Q307" s="21"/>
      <c r="R307" s="21"/>
      <c r="S307" s="23">
        <v>55</v>
      </c>
      <c r="T307" s="21" t="s">
        <v>1563</v>
      </c>
      <c r="U307" s="21">
        <v>6</v>
      </c>
      <c r="V307" s="21" t="s">
        <v>792</v>
      </c>
      <c r="W307" s="21">
        <v>0.2</v>
      </c>
      <c r="X307" s="24" t="b">
        <v>0</v>
      </c>
      <c r="Y307" s="21"/>
      <c r="Z307" s="21" t="s">
        <v>1129</v>
      </c>
      <c r="AA307" s="23">
        <v>10</v>
      </c>
      <c r="AB307" s="23">
        <v>54</v>
      </c>
      <c r="AC307" s="23">
        <v>6</v>
      </c>
      <c r="AD307" s="23">
        <v>3442</v>
      </c>
      <c r="AE307" s="23">
        <v>3442</v>
      </c>
      <c r="AF307" s="23">
        <v>803</v>
      </c>
      <c r="AG307" s="23">
        <v>803</v>
      </c>
      <c r="AH307" s="21">
        <v>1.1000000000000001</v>
      </c>
      <c r="AI307" s="21">
        <v>1.1000000000000001</v>
      </c>
      <c r="AJ307" s="21" t="s">
        <v>792</v>
      </c>
      <c r="AK307" s="23">
        <v>45</v>
      </c>
      <c r="AL307" s="23">
        <v>1</v>
      </c>
      <c r="AM307" s="23">
        <v>0</v>
      </c>
      <c r="AN307" s="23">
        <v>0</v>
      </c>
      <c r="AO307" s="23">
        <v>0</v>
      </c>
      <c r="AP307" s="23">
        <v>0</v>
      </c>
      <c r="AQ307" s="23">
        <v>0</v>
      </c>
      <c r="AR307" s="23">
        <v>0</v>
      </c>
      <c r="AS307" s="23">
        <v>0</v>
      </c>
      <c r="AT307" s="23">
        <v>0</v>
      </c>
      <c r="AU307" s="23">
        <v>0</v>
      </c>
      <c r="AV307" s="23">
        <v>0</v>
      </c>
      <c r="AW307" s="23">
        <v>21</v>
      </c>
      <c r="AX307" s="21">
        <v>37.799999999999997</v>
      </c>
      <c r="AY307" s="21">
        <v>1.5</v>
      </c>
      <c r="AZ307" s="21">
        <v>46</v>
      </c>
      <c r="BA307" s="21">
        <v>8.5</v>
      </c>
      <c r="BB307" s="23">
        <v>0</v>
      </c>
      <c r="BC307" s="21">
        <v>1.1200000000000001</v>
      </c>
      <c r="BD307" s="21">
        <v>0.01</v>
      </c>
      <c r="BE307" s="21">
        <v>1.1299999999999999</v>
      </c>
      <c r="BF307" s="21">
        <v>0.6</v>
      </c>
      <c r="BG307" s="23">
        <v>20</v>
      </c>
      <c r="BH307" s="23">
        <v>7</v>
      </c>
      <c r="BI307" s="23">
        <v>165</v>
      </c>
      <c r="BJ307" s="23">
        <v>94</v>
      </c>
      <c r="BK307" s="23">
        <v>10</v>
      </c>
      <c r="BL307" s="23">
        <v>3</v>
      </c>
      <c r="BM307" s="23">
        <v>24</v>
      </c>
      <c r="BN307" s="23">
        <v>13</v>
      </c>
      <c r="BO307" s="21"/>
      <c r="BP307" s="21"/>
      <c r="BQ307" s="21"/>
      <c r="BR307" s="21"/>
      <c r="BS307" s="21"/>
      <c r="BT307" s="21"/>
      <c r="BU307" s="23">
        <v>2.2400000000000002</v>
      </c>
      <c r="BV307" s="23">
        <v>0</v>
      </c>
      <c r="BW307" s="23">
        <v>0.02</v>
      </c>
      <c r="BX307" s="23">
        <v>2.2599999999999998</v>
      </c>
      <c r="BY307" s="23">
        <v>1.2</v>
      </c>
      <c r="BZ307" s="23">
        <v>0</v>
      </c>
      <c r="CA307" s="23">
        <v>89</v>
      </c>
      <c r="CB307" s="23">
        <v>56</v>
      </c>
      <c r="CC307" s="23">
        <v>43</v>
      </c>
      <c r="CD307" s="23">
        <v>13</v>
      </c>
      <c r="CE307" s="23">
        <v>43</v>
      </c>
      <c r="CF307" s="23">
        <v>13</v>
      </c>
      <c r="CG307" s="23">
        <v>367</v>
      </c>
      <c r="CH307" s="23">
        <v>112</v>
      </c>
      <c r="CI307" s="23">
        <v>0</v>
      </c>
      <c r="CJ307" s="23">
        <v>0</v>
      </c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</row>
    <row r="308" spans="1:267" ht="17.25" thickBot="1">
      <c r="A308" s="21"/>
      <c r="B308" s="21"/>
      <c r="C308" s="23">
        <v>219924</v>
      </c>
      <c r="D308" s="23">
        <v>0</v>
      </c>
      <c r="E308" s="23">
        <v>0</v>
      </c>
      <c r="F308" s="23">
        <v>0</v>
      </c>
      <c r="G308" s="23">
        <v>0</v>
      </c>
      <c r="H308" s="23">
        <v>0</v>
      </c>
      <c r="I308" s="23">
        <v>2</v>
      </c>
      <c r="J308" s="21">
        <v>2</v>
      </c>
      <c r="K308" s="21">
        <v>2</v>
      </c>
      <c r="L308" s="23">
        <v>8</v>
      </c>
      <c r="M308" s="21" t="s">
        <v>1587</v>
      </c>
      <c r="N308" s="21">
        <v>8</v>
      </c>
      <c r="O308" s="23">
        <v>271</v>
      </c>
      <c r="P308" s="24" t="b">
        <v>0</v>
      </c>
      <c r="Q308" s="21"/>
      <c r="R308" s="21"/>
      <c r="S308" s="23">
        <v>45</v>
      </c>
      <c r="T308" s="21" t="s">
        <v>1588</v>
      </c>
      <c r="U308" s="21">
        <v>8</v>
      </c>
      <c r="V308" s="21" t="s">
        <v>770</v>
      </c>
      <c r="W308" s="21">
        <v>0.8</v>
      </c>
      <c r="X308" s="24" t="b">
        <v>0</v>
      </c>
      <c r="Y308" s="21"/>
      <c r="Z308" s="21" t="s">
        <v>1129</v>
      </c>
      <c r="AA308" s="23">
        <v>10</v>
      </c>
      <c r="AB308" s="23">
        <v>54</v>
      </c>
      <c r="AC308" s="23">
        <v>8</v>
      </c>
      <c r="AD308" s="23">
        <v>26745</v>
      </c>
      <c r="AE308" s="23">
        <v>26745</v>
      </c>
      <c r="AF308" s="23">
        <v>2390</v>
      </c>
      <c r="AG308" s="23">
        <v>2390</v>
      </c>
      <c r="AH308" s="21">
        <v>1.8</v>
      </c>
      <c r="AI308" s="21">
        <v>1.8</v>
      </c>
      <c r="AJ308" s="21" t="s">
        <v>770</v>
      </c>
      <c r="AK308" s="23">
        <v>90</v>
      </c>
      <c r="AL308" s="23">
        <v>0</v>
      </c>
      <c r="AM308" s="23">
        <v>0</v>
      </c>
      <c r="AN308" s="23">
        <v>1</v>
      </c>
      <c r="AO308" s="23">
        <v>0</v>
      </c>
      <c r="AP308" s="23">
        <v>0</v>
      </c>
      <c r="AQ308" s="23">
        <v>0</v>
      </c>
      <c r="AR308" s="23">
        <v>0</v>
      </c>
      <c r="AS308" s="23">
        <v>0</v>
      </c>
      <c r="AT308" s="23">
        <v>0</v>
      </c>
      <c r="AU308" s="23">
        <v>0</v>
      </c>
      <c r="AV308" s="23">
        <v>2</v>
      </c>
      <c r="AW308" s="23">
        <v>30</v>
      </c>
      <c r="AX308" s="21">
        <v>30.8</v>
      </c>
      <c r="AY308" s="21">
        <v>0.9</v>
      </c>
      <c r="AZ308" s="21">
        <v>0</v>
      </c>
      <c r="BA308" s="21">
        <v>3.2</v>
      </c>
      <c r="BB308" s="23">
        <v>1</v>
      </c>
      <c r="BC308" s="21">
        <v>0</v>
      </c>
      <c r="BD308" s="21">
        <v>0.01</v>
      </c>
      <c r="BE308" s="21">
        <v>0.01</v>
      </c>
      <c r="BF308" s="21">
        <v>2.73</v>
      </c>
      <c r="BG308" s="23">
        <v>37</v>
      </c>
      <c r="BH308" s="23">
        <v>13</v>
      </c>
      <c r="BI308" s="23">
        <v>178</v>
      </c>
      <c r="BJ308" s="23">
        <v>60</v>
      </c>
      <c r="BK308" s="23">
        <v>371</v>
      </c>
      <c r="BL308" s="23">
        <v>169</v>
      </c>
      <c r="BM308" s="23">
        <v>109</v>
      </c>
      <c r="BN308" s="23">
        <v>34</v>
      </c>
      <c r="BO308" s="21"/>
      <c r="BP308" s="21"/>
      <c r="BQ308" s="21"/>
      <c r="BR308" s="21"/>
      <c r="BS308" s="21"/>
      <c r="BT308" s="21"/>
      <c r="BU308" s="23">
        <v>0</v>
      </c>
      <c r="BV308" s="23">
        <v>0</v>
      </c>
      <c r="BW308" s="23">
        <v>0.01</v>
      </c>
      <c r="BX308" s="23">
        <v>0.01</v>
      </c>
      <c r="BY308" s="23">
        <v>2.73</v>
      </c>
      <c r="BZ308" s="23">
        <v>0</v>
      </c>
      <c r="CA308" s="23">
        <v>423</v>
      </c>
      <c r="CB308" s="23">
        <v>110</v>
      </c>
      <c r="CC308" s="23">
        <v>16</v>
      </c>
      <c r="CD308" s="23">
        <v>5</v>
      </c>
      <c r="CE308" s="23">
        <v>16</v>
      </c>
      <c r="CF308" s="23">
        <v>5</v>
      </c>
      <c r="CG308" s="23">
        <v>185</v>
      </c>
      <c r="CH308" s="23">
        <v>68</v>
      </c>
      <c r="CI308" s="23">
        <v>1</v>
      </c>
      <c r="CJ308" s="23">
        <v>1</v>
      </c>
      <c r="CK308" s="21"/>
      <c r="CL308" s="21"/>
      <c r="CM308" s="21"/>
      <c r="CN308" s="21"/>
      <c r="CO308" s="21"/>
      <c r="CP308" s="21"/>
      <c r="CQ308" s="21"/>
      <c r="CR308" s="21"/>
      <c r="CS308" s="21"/>
      <c r="CT308" s="21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</row>
    <row r="309" spans="1:267" ht="17.25" thickBot="1">
      <c r="A309" s="21"/>
      <c r="B309" s="21"/>
      <c r="C309" s="23">
        <v>432931</v>
      </c>
      <c r="D309" s="23">
        <v>0</v>
      </c>
      <c r="E309" s="23">
        <v>0</v>
      </c>
      <c r="F309" s="23">
        <v>0</v>
      </c>
      <c r="G309" s="23">
        <v>0</v>
      </c>
      <c r="H309" s="23">
        <v>0</v>
      </c>
      <c r="I309" s="23">
        <v>3</v>
      </c>
      <c r="J309" s="21">
        <v>1</v>
      </c>
      <c r="K309" s="21">
        <v>1</v>
      </c>
      <c r="L309" s="23">
        <v>0</v>
      </c>
      <c r="M309" s="21" t="s">
        <v>1589</v>
      </c>
      <c r="N309" s="21">
        <v>0</v>
      </c>
      <c r="O309" s="23">
        <v>272</v>
      </c>
      <c r="P309" s="24" t="b">
        <v>0</v>
      </c>
      <c r="Q309" s="21"/>
      <c r="R309" s="21"/>
      <c r="S309" s="23">
        <v>45</v>
      </c>
      <c r="T309" s="21" t="s">
        <v>1590</v>
      </c>
      <c r="U309" s="21">
        <v>0</v>
      </c>
      <c r="V309" s="21" t="s">
        <v>969</v>
      </c>
      <c r="W309" s="21">
        <v>0</v>
      </c>
      <c r="X309" s="24" t="b">
        <v>0</v>
      </c>
      <c r="Y309" s="21"/>
      <c r="Z309" s="21" t="s">
        <v>1129</v>
      </c>
      <c r="AA309" s="23">
        <v>10</v>
      </c>
      <c r="AB309" s="23">
        <v>54</v>
      </c>
      <c r="AC309" s="23">
        <v>0</v>
      </c>
      <c r="AD309" s="23">
        <v>98</v>
      </c>
      <c r="AE309" s="23">
        <v>98</v>
      </c>
      <c r="AF309" s="23">
        <v>256</v>
      </c>
      <c r="AG309" s="23">
        <v>256</v>
      </c>
      <c r="AH309" s="21">
        <v>0</v>
      </c>
      <c r="AI309" s="21">
        <v>0</v>
      </c>
      <c r="AJ309" s="21" t="s">
        <v>969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0</v>
      </c>
      <c r="AQ309" s="23">
        <v>0</v>
      </c>
      <c r="AR309" s="23">
        <v>0</v>
      </c>
      <c r="AS309" s="23">
        <v>0</v>
      </c>
      <c r="AT309" s="23">
        <v>0</v>
      </c>
      <c r="AU309" s="23">
        <v>0</v>
      </c>
      <c r="AV309" s="23">
        <v>0</v>
      </c>
      <c r="AW309" s="23">
        <v>0</v>
      </c>
      <c r="AX309" s="21">
        <v>0</v>
      </c>
      <c r="AY309" s="21">
        <v>0</v>
      </c>
      <c r="AZ309" s="21">
        <v>0</v>
      </c>
      <c r="BA309" s="21">
        <v>0</v>
      </c>
      <c r="BB309" s="23">
        <v>0</v>
      </c>
      <c r="BC309" s="21">
        <v>0</v>
      </c>
      <c r="BD309" s="21">
        <v>0</v>
      </c>
      <c r="BE309" s="21">
        <v>0</v>
      </c>
      <c r="BF309" s="21">
        <v>0</v>
      </c>
      <c r="BG309" s="23">
        <v>436</v>
      </c>
      <c r="BH309" s="23">
        <v>139</v>
      </c>
      <c r="BI309" s="23">
        <v>437</v>
      </c>
      <c r="BJ309" s="23">
        <v>145</v>
      </c>
      <c r="BK309" s="23">
        <v>413</v>
      </c>
      <c r="BL309" s="23">
        <v>128</v>
      </c>
      <c r="BM309" s="23">
        <v>445</v>
      </c>
      <c r="BN309" s="23">
        <v>146</v>
      </c>
      <c r="BO309" s="21"/>
      <c r="BP309" s="21"/>
      <c r="BQ309" s="21"/>
      <c r="BR309" s="21"/>
      <c r="BS309" s="21"/>
      <c r="BT309" s="21"/>
      <c r="BU309" s="23">
        <v>0</v>
      </c>
      <c r="BV309" s="23">
        <v>0</v>
      </c>
      <c r="BW309" s="23">
        <v>0</v>
      </c>
      <c r="BX309" s="23">
        <v>0</v>
      </c>
      <c r="BY309" s="23">
        <v>0</v>
      </c>
      <c r="BZ309" s="23">
        <v>0</v>
      </c>
      <c r="CA309" s="23">
        <v>473</v>
      </c>
      <c r="CB309" s="23">
        <v>238</v>
      </c>
      <c r="CC309" s="23">
        <v>483</v>
      </c>
      <c r="CD309" s="23">
        <v>167</v>
      </c>
      <c r="CE309" s="23">
        <v>483</v>
      </c>
      <c r="CF309" s="23">
        <v>167</v>
      </c>
      <c r="CG309" s="23">
        <v>547</v>
      </c>
      <c r="CH309" s="23">
        <v>208</v>
      </c>
      <c r="CI309" s="23">
        <v>0</v>
      </c>
      <c r="CJ309" s="23">
        <v>0</v>
      </c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</row>
    <row r="310" spans="1:267" ht="17.25" thickBot="1">
      <c r="A310" s="21"/>
      <c r="B310" s="21"/>
      <c r="C310" s="23">
        <v>83543</v>
      </c>
      <c r="D310" s="23">
        <v>0</v>
      </c>
      <c r="E310" s="23">
        <v>0</v>
      </c>
      <c r="F310" s="23">
        <v>0</v>
      </c>
      <c r="G310" s="23">
        <v>0</v>
      </c>
      <c r="H310" s="23">
        <v>0</v>
      </c>
      <c r="I310" s="23">
        <v>3</v>
      </c>
      <c r="J310" s="21">
        <v>1</v>
      </c>
      <c r="K310" s="21">
        <v>1</v>
      </c>
      <c r="L310" s="23">
        <v>0</v>
      </c>
      <c r="M310" s="21" t="s">
        <v>715</v>
      </c>
      <c r="N310" s="21">
        <v>0</v>
      </c>
      <c r="O310" s="23">
        <v>273</v>
      </c>
      <c r="P310" s="24" t="b">
        <v>0</v>
      </c>
      <c r="Q310" s="21"/>
      <c r="R310" s="21"/>
      <c r="S310" s="23">
        <v>45</v>
      </c>
      <c r="T310" s="21" t="s">
        <v>1561</v>
      </c>
      <c r="U310" s="21">
        <v>0</v>
      </c>
      <c r="V310" s="21" t="s">
        <v>972</v>
      </c>
      <c r="W310" s="21">
        <v>0.1</v>
      </c>
      <c r="X310" s="24" t="b">
        <v>0</v>
      </c>
      <c r="Y310" s="21"/>
      <c r="Z310" s="21" t="s">
        <v>1129</v>
      </c>
      <c r="AA310" s="23">
        <v>10</v>
      </c>
      <c r="AB310" s="23">
        <v>54</v>
      </c>
      <c r="AC310" s="23">
        <v>0</v>
      </c>
      <c r="AD310" s="23">
        <v>275</v>
      </c>
      <c r="AE310" s="23">
        <v>275</v>
      </c>
      <c r="AF310" s="23">
        <v>731</v>
      </c>
      <c r="AG310" s="23">
        <v>731</v>
      </c>
      <c r="AH310" s="21">
        <v>0</v>
      </c>
      <c r="AI310" s="21">
        <v>0</v>
      </c>
      <c r="AJ310" s="21" t="s">
        <v>972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0</v>
      </c>
      <c r="AQ310" s="23">
        <v>0</v>
      </c>
      <c r="AR310" s="23">
        <v>0</v>
      </c>
      <c r="AS310" s="23">
        <v>0</v>
      </c>
      <c r="AT310" s="23">
        <v>0</v>
      </c>
      <c r="AU310" s="23">
        <v>0</v>
      </c>
      <c r="AV310" s="23">
        <v>0</v>
      </c>
      <c r="AW310" s="23">
        <v>0</v>
      </c>
      <c r="AX310" s="21">
        <v>0</v>
      </c>
      <c r="AY310" s="21">
        <v>0</v>
      </c>
      <c r="AZ310" s="21">
        <v>0</v>
      </c>
      <c r="BA310" s="21">
        <v>0</v>
      </c>
      <c r="BB310" s="23">
        <v>0</v>
      </c>
      <c r="BC310" s="21">
        <v>0</v>
      </c>
      <c r="BD310" s="21">
        <v>0</v>
      </c>
      <c r="BE310" s="21">
        <v>0</v>
      </c>
      <c r="BF310" s="21">
        <v>0</v>
      </c>
      <c r="BG310" s="23">
        <v>349</v>
      </c>
      <c r="BH310" s="23">
        <v>111</v>
      </c>
      <c r="BI310" s="23">
        <v>343</v>
      </c>
      <c r="BJ310" s="23">
        <v>116</v>
      </c>
      <c r="BK310" s="23">
        <v>306</v>
      </c>
      <c r="BL310" s="23">
        <v>98</v>
      </c>
      <c r="BM310" s="23">
        <v>357</v>
      </c>
      <c r="BN310" s="23">
        <v>118</v>
      </c>
      <c r="BO310" s="21"/>
      <c r="BP310" s="21"/>
      <c r="BQ310" s="21"/>
      <c r="BR310" s="21"/>
      <c r="BS310" s="21"/>
      <c r="BT310" s="21"/>
      <c r="BU310" s="23">
        <v>0</v>
      </c>
      <c r="BV310" s="23">
        <v>0</v>
      </c>
      <c r="BW310" s="23">
        <v>0</v>
      </c>
      <c r="BX310" s="23">
        <v>0</v>
      </c>
      <c r="BY310" s="23">
        <v>0</v>
      </c>
      <c r="BZ310" s="23">
        <v>0</v>
      </c>
      <c r="CA310" s="23">
        <v>338</v>
      </c>
      <c r="CB310" s="23">
        <v>206</v>
      </c>
      <c r="CC310" s="23">
        <v>399</v>
      </c>
      <c r="CD310" s="23">
        <v>140</v>
      </c>
      <c r="CE310" s="23">
        <v>399</v>
      </c>
      <c r="CF310" s="23">
        <v>140</v>
      </c>
      <c r="CG310" s="23">
        <v>435</v>
      </c>
      <c r="CH310" s="23">
        <v>147</v>
      </c>
      <c r="CI310" s="23">
        <v>0</v>
      </c>
      <c r="CJ310" s="23">
        <v>0</v>
      </c>
      <c r="CK310" s="21"/>
      <c r="CL310" s="21"/>
      <c r="CM310" s="21"/>
      <c r="CN310" s="21"/>
      <c r="CO310" s="21"/>
      <c r="CP310" s="21"/>
      <c r="CQ310" s="21"/>
      <c r="CR310" s="21"/>
      <c r="CS310" s="21"/>
      <c r="CT310" s="21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</row>
    <row r="311" spans="1:267" ht="15.75" customHeight="1" thickBot="1">
      <c r="A311" s="21"/>
      <c r="B311" s="21"/>
      <c r="C311" s="23">
        <v>109434</v>
      </c>
      <c r="D311" s="23">
        <v>0</v>
      </c>
      <c r="E311" s="23">
        <v>0</v>
      </c>
      <c r="F311" s="23">
        <v>0</v>
      </c>
      <c r="G311" s="23">
        <v>0</v>
      </c>
      <c r="H311" s="23">
        <v>0</v>
      </c>
      <c r="I311" s="23">
        <v>2</v>
      </c>
      <c r="J311" s="21">
        <v>1</v>
      </c>
      <c r="K311" s="21">
        <v>1</v>
      </c>
      <c r="L311" s="23">
        <v>0</v>
      </c>
      <c r="M311" s="21" t="s">
        <v>1564</v>
      </c>
      <c r="N311" s="21">
        <v>0</v>
      </c>
      <c r="O311" s="23">
        <v>274</v>
      </c>
      <c r="P311" s="24" t="b">
        <v>0</v>
      </c>
      <c r="Q311" s="21"/>
      <c r="R311" s="21"/>
      <c r="S311" s="23">
        <v>40</v>
      </c>
      <c r="T311" s="21" t="s">
        <v>1565</v>
      </c>
      <c r="U311" s="21">
        <v>0</v>
      </c>
      <c r="V311" s="21" t="s">
        <v>971</v>
      </c>
      <c r="W311" s="21">
        <v>0.2</v>
      </c>
      <c r="X311" s="24" t="b">
        <v>0</v>
      </c>
      <c r="Y311" s="21"/>
      <c r="Z311" s="21" t="s">
        <v>1129</v>
      </c>
      <c r="AA311" s="23">
        <v>10</v>
      </c>
      <c r="AB311" s="23">
        <v>54</v>
      </c>
      <c r="AC311" s="23">
        <v>0</v>
      </c>
      <c r="AD311" s="23">
        <v>266</v>
      </c>
      <c r="AE311" s="23">
        <v>266</v>
      </c>
      <c r="AF311" s="23">
        <v>789</v>
      </c>
      <c r="AG311" s="23">
        <v>789</v>
      </c>
      <c r="AH311" s="21">
        <v>0</v>
      </c>
      <c r="AI311" s="21">
        <v>0</v>
      </c>
      <c r="AJ311" s="21" t="s">
        <v>971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0</v>
      </c>
      <c r="AQ311" s="23">
        <v>0</v>
      </c>
      <c r="AR311" s="23">
        <v>0</v>
      </c>
      <c r="AS311" s="23">
        <v>0</v>
      </c>
      <c r="AT311" s="23">
        <v>0</v>
      </c>
      <c r="AU311" s="23">
        <v>0</v>
      </c>
      <c r="AV311" s="23">
        <v>0</v>
      </c>
      <c r="AW311" s="23">
        <v>0</v>
      </c>
      <c r="AX311" s="21">
        <v>0</v>
      </c>
      <c r="AY311" s="21">
        <v>0</v>
      </c>
      <c r="AZ311" s="21">
        <v>0</v>
      </c>
      <c r="BA311" s="21">
        <v>0</v>
      </c>
      <c r="BB311" s="23">
        <v>0</v>
      </c>
      <c r="BC311" s="21">
        <v>0</v>
      </c>
      <c r="BD311" s="21">
        <v>0</v>
      </c>
      <c r="BE311" s="21">
        <v>0</v>
      </c>
      <c r="BF311" s="21">
        <v>0</v>
      </c>
      <c r="BG311" s="23">
        <v>247</v>
      </c>
      <c r="BH311" s="23">
        <v>91</v>
      </c>
      <c r="BI311" s="23">
        <v>238</v>
      </c>
      <c r="BJ311" s="23">
        <v>87</v>
      </c>
      <c r="BK311" s="23">
        <v>195</v>
      </c>
      <c r="BL311" s="23">
        <v>62</v>
      </c>
      <c r="BM311" s="23">
        <v>256</v>
      </c>
      <c r="BN311" s="23">
        <v>90</v>
      </c>
      <c r="BO311" s="21"/>
      <c r="BP311" s="21"/>
      <c r="BQ311" s="21"/>
      <c r="BR311" s="21"/>
      <c r="BS311" s="21"/>
      <c r="BT311" s="21"/>
      <c r="BU311" s="23">
        <v>0</v>
      </c>
      <c r="BV311" s="23">
        <v>0</v>
      </c>
      <c r="BW311" s="23">
        <v>0</v>
      </c>
      <c r="BX311" s="23">
        <v>0</v>
      </c>
      <c r="BY311" s="23">
        <v>0</v>
      </c>
      <c r="BZ311" s="23">
        <v>0</v>
      </c>
      <c r="CA311" s="23">
        <v>575</v>
      </c>
      <c r="CB311" s="23">
        <v>161</v>
      </c>
      <c r="CC311" s="23">
        <v>303</v>
      </c>
      <c r="CD311" s="23">
        <v>96</v>
      </c>
      <c r="CE311" s="23">
        <v>303</v>
      </c>
      <c r="CF311" s="23">
        <v>96</v>
      </c>
      <c r="CG311" s="23">
        <v>375</v>
      </c>
      <c r="CH311" s="23">
        <v>147</v>
      </c>
      <c r="CI311" s="23">
        <v>0</v>
      </c>
      <c r="CJ311" s="23">
        <v>0</v>
      </c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</row>
    <row r="312" spans="1:267" ht="17.25" thickBot="1">
      <c r="A312" s="21"/>
      <c r="B312" s="21"/>
      <c r="C312" s="23">
        <v>80201</v>
      </c>
      <c r="D312" s="23">
        <v>0</v>
      </c>
      <c r="E312" s="23">
        <v>0</v>
      </c>
      <c r="F312" s="23">
        <v>0</v>
      </c>
      <c r="G312" s="23">
        <v>0</v>
      </c>
      <c r="H312" s="23">
        <v>1</v>
      </c>
      <c r="I312" s="23">
        <v>1</v>
      </c>
      <c r="J312" s="21">
        <v>2.4</v>
      </c>
      <c r="K312" s="21">
        <v>2.4</v>
      </c>
      <c r="L312" s="23">
        <v>12</v>
      </c>
      <c r="M312" s="21" t="s">
        <v>1557</v>
      </c>
      <c r="N312" s="21">
        <v>12</v>
      </c>
      <c r="O312" s="23">
        <v>275</v>
      </c>
      <c r="P312" s="24" t="b">
        <v>1</v>
      </c>
      <c r="Q312" s="21"/>
      <c r="R312" s="21"/>
      <c r="S312" s="23">
        <v>45</v>
      </c>
      <c r="T312" s="21" t="s">
        <v>1558</v>
      </c>
      <c r="U312" s="21">
        <v>12</v>
      </c>
      <c r="V312" s="21" t="s">
        <v>700</v>
      </c>
      <c r="W312" s="21">
        <v>8.6</v>
      </c>
      <c r="X312" s="24" t="b">
        <v>0</v>
      </c>
      <c r="Y312" s="21"/>
      <c r="Z312" s="21" t="s">
        <v>1129</v>
      </c>
      <c r="AA312" s="23">
        <v>10</v>
      </c>
      <c r="AB312" s="23">
        <v>54</v>
      </c>
      <c r="AC312" s="23">
        <v>12</v>
      </c>
      <c r="AD312" s="23">
        <v>74921</v>
      </c>
      <c r="AE312" s="23">
        <v>74921</v>
      </c>
      <c r="AF312" s="23">
        <v>9970</v>
      </c>
      <c r="AG312" s="23">
        <v>9970</v>
      </c>
      <c r="AH312" s="21">
        <v>2.7</v>
      </c>
      <c r="AI312" s="21">
        <v>2.7</v>
      </c>
      <c r="AJ312" s="21" t="s">
        <v>700</v>
      </c>
      <c r="AK312" s="23">
        <v>90</v>
      </c>
      <c r="AL312" s="23">
        <v>0</v>
      </c>
      <c r="AM312" s="23">
        <v>0</v>
      </c>
      <c r="AN312" s="23">
        <v>1</v>
      </c>
      <c r="AO312" s="23">
        <v>0</v>
      </c>
      <c r="AP312" s="23">
        <v>0</v>
      </c>
      <c r="AQ312" s="23">
        <v>0</v>
      </c>
      <c r="AR312" s="23">
        <v>0</v>
      </c>
      <c r="AS312" s="23">
        <v>0</v>
      </c>
      <c r="AT312" s="23">
        <v>0</v>
      </c>
      <c r="AU312" s="23">
        <v>9</v>
      </c>
      <c r="AV312" s="23">
        <v>3</v>
      </c>
      <c r="AW312" s="23">
        <v>46</v>
      </c>
      <c r="AX312" s="21">
        <v>75</v>
      </c>
      <c r="AY312" s="21">
        <v>0</v>
      </c>
      <c r="AZ312" s="21">
        <v>0</v>
      </c>
      <c r="BA312" s="21">
        <v>7.5</v>
      </c>
      <c r="BB312" s="23">
        <v>1</v>
      </c>
      <c r="BC312" s="21">
        <v>0</v>
      </c>
      <c r="BD312" s="21">
        <v>0</v>
      </c>
      <c r="BE312" s="21">
        <v>0</v>
      </c>
      <c r="BF312" s="21">
        <v>2.73</v>
      </c>
      <c r="BG312" s="23">
        <v>1</v>
      </c>
      <c r="BH312" s="23">
        <v>1</v>
      </c>
      <c r="BI312" s="23">
        <v>338</v>
      </c>
      <c r="BJ312" s="23">
        <v>55</v>
      </c>
      <c r="BK312" s="23">
        <v>300</v>
      </c>
      <c r="BL312" s="23">
        <v>54</v>
      </c>
      <c r="BM312" s="23">
        <v>34</v>
      </c>
      <c r="BN312" s="23">
        <v>1</v>
      </c>
      <c r="BO312" s="21"/>
      <c r="BP312" s="21"/>
      <c r="BQ312" s="21"/>
      <c r="BR312" s="21"/>
      <c r="BS312" s="21"/>
      <c r="BT312" s="21"/>
      <c r="BU312" s="23">
        <v>0</v>
      </c>
      <c r="BV312" s="23">
        <v>9</v>
      </c>
      <c r="BW312" s="23">
        <v>0</v>
      </c>
      <c r="BX312" s="23">
        <v>0</v>
      </c>
      <c r="BY312" s="23">
        <v>2.73</v>
      </c>
      <c r="BZ312" s="23">
        <v>0</v>
      </c>
      <c r="CA312" s="23">
        <v>331</v>
      </c>
      <c r="CB312" s="23">
        <v>18</v>
      </c>
      <c r="CC312" s="23">
        <v>5</v>
      </c>
      <c r="CD312" s="23">
        <v>1</v>
      </c>
      <c r="CE312" s="23">
        <v>5</v>
      </c>
      <c r="CF312" s="23">
        <v>1</v>
      </c>
      <c r="CG312" s="23">
        <v>45</v>
      </c>
      <c r="CH312" s="23">
        <v>9</v>
      </c>
      <c r="CI312" s="23">
        <v>1</v>
      </c>
      <c r="CJ312" s="23">
        <v>1</v>
      </c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</row>
    <row r="313" spans="1:267" ht="17.25" thickBot="1">
      <c r="A313" s="21"/>
      <c r="B313" s="21"/>
      <c r="C313" s="23">
        <v>212314</v>
      </c>
      <c r="D313" s="23">
        <v>0</v>
      </c>
      <c r="E313" s="23">
        <v>0</v>
      </c>
      <c r="F313" s="23">
        <v>0</v>
      </c>
      <c r="G313" s="23">
        <v>0</v>
      </c>
      <c r="H313" s="23">
        <v>0</v>
      </c>
      <c r="I313" s="23">
        <v>3</v>
      </c>
      <c r="J313" s="21">
        <v>1</v>
      </c>
      <c r="K313" s="21">
        <v>1</v>
      </c>
      <c r="L313" s="23">
        <v>3</v>
      </c>
      <c r="M313" s="21" t="s">
        <v>2398</v>
      </c>
      <c r="N313" s="21">
        <v>3</v>
      </c>
      <c r="O313" s="23">
        <v>276</v>
      </c>
      <c r="P313" s="24" t="b">
        <v>0</v>
      </c>
      <c r="Q313" s="21"/>
      <c r="R313" s="21"/>
      <c r="S313" s="23">
        <v>45</v>
      </c>
      <c r="T313" s="21" t="s">
        <v>2026</v>
      </c>
      <c r="U313" s="21">
        <v>3</v>
      </c>
      <c r="V313" s="21" t="s">
        <v>2399</v>
      </c>
      <c r="W313" s="21">
        <v>0.6</v>
      </c>
      <c r="X313" s="24" t="b">
        <v>0</v>
      </c>
      <c r="Y313" s="21"/>
      <c r="Z313" s="21" t="s">
        <v>1129</v>
      </c>
      <c r="AA313" s="23">
        <v>10</v>
      </c>
      <c r="AB313" s="23">
        <v>54</v>
      </c>
      <c r="AC313" s="23">
        <v>3</v>
      </c>
      <c r="AD313" s="23">
        <v>17951</v>
      </c>
      <c r="AE313" s="23">
        <v>17951</v>
      </c>
      <c r="AF313" s="23">
        <v>4132</v>
      </c>
      <c r="AG313" s="23">
        <v>4132</v>
      </c>
      <c r="AH313" s="21">
        <v>0.7</v>
      </c>
      <c r="AI313" s="21">
        <v>0.7</v>
      </c>
      <c r="AJ313" s="21" t="s">
        <v>2399</v>
      </c>
      <c r="AK313" s="23">
        <v>90</v>
      </c>
      <c r="AL313" s="23">
        <v>0</v>
      </c>
      <c r="AM313" s="23">
        <v>0</v>
      </c>
      <c r="AN313" s="23">
        <v>1</v>
      </c>
      <c r="AO313" s="23">
        <v>0</v>
      </c>
      <c r="AP313" s="23">
        <v>0</v>
      </c>
      <c r="AQ313" s="23">
        <v>0</v>
      </c>
      <c r="AR313" s="23">
        <v>0</v>
      </c>
      <c r="AS313" s="23">
        <v>0</v>
      </c>
      <c r="AT313" s="23">
        <v>0</v>
      </c>
      <c r="AU313" s="23">
        <v>0</v>
      </c>
      <c r="AV313" s="23">
        <v>0</v>
      </c>
      <c r="AW313" s="23">
        <v>15</v>
      </c>
      <c r="AX313" s="21">
        <v>8</v>
      </c>
      <c r="AY313" s="21">
        <v>12.1</v>
      </c>
      <c r="AZ313" s="21">
        <v>1</v>
      </c>
      <c r="BA313" s="21">
        <v>2.1</v>
      </c>
      <c r="BB313" s="23">
        <v>1</v>
      </c>
      <c r="BC313" s="21">
        <v>0.02</v>
      </c>
      <c r="BD313" s="21">
        <v>0.01</v>
      </c>
      <c r="BE313" s="21">
        <v>0.03</v>
      </c>
      <c r="BF313" s="21">
        <v>2.73</v>
      </c>
      <c r="BG313" s="23">
        <v>160</v>
      </c>
      <c r="BH313" s="23">
        <v>69</v>
      </c>
      <c r="BI313" s="23">
        <v>92</v>
      </c>
      <c r="BJ313" s="23">
        <v>62</v>
      </c>
      <c r="BK313" s="23">
        <v>167</v>
      </c>
      <c r="BL313" s="23">
        <v>91</v>
      </c>
      <c r="BM313" s="23">
        <v>153</v>
      </c>
      <c r="BN313" s="23">
        <v>77</v>
      </c>
      <c r="BO313" s="21"/>
      <c r="BP313" s="21"/>
      <c r="BQ313" s="21"/>
      <c r="BR313" s="21"/>
      <c r="BS313" s="21"/>
      <c r="BT313" s="21"/>
      <c r="BU313" s="23">
        <v>0.02</v>
      </c>
      <c r="BV313" s="23">
        <v>0</v>
      </c>
      <c r="BW313" s="23">
        <v>0.01</v>
      </c>
      <c r="BX313" s="23">
        <v>0.03</v>
      </c>
      <c r="BY313" s="23">
        <v>2.73</v>
      </c>
      <c r="BZ313" s="23">
        <v>0</v>
      </c>
      <c r="CA313" s="23">
        <v>412</v>
      </c>
      <c r="CB313" s="23">
        <v>219</v>
      </c>
      <c r="CC313" s="23">
        <v>68</v>
      </c>
      <c r="CD313" s="23">
        <v>23</v>
      </c>
      <c r="CE313" s="23">
        <v>68</v>
      </c>
      <c r="CF313" s="23">
        <v>23</v>
      </c>
      <c r="CG313" s="23">
        <v>221</v>
      </c>
      <c r="CH313" s="23">
        <v>68</v>
      </c>
      <c r="CI313" s="23">
        <v>1</v>
      </c>
      <c r="CJ313" s="23">
        <v>1</v>
      </c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</row>
    <row r="314" spans="1:267" ht="17.25" thickBot="1">
      <c r="A314" s="21"/>
      <c r="B314" s="21"/>
      <c r="C314" s="23">
        <v>120721</v>
      </c>
      <c r="D314" s="23">
        <v>0</v>
      </c>
      <c r="E314" s="23">
        <v>0</v>
      </c>
      <c r="F314" s="23">
        <v>0</v>
      </c>
      <c r="G314" s="23">
        <v>0</v>
      </c>
      <c r="H314" s="23">
        <v>0</v>
      </c>
      <c r="I314" s="23">
        <v>2</v>
      </c>
      <c r="J314" s="21">
        <v>1</v>
      </c>
      <c r="K314" s="21">
        <v>1</v>
      </c>
      <c r="L314" s="23">
        <v>0</v>
      </c>
      <c r="M314" s="21" t="s">
        <v>1354</v>
      </c>
      <c r="N314" s="21">
        <v>0</v>
      </c>
      <c r="O314" s="23">
        <v>277</v>
      </c>
      <c r="P314" s="24" t="b">
        <v>0</v>
      </c>
      <c r="Q314" s="21"/>
      <c r="R314" s="21"/>
      <c r="S314" s="23">
        <v>40</v>
      </c>
      <c r="T314" s="21" t="s">
        <v>1591</v>
      </c>
      <c r="U314" s="21">
        <v>0</v>
      </c>
      <c r="V314" s="21" t="s">
        <v>884</v>
      </c>
      <c r="W314" s="21">
        <v>0.6</v>
      </c>
      <c r="X314" s="24" t="b">
        <v>0</v>
      </c>
      <c r="Y314" s="21"/>
      <c r="Z314" s="21" t="s">
        <v>1129</v>
      </c>
      <c r="AA314" s="23">
        <v>10</v>
      </c>
      <c r="AB314" s="23">
        <v>54</v>
      </c>
      <c r="AC314" s="23">
        <v>0</v>
      </c>
      <c r="AD314" s="23">
        <v>1337</v>
      </c>
      <c r="AE314" s="23">
        <v>1337</v>
      </c>
      <c r="AF314" s="23">
        <v>2630</v>
      </c>
      <c r="AG314" s="23">
        <v>2630</v>
      </c>
      <c r="AH314" s="21">
        <v>0</v>
      </c>
      <c r="AI314" s="21">
        <v>0</v>
      </c>
      <c r="AJ314" s="21" t="s">
        <v>884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  <c r="AQ314" s="23">
        <v>0</v>
      </c>
      <c r="AR314" s="23">
        <v>0</v>
      </c>
      <c r="AS314" s="23">
        <v>0</v>
      </c>
      <c r="AT314" s="23">
        <v>0</v>
      </c>
      <c r="AU314" s="23">
        <v>0</v>
      </c>
      <c r="AV314" s="23">
        <v>0</v>
      </c>
      <c r="AW314" s="23">
        <v>0</v>
      </c>
      <c r="AX314" s="21">
        <v>0</v>
      </c>
      <c r="AY314" s="21">
        <v>0</v>
      </c>
      <c r="AZ314" s="21">
        <v>0</v>
      </c>
      <c r="BA314" s="21">
        <v>0</v>
      </c>
      <c r="BB314" s="23">
        <v>0</v>
      </c>
      <c r="BC314" s="21">
        <v>0</v>
      </c>
      <c r="BD314" s="21">
        <v>0</v>
      </c>
      <c r="BE314" s="21">
        <v>0</v>
      </c>
      <c r="BF314" s="21">
        <v>0</v>
      </c>
      <c r="BG314" s="23">
        <v>253</v>
      </c>
      <c r="BH314" s="23">
        <v>94</v>
      </c>
      <c r="BI314" s="23">
        <v>244</v>
      </c>
      <c r="BJ314" s="23">
        <v>90</v>
      </c>
      <c r="BK314" s="23">
        <v>201</v>
      </c>
      <c r="BL314" s="23">
        <v>65</v>
      </c>
      <c r="BM314" s="23">
        <v>262</v>
      </c>
      <c r="BN314" s="23">
        <v>93</v>
      </c>
      <c r="BO314" s="21"/>
      <c r="BP314" s="21"/>
      <c r="BQ314" s="21"/>
      <c r="BR314" s="21"/>
      <c r="BS314" s="21"/>
      <c r="BT314" s="21"/>
      <c r="BU314" s="23">
        <v>0</v>
      </c>
      <c r="BV314" s="23">
        <v>0</v>
      </c>
      <c r="BW314" s="23">
        <v>0</v>
      </c>
      <c r="BX314" s="23">
        <v>0</v>
      </c>
      <c r="BY314" s="23">
        <v>0</v>
      </c>
      <c r="BZ314" s="23">
        <v>0</v>
      </c>
      <c r="CA314" s="23">
        <v>581</v>
      </c>
      <c r="CB314" s="23">
        <v>164</v>
      </c>
      <c r="CC314" s="23">
        <v>309</v>
      </c>
      <c r="CD314" s="23">
        <v>99</v>
      </c>
      <c r="CE314" s="23">
        <v>309</v>
      </c>
      <c r="CF314" s="23">
        <v>99</v>
      </c>
      <c r="CG314" s="23">
        <v>217</v>
      </c>
      <c r="CH314" s="23">
        <v>80</v>
      </c>
      <c r="CI314" s="23">
        <v>0</v>
      </c>
      <c r="CJ314" s="23">
        <v>0</v>
      </c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</row>
    <row r="315" spans="1:267" ht="15.75" customHeight="1" thickBot="1">
      <c r="A315" s="21"/>
      <c r="B315" s="21"/>
      <c r="C315" s="23">
        <v>128389</v>
      </c>
      <c r="D315" s="23">
        <v>0</v>
      </c>
      <c r="E315" s="23">
        <v>0</v>
      </c>
      <c r="F315" s="23">
        <v>0</v>
      </c>
      <c r="G315" s="23">
        <v>0</v>
      </c>
      <c r="H315" s="23">
        <v>0</v>
      </c>
      <c r="I315" s="23">
        <v>4</v>
      </c>
      <c r="J315" s="21">
        <v>2.4</v>
      </c>
      <c r="K315" s="21">
        <v>2.4</v>
      </c>
      <c r="L315" s="23">
        <v>1</v>
      </c>
      <c r="M315" s="21" t="s">
        <v>1567</v>
      </c>
      <c r="N315" s="21">
        <v>1</v>
      </c>
      <c r="O315" s="23">
        <v>278</v>
      </c>
      <c r="P315" s="24" t="b">
        <v>0</v>
      </c>
      <c r="Q315" s="21"/>
      <c r="R315" s="21"/>
      <c r="S315" s="23">
        <v>75</v>
      </c>
      <c r="T315" s="21" t="s">
        <v>1568</v>
      </c>
      <c r="U315" s="21">
        <v>1</v>
      </c>
      <c r="V315" s="21" t="s">
        <v>686</v>
      </c>
      <c r="W315" s="21">
        <v>4.0999999999999996</v>
      </c>
      <c r="X315" s="24" t="b">
        <v>0</v>
      </c>
      <c r="Y315" s="21"/>
      <c r="Z315" s="21" t="s">
        <v>1129</v>
      </c>
      <c r="AA315" s="23">
        <v>10</v>
      </c>
      <c r="AB315" s="23">
        <v>54</v>
      </c>
      <c r="AC315" s="23">
        <v>1</v>
      </c>
      <c r="AD315" s="23">
        <v>11164</v>
      </c>
      <c r="AE315" s="23">
        <v>11164</v>
      </c>
      <c r="AF315" s="23">
        <v>50754</v>
      </c>
      <c r="AG315" s="23">
        <v>50754</v>
      </c>
      <c r="AH315" s="21">
        <v>0.1</v>
      </c>
      <c r="AI315" s="21">
        <v>0.1</v>
      </c>
      <c r="AJ315" s="21" t="s">
        <v>686</v>
      </c>
      <c r="AK315" s="23">
        <v>32</v>
      </c>
      <c r="AL315" s="23">
        <v>0</v>
      </c>
      <c r="AM315" s="23">
        <v>0</v>
      </c>
      <c r="AN315" s="23">
        <v>0</v>
      </c>
      <c r="AO315" s="23">
        <v>0</v>
      </c>
      <c r="AP315" s="23">
        <v>0</v>
      </c>
      <c r="AQ315" s="23">
        <v>0</v>
      </c>
      <c r="AR315" s="23">
        <v>0</v>
      </c>
      <c r="AS315" s="23">
        <v>0</v>
      </c>
      <c r="AT315" s="23">
        <v>0</v>
      </c>
      <c r="AU315" s="23">
        <v>0</v>
      </c>
      <c r="AV315" s="23">
        <v>0</v>
      </c>
      <c r="AW315" s="23">
        <v>6</v>
      </c>
      <c r="AX315" s="21">
        <v>6.4</v>
      </c>
      <c r="AY315" s="21">
        <v>0.3</v>
      </c>
      <c r="AZ315" s="21">
        <v>26</v>
      </c>
      <c r="BA315" s="21">
        <v>3.3</v>
      </c>
      <c r="BB315" s="23">
        <v>0</v>
      </c>
      <c r="BC315" s="21">
        <v>0.16</v>
      </c>
      <c r="BD315" s="21">
        <v>0.02</v>
      </c>
      <c r="BE315" s="21">
        <v>0.18</v>
      </c>
      <c r="BF315" s="21">
        <v>0.6</v>
      </c>
      <c r="BG315" s="23">
        <v>170</v>
      </c>
      <c r="BH315" s="23">
        <v>16</v>
      </c>
      <c r="BI315" s="23">
        <v>204</v>
      </c>
      <c r="BJ315" s="23">
        <v>21</v>
      </c>
      <c r="BK315" s="23">
        <v>40</v>
      </c>
      <c r="BL315" s="23">
        <v>15</v>
      </c>
      <c r="BM315" s="23">
        <v>107</v>
      </c>
      <c r="BN315" s="23">
        <v>16</v>
      </c>
      <c r="BO315" s="21"/>
      <c r="BP315" s="21"/>
      <c r="BQ315" s="21"/>
      <c r="BR315" s="21"/>
      <c r="BS315" s="23">
        <v>1</v>
      </c>
      <c r="BT315" s="21"/>
      <c r="BU315" s="23">
        <v>0.45</v>
      </c>
      <c r="BV315" s="23">
        <v>0</v>
      </c>
      <c r="BW315" s="23">
        <v>0.06</v>
      </c>
      <c r="BX315" s="23">
        <v>0.51</v>
      </c>
      <c r="BY315" s="23">
        <v>1.69</v>
      </c>
      <c r="BZ315" s="23">
        <v>0</v>
      </c>
      <c r="CA315" s="23">
        <v>20</v>
      </c>
      <c r="CB315" s="23">
        <v>8</v>
      </c>
      <c r="CC315" s="23">
        <v>278</v>
      </c>
      <c r="CD315" s="23">
        <v>36</v>
      </c>
      <c r="CE315" s="23">
        <v>278</v>
      </c>
      <c r="CF315" s="23">
        <v>36</v>
      </c>
      <c r="CG315" s="23">
        <v>82</v>
      </c>
      <c r="CH315" s="23">
        <v>15</v>
      </c>
      <c r="CI315" s="23">
        <v>0</v>
      </c>
      <c r="CJ315" s="23">
        <v>0</v>
      </c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</row>
    <row r="316" spans="1:267" ht="17.25" thickBot="1">
      <c r="A316" s="21"/>
      <c r="B316" s="21"/>
      <c r="C316" s="23">
        <v>244042</v>
      </c>
      <c r="D316" s="23">
        <v>0</v>
      </c>
      <c r="E316" s="23">
        <v>0</v>
      </c>
      <c r="F316" s="23">
        <v>0</v>
      </c>
      <c r="G316" s="23">
        <v>0</v>
      </c>
      <c r="H316" s="23">
        <v>0</v>
      </c>
      <c r="I316" s="23">
        <v>4</v>
      </c>
      <c r="J316" s="21">
        <v>1</v>
      </c>
      <c r="K316" s="21">
        <v>1</v>
      </c>
      <c r="L316" s="23">
        <v>0</v>
      </c>
      <c r="M316" s="21" t="s">
        <v>574</v>
      </c>
      <c r="N316" s="21">
        <v>0</v>
      </c>
      <c r="O316" s="23">
        <v>279</v>
      </c>
      <c r="P316" s="24" t="b">
        <v>0</v>
      </c>
      <c r="Q316" s="21"/>
      <c r="R316" s="21"/>
      <c r="S316" s="23">
        <v>45</v>
      </c>
      <c r="T316" s="21" t="s">
        <v>1580</v>
      </c>
      <c r="U316" s="21">
        <v>0</v>
      </c>
      <c r="V316" s="21" t="s">
        <v>1581</v>
      </c>
      <c r="W316" s="21">
        <v>0.5</v>
      </c>
      <c r="X316" s="24" t="b">
        <v>0</v>
      </c>
      <c r="Y316" s="21"/>
      <c r="Z316" s="21" t="s">
        <v>1129</v>
      </c>
      <c r="AA316" s="23">
        <v>10</v>
      </c>
      <c r="AB316" s="23">
        <v>54</v>
      </c>
      <c r="AC316" s="23">
        <v>0</v>
      </c>
      <c r="AD316" s="23">
        <v>1139</v>
      </c>
      <c r="AE316" s="23">
        <v>1139</v>
      </c>
      <c r="AF316" s="23">
        <v>3267</v>
      </c>
      <c r="AG316" s="23">
        <v>3267</v>
      </c>
      <c r="AH316" s="21">
        <v>0</v>
      </c>
      <c r="AI316" s="21">
        <v>0</v>
      </c>
      <c r="AJ316" s="21" t="s">
        <v>973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0</v>
      </c>
      <c r="AQ316" s="23">
        <v>0</v>
      </c>
      <c r="AR316" s="23">
        <v>0</v>
      </c>
      <c r="AS316" s="23">
        <v>0</v>
      </c>
      <c r="AT316" s="23">
        <v>0</v>
      </c>
      <c r="AU316" s="23">
        <v>0</v>
      </c>
      <c r="AV316" s="23">
        <v>0</v>
      </c>
      <c r="AW316" s="23">
        <v>0</v>
      </c>
      <c r="AX316" s="21">
        <v>0</v>
      </c>
      <c r="AY316" s="21">
        <v>0</v>
      </c>
      <c r="AZ316" s="21">
        <v>0</v>
      </c>
      <c r="BA316" s="21">
        <v>0</v>
      </c>
      <c r="BB316" s="23">
        <v>0</v>
      </c>
      <c r="BC316" s="21">
        <v>0</v>
      </c>
      <c r="BD316" s="21">
        <v>0</v>
      </c>
      <c r="BE316" s="21">
        <v>0</v>
      </c>
      <c r="BF316" s="21">
        <v>0</v>
      </c>
      <c r="BG316" s="23">
        <v>424</v>
      </c>
      <c r="BH316" s="23">
        <v>31</v>
      </c>
      <c r="BI316" s="23">
        <v>424</v>
      </c>
      <c r="BJ316" s="23">
        <v>33</v>
      </c>
      <c r="BK316" s="23">
        <v>400</v>
      </c>
      <c r="BL316" s="23">
        <v>34</v>
      </c>
      <c r="BM316" s="23">
        <v>433</v>
      </c>
      <c r="BN316" s="23">
        <v>34</v>
      </c>
      <c r="BO316" s="21"/>
      <c r="BP316" s="21"/>
      <c r="BQ316" s="21"/>
      <c r="BR316" s="21"/>
      <c r="BS316" s="21"/>
      <c r="BT316" s="21"/>
      <c r="BU316" s="23">
        <v>0</v>
      </c>
      <c r="BV316" s="23">
        <v>0</v>
      </c>
      <c r="BW316" s="23">
        <v>0</v>
      </c>
      <c r="BX316" s="23">
        <v>0</v>
      </c>
      <c r="BY316" s="23">
        <v>0</v>
      </c>
      <c r="BZ316" s="23">
        <v>0</v>
      </c>
      <c r="CA316" s="23">
        <v>458</v>
      </c>
      <c r="CB316" s="23">
        <v>71</v>
      </c>
      <c r="CC316" s="23">
        <v>473</v>
      </c>
      <c r="CD316" s="23">
        <v>46</v>
      </c>
      <c r="CE316" s="23">
        <v>473</v>
      </c>
      <c r="CF316" s="23">
        <v>46</v>
      </c>
      <c r="CG316" s="23">
        <v>232</v>
      </c>
      <c r="CH316" s="23">
        <v>42</v>
      </c>
      <c r="CI316" s="23">
        <v>0</v>
      </c>
      <c r="CJ316" s="23">
        <v>0</v>
      </c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</row>
    <row r="317" spans="1:267" ht="17.25" thickBot="1">
      <c r="A317" s="23">
        <v>0</v>
      </c>
      <c r="B317" s="23">
        <v>0</v>
      </c>
      <c r="C317" s="23">
        <v>154296</v>
      </c>
      <c r="D317" s="23">
        <v>0</v>
      </c>
      <c r="E317" s="23">
        <v>0</v>
      </c>
      <c r="F317" s="23">
        <v>0</v>
      </c>
      <c r="G317" s="23">
        <v>0</v>
      </c>
      <c r="H317" s="23">
        <v>0</v>
      </c>
      <c r="I317" s="23">
        <v>3</v>
      </c>
      <c r="J317" s="21">
        <v>0</v>
      </c>
      <c r="K317" s="21">
        <v>0</v>
      </c>
      <c r="L317" s="23">
        <v>0</v>
      </c>
      <c r="M317" s="21" t="s">
        <v>1466</v>
      </c>
      <c r="N317" s="21">
        <v>0</v>
      </c>
      <c r="O317" s="23">
        <v>280</v>
      </c>
      <c r="P317" s="24" t="b">
        <v>0</v>
      </c>
      <c r="Q317" s="21" t="s">
        <v>2884</v>
      </c>
      <c r="R317" s="21" t="s">
        <v>2730</v>
      </c>
      <c r="S317" s="23">
        <v>50</v>
      </c>
      <c r="T317" s="21" t="s">
        <v>1583</v>
      </c>
      <c r="U317" s="21">
        <v>0</v>
      </c>
      <c r="V317" s="21" t="s">
        <v>1584</v>
      </c>
      <c r="W317" s="21">
        <v>0.1</v>
      </c>
      <c r="X317" s="24" t="b">
        <v>0</v>
      </c>
      <c r="Y317" s="21"/>
      <c r="Z317" s="21" t="s">
        <v>1170</v>
      </c>
      <c r="AA317" s="23">
        <v>10</v>
      </c>
      <c r="AB317" s="23">
        <v>54</v>
      </c>
      <c r="AC317" s="23">
        <v>0</v>
      </c>
      <c r="AD317" s="23">
        <v>79</v>
      </c>
      <c r="AE317" s="23">
        <v>79</v>
      </c>
      <c r="AF317" s="23">
        <v>2968</v>
      </c>
      <c r="AG317" s="23">
        <v>2968</v>
      </c>
      <c r="AH317" s="21">
        <v>0</v>
      </c>
      <c r="AI317" s="21">
        <v>0</v>
      </c>
      <c r="AJ317" s="21" t="s">
        <v>2400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0</v>
      </c>
      <c r="AQ317" s="23">
        <v>0</v>
      </c>
      <c r="AR317" s="23">
        <v>0</v>
      </c>
      <c r="AS317" s="23">
        <v>0</v>
      </c>
      <c r="AT317" s="23">
        <v>0</v>
      </c>
      <c r="AU317" s="23">
        <v>0</v>
      </c>
      <c r="AV317" s="23">
        <v>0</v>
      </c>
      <c r="AW317" s="23">
        <v>0</v>
      </c>
      <c r="AX317" s="21">
        <v>0</v>
      </c>
      <c r="AY317" s="21">
        <v>0</v>
      </c>
      <c r="AZ317" s="21">
        <v>0</v>
      </c>
      <c r="BA317" s="21">
        <v>0</v>
      </c>
      <c r="BB317" s="23">
        <v>0</v>
      </c>
      <c r="BC317" s="21">
        <v>0</v>
      </c>
      <c r="BD317" s="21">
        <v>0</v>
      </c>
      <c r="BE317" s="21">
        <v>0</v>
      </c>
      <c r="BF317" s="21">
        <v>0</v>
      </c>
      <c r="BG317" s="23">
        <v>531</v>
      </c>
      <c r="BH317" s="23">
        <v>202</v>
      </c>
      <c r="BI317" s="23">
        <v>532</v>
      </c>
      <c r="BJ317" s="23">
        <v>208</v>
      </c>
      <c r="BK317" s="23">
        <v>516</v>
      </c>
      <c r="BL317" s="23">
        <v>194</v>
      </c>
      <c r="BM317" s="23">
        <v>538</v>
      </c>
      <c r="BN317" s="23">
        <v>209</v>
      </c>
      <c r="BO317" s="21"/>
      <c r="BP317" s="21"/>
      <c r="BQ317" s="21"/>
      <c r="BR317" s="21"/>
      <c r="BS317" s="21"/>
      <c r="BT317" s="21"/>
      <c r="BU317" s="23">
        <v>0</v>
      </c>
      <c r="BV317" s="23">
        <v>0</v>
      </c>
      <c r="BW317" s="23">
        <v>0</v>
      </c>
      <c r="BX317" s="23">
        <v>0</v>
      </c>
      <c r="BY317" s="23">
        <v>0</v>
      </c>
      <c r="BZ317" s="23">
        <v>0</v>
      </c>
      <c r="CA317" s="23">
        <v>204</v>
      </c>
      <c r="CB317" s="23">
        <v>131</v>
      </c>
      <c r="CC317" s="23">
        <v>564</v>
      </c>
      <c r="CD317" s="23">
        <v>224</v>
      </c>
      <c r="CE317" s="23">
        <v>564</v>
      </c>
      <c r="CF317" s="23">
        <v>224</v>
      </c>
      <c r="CG317" s="23">
        <v>400</v>
      </c>
      <c r="CH317" s="23">
        <v>126</v>
      </c>
      <c r="CI317" s="23">
        <v>0</v>
      </c>
      <c r="CJ317" s="23">
        <v>0</v>
      </c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</row>
    <row r="318" spans="1:267" ht="17.25" thickBot="1">
      <c r="A318" s="21"/>
      <c r="B318" s="21"/>
      <c r="C318" s="23">
        <v>82514</v>
      </c>
      <c r="D318" s="23">
        <v>0</v>
      </c>
      <c r="E318" s="23">
        <v>0</v>
      </c>
      <c r="F318" s="23">
        <v>0</v>
      </c>
      <c r="G318" s="23">
        <v>0</v>
      </c>
      <c r="H318" s="23">
        <v>0</v>
      </c>
      <c r="I318" s="23">
        <v>2</v>
      </c>
      <c r="J318" s="21">
        <v>2</v>
      </c>
      <c r="K318" s="21">
        <v>2</v>
      </c>
      <c r="L318" s="23">
        <v>7</v>
      </c>
      <c r="M318" s="21" t="s">
        <v>1230</v>
      </c>
      <c r="N318" s="21">
        <v>7</v>
      </c>
      <c r="O318" s="23">
        <v>281</v>
      </c>
      <c r="P318" s="24" t="b">
        <v>0</v>
      </c>
      <c r="Q318" s="21"/>
      <c r="R318" s="21"/>
      <c r="S318" s="23">
        <v>45</v>
      </c>
      <c r="T318" s="21" t="s">
        <v>1560</v>
      </c>
      <c r="U318" s="21">
        <v>7</v>
      </c>
      <c r="V318" s="21" t="s">
        <v>729</v>
      </c>
      <c r="W318" s="21">
        <v>0.6</v>
      </c>
      <c r="X318" s="24" t="b">
        <v>0</v>
      </c>
      <c r="Y318" s="21"/>
      <c r="Z318" s="21" t="s">
        <v>1129</v>
      </c>
      <c r="AA318" s="23">
        <v>10</v>
      </c>
      <c r="AB318" s="23">
        <v>54</v>
      </c>
      <c r="AC318" s="23">
        <v>7</v>
      </c>
      <c r="AD318" s="23">
        <v>8518</v>
      </c>
      <c r="AE318" s="23">
        <v>8518</v>
      </c>
      <c r="AF318" s="23">
        <v>1518</v>
      </c>
      <c r="AG318" s="23">
        <v>1518</v>
      </c>
      <c r="AH318" s="21">
        <v>1.6</v>
      </c>
      <c r="AI318" s="21">
        <v>1.6</v>
      </c>
      <c r="AJ318" s="21" t="s">
        <v>729</v>
      </c>
      <c r="AK318" s="23">
        <v>90</v>
      </c>
      <c r="AL318" s="23">
        <v>0</v>
      </c>
      <c r="AM318" s="23">
        <v>0</v>
      </c>
      <c r="AN318" s="23">
        <v>1</v>
      </c>
      <c r="AO318" s="23">
        <v>0</v>
      </c>
      <c r="AP318" s="23">
        <v>0</v>
      </c>
      <c r="AQ318" s="23">
        <v>0</v>
      </c>
      <c r="AR318" s="23">
        <v>0</v>
      </c>
      <c r="AS318" s="23">
        <v>0</v>
      </c>
      <c r="AT318" s="23">
        <v>0</v>
      </c>
      <c r="AU318" s="23">
        <v>0</v>
      </c>
      <c r="AV318" s="23">
        <v>1</v>
      </c>
      <c r="AW318" s="23">
        <v>28</v>
      </c>
      <c r="AX318" s="21">
        <v>15.8</v>
      </c>
      <c r="AY318" s="21">
        <v>0.6</v>
      </c>
      <c r="AZ318" s="21">
        <v>0</v>
      </c>
      <c r="BA318" s="21">
        <v>1.6</v>
      </c>
      <c r="BB318" s="23">
        <v>1</v>
      </c>
      <c r="BC318" s="21">
        <v>0</v>
      </c>
      <c r="BD318" s="21">
        <v>0</v>
      </c>
      <c r="BE318" s="21">
        <v>0</v>
      </c>
      <c r="BF318" s="21">
        <v>2.73</v>
      </c>
      <c r="BG318" s="23">
        <v>94</v>
      </c>
      <c r="BH318" s="23">
        <v>41</v>
      </c>
      <c r="BI318" s="23">
        <v>185</v>
      </c>
      <c r="BJ318" s="23">
        <v>62</v>
      </c>
      <c r="BK318" s="23">
        <v>303</v>
      </c>
      <c r="BL318" s="23">
        <v>128</v>
      </c>
      <c r="BM318" s="23">
        <v>178</v>
      </c>
      <c r="BN318" s="23">
        <v>68</v>
      </c>
      <c r="BO318" s="21"/>
      <c r="BP318" s="21"/>
      <c r="BQ318" s="21"/>
      <c r="BR318" s="21"/>
      <c r="BS318" s="21"/>
      <c r="BT318" s="21"/>
      <c r="BU318" s="23">
        <v>0</v>
      </c>
      <c r="BV318" s="23">
        <v>0</v>
      </c>
      <c r="BW318" s="23">
        <v>0</v>
      </c>
      <c r="BX318" s="23">
        <v>0</v>
      </c>
      <c r="BY318" s="23">
        <v>2.73</v>
      </c>
      <c r="BZ318" s="23">
        <v>0</v>
      </c>
      <c r="CA318" s="23">
        <v>335</v>
      </c>
      <c r="CB318" s="23">
        <v>51</v>
      </c>
      <c r="CC318" s="23">
        <v>22</v>
      </c>
      <c r="CD318" s="23">
        <v>8</v>
      </c>
      <c r="CE318" s="23">
        <v>22</v>
      </c>
      <c r="CF318" s="23">
        <v>8</v>
      </c>
      <c r="CG318" s="23">
        <v>213</v>
      </c>
      <c r="CH318" s="23">
        <v>78</v>
      </c>
      <c r="CI318" s="23">
        <v>1</v>
      </c>
      <c r="CJ318" s="23">
        <v>1</v>
      </c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</row>
    <row r="319" spans="1:267" ht="17.25" thickBot="1">
      <c r="A319" s="21"/>
      <c r="B319" s="21"/>
      <c r="C319" s="23">
        <v>153366</v>
      </c>
      <c r="D319" s="23">
        <v>0</v>
      </c>
      <c r="E319" s="23">
        <v>0</v>
      </c>
      <c r="F319" s="23">
        <v>0</v>
      </c>
      <c r="G319" s="23">
        <v>0</v>
      </c>
      <c r="H319" s="23">
        <v>0</v>
      </c>
      <c r="I319" s="23">
        <v>3</v>
      </c>
      <c r="J319" s="21">
        <v>1.6</v>
      </c>
      <c r="K319" s="21">
        <v>1.6</v>
      </c>
      <c r="L319" s="23">
        <v>3</v>
      </c>
      <c r="M319" s="21" t="s">
        <v>775</v>
      </c>
      <c r="N319" s="21">
        <v>3</v>
      </c>
      <c r="O319" s="23">
        <v>282</v>
      </c>
      <c r="P319" s="24" t="b">
        <v>0</v>
      </c>
      <c r="Q319" s="21"/>
      <c r="R319" s="21"/>
      <c r="S319" s="23">
        <v>50</v>
      </c>
      <c r="T319" s="21" t="s">
        <v>1569</v>
      </c>
      <c r="U319" s="21">
        <v>3</v>
      </c>
      <c r="V319" s="21" t="s">
        <v>826</v>
      </c>
      <c r="W319" s="21">
        <v>1</v>
      </c>
      <c r="X319" s="24" t="b">
        <v>0</v>
      </c>
      <c r="Y319" s="21"/>
      <c r="Z319" s="21" t="s">
        <v>1129</v>
      </c>
      <c r="AA319" s="23">
        <v>10</v>
      </c>
      <c r="AB319" s="23">
        <v>54</v>
      </c>
      <c r="AC319" s="23">
        <v>3</v>
      </c>
      <c r="AD319" s="23">
        <v>788</v>
      </c>
      <c r="AE319" s="23">
        <v>788</v>
      </c>
      <c r="AF319" s="23">
        <v>4832</v>
      </c>
      <c r="AG319" s="23">
        <v>4832</v>
      </c>
      <c r="AH319" s="21">
        <v>0.6</v>
      </c>
      <c r="AI319" s="21">
        <v>0.6</v>
      </c>
      <c r="AJ319" s="21" t="s">
        <v>826</v>
      </c>
      <c r="AK319" s="23">
        <v>90</v>
      </c>
      <c r="AL319" s="23">
        <v>0</v>
      </c>
      <c r="AM319" s="23">
        <v>0</v>
      </c>
      <c r="AN319" s="23">
        <v>1</v>
      </c>
      <c r="AO319" s="23">
        <v>0</v>
      </c>
      <c r="AP319" s="23">
        <v>0</v>
      </c>
      <c r="AQ319" s="23">
        <v>0</v>
      </c>
      <c r="AR319" s="23">
        <v>0</v>
      </c>
      <c r="AS319" s="23">
        <v>0</v>
      </c>
      <c r="AT319" s="23">
        <v>0</v>
      </c>
      <c r="AU319" s="23">
        <v>0</v>
      </c>
      <c r="AV319" s="23">
        <v>0</v>
      </c>
      <c r="AW319" s="23">
        <v>13</v>
      </c>
      <c r="AX319" s="21">
        <v>13.2</v>
      </c>
      <c r="AY319" s="21">
        <v>12.8</v>
      </c>
      <c r="AZ319" s="21">
        <v>2</v>
      </c>
      <c r="BA319" s="21">
        <v>2.8</v>
      </c>
      <c r="BB319" s="23">
        <v>1</v>
      </c>
      <c r="BC319" s="21">
        <v>0</v>
      </c>
      <c r="BD319" s="21">
        <v>0.08</v>
      </c>
      <c r="BE319" s="21">
        <v>0.08</v>
      </c>
      <c r="BF319" s="21">
        <v>2.73</v>
      </c>
      <c r="BG319" s="23">
        <v>116</v>
      </c>
      <c r="BH319" s="23">
        <v>42</v>
      </c>
      <c r="BI319" s="23">
        <v>87</v>
      </c>
      <c r="BJ319" s="23">
        <v>59</v>
      </c>
      <c r="BK319" s="23">
        <v>149</v>
      </c>
      <c r="BL319" s="23">
        <v>81</v>
      </c>
      <c r="BM319" s="23">
        <v>120</v>
      </c>
      <c r="BN319" s="23">
        <v>63</v>
      </c>
      <c r="BO319" s="21"/>
      <c r="BP319" s="21"/>
      <c r="BQ319" s="21"/>
      <c r="BR319" s="21"/>
      <c r="BS319" s="21"/>
      <c r="BT319" s="21"/>
      <c r="BU319" s="23">
        <v>0</v>
      </c>
      <c r="BV319" s="23">
        <v>0</v>
      </c>
      <c r="BW319" s="23">
        <v>0.08</v>
      </c>
      <c r="BX319" s="23">
        <v>0.08</v>
      </c>
      <c r="BY319" s="23">
        <v>2.73</v>
      </c>
      <c r="BZ319" s="23">
        <v>0</v>
      </c>
      <c r="CA319" s="23">
        <v>203</v>
      </c>
      <c r="CB319" s="23">
        <v>130</v>
      </c>
      <c r="CC319" s="23">
        <v>74</v>
      </c>
      <c r="CD319" s="23">
        <v>29</v>
      </c>
      <c r="CE319" s="23">
        <v>74</v>
      </c>
      <c r="CF319" s="23">
        <v>29</v>
      </c>
      <c r="CG319" s="23">
        <v>175</v>
      </c>
      <c r="CH319" s="23">
        <v>57</v>
      </c>
      <c r="CI319" s="23">
        <v>1</v>
      </c>
      <c r="CJ319" s="23">
        <v>1</v>
      </c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</row>
    <row r="320" spans="1:267" ht="17.25" thickBot="1">
      <c r="A320" s="21"/>
      <c r="B320" s="21"/>
      <c r="C320" s="23">
        <v>169528</v>
      </c>
      <c r="D320" s="23">
        <v>0</v>
      </c>
      <c r="E320" s="23">
        <v>0</v>
      </c>
      <c r="F320" s="23">
        <v>0</v>
      </c>
      <c r="G320" s="23">
        <v>0</v>
      </c>
      <c r="H320" s="23">
        <v>0</v>
      </c>
      <c r="I320" s="23">
        <v>2</v>
      </c>
      <c r="J320" s="21">
        <v>2</v>
      </c>
      <c r="K320" s="21">
        <v>2</v>
      </c>
      <c r="L320" s="23">
        <v>6</v>
      </c>
      <c r="M320" s="21" t="s">
        <v>1578</v>
      </c>
      <c r="N320" s="21">
        <v>6</v>
      </c>
      <c r="O320" s="23">
        <v>283</v>
      </c>
      <c r="P320" s="24" t="b">
        <v>0</v>
      </c>
      <c r="Q320" s="21"/>
      <c r="R320" s="21"/>
      <c r="S320" s="23">
        <v>45</v>
      </c>
      <c r="T320" s="21" t="s">
        <v>1579</v>
      </c>
      <c r="U320" s="21">
        <v>6</v>
      </c>
      <c r="V320" s="21" t="s">
        <v>813</v>
      </c>
      <c r="W320" s="21">
        <v>0.7</v>
      </c>
      <c r="X320" s="24" t="b">
        <v>0</v>
      </c>
      <c r="Y320" s="21"/>
      <c r="Z320" s="21" t="s">
        <v>1129</v>
      </c>
      <c r="AA320" s="23">
        <v>10</v>
      </c>
      <c r="AB320" s="23">
        <v>54</v>
      </c>
      <c r="AC320" s="23">
        <v>6</v>
      </c>
      <c r="AD320" s="23">
        <v>6183</v>
      </c>
      <c r="AE320" s="23">
        <v>6183</v>
      </c>
      <c r="AF320" s="23">
        <v>1531</v>
      </c>
      <c r="AG320" s="23">
        <v>1531</v>
      </c>
      <c r="AH320" s="21">
        <v>1.3</v>
      </c>
      <c r="AI320" s="21">
        <v>1.3</v>
      </c>
      <c r="AJ320" s="21" t="s">
        <v>813</v>
      </c>
      <c r="AK320" s="23">
        <v>90</v>
      </c>
      <c r="AL320" s="23">
        <v>0</v>
      </c>
      <c r="AM320" s="23">
        <v>0</v>
      </c>
      <c r="AN320" s="23">
        <v>1</v>
      </c>
      <c r="AO320" s="23">
        <v>0</v>
      </c>
      <c r="AP320" s="23">
        <v>0</v>
      </c>
      <c r="AQ320" s="23">
        <v>0</v>
      </c>
      <c r="AR320" s="23">
        <v>0</v>
      </c>
      <c r="AS320" s="23">
        <v>0</v>
      </c>
      <c r="AT320" s="23">
        <v>0</v>
      </c>
      <c r="AU320" s="23">
        <v>0</v>
      </c>
      <c r="AV320" s="23">
        <v>0</v>
      </c>
      <c r="AW320" s="23">
        <v>25</v>
      </c>
      <c r="AX320" s="21">
        <v>21.2</v>
      </c>
      <c r="AY320" s="21">
        <v>2.8</v>
      </c>
      <c r="AZ320" s="21">
        <v>6</v>
      </c>
      <c r="BA320" s="21">
        <v>3</v>
      </c>
      <c r="BB320" s="23">
        <v>1</v>
      </c>
      <c r="BC320" s="21">
        <v>0</v>
      </c>
      <c r="BD320" s="21">
        <v>0.01</v>
      </c>
      <c r="BE320" s="21">
        <v>0.01</v>
      </c>
      <c r="BF320" s="21">
        <v>2.73</v>
      </c>
      <c r="BG320" s="23">
        <v>67</v>
      </c>
      <c r="BH320" s="23">
        <v>26</v>
      </c>
      <c r="BI320" s="23">
        <v>147</v>
      </c>
      <c r="BJ320" s="23">
        <v>47</v>
      </c>
      <c r="BK320" s="23">
        <v>103</v>
      </c>
      <c r="BL320" s="23">
        <v>25</v>
      </c>
      <c r="BM320" s="23">
        <v>115</v>
      </c>
      <c r="BN320" s="23">
        <v>36</v>
      </c>
      <c r="BO320" s="21"/>
      <c r="BP320" s="21"/>
      <c r="BQ320" s="21"/>
      <c r="BR320" s="21"/>
      <c r="BS320" s="21"/>
      <c r="BT320" s="21"/>
      <c r="BU320" s="23">
        <v>0</v>
      </c>
      <c r="BV320" s="23">
        <v>0</v>
      </c>
      <c r="BW320" s="23">
        <v>0.01</v>
      </c>
      <c r="BX320" s="23">
        <v>0.01</v>
      </c>
      <c r="BY320" s="23">
        <v>2.73</v>
      </c>
      <c r="BZ320" s="23">
        <v>0</v>
      </c>
      <c r="CA320" s="23">
        <v>380</v>
      </c>
      <c r="CB320" s="23">
        <v>81</v>
      </c>
      <c r="CC320" s="23">
        <v>36</v>
      </c>
      <c r="CD320" s="23">
        <v>14</v>
      </c>
      <c r="CE320" s="23">
        <v>36</v>
      </c>
      <c r="CF320" s="23">
        <v>14</v>
      </c>
      <c r="CG320" s="23">
        <v>201</v>
      </c>
      <c r="CH320" s="23">
        <v>72</v>
      </c>
      <c r="CI320" s="23">
        <v>1</v>
      </c>
      <c r="CJ320" s="23">
        <v>1</v>
      </c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</row>
    <row r="321" spans="1:267" ht="17.25" thickBot="1">
      <c r="A321" s="21"/>
      <c r="B321" s="21"/>
      <c r="C321" s="23">
        <v>155529</v>
      </c>
      <c r="D321" s="23">
        <v>0</v>
      </c>
      <c r="E321" s="23">
        <v>0</v>
      </c>
      <c r="F321" s="23">
        <v>0</v>
      </c>
      <c r="G321" s="23">
        <v>0</v>
      </c>
      <c r="H321" s="23">
        <v>0</v>
      </c>
      <c r="I321" s="23">
        <v>1</v>
      </c>
      <c r="J321" s="21">
        <v>1</v>
      </c>
      <c r="K321" s="21">
        <v>1</v>
      </c>
      <c r="L321" s="23">
        <v>0</v>
      </c>
      <c r="M321" s="21" t="s">
        <v>1572</v>
      </c>
      <c r="N321" s="21">
        <v>0</v>
      </c>
      <c r="O321" s="23">
        <v>284</v>
      </c>
      <c r="P321" s="24" t="b">
        <v>0</v>
      </c>
      <c r="Q321" s="21"/>
      <c r="R321" s="21"/>
      <c r="S321" s="23">
        <v>40</v>
      </c>
      <c r="T321" s="21" t="s">
        <v>1573</v>
      </c>
      <c r="U321" s="21">
        <v>0</v>
      </c>
      <c r="V321" s="21" t="s">
        <v>845</v>
      </c>
      <c r="W321" s="21">
        <v>0.4</v>
      </c>
      <c r="X321" s="24" t="b">
        <v>0</v>
      </c>
      <c r="Y321" s="21"/>
      <c r="Z321" s="21" t="s">
        <v>1129</v>
      </c>
      <c r="AA321" s="23">
        <v>10</v>
      </c>
      <c r="AB321" s="23">
        <v>54</v>
      </c>
      <c r="AC321" s="23">
        <v>0</v>
      </c>
      <c r="AD321" s="23">
        <v>617</v>
      </c>
      <c r="AE321" s="23">
        <v>617</v>
      </c>
      <c r="AF321" s="23">
        <v>1134</v>
      </c>
      <c r="AG321" s="23">
        <v>1134</v>
      </c>
      <c r="AH321" s="21">
        <v>0</v>
      </c>
      <c r="AI321" s="21">
        <v>0</v>
      </c>
      <c r="AJ321" s="21" t="s">
        <v>845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0</v>
      </c>
      <c r="AQ321" s="23">
        <v>0</v>
      </c>
      <c r="AR321" s="23">
        <v>0</v>
      </c>
      <c r="AS321" s="23">
        <v>0</v>
      </c>
      <c r="AT321" s="23">
        <v>0</v>
      </c>
      <c r="AU321" s="23">
        <v>0</v>
      </c>
      <c r="AV321" s="23">
        <v>0</v>
      </c>
      <c r="AW321" s="23">
        <v>0</v>
      </c>
      <c r="AX321" s="21">
        <v>0</v>
      </c>
      <c r="AY321" s="21">
        <v>0</v>
      </c>
      <c r="AZ321" s="21">
        <v>0</v>
      </c>
      <c r="BA321" s="21">
        <v>0</v>
      </c>
      <c r="BB321" s="23">
        <v>0</v>
      </c>
      <c r="BC321" s="21">
        <v>0</v>
      </c>
      <c r="BD321" s="21">
        <v>0</v>
      </c>
      <c r="BE321" s="21">
        <v>0</v>
      </c>
      <c r="BF321" s="21">
        <v>0</v>
      </c>
      <c r="BG321" s="23">
        <v>259</v>
      </c>
      <c r="BH321" s="23">
        <v>36</v>
      </c>
      <c r="BI321" s="23">
        <v>250</v>
      </c>
      <c r="BJ321" s="23">
        <v>24</v>
      </c>
      <c r="BK321" s="23">
        <v>207</v>
      </c>
      <c r="BL321" s="23">
        <v>23</v>
      </c>
      <c r="BM321" s="23">
        <v>268</v>
      </c>
      <c r="BN321" s="23">
        <v>36</v>
      </c>
      <c r="BO321" s="21"/>
      <c r="BP321" s="21"/>
      <c r="BQ321" s="21"/>
      <c r="BR321" s="21"/>
      <c r="BS321" s="21"/>
      <c r="BT321" s="21"/>
      <c r="BU321" s="23">
        <v>0</v>
      </c>
      <c r="BV321" s="23">
        <v>0</v>
      </c>
      <c r="BW321" s="23">
        <v>0</v>
      </c>
      <c r="BX321" s="23">
        <v>0</v>
      </c>
      <c r="BY321" s="23">
        <v>0</v>
      </c>
      <c r="BZ321" s="23">
        <v>0</v>
      </c>
      <c r="CA321" s="23">
        <v>587</v>
      </c>
      <c r="CB321" s="23">
        <v>52</v>
      </c>
      <c r="CC321" s="23">
        <v>315</v>
      </c>
      <c r="CD321" s="23">
        <v>42</v>
      </c>
      <c r="CE321" s="23">
        <v>315</v>
      </c>
      <c r="CF321" s="23">
        <v>42</v>
      </c>
      <c r="CG321" s="23">
        <v>245</v>
      </c>
      <c r="CH321" s="23">
        <v>37</v>
      </c>
      <c r="CI321" s="23">
        <v>0</v>
      </c>
      <c r="CJ321" s="23">
        <v>0</v>
      </c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</row>
    <row r="322" spans="1:267" ht="17.25" thickBot="1">
      <c r="A322" s="21"/>
      <c r="B322" s="21"/>
      <c r="C322" s="23">
        <v>167074</v>
      </c>
      <c r="D322" s="23">
        <v>0</v>
      </c>
      <c r="E322" s="23">
        <v>0</v>
      </c>
      <c r="F322" s="23">
        <v>0</v>
      </c>
      <c r="G322" s="23">
        <v>0</v>
      </c>
      <c r="H322" s="23">
        <v>0</v>
      </c>
      <c r="I322" s="23">
        <v>2</v>
      </c>
      <c r="J322" s="21">
        <v>2</v>
      </c>
      <c r="K322" s="21">
        <v>2</v>
      </c>
      <c r="L322" s="23">
        <v>5</v>
      </c>
      <c r="M322" s="21" t="s">
        <v>1576</v>
      </c>
      <c r="N322" s="21">
        <v>5</v>
      </c>
      <c r="O322" s="23">
        <v>285</v>
      </c>
      <c r="P322" s="24" t="b">
        <v>0</v>
      </c>
      <c r="Q322" s="21"/>
      <c r="R322" s="21"/>
      <c r="S322" s="23">
        <v>45</v>
      </c>
      <c r="T322" s="21" t="s">
        <v>1577</v>
      </c>
      <c r="U322" s="21">
        <v>5</v>
      </c>
      <c r="V322" s="21" t="s">
        <v>788</v>
      </c>
      <c r="W322" s="21">
        <v>0.7</v>
      </c>
      <c r="X322" s="24" t="b">
        <v>0</v>
      </c>
      <c r="Y322" s="21"/>
      <c r="Z322" s="21" t="s">
        <v>1129</v>
      </c>
      <c r="AA322" s="23">
        <v>10</v>
      </c>
      <c r="AB322" s="23">
        <v>54</v>
      </c>
      <c r="AC322" s="23">
        <v>5</v>
      </c>
      <c r="AD322" s="23">
        <v>3015</v>
      </c>
      <c r="AE322" s="23">
        <v>3015</v>
      </c>
      <c r="AF322" s="23">
        <v>1464</v>
      </c>
      <c r="AG322" s="23">
        <v>1464</v>
      </c>
      <c r="AH322" s="21">
        <v>1.1000000000000001</v>
      </c>
      <c r="AI322" s="21">
        <v>1.1000000000000001</v>
      </c>
      <c r="AJ322" s="21" t="s">
        <v>788</v>
      </c>
      <c r="AK322" s="23">
        <v>90</v>
      </c>
      <c r="AL322" s="23">
        <v>0</v>
      </c>
      <c r="AM322" s="23">
        <v>0</v>
      </c>
      <c r="AN322" s="23">
        <v>1</v>
      </c>
      <c r="AO322" s="23">
        <v>0</v>
      </c>
      <c r="AP322" s="23">
        <v>0</v>
      </c>
      <c r="AQ322" s="23">
        <v>0</v>
      </c>
      <c r="AR322" s="23">
        <v>0</v>
      </c>
      <c r="AS322" s="23">
        <v>1</v>
      </c>
      <c r="AT322" s="23">
        <v>0</v>
      </c>
      <c r="AU322" s="23">
        <v>0</v>
      </c>
      <c r="AV322" s="23">
        <v>0</v>
      </c>
      <c r="AW322" s="23">
        <v>24</v>
      </c>
      <c r="AX322" s="21">
        <v>24.2</v>
      </c>
      <c r="AY322" s="21">
        <v>16.600000000000001</v>
      </c>
      <c r="AZ322" s="21">
        <v>0</v>
      </c>
      <c r="BA322" s="21">
        <v>4.0999999999999996</v>
      </c>
      <c r="BB322" s="23">
        <v>1</v>
      </c>
      <c r="BC322" s="21">
        <v>0</v>
      </c>
      <c r="BD322" s="21">
        <v>0.02</v>
      </c>
      <c r="BE322" s="21">
        <v>0.02</v>
      </c>
      <c r="BF322" s="21">
        <v>2.73</v>
      </c>
      <c r="BG322" s="23">
        <v>56</v>
      </c>
      <c r="BH322" s="23">
        <v>22</v>
      </c>
      <c r="BI322" s="23">
        <v>69</v>
      </c>
      <c r="BJ322" s="23">
        <v>16</v>
      </c>
      <c r="BK322" s="23">
        <v>338</v>
      </c>
      <c r="BL322" s="23">
        <v>149</v>
      </c>
      <c r="BM322" s="23">
        <v>92</v>
      </c>
      <c r="BN322" s="23">
        <v>26</v>
      </c>
      <c r="BO322" s="21"/>
      <c r="BP322" s="21"/>
      <c r="BQ322" s="21"/>
      <c r="BR322" s="21"/>
      <c r="BS322" s="21"/>
      <c r="BT322" s="21"/>
      <c r="BU322" s="23">
        <v>0</v>
      </c>
      <c r="BV322" s="23">
        <v>0</v>
      </c>
      <c r="BW322" s="23">
        <v>0.02</v>
      </c>
      <c r="BX322" s="23">
        <v>0.02</v>
      </c>
      <c r="BY322" s="23">
        <v>2.73</v>
      </c>
      <c r="BZ322" s="23">
        <v>0</v>
      </c>
      <c r="CA322" s="23">
        <v>376</v>
      </c>
      <c r="CB322" s="23">
        <v>78</v>
      </c>
      <c r="CC322" s="23">
        <v>46</v>
      </c>
      <c r="CD322" s="23">
        <v>19</v>
      </c>
      <c r="CE322" s="23">
        <v>46</v>
      </c>
      <c r="CF322" s="23">
        <v>19</v>
      </c>
      <c r="CG322" s="23">
        <v>206</v>
      </c>
      <c r="CH322" s="23">
        <v>74</v>
      </c>
      <c r="CI322" s="23">
        <v>1</v>
      </c>
      <c r="CJ322" s="23">
        <v>1</v>
      </c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</row>
    <row r="323" spans="1:267" ht="17.25" thickBot="1">
      <c r="A323" s="21"/>
      <c r="B323" s="21"/>
      <c r="C323" s="23">
        <v>109646</v>
      </c>
      <c r="D323" s="23">
        <v>0</v>
      </c>
      <c r="E323" s="23">
        <v>0</v>
      </c>
      <c r="F323" s="23">
        <v>0</v>
      </c>
      <c r="G323" s="23">
        <v>0</v>
      </c>
      <c r="H323" s="23">
        <v>0</v>
      </c>
      <c r="I323" s="23">
        <v>2</v>
      </c>
      <c r="J323" s="21">
        <v>2</v>
      </c>
      <c r="K323" s="21">
        <v>2</v>
      </c>
      <c r="L323" s="23">
        <v>0</v>
      </c>
      <c r="M323" s="21" t="s">
        <v>840</v>
      </c>
      <c r="N323" s="21">
        <v>0</v>
      </c>
      <c r="O323" s="23">
        <v>286</v>
      </c>
      <c r="P323" s="24" t="b">
        <v>0</v>
      </c>
      <c r="Q323" s="21"/>
      <c r="R323" s="21"/>
      <c r="S323" s="23">
        <v>45</v>
      </c>
      <c r="T323" s="21" t="s">
        <v>1566</v>
      </c>
      <c r="U323" s="21">
        <v>0</v>
      </c>
      <c r="V323" s="21" t="s">
        <v>841</v>
      </c>
      <c r="W323" s="21">
        <v>0.1</v>
      </c>
      <c r="X323" s="24" t="b">
        <v>0</v>
      </c>
      <c r="Y323" s="21"/>
      <c r="Z323" s="21" t="s">
        <v>1129</v>
      </c>
      <c r="AA323" s="23">
        <v>10</v>
      </c>
      <c r="AB323" s="23">
        <v>54</v>
      </c>
      <c r="AC323" s="23">
        <v>0</v>
      </c>
      <c r="AD323" s="23">
        <v>64</v>
      </c>
      <c r="AE323" s="23">
        <v>64</v>
      </c>
      <c r="AF323" s="23">
        <v>539</v>
      </c>
      <c r="AG323" s="23">
        <v>539</v>
      </c>
      <c r="AH323" s="21">
        <v>0</v>
      </c>
      <c r="AI323" s="21">
        <v>0</v>
      </c>
      <c r="AJ323" s="21" t="s">
        <v>840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0</v>
      </c>
      <c r="AQ323" s="23">
        <v>0</v>
      </c>
      <c r="AR323" s="23">
        <v>0</v>
      </c>
      <c r="AS323" s="23">
        <v>0</v>
      </c>
      <c r="AT323" s="23">
        <v>0</v>
      </c>
      <c r="AU323" s="23">
        <v>0</v>
      </c>
      <c r="AV323" s="23">
        <v>0</v>
      </c>
      <c r="AW323" s="23">
        <v>0</v>
      </c>
      <c r="AX323" s="21">
        <v>0</v>
      </c>
      <c r="AY323" s="21">
        <v>0</v>
      </c>
      <c r="AZ323" s="21">
        <v>0</v>
      </c>
      <c r="BA323" s="21">
        <v>0</v>
      </c>
      <c r="BB323" s="23">
        <v>0</v>
      </c>
      <c r="BC323" s="21">
        <v>0</v>
      </c>
      <c r="BD323" s="21">
        <v>0</v>
      </c>
      <c r="BE323" s="21">
        <v>0</v>
      </c>
      <c r="BF323" s="21">
        <v>0</v>
      </c>
      <c r="BG323" s="23">
        <v>356</v>
      </c>
      <c r="BH323" s="23">
        <v>159</v>
      </c>
      <c r="BI323" s="23">
        <v>352</v>
      </c>
      <c r="BJ323" s="23">
        <v>155</v>
      </c>
      <c r="BK323" s="23">
        <v>315</v>
      </c>
      <c r="BL323" s="23">
        <v>136</v>
      </c>
      <c r="BM323" s="23">
        <v>364</v>
      </c>
      <c r="BN323" s="23">
        <v>157</v>
      </c>
      <c r="BO323" s="21"/>
      <c r="BP323" s="21"/>
      <c r="BQ323" s="21"/>
      <c r="BR323" s="21"/>
      <c r="BS323" s="21"/>
      <c r="BT323" s="21"/>
      <c r="BU323" s="23">
        <v>0</v>
      </c>
      <c r="BV323" s="23">
        <v>0</v>
      </c>
      <c r="BW323" s="23">
        <v>0</v>
      </c>
      <c r="BX323" s="23">
        <v>0</v>
      </c>
      <c r="BY323" s="23">
        <v>0</v>
      </c>
      <c r="BZ323" s="23">
        <v>0</v>
      </c>
      <c r="CA323" s="23">
        <v>351</v>
      </c>
      <c r="CB323" s="23">
        <v>63</v>
      </c>
      <c r="CC323" s="23">
        <v>404</v>
      </c>
      <c r="CD323" s="23">
        <v>159</v>
      </c>
      <c r="CE323" s="23">
        <v>404</v>
      </c>
      <c r="CF323" s="23">
        <v>159</v>
      </c>
      <c r="CG323" s="23">
        <v>457</v>
      </c>
      <c r="CH323" s="23">
        <v>177</v>
      </c>
      <c r="CI323" s="23">
        <v>0</v>
      </c>
      <c r="CJ323" s="23">
        <v>0</v>
      </c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</row>
    <row r="324" spans="1:267" ht="17.25" thickBot="1">
      <c r="A324" s="21"/>
      <c r="B324" s="21"/>
      <c r="C324" s="23">
        <v>245824</v>
      </c>
      <c r="D324" s="23">
        <v>0</v>
      </c>
      <c r="E324" s="23">
        <v>0</v>
      </c>
      <c r="F324" s="23">
        <v>0</v>
      </c>
      <c r="G324" s="23">
        <v>0</v>
      </c>
      <c r="H324" s="23">
        <v>0</v>
      </c>
      <c r="I324" s="23">
        <v>4</v>
      </c>
      <c r="J324" s="21">
        <v>1.4</v>
      </c>
      <c r="K324" s="21">
        <v>1.4</v>
      </c>
      <c r="L324" s="23">
        <v>0</v>
      </c>
      <c r="M324" s="21" t="s">
        <v>613</v>
      </c>
      <c r="N324" s="21">
        <v>0</v>
      </c>
      <c r="O324" s="23">
        <v>287</v>
      </c>
      <c r="P324" s="24" t="b">
        <v>0</v>
      </c>
      <c r="Q324" s="21"/>
      <c r="R324" s="21"/>
      <c r="S324" s="23">
        <v>50</v>
      </c>
      <c r="T324" s="21" t="s">
        <v>1596</v>
      </c>
      <c r="U324" s="21">
        <v>0</v>
      </c>
      <c r="V324" s="21" t="s">
        <v>1597</v>
      </c>
      <c r="W324" s="21">
        <v>3.9</v>
      </c>
      <c r="X324" s="24" t="b">
        <v>0</v>
      </c>
      <c r="Y324" s="21"/>
      <c r="Z324" s="21" t="s">
        <v>1129</v>
      </c>
      <c r="AA324" s="23">
        <v>10</v>
      </c>
      <c r="AB324" s="23">
        <v>54</v>
      </c>
      <c r="AC324" s="23">
        <v>0</v>
      </c>
      <c r="AD324" s="23">
        <v>6460</v>
      </c>
      <c r="AE324" s="23">
        <v>6460</v>
      </c>
      <c r="AF324" s="23">
        <v>38182</v>
      </c>
      <c r="AG324" s="23">
        <v>38182</v>
      </c>
      <c r="AH324" s="21">
        <v>0</v>
      </c>
      <c r="AI324" s="21">
        <v>0</v>
      </c>
      <c r="AJ324" s="21" t="s">
        <v>1598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0</v>
      </c>
      <c r="AQ324" s="23">
        <v>0</v>
      </c>
      <c r="AR324" s="23">
        <v>0</v>
      </c>
      <c r="AS324" s="23">
        <v>0</v>
      </c>
      <c r="AT324" s="23">
        <v>0</v>
      </c>
      <c r="AU324" s="23">
        <v>0</v>
      </c>
      <c r="AV324" s="23">
        <v>0</v>
      </c>
      <c r="AW324" s="23">
        <v>0</v>
      </c>
      <c r="AX324" s="21">
        <v>0</v>
      </c>
      <c r="AY324" s="21">
        <v>0</v>
      </c>
      <c r="AZ324" s="21">
        <v>0</v>
      </c>
      <c r="BA324" s="21">
        <v>0</v>
      </c>
      <c r="BB324" s="23">
        <v>0</v>
      </c>
      <c r="BC324" s="21">
        <v>0</v>
      </c>
      <c r="BD324" s="21">
        <v>0</v>
      </c>
      <c r="BE324" s="21">
        <v>0</v>
      </c>
      <c r="BF324" s="21">
        <v>0</v>
      </c>
      <c r="BG324" s="23">
        <v>576</v>
      </c>
      <c r="BH324" s="23">
        <v>59</v>
      </c>
      <c r="BI324" s="23">
        <v>578</v>
      </c>
      <c r="BJ324" s="23">
        <v>59</v>
      </c>
      <c r="BK324" s="23">
        <v>570</v>
      </c>
      <c r="BL324" s="23">
        <v>60</v>
      </c>
      <c r="BM324" s="23">
        <v>584</v>
      </c>
      <c r="BN324" s="23">
        <v>60</v>
      </c>
      <c r="BO324" s="21"/>
      <c r="BP324" s="21"/>
      <c r="BQ324" s="21"/>
      <c r="BR324" s="21"/>
      <c r="BS324" s="21"/>
      <c r="BT324" s="21"/>
      <c r="BU324" s="23">
        <v>0</v>
      </c>
      <c r="BV324" s="23">
        <v>0</v>
      </c>
      <c r="BW324" s="23">
        <v>0</v>
      </c>
      <c r="BX324" s="23">
        <v>0</v>
      </c>
      <c r="BY324" s="23">
        <v>0</v>
      </c>
      <c r="BZ324" s="23">
        <v>0</v>
      </c>
      <c r="CA324" s="23">
        <v>270</v>
      </c>
      <c r="CB324" s="23">
        <v>54</v>
      </c>
      <c r="CC324" s="23">
        <v>595</v>
      </c>
      <c r="CD324" s="23">
        <v>66</v>
      </c>
      <c r="CE324" s="23">
        <v>595</v>
      </c>
      <c r="CF324" s="23">
        <v>66</v>
      </c>
      <c r="CG324" s="23">
        <v>87</v>
      </c>
      <c r="CH324" s="23">
        <v>16</v>
      </c>
      <c r="CI324" s="23">
        <v>0</v>
      </c>
      <c r="CJ324" s="23">
        <v>0</v>
      </c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</row>
    <row r="325" spans="1:267" ht="17.25" thickBot="1">
      <c r="A325" s="21"/>
      <c r="B325" s="21"/>
      <c r="C325" s="23">
        <v>153682</v>
      </c>
      <c r="D325" s="23">
        <v>0</v>
      </c>
      <c r="E325" s="23">
        <v>0</v>
      </c>
      <c r="F325" s="23">
        <v>0</v>
      </c>
      <c r="G325" s="23">
        <v>0</v>
      </c>
      <c r="H325" s="23">
        <v>0</v>
      </c>
      <c r="I325" s="23">
        <v>3</v>
      </c>
      <c r="J325" s="21">
        <v>2.1</v>
      </c>
      <c r="K325" s="21">
        <v>2.1</v>
      </c>
      <c r="L325" s="23">
        <v>3</v>
      </c>
      <c r="M325" s="21" t="s">
        <v>1570</v>
      </c>
      <c r="N325" s="21">
        <v>3</v>
      </c>
      <c r="O325" s="23">
        <v>288</v>
      </c>
      <c r="P325" s="24" t="b">
        <v>0</v>
      </c>
      <c r="Q325" s="21"/>
      <c r="R325" s="21"/>
      <c r="S325" s="23">
        <v>55</v>
      </c>
      <c r="T325" s="21" t="s">
        <v>1571</v>
      </c>
      <c r="U325" s="21">
        <v>3</v>
      </c>
      <c r="V325" s="21" t="s">
        <v>753</v>
      </c>
      <c r="W325" s="21">
        <v>0.2</v>
      </c>
      <c r="X325" s="24" t="b">
        <v>0</v>
      </c>
      <c r="Y325" s="21"/>
      <c r="Z325" s="21" t="s">
        <v>1129</v>
      </c>
      <c r="AA325" s="23">
        <v>10</v>
      </c>
      <c r="AB325" s="23">
        <v>54</v>
      </c>
      <c r="AC325" s="23">
        <v>3</v>
      </c>
      <c r="AD325" s="23">
        <v>1105</v>
      </c>
      <c r="AE325" s="23">
        <v>1105</v>
      </c>
      <c r="AF325" s="23">
        <v>1074</v>
      </c>
      <c r="AG325" s="23">
        <v>1074</v>
      </c>
      <c r="AH325" s="21">
        <v>0.5</v>
      </c>
      <c r="AI325" s="21">
        <v>0.5</v>
      </c>
      <c r="AJ325" s="21" t="s">
        <v>753</v>
      </c>
      <c r="AK325" s="23">
        <v>90</v>
      </c>
      <c r="AL325" s="23">
        <v>0</v>
      </c>
      <c r="AM325" s="23">
        <v>0</v>
      </c>
      <c r="AN325" s="23">
        <v>1</v>
      </c>
      <c r="AO325" s="23">
        <v>0</v>
      </c>
      <c r="AP325" s="23">
        <v>0</v>
      </c>
      <c r="AQ325" s="23">
        <v>0</v>
      </c>
      <c r="AR325" s="23">
        <v>0</v>
      </c>
      <c r="AS325" s="23">
        <v>0</v>
      </c>
      <c r="AT325" s="23">
        <v>0</v>
      </c>
      <c r="AU325" s="23">
        <v>0</v>
      </c>
      <c r="AV325" s="23">
        <v>0</v>
      </c>
      <c r="AW325" s="23">
        <v>13</v>
      </c>
      <c r="AX325" s="21">
        <v>10.8</v>
      </c>
      <c r="AY325" s="21">
        <v>32.9</v>
      </c>
      <c r="AZ325" s="21">
        <v>5</v>
      </c>
      <c r="BA325" s="21">
        <v>4.9000000000000004</v>
      </c>
      <c r="BB325" s="23">
        <v>1</v>
      </c>
      <c r="BC325" s="21">
        <v>7.0000000000000007E-2</v>
      </c>
      <c r="BD325" s="21">
        <v>0.2</v>
      </c>
      <c r="BE325" s="21">
        <v>0.27</v>
      </c>
      <c r="BF325" s="21">
        <v>2.73</v>
      </c>
      <c r="BG325" s="23">
        <v>132</v>
      </c>
      <c r="BH325" s="23">
        <v>51</v>
      </c>
      <c r="BI325" s="23">
        <v>25</v>
      </c>
      <c r="BJ325" s="23">
        <v>17</v>
      </c>
      <c r="BK325" s="23">
        <v>116</v>
      </c>
      <c r="BL325" s="23">
        <v>66</v>
      </c>
      <c r="BM325" s="23">
        <v>78</v>
      </c>
      <c r="BN325" s="23">
        <v>43</v>
      </c>
      <c r="BO325" s="23">
        <v>3</v>
      </c>
      <c r="BP325" s="21"/>
      <c r="BQ325" s="21"/>
      <c r="BR325" s="21"/>
      <c r="BS325" s="23">
        <v>3</v>
      </c>
      <c r="BT325" s="21"/>
      <c r="BU325" s="23">
        <v>7.0000000000000007E-2</v>
      </c>
      <c r="BV325" s="23">
        <v>0</v>
      </c>
      <c r="BW325" s="23">
        <v>0.2</v>
      </c>
      <c r="BX325" s="23">
        <v>0.27</v>
      </c>
      <c r="BY325" s="23">
        <v>2.73</v>
      </c>
      <c r="BZ325" s="23">
        <v>0</v>
      </c>
      <c r="CA325" s="23">
        <v>104</v>
      </c>
      <c r="CB325" s="23">
        <v>64</v>
      </c>
      <c r="CC325" s="23">
        <v>81</v>
      </c>
      <c r="CD325" s="23">
        <v>34</v>
      </c>
      <c r="CE325" s="23">
        <v>81</v>
      </c>
      <c r="CF325" s="23">
        <v>34</v>
      </c>
      <c r="CG325" s="23">
        <v>336</v>
      </c>
      <c r="CH325" s="23">
        <v>102</v>
      </c>
      <c r="CI325" s="23">
        <v>1</v>
      </c>
      <c r="CJ325" s="23">
        <v>1</v>
      </c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</row>
    <row r="326" spans="1:267" ht="17.25" thickBot="1">
      <c r="A326" s="21"/>
      <c r="B326" s="21"/>
      <c r="C326" s="23">
        <v>102057</v>
      </c>
      <c r="D326" s="23">
        <v>0</v>
      </c>
      <c r="E326" s="23">
        <v>0</v>
      </c>
      <c r="F326" s="23">
        <v>0</v>
      </c>
      <c r="G326" s="23">
        <v>0</v>
      </c>
      <c r="H326" s="23">
        <v>0</v>
      </c>
      <c r="I326" s="23">
        <v>4</v>
      </c>
      <c r="J326" s="21">
        <v>1.9</v>
      </c>
      <c r="K326" s="21">
        <v>1.9</v>
      </c>
      <c r="L326" s="23">
        <v>1</v>
      </c>
      <c r="M326" s="21" t="s">
        <v>1948</v>
      </c>
      <c r="N326" s="21">
        <v>1</v>
      </c>
      <c r="O326" s="23">
        <v>558</v>
      </c>
      <c r="P326" s="24" t="b">
        <v>0</v>
      </c>
      <c r="Q326" s="21"/>
      <c r="R326" s="21"/>
      <c r="S326" s="23">
        <v>55</v>
      </c>
      <c r="T326" s="21" t="s">
        <v>1949</v>
      </c>
      <c r="U326" s="21">
        <v>1</v>
      </c>
      <c r="V326" s="21" t="s">
        <v>881</v>
      </c>
      <c r="W326" s="21">
        <v>1.2</v>
      </c>
      <c r="X326" s="24" t="b">
        <v>0</v>
      </c>
      <c r="Y326" s="21"/>
      <c r="Z326" s="21" t="s">
        <v>1129</v>
      </c>
      <c r="AA326" s="23">
        <v>10</v>
      </c>
      <c r="AB326" s="23">
        <v>54</v>
      </c>
      <c r="AC326" s="23">
        <v>1</v>
      </c>
      <c r="AD326" s="23">
        <v>3837</v>
      </c>
      <c r="AE326" s="23">
        <v>3837</v>
      </c>
      <c r="AF326" s="23">
        <v>10918</v>
      </c>
      <c r="AG326" s="23">
        <v>10918</v>
      </c>
      <c r="AH326" s="21">
        <v>0.2</v>
      </c>
      <c r="AI326" s="21">
        <v>0.2</v>
      </c>
      <c r="AJ326" s="21" t="s">
        <v>1948</v>
      </c>
      <c r="AK326" s="23">
        <v>57</v>
      </c>
      <c r="AL326" s="23">
        <v>0</v>
      </c>
      <c r="AM326" s="23">
        <v>0</v>
      </c>
      <c r="AN326" s="23">
        <v>0</v>
      </c>
      <c r="AO326" s="23">
        <v>0</v>
      </c>
      <c r="AP326" s="23">
        <v>0</v>
      </c>
      <c r="AQ326" s="23">
        <v>0</v>
      </c>
      <c r="AR326" s="23">
        <v>0</v>
      </c>
      <c r="AS326" s="23">
        <v>0</v>
      </c>
      <c r="AT326" s="23">
        <v>0</v>
      </c>
      <c r="AU326" s="23">
        <v>0</v>
      </c>
      <c r="AV326" s="23">
        <v>0</v>
      </c>
      <c r="AW326" s="23">
        <v>-3</v>
      </c>
      <c r="AX326" s="21">
        <v>0</v>
      </c>
      <c r="AY326" s="21">
        <v>1.8</v>
      </c>
      <c r="AZ326" s="21">
        <v>6</v>
      </c>
      <c r="BA326" s="21">
        <v>0.6</v>
      </c>
      <c r="BB326" s="23">
        <v>1</v>
      </c>
      <c r="BC326" s="21">
        <v>7.0000000000000007E-2</v>
      </c>
      <c r="BD326" s="21">
        <v>0.02</v>
      </c>
      <c r="BE326" s="21">
        <v>0.09</v>
      </c>
      <c r="BF326" s="21">
        <v>2.13</v>
      </c>
      <c r="BG326" s="23">
        <v>607</v>
      </c>
      <c r="BH326" s="23">
        <v>67</v>
      </c>
      <c r="BI326" s="23">
        <v>161</v>
      </c>
      <c r="BJ326" s="23">
        <v>18</v>
      </c>
      <c r="BK326" s="23">
        <v>108</v>
      </c>
      <c r="BL326" s="23">
        <v>20</v>
      </c>
      <c r="BM326" s="23">
        <v>211</v>
      </c>
      <c r="BN326" s="23">
        <v>23</v>
      </c>
      <c r="BO326" s="21"/>
      <c r="BP326" s="21"/>
      <c r="BQ326" s="21"/>
      <c r="BR326" s="21"/>
      <c r="BS326" s="21"/>
      <c r="BT326" s="21"/>
      <c r="BU326" s="23">
        <v>0.11</v>
      </c>
      <c r="BV326" s="23">
        <v>0</v>
      </c>
      <c r="BW326" s="23">
        <v>0.03</v>
      </c>
      <c r="BX326" s="23">
        <v>0.14000000000000001</v>
      </c>
      <c r="BY326" s="23">
        <v>3.36</v>
      </c>
      <c r="BZ326" s="23">
        <v>0</v>
      </c>
      <c r="CA326" s="23">
        <v>92</v>
      </c>
      <c r="CB326" s="23">
        <v>28</v>
      </c>
      <c r="CC326" s="23">
        <v>253</v>
      </c>
      <c r="CD326" s="23">
        <v>31</v>
      </c>
      <c r="CE326" s="23">
        <v>253</v>
      </c>
      <c r="CF326" s="23">
        <v>31</v>
      </c>
      <c r="CG326" s="23">
        <v>156</v>
      </c>
      <c r="CH326" s="23">
        <v>31</v>
      </c>
      <c r="CI326" s="23">
        <v>1.58</v>
      </c>
      <c r="CJ326" s="23">
        <v>0</v>
      </c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</row>
    <row r="327" spans="1:267" ht="17.25" thickBot="1">
      <c r="A327" s="21"/>
      <c r="B327" s="21"/>
      <c r="C327" s="23">
        <v>47431</v>
      </c>
      <c r="D327" s="23">
        <v>0</v>
      </c>
      <c r="E327" s="23">
        <v>0</v>
      </c>
      <c r="F327" s="23">
        <v>0</v>
      </c>
      <c r="G327" s="23">
        <v>0</v>
      </c>
      <c r="H327" s="23">
        <v>0</v>
      </c>
      <c r="I327" s="23">
        <v>3</v>
      </c>
      <c r="J327" s="21">
        <v>2.1</v>
      </c>
      <c r="K327" s="21">
        <v>2.1</v>
      </c>
      <c r="L327" s="23">
        <v>0</v>
      </c>
      <c r="M327" s="21" t="s">
        <v>621</v>
      </c>
      <c r="N327" s="21">
        <v>0</v>
      </c>
      <c r="O327" s="23">
        <v>591</v>
      </c>
      <c r="P327" s="24" t="b">
        <v>0</v>
      </c>
      <c r="Q327" s="21"/>
      <c r="R327" s="21"/>
      <c r="S327" s="23">
        <v>55</v>
      </c>
      <c r="T327" s="21" t="s">
        <v>1594</v>
      </c>
      <c r="U327" s="21">
        <v>0</v>
      </c>
      <c r="V327" s="21" t="s">
        <v>1595</v>
      </c>
      <c r="W327" s="21">
        <v>0.6</v>
      </c>
      <c r="X327" s="24" t="b">
        <v>0</v>
      </c>
      <c r="Y327" s="21"/>
      <c r="Z327" s="21" t="s">
        <v>1129</v>
      </c>
      <c r="AA327" s="23">
        <v>10</v>
      </c>
      <c r="AB327" s="23">
        <v>54</v>
      </c>
      <c r="AC327" s="23">
        <v>0</v>
      </c>
      <c r="AD327" s="23">
        <v>1049</v>
      </c>
      <c r="AE327" s="23">
        <v>1049</v>
      </c>
      <c r="AF327" s="23">
        <v>6342</v>
      </c>
      <c r="AG327" s="23">
        <v>6342</v>
      </c>
      <c r="AH327" s="21">
        <v>0</v>
      </c>
      <c r="AI327" s="21">
        <v>0</v>
      </c>
      <c r="AJ327" s="21" t="s">
        <v>621</v>
      </c>
      <c r="AK327" s="23">
        <v>45</v>
      </c>
      <c r="AL327" s="23">
        <v>0</v>
      </c>
      <c r="AM327" s="23">
        <v>0</v>
      </c>
      <c r="AN327" s="23">
        <v>0</v>
      </c>
      <c r="AO327" s="23">
        <v>0</v>
      </c>
      <c r="AP327" s="23">
        <v>0</v>
      </c>
      <c r="AQ327" s="23">
        <v>0</v>
      </c>
      <c r="AR327" s="23">
        <v>0</v>
      </c>
      <c r="AS327" s="23">
        <v>1</v>
      </c>
      <c r="AT327" s="23">
        <v>0</v>
      </c>
      <c r="AU327" s="23">
        <v>0</v>
      </c>
      <c r="AV327" s="23">
        <v>0</v>
      </c>
      <c r="AW327" s="23">
        <v>0</v>
      </c>
      <c r="AX327" s="21">
        <v>3</v>
      </c>
      <c r="AY327" s="21">
        <v>13.2</v>
      </c>
      <c r="AZ327" s="21">
        <v>0</v>
      </c>
      <c r="BA327" s="21">
        <v>1.6</v>
      </c>
      <c r="BB327" s="23">
        <v>1</v>
      </c>
      <c r="BC327" s="21">
        <v>0</v>
      </c>
      <c r="BD327" s="21">
        <v>0.04</v>
      </c>
      <c r="BE327" s="21">
        <v>0.04</v>
      </c>
      <c r="BF327" s="21">
        <v>2.13</v>
      </c>
      <c r="BG327" s="23">
        <v>197</v>
      </c>
      <c r="BH327" s="23">
        <v>89</v>
      </c>
      <c r="BI327" s="23">
        <v>84</v>
      </c>
      <c r="BJ327" s="23">
        <v>57</v>
      </c>
      <c r="BK327" s="23">
        <v>598</v>
      </c>
      <c r="BL327" s="23">
        <v>245</v>
      </c>
      <c r="BM327" s="23">
        <v>181</v>
      </c>
      <c r="BN327" s="23">
        <v>85</v>
      </c>
      <c r="BO327" s="21"/>
      <c r="BP327" s="21"/>
      <c r="BQ327" s="21"/>
      <c r="BR327" s="21"/>
      <c r="BS327" s="21"/>
      <c r="BT327" s="21"/>
      <c r="BU327" s="23">
        <v>0</v>
      </c>
      <c r="BV327" s="23">
        <v>0</v>
      </c>
      <c r="BW327" s="23">
        <v>0.08</v>
      </c>
      <c r="BX327" s="23">
        <v>0.08</v>
      </c>
      <c r="BY327" s="23">
        <v>4.26</v>
      </c>
      <c r="BZ327" s="23">
        <v>0</v>
      </c>
      <c r="CA327" s="23">
        <v>85</v>
      </c>
      <c r="CB327" s="23">
        <v>52</v>
      </c>
      <c r="CC327" s="23">
        <v>618</v>
      </c>
      <c r="CD327" s="23">
        <v>258</v>
      </c>
      <c r="CE327" s="23">
        <v>618</v>
      </c>
      <c r="CF327" s="23">
        <v>258</v>
      </c>
      <c r="CG327" s="23">
        <v>216</v>
      </c>
      <c r="CH327" s="23">
        <v>67</v>
      </c>
      <c r="CI327" s="23">
        <v>2</v>
      </c>
      <c r="CJ327" s="23">
        <v>0</v>
      </c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</row>
    <row r="328" spans="1:267" ht="17.25" thickBot="1">
      <c r="A328" s="21"/>
      <c r="B328" s="21"/>
      <c r="C328" s="23">
        <v>232892</v>
      </c>
      <c r="D328" s="23">
        <v>0</v>
      </c>
      <c r="E328" s="23">
        <v>0</v>
      </c>
      <c r="F328" s="23">
        <v>0</v>
      </c>
      <c r="G328" s="23">
        <v>0</v>
      </c>
      <c r="H328" s="23">
        <v>0</v>
      </c>
      <c r="I328" s="23">
        <v>2</v>
      </c>
      <c r="J328" s="21">
        <v>2</v>
      </c>
      <c r="K328" s="21">
        <v>2</v>
      </c>
      <c r="L328" s="23">
        <v>0</v>
      </c>
      <c r="M328" s="21" t="s">
        <v>2731</v>
      </c>
      <c r="N328" s="21">
        <v>0</v>
      </c>
      <c r="O328" s="23">
        <v>610</v>
      </c>
      <c r="P328" s="24" t="b">
        <v>0</v>
      </c>
      <c r="Q328" s="21"/>
      <c r="R328" s="21"/>
      <c r="S328" s="23">
        <v>45</v>
      </c>
      <c r="T328" s="21" t="s">
        <v>2732</v>
      </c>
      <c r="U328" s="21">
        <v>0</v>
      </c>
      <c r="V328" s="21" t="s">
        <v>2733</v>
      </c>
      <c r="W328" s="21">
        <v>0.3</v>
      </c>
      <c r="X328" s="24" t="b">
        <v>0</v>
      </c>
      <c r="Y328" s="21"/>
      <c r="Z328" s="21" t="s">
        <v>1129</v>
      </c>
      <c r="AA328" s="23">
        <v>10</v>
      </c>
      <c r="AB328" s="23">
        <v>54</v>
      </c>
      <c r="AC328" s="23">
        <v>0</v>
      </c>
      <c r="AD328" s="23">
        <v>959</v>
      </c>
      <c r="AE328" s="23">
        <v>959</v>
      </c>
      <c r="AF328" s="23">
        <v>2650</v>
      </c>
      <c r="AG328" s="23">
        <v>2650</v>
      </c>
      <c r="AH328" s="21">
        <v>0</v>
      </c>
      <c r="AI328" s="21">
        <v>0</v>
      </c>
      <c r="AJ328" s="21" t="s">
        <v>2733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  <c r="AQ328" s="23">
        <v>0</v>
      </c>
      <c r="AR328" s="23">
        <v>0</v>
      </c>
      <c r="AS328" s="23">
        <v>0</v>
      </c>
      <c r="AT328" s="23">
        <v>0</v>
      </c>
      <c r="AU328" s="23">
        <v>0</v>
      </c>
      <c r="AV328" s="23">
        <v>0</v>
      </c>
      <c r="AW328" s="23">
        <v>0</v>
      </c>
      <c r="AX328" s="21">
        <v>0</v>
      </c>
      <c r="AY328" s="21">
        <v>0</v>
      </c>
      <c r="AZ328" s="21">
        <v>0</v>
      </c>
      <c r="BA328" s="21">
        <v>0</v>
      </c>
      <c r="BB328" s="23">
        <v>0</v>
      </c>
      <c r="BC328" s="21">
        <v>0</v>
      </c>
      <c r="BD328" s="21">
        <v>0</v>
      </c>
      <c r="BE328" s="21">
        <v>0</v>
      </c>
      <c r="BF328" s="21">
        <v>0</v>
      </c>
      <c r="BG328" s="23">
        <v>412</v>
      </c>
      <c r="BH328" s="23">
        <v>189</v>
      </c>
      <c r="BI328" s="23">
        <v>412</v>
      </c>
      <c r="BJ328" s="23">
        <v>188</v>
      </c>
      <c r="BK328" s="23">
        <v>388</v>
      </c>
      <c r="BL328" s="23">
        <v>180</v>
      </c>
      <c r="BM328" s="23">
        <v>421</v>
      </c>
      <c r="BN328" s="23">
        <v>188</v>
      </c>
      <c r="BO328" s="21"/>
      <c r="BP328" s="21"/>
      <c r="BQ328" s="21"/>
      <c r="BR328" s="21"/>
      <c r="BS328" s="21"/>
      <c r="BT328" s="21"/>
      <c r="BU328" s="23">
        <v>0</v>
      </c>
      <c r="BV328" s="23">
        <v>0</v>
      </c>
      <c r="BW328" s="23">
        <v>0</v>
      </c>
      <c r="BX328" s="23">
        <v>0</v>
      </c>
      <c r="BY328" s="23">
        <v>0</v>
      </c>
      <c r="BZ328" s="23">
        <v>0</v>
      </c>
      <c r="CA328" s="23">
        <v>444</v>
      </c>
      <c r="CB328" s="23">
        <v>125</v>
      </c>
      <c r="CC328" s="23">
        <v>463</v>
      </c>
      <c r="CD328" s="23">
        <v>193</v>
      </c>
      <c r="CE328" s="23">
        <v>463</v>
      </c>
      <c r="CF328" s="23">
        <v>193</v>
      </c>
      <c r="CG328" s="23">
        <v>264</v>
      </c>
      <c r="CH328" s="23">
        <v>97</v>
      </c>
      <c r="CI328" s="23">
        <v>0</v>
      </c>
      <c r="CJ328" s="23">
        <v>0</v>
      </c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</row>
    <row r="329" spans="1:267" ht="17.25" thickBot="1">
      <c r="A329" s="21"/>
      <c r="B329" s="21"/>
      <c r="C329" s="23">
        <v>547686</v>
      </c>
      <c r="D329" s="23">
        <v>0</v>
      </c>
      <c r="E329" s="23">
        <v>0</v>
      </c>
      <c r="F329" s="23">
        <v>0</v>
      </c>
      <c r="G329" s="23">
        <v>0</v>
      </c>
      <c r="H329" s="23">
        <v>0</v>
      </c>
      <c r="I329" s="23">
        <v>2</v>
      </c>
      <c r="J329" s="21">
        <v>1</v>
      </c>
      <c r="K329" s="21">
        <v>1</v>
      </c>
      <c r="L329" s="23">
        <v>0</v>
      </c>
      <c r="M329" s="21" t="s">
        <v>2885</v>
      </c>
      <c r="N329" s="21">
        <v>0</v>
      </c>
      <c r="O329" s="23">
        <v>625</v>
      </c>
      <c r="P329" s="24" t="b">
        <v>0</v>
      </c>
      <c r="Q329" s="21"/>
      <c r="R329" s="21"/>
      <c r="S329" s="23">
        <v>40</v>
      </c>
      <c r="T329" s="21" t="s">
        <v>2886</v>
      </c>
      <c r="U329" s="21">
        <v>0</v>
      </c>
      <c r="V329" s="21" t="s">
        <v>2887</v>
      </c>
      <c r="W329" s="21">
        <v>0</v>
      </c>
      <c r="X329" s="24" t="b">
        <v>0</v>
      </c>
      <c r="Y329" s="21"/>
      <c r="Z329" s="21" t="s">
        <v>1129</v>
      </c>
      <c r="AA329" s="23">
        <v>10</v>
      </c>
      <c r="AB329" s="23">
        <v>54</v>
      </c>
      <c r="AC329" s="23">
        <v>0</v>
      </c>
      <c r="AD329" s="23">
        <v>140</v>
      </c>
      <c r="AE329" s="23">
        <v>140</v>
      </c>
      <c r="AF329" s="23">
        <v>219</v>
      </c>
      <c r="AG329" s="23">
        <v>219</v>
      </c>
      <c r="AH329" s="21">
        <v>0</v>
      </c>
      <c r="AI329" s="21">
        <v>0</v>
      </c>
      <c r="AJ329" s="21" t="s">
        <v>2887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0</v>
      </c>
      <c r="AQ329" s="23">
        <v>0</v>
      </c>
      <c r="AR329" s="23">
        <v>0</v>
      </c>
      <c r="AS329" s="23">
        <v>0</v>
      </c>
      <c r="AT329" s="23">
        <v>0</v>
      </c>
      <c r="AU329" s="23">
        <v>0</v>
      </c>
      <c r="AV329" s="23">
        <v>0</v>
      </c>
      <c r="AW329" s="23">
        <v>0</v>
      </c>
      <c r="AX329" s="21">
        <v>0</v>
      </c>
      <c r="AY329" s="21">
        <v>0</v>
      </c>
      <c r="AZ329" s="21">
        <v>0</v>
      </c>
      <c r="BA329" s="21">
        <v>0</v>
      </c>
      <c r="BB329" s="23">
        <v>0</v>
      </c>
      <c r="BC329" s="21">
        <v>0</v>
      </c>
      <c r="BD329" s="21">
        <v>0</v>
      </c>
      <c r="BE329" s="21">
        <v>0</v>
      </c>
      <c r="BF329" s="21">
        <v>0</v>
      </c>
      <c r="BG329" s="23">
        <v>330</v>
      </c>
      <c r="BH329" s="23">
        <v>143</v>
      </c>
      <c r="BI329" s="23">
        <v>321</v>
      </c>
      <c r="BJ329" s="23">
        <v>138</v>
      </c>
      <c r="BK329" s="23">
        <v>280</v>
      </c>
      <c r="BL329" s="23">
        <v>115</v>
      </c>
      <c r="BM329" s="23">
        <v>338</v>
      </c>
      <c r="BN329" s="23">
        <v>141</v>
      </c>
      <c r="BO329" s="21"/>
      <c r="BP329" s="21"/>
      <c r="BQ329" s="21"/>
      <c r="BR329" s="21"/>
      <c r="BS329" s="21"/>
      <c r="BT329" s="21"/>
      <c r="BU329" s="23">
        <v>0</v>
      </c>
      <c r="BV329" s="23">
        <v>0</v>
      </c>
      <c r="BW329" s="23">
        <v>0</v>
      </c>
      <c r="BX329" s="23">
        <v>0</v>
      </c>
      <c r="BY329" s="23">
        <v>0</v>
      </c>
      <c r="BZ329" s="23">
        <v>0</v>
      </c>
      <c r="CA329" s="23">
        <v>662</v>
      </c>
      <c r="CB329" s="23">
        <v>216</v>
      </c>
      <c r="CC329" s="23">
        <v>383</v>
      </c>
      <c r="CD329" s="23">
        <v>145</v>
      </c>
      <c r="CE329" s="23">
        <v>383</v>
      </c>
      <c r="CF329" s="23">
        <v>145</v>
      </c>
      <c r="CG329" s="23">
        <v>522</v>
      </c>
      <c r="CH329" s="23">
        <v>191</v>
      </c>
      <c r="CI329" s="23">
        <v>0</v>
      </c>
      <c r="CJ329" s="23">
        <v>0</v>
      </c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</row>
    <row r="330" spans="1:267" ht="17.25" thickBot="1">
      <c r="A330" s="21"/>
      <c r="B330" s="21"/>
      <c r="C330" s="23">
        <v>490146</v>
      </c>
      <c r="D330" s="23">
        <v>0</v>
      </c>
      <c r="E330" s="23">
        <v>0</v>
      </c>
      <c r="F330" s="23">
        <v>0</v>
      </c>
      <c r="G330" s="23">
        <v>0</v>
      </c>
      <c r="H330" s="23">
        <v>0</v>
      </c>
      <c r="I330" s="23">
        <v>4</v>
      </c>
      <c r="J330" s="21">
        <v>1</v>
      </c>
      <c r="K330" s="21">
        <v>1</v>
      </c>
      <c r="L330" s="23">
        <v>0</v>
      </c>
      <c r="M330" s="21" t="s">
        <v>1582</v>
      </c>
      <c r="N330" s="21">
        <v>0</v>
      </c>
      <c r="O330" s="23">
        <v>651</v>
      </c>
      <c r="P330" s="24" t="b">
        <v>0</v>
      </c>
      <c r="Q330" s="21"/>
      <c r="R330" s="21"/>
      <c r="S330" s="23">
        <v>45</v>
      </c>
      <c r="T330" s="21" t="s">
        <v>2888</v>
      </c>
      <c r="U330" s="21">
        <v>0</v>
      </c>
      <c r="V330" s="21" t="s">
        <v>2889</v>
      </c>
      <c r="W330" s="21">
        <v>0</v>
      </c>
      <c r="X330" s="24" t="b">
        <v>0</v>
      </c>
      <c r="Y330" s="21"/>
      <c r="Z330" s="21" t="s">
        <v>1129</v>
      </c>
      <c r="AA330" s="23">
        <v>10</v>
      </c>
      <c r="AB330" s="23">
        <v>54</v>
      </c>
      <c r="AC330" s="23">
        <v>0</v>
      </c>
      <c r="AD330" s="23">
        <v>404</v>
      </c>
      <c r="AE330" s="23">
        <v>404</v>
      </c>
      <c r="AF330" s="23">
        <v>68</v>
      </c>
      <c r="AG330" s="23">
        <v>68</v>
      </c>
      <c r="AH330" s="21">
        <v>0</v>
      </c>
      <c r="AI330" s="21">
        <v>0</v>
      </c>
      <c r="AJ330" s="21" t="s">
        <v>2889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  <c r="AQ330" s="23">
        <v>0</v>
      </c>
      <c r="AR330" s="23">
        <v>0</v>
      </c>
      <c r="AS330" s="23">
        <v>0</v>
      </c>
      <c r="AT330" s="23">
        <v>0</v>
      </c>
      <c r="AU330" s="23">
        <v>0</v>
      </c>
      <c r="AV330" s="23">
        <v>0</v>
      </c>
      <c r="AW330" s="23">
        <v>0</v>
      </c>
      <c r="AX330" s="21">
        <v>0</v>
      </c>
      <c r="AY330" s="21">
        <v>0</v>
      </c>
      <c r="AZ330" s="21">
        <v>0</v>
      </c>
      <c r="BA330" s="21">
        <v>0</v>
      </c>
      <c r="BB330" s="23">
        <v>0</v>
      </c>
      <c r="BC330" s="21">
        <v>0</v>
      </c>
      <c r="BD330" s="21">
        <v>0</v>
      </c>
      <c r="BE330" s="21">
        <v>0</v>
      </c>
      <c r="BF330" s="21">
        <v>0</v>
      </c>
      <c r="BG330" s="23">
        <v>474</v>
      </c>
      <c r="BH330" s="23">
        <v>43</v>
      </c>
      <c r="BI330" s="23">
        <v>474</v>
      </c>
      <c r="BJ330" s="23">
        <v>44</v>
      </c>
      <c r="BK330" s="23">
        <v>453</v>
      </c>
      <c r="BL330" s="23">
        <v>45</v>
      </c>
      <c r="BM330" s="23">
        <v>482</v>
      </c>
      <c r="BN330" s="23">
        <v>45</v>
      </c>
      <c r="BO330" s="21"/>
      <c r="BP330" s="21"/>
      <c r="BQ330" s="21"/>
      <c r="BR330" s="21"/>
      <c r="BS330" s="21"/>
      <c r="BT330" s="21"/>
      <c r="BU330" s="23">
        <v>0</v>
      </c>
      <c r="BV330" s="23">
        <v>0</v>
      </c>
      <c r="BW330" s="23">
        <v>0</v>
      </c>
      <c r="BX330" s="23">
        <v>0</v>
      </c>
      <c r="BY330" s="23">
        <v>0</v>
      </c>
      <c r="BZ330" s="23">
        <v>0</v>
      </c>
      <c r="CA330" s="23">
        <v>522</v>
      </c>
      <c r="CB330" s="23">
        <v>83</v>
      </c>
      <c r="CC330" s="23">
        <v>518</v>
      </c>
      <c r="CD330" s="23">
        <v>56</v>
      </c>
      <c r="CE330" s="23">
        <v>518</v>
      </c>
      <c r="CF330" s="23">
        <v>56</v>
      </c>
      <c r="CG330" s="23">
        <v>611</v>
      </c>
      <c r="CH330" s="23">
        <v>84</v>
      </c>
      <c r="CI330" s="23">
        <v>0</v>
      </c>
      <c r="CJ330" s="23">
        <v>0</v>
      </c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</row>
    <row r="331" spans="1:267" ht="17.25" thickBot="1">
      <c r="A331" s="21"/>
      <c r="B331" s="21"/>
      <c r="C331" s="23">
        <v>515023</v>
      </c>
      <c r="D331" s="23">
        <v>0</v>
      </c>
      <c r="E331" s="23">
        <v>0</v>
      </c>
      <c r="F331" s="23">
        <v>0</v>
      </c>
      <c r="G331" s="23">
        <v>0</v>
      </c>
      <c r="H331" s="23">
        <v>0</v>
      </c>
      <c r="I331" s="23">
        <v>3</v>
      </c>
      <c r="J331" s="21">
        <v>1</v>
      </c>
      <c r="K331" s="21">
        <v>1</v>
      </c>
      <c r="L331" s="23">
        <v>0</v>
      </c>
      <c r="M331" s="21" t="s">
        <v>1188</v>
      </c>
      <c r="N331" s="21">
        <v>0</v>
      </c>
      <c r="O331" s="23">
        <v>652</v>
      </c>
      <c r="P331" s="24" t="b">
        <v>0</v>
      </c>
      <c r="Q331" s="21"/>
      <c r="R331" s="21"/>
      <c r="S331" s="23">
        <v>45</v>
      </c>
      <c r="T331" s="21" t="s">
        <v>2890</v>
      </c>
      <c r="U331" s="21">
        <v>0</v>
      </c>
      <c r="V331" s="21" t="s">
        <v>2891</v>
      </c>
      <c r="W331" s="21">
        <v>0</v>
      </c>
      <c r="X331" s="24" t="b">
        <v>0</v>
      </c>
      <c r="Y331" s="21"/>
      <c r="Z331" s="21" t="s">
        <v>1129</v>
      </c>
      <c r="AA331" s="23">
        <v>10</v>
      </c>
      <c r="AB331" s="23">
        <v>54</v>
      </c>
      <c r="AC331" s="23">
        <v>0</v>
      </c>
      <c r="AD331" s="23">
        <v>72</v>
      </c>
      <c r="AE331" s="23">
        <v>72</v>
      </c>
      <c r="AF331" s="23">
        <v>15</v>
      </c>
      <c r="AG331" s="23">
        <v>15</v>
      </c>
      <c r="AH331" s="21">
        <v>0</v>
      </c>
      <c r="AI331" s="21">
        <v>0</v>
      </c>
      <c r="AJ331" s="21" t="s">
        <v>2891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  <c r="AQ331" s="23">
        <v>0</v>
      </c>
      <c r="AR331" s="23">
        <v>0</v>
      </c>
      <c r="AS331" s="23">
        <v>0</v>
      </c>
      <c r="AT331" s="23">
        <v>0</v>
      </c>
      <c r="AU331" s="23">
        <v>0</v>
      </c>
      <c r="AV331" s="23">
        <v>0</v>
      </c>
      <c r="AW331" s="23">
        <v>0</v>
      </c>
      <c r="AX331" s="21">
        <v>0</v>
      </c>
      <c r="AY331" s="21">
        <v>0</v>
      </c>
      <c r="AZ331" s="21">
        <v>0</v>
      </c>
      <c r="BA331" s="21">
        <v>0</v>
      </c>
      <c r="BB331" s="23">
        <v>0</v>
      </c>
      <c r="BC331" s="21">
        <v>0</v>
      </c>
      <c r="BD331" s="21">
        <v>0</v>
      </c>
      <c r="BE331" s="21">
        <v>0</v>
      </c>
      <c r="BF331" s="21">
        <v>0</v>
      </c>
      <c r="BG331" s="23">
        <v>486</v>
      </c>
      <c r="BH331" s="23">
        <v>168</v>
      </c>
      <c r="BI331" s="23">
        <v>486</v>
      </c>
      <c r="BJ331" s="23">
        <v>174</v>
      </c>
      <c r="BK331" s="23">
        <v>466</v>
      </c>
      <c r="BL331" s="23">
        <v>158</v>
      </c>
      <c r="BM331" s="23">
        <v>494</v>
      </c>
      <c r="BN331" s="23">
        <v>175</v>
      </c>
      <c r="BO331" s="21"/>
      <c r="BP331" s="21"/>
      <c r="BQ331" s="21"/>
      <c r="BR331" s="21"/>
      <c r="BS331" s="21"/>
      <c r="BT331" s="21"/>
      <c r="BU331" s="23">
        <v>0</v>
      </c>
      <c r="BV331" s="23">
        <v>0</v>
      </c>
      <c r="BW331" s="23">
        <v>0</v>
      </c>
      <c r="BX331" s="23">
        <v>0</v>
      </c>
      <c r="BY331" s="23">
        <v>0</v>
      </c>
      <c r="BZ331" s="23">
        <v>0</v>
      </c>
      <c r="CA331" s="23">
        <v>536</v>
      </c>
      <c r="CB331" s="23">
        <v>273</v>
      </c>
      <c r="CC331" s="23">
        <v>528</v>
      </c>
      <c r="CD331" s="23">
        <v>195</v>
      </c>
      <c r="CE331" s="23">
        <v>528</v>
      </c>
      <c r="CF331" s="23">
        <v>195</v>
      </c>
      <c r="CG331" s="23">
        <v>653</v>
      </c>
      <c r="CH331" s="23">
        <v>275</v>
      </c>
      <c r="CI331" s="23">
        <v>0</v>
      </c>
      <c r="CJ331" s="23">
        <v>0</v>
      </c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/>
      <c r="JG331" s="4"/>
    </row>
    <row r="332" spans="1:267" ht="17.25" thickBot="1">
      <c r="A332" s="21"/>
      <c r="B332" s="21"/>
      <c r="C332" s="23">
        <v>159533</v>
      </c>
      <c r="D332" s="23">
        <v>0</v>
      </c>
      <c r="E332" s="23">
        <v>0</v>
      </c>
      <c r="F332" s="23">
        <v>0</v>
      </c>
      <c r="G332" s="23">
        <v>0</v>
      </c>
      <c r="H332" s="23">
        <v>0</v>
      </c>
      <c r="I332" s="23">
        <v>3</v>
      </c>
      <c r="J332" s="21">
        <v>1.6</v>
      </c>
      <c r="K332" s="21">
        <v>1.6</v>
      </c>
      <c r="L332" s="23">
        <v>0</v>
      </c>
      <c r="M332" s="21" t="s">
        <v>2892</v>
      </c>
      <c r="N332" s="21">
        <v>0</v>
      </c>
      <c r="O332" s="23">
        <v>662</v>
      </c>
      <c r="P332" s="24" t="b">
        <v>0</v>
      </c>
      <c r="Q332" s="21"/>
      <c r="R332" s="21"/>
      <c r="S332" s="23">
        <v>50</v>
      </c>
      <c r="T332" s="21" t="s">
        <v>2893</v>
      </c>
      <c r="U332" s="21">
        <v>0</v>
      </c>
      <c r="V332" s="21" t="s">
        <v>941</v>
      </c>
      <c r="W332" s="21">
        <v>0</v>
      </c>
      <c r="X332" s="24" t="b">
        <v>0</v>
      </c>
      <c r="Y332" s="21"/>
      <c r="Z332" s="21" t="s">
        <v>1129</v>
      </c>
      <c r="AA332" s="23">
        <v>10</v>
      </c>
      <c r="AB332" s="23">
        <v>54</v>
      </c>
      <c r="AC332" s="23">
        <v>0</v>
      </c>
      <c r="AD332" s="23">
        <v>107</v>
      </c>
      <c r="AE332" s="23">
        <v>107</v>
      </c>
      <c r="AF332" s="23">
        <v>5</v>
      </c>
      <c r="AG332" s="23">
        <v>5</v>
      </c>
      <c r="AH332" s="21">
        <v>0</v>
      </c>
      <c r="AI332" s="21">
        <v>0</v>
      </c>
      <c r="AJ332" s="21" t="s">
        <v>2892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  <c r="AQ332" s="23">
        <v>0</v>
      </c>
      <c r="AR332" s="23">
        <v>0</v>
      </c>
      <c r="AS332" s="23">
        <v>0</v>
      </c>
      <c r="AT332" s="23">
        <v>0</v>
      </c>
      <c r="AU332" s="23">
        <v>0</v>
      </c>
      <c r="AV332" s="23">
        <v>0</v>
      </c>
      <c r="AW332" s="23">
        <v>0</v>
      </c>
      <c r="AX332" s="21">
        <v>0</v>
      </c>
      <c r="AY332" s="21">
        <v>0</v>
      </c>
      <c r="AZ332" s="21">
        <v>0</v>
      </c>
      <c r="BA332" s="21">
        <v>0</v>
      </c>
      <c r="BB332" s="23">
        <v>0</v>
      </c>
      <c r="BC332" s="21">
        <v>0</v>
      </c>
      <c r="BD332" s="21">
        <v>0</v>
      </c>
      <c r="BE332" s="21">
        <v>0</v>
      </c>
      <c r="BF332" s="21">
        <v>0</v>
      </c>
      <c r="BG332" s="23">
        <v>535</v>
      </c>
      <c r="BH332" s="23">
        <v>205</v>
      </c>
      <c r="BI332" s="23">
        <v>536</v>
      </c>
      <c r="BJ332" s="23">
        <v>211</v>
      </c>
      <c r="BK332" s="23">
        <v>520</v>
      </c>
      <c r="BL332" s="23">
        <v>197</v>
      </c>
      <c r="BM332" s="23">
        <v>542</v>
      </c>
      <c r="BN332" s="23">
        <v>212</v>
      </c>
      <c r="BO332" s="21"/>
      <c r="BP332" s="21"/>
      <c r="BQ332" s="21"/>
      <c r="BR332" s="21"/>
      <c r="BS332" s="21"/>
      <c r="BT332" s="21"/>
      <c r="BU332" s="23">
        <v>0</v>
      </c>
      <c r="BV332" s="23">
        <v>0</v>
      </c>
      <c r="BW332" s="23">
        <v>0</v>
      </c>
      <c r="BX332" s="23">
        <v>0</v>
      </c>
      <c r="BY332" s="23">
        <v>0</v>
      </c>
      <c r="BZ332" s="23">
        <v>0</v>
      </c>
      <c r="CA332" s="23">
        <v>210</v>
      </c>
      <c r="CB332" s="23">
        <v>136</v>
      </c>
      <c r="CC332" s="23">
        <v>568</v>
      </c>
      <c r="CD332" s="23">
        <v>227</v>
      </c>
      <c r="CE332" s="23">
        <v>568</v>
      </c>
      <c r="CF332" s="23">
        <v>227</v>
      </c>
      <c r="CG332" s="23">
        <v>657</v>
      </c>
      <c r="CH332" s="23">
        <v>278</v>
      </c>
      <c r="CI332" s="23">
        <v>0</v>
      </c>
      <c r="CJ332" s="23">
        <v>0</v>
      </c>
      <c r="CK332" s="21"/>
      <c r="CL332" s="21"/>
      <c r="CM332" s="21"/>
      <c r="CN332" s="21"/>
      <c r="CO332" s="21"/>
      <c r="CP332" s="21"/>
      <c r="CQ332" s="21"/>
      <c r="CR332" s="21"/>
      <c r="CS332" s="21"/>
      <c r="CT332" s="21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</row>
    <row r="333" spans="1:267" ht="17.25" thickBot="1">
      <c r="A333" s="21"/>
      <c r="B333" s="21"/>
      <c r="C333" s="23">
        <v>60706</v>
      </c>
      <c r="D333" s="23">
        <v>0</v>
      </c>
      <c r="E333" s="23">
        <v>0</v>
      </c>
      <c r="F333" s="23">
        <v>0</v>
      </c>
      <c r="G333" s="23">
        <v>0</v>
      </c>
      <c r="H333" s="23">
        <v>0</v>
      </c>
      <c r="I333" s="23">
        <v>1</v>
      </c>
      <c r="J333" s="21">
        <v>1.5</v>
      </c>
      <c r="K333" s="21">
        <v>1.5</v>
      </c>
      <c r="L333" s="23">
        <v>0</v>
      </c>
      <c r="M333" s="21" t="s">
        <v>631</v>
      </c>
      <c r="N333" s="21">
        <v>0</v>
      </c>
      <c r="O333" s="23">
        <v>289</v>
      </c>
      <c r="P333" s="24" t="b">
        <v>0</v>
      </c>
      <c r="Q333" s="21"/>
      <c r="R333" s="21"/>
      <c r="S333" s="23">
        <v>40</v>
      </c>
      <c r="T333" s="21" t="s">
        <v>1641</v>
      </c>
      <c r="U333" s="21">
        <v>0</v>
      </c>
      <c r="V333" s="21" t="s">
        <v>1642</v>
      </c>
      <c r="W333" s="21">
        <v>0.4</v>
      </c>
      <c r="X333" s="24" t="b">
        <v>0</v>
      </c>
      <c r="Y333" s="21"/>
      <c r="Z333" s="21" t="s">
        <v>1129</v>
      </c>
      <c r="AA333" s="23">
        <v>11</v>
      </c>
      <c r="AB333" s="23">
        <v>14</v>
      </c>
      <c r="AC333" s="23">
        <v>0</v>
      </c>
      <c r="AD333" s="23">
        <v>1104</v>
      </c>
      <c r="AE333" s="23">
        <v>1104</v>
      </c>
      <c r="AF333" s="23">
        <v>1153</v>
      </c>
      <c r="AG333" s="23">
        <v>1153</v>
      </c>
      <c r="AH333" s="21">
        <v>0</v>
      </c>
      <c r="AI333" s="21">
        <v>0</v>
      </c>
      <c r="AJ333" s="21" t="s">
        <v>631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  <c r="AQ333" s="23">
        <v>0</v>
      </c>
      <c r="AR333" s="23">
        <v>0</v>
      </c>
      <c r="AS333" s="23">
        <v>0</v>
      </c>
      <c r="AT333" s="23">
        <v>0</v>
      </c>
      <c r="AU333" s="23">
        <v>0</v>
      </c>
      <c r="AV333" s="23">
        <v>0</v>
      </c>
      <c r="AW333" s="23">
        <v>0</v>
      </c>
      <c r="AX333" s="21">
        <v>0</v>
      </c>
      <c r="AY333" s="21">
        <v>0</v>
      </c>
      <c r="AZ333" s="21">
        <v>0</v>
      </c>
      <c r="BA333" s="21">
        <v>0</v>
      </c>
      <c r="BB333" s="23">
        <v>0</v>
      </c>
      <c r="BC333" s="21">
        <v>0</v>
      </c>
      <c r="BD333" s="21">
        <v>0</v>
      </c>
      <c r="BE333" s="21">
        <v>0</v>
      </c>
      <c r="BF333" s="21">
        <v>0</v>
      </c>
      <c r="BG333" s="23">
        <v>234</v>
      </c>
      <c r="BH333" s="23">
        <v>22</v>
      </c>
      <c r="BI333" s="23">
        <v>224</v>
      </c>
      <c r="BJ333" s="23">
        <v>9</v>
      </c>
      <c r="BK333" s="23">
        <v>181</v>
      </c>
      <c r="BL333" s="23">
        <v>8</v>
      </c>
      <c r="BM333" s="23">
        <v>243</v>
      </c>
      <c r="BN333" s="23">
        <v>22</v>
      </c>
      <c r="BO333" s="21"/>
      <c r="BP333" s="21"/>
      <c r="BQ333" s="21"/>
      <c r="BR333" s="21"/>
      <c r="BS333" s="21"/>
      <c r="BT333" s="21"/>
      <c r="BU333" s="23">
        <v>0</v>
      </c>
      <c r="BV333" s="23">
        <v>0</v>
      </c>
      <c r="BW333" s="23">
        <v>0</v>
      </c>
      <c r="BX333" s="23">
        <v>0</v>
      </c>
      <c r="BY333" s="23">
        <v>0</v>
      </c>
      <c r="BZ333" s="23">
        <v>0</v>
      </c>
      <c r="CA333" s="23">
        <v>561</v>
      </c>
      <c r="CB333" s="23">
        <v>37</v>
      </c>
      <c r="CC333" s="23">
        <v>291</v>
      </c>
      <c r="CD333" s="23">
        <v>28</v>
      </c>
      <c r="CE333" s="23">
        <v>291</v>
      </c>
      <c r="CF333" s="23">
        <v>28</v>
      </c>
      <c r="CG333" s="23">
        <v>261</v>
      </c>
      <c r="CH333" s="23">
        <v>39</v>
      </c>
      <c r="CI333" s="23">
        <v>0</v>
      </c>
      <c r="CJ333" s="23">
        <v>0</v>
      </c>
      <c r="CK333" s="21"/>
      <c r="CL333" s="21"/>
      <c r="CM333" s="21"/>
      <c r="CN333" s="21"/>
      <c r="CO333" s="21"/>
      <c r="CP333" s="21"/>
      <c r="CQ333" s="21"/>
      <c r="CR333" s="21"/>
      <c r="CS333" s="21"/>
      <c r="CT333" s="21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</row>
    <row r="334" spans="1:267" ht="17.25" thickBot="1">
      <c r="A334" s="21"/>
      <c r="B334" s="21"/>
      <c r="C334" s="23">
        <v>169187</v>
      </c>
      <c r="D334" s="23">
        <v>0</v>
      </c>
      <c r="E334" s="23">
        <v>0</v>
      </c>
      <c r="F334" s="23">
        <v>0</v>
      </c>
      <c r="G334" s="23">
        <v>0</v>
      </c>
      <c r="H334" s="23">
        <v>0</v>
      </c>
      <c r="I334" s="23">
        <v>2</v>
      </c>
      <c r="J334" s="21">
        <v>4.5</v>
      </c>
      <c r="K334" s="21">
        <v>4.5</v>
      </c>
      <c r="L334" s="23">
        <v>1</v>
      </c>
      <c r="M334" s="21" t="s">
        <v>702</v>
      </c>
      <c r="N334" s="21">
        <v>1</v>
      </c>
      <c r="O334" s="23">
        <v>290</v>
      </c>
      <c r="P334" s="24" t="b">
        <v>0</v>
      </c>
      <c r="Q334" s="21"/>
      <c r="R334" s="21"/>
      <c r="S334" s="23">
        <v>80</v>
      </c>
      <c r="T334" s="21" t="s">
        <v>1623</v>
      </c>
      <c r="U334" s="21">
        <v>1</v>
      </c>
      <c r="V334" s="21" t="s">
        <v>701</v>
      </c>
      <c r="W334" s="21">
        <v>18.7</v>
      </c>
      <c r="X334" s="24" t="b">
        <v>0</v>
      </c>
      <c r="Y334" s="21"/>
      <c r="Z334" s="21" t="s">
        <v>1129</v>
      </c>
      <c r="AA334" s="23">
        <v>11</v>
      </c>
      <c r="AB334" s="23">
        <v>14</v>
      </c>
      <c r="AC334" s="23">
        <v>1</v>
      </c>
      <c r="AD334" s="23">
        <v>44872</v>
      </c>
      <c r="AE334" s="23">
        <v>44872</v>
      </c>
      <c r="AF334" s="23">
        <v>45497</v>
      </c>
      <c r="AG334" s="23">
        <v>45497</v>
      </c>
      <c r="AH334" s="21">
        <v>0.1</v>
      </c>
      <c r="AI334" s="21">
        <v>0.1</v>
      </c>
      <c r="AJ334" s="21" t="s">
        <v>701</v>
      </c>
      <c r="AK334" s="23">
        <v>90</v>
      </c>
      <c r="AL334" s="23">
        <v>0</v>
      </c>
      <c r="AM334" s="23">
        <v>0</v>
      </c>
      <c r="AN334" s="23">
        <v>0</v>
      </c>
      <c r="AO334" s="23">
        <v>1</v>
      </c>
      <c r="AP334" s="23">
        <v>0</v>
      </c>
      <c r="AQ334" s="23">
        <v>0</v>
      </c>
      <c r="AR334" s="23">
        <v>0</v>
      </c>
      <c r="AS334" s="23">
        <v>1</v>
      </c>
      <c r="AT334" s="23">
        <v>0</v>
      </c>
      <c r="AU334" s="23">
        <v>0</v>
      </c>
      <c r="AV334" s="23">
        <v>0</v>
      </c>
      <c r="AW334" s="23">
        <v>7</v>
      </c>
      <c r="AX334" s="21">
        <v>13.6</v>
      </c>
      <c r="AY334" s="21">
        <v>9.1</v>
      </c>
      <c r="AZ334" s="21">
        <v>0</v>
      </c>
      <c r="BA334" s="21">
        <v>2.2999999999999998</v>
      </c>
      <c r="BB334" s="23">
        <v>1</v>
      </c>
      <c r="BC334" s="21">
        <v>0</v>
      </c>
      <c r="BD334" s="21">
        <v>0.02</v>
      </c>
      <c r="BE334" s="21">
        <v>0.02</v>
      </c>
      <c r="BF334" s="21">
        <v>1.28</v>
      </c>
      <c r="BG334" s="23">
        <v>111</v>
      </c>
      <c r="BH334" s="23">
        <v>48</v>
      </c>
      <c r="BI334" s="23">
        <v>121</v>
      </c>
      <c r="BJ334" s="23">
        <v>36</v>
      </c>
      <c r="BK334" s="23">
        <v>661</v>
      </c>
      <c r="BL334" s="23">
        <v>217</v>
      </c>
      <c r="BM334" s="23">
        <v>145</v>
      </c>
      <c r="BN334" s="23">
        <v>50</v>
      </c>
      <c r="BO334" s="23">
        <v>1</v>
      </c>
      <c r="BP334" s="21"/>
      <c r="BQ334" s="23">
        <v>1</v>
      </c>
      <c r="BR334" s="21"/>
      <c r="BS334" s="21"/>
      <c r="BT334" s="21"/>
      <c r="BU334" s="23">
        <v>0</v>
      </c>
      <c r="BV334" s="23">
        <v>0</v>
      </c>
      <c r="BW334" s="23">
        <v>0.02</v>
      </c>
      <c r="BX334" s="23">
        <v>0.02</v>
      </c>
      <c r="BY334" s="23">
        <v>1.28</v>
      </c>
      <c r="BZ334" s="23">
        <v>1</v>
      </c>
      <c r="CA334" s="23">
        <v>12</v>
      </c>
      <c r="CB334" s="23">
        <v>1</v>
      </c>
      <c r="CC334" s="23">
        <v>280</v>
      </c>
      <c r="CD334" s="23">
        <v>89</v>
      </c>
      <c r="CE334" s="23">
        <v>280</v>
      </c>
      <c r="CF334" s="23">
        <v>89</v>
      </c>
      <c r="CG334" s="23">
        <v>20</v>
      </c>
      <c r="CH334" s="23">
        <v>8</v>
      </c>
      <c r="CI334" s="23">
        <v>1</v>
      </c>
      <c r="CJ334" s="23">
        <v>0</v>
      </c>
      <c r="CK334" s="21"/>
      <c r="CL334" s="21"/>
      <c r="CM334" s="21"/>
      <c r="CN334" s="21"/>
      <c r="CO334" s="21"/>
      <c r="CP334" s="21"/>
      <c r="CQ334" s="21"/>
      <c r="CR334" s="21"/>
      <c r="CS334" s="21"/>
      <c r="CT334" s="21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</row>
    <row r="335" spans="1:267" ht="17.25" thickBot="1">
      <c r="A335" s="21"/>
      <c r="B335" s="21"/>
      <c r="C335" s="23">
        <v>116535</v>
      </c>
      <c r="D335" s="23">
        <v>0</v>
      </c>
      <c r="E335" s="23">
        <v>0</v>
      </c>
      <c r="F335" s="23">
        <v>0</v>
      </c>
      <c r="G335" s="23">
        <v>0</v>
      </c>
      <c r="H335" s="23">
        <v>0</v>
      </c>
      <c r="I335" s="23">
        <v>1</v>
      </c>
      <c r="J335" s="21">
        <v>4.5</v>
      </c>
      <c r="K335" s="21">
        <v>4.5</v>
      </c>
      <c r="L335" s="23">
        <v>3</v>
      </c>
      <c r="M335" s="21" t="s">
        <v>80</v>
      </c>
      <c r="N335" s="21">
        <v>3</v>
      </c>
      <c r="O335" s="23">
        <v>291</v>
      </c>
      <c r="P335" s="24" t="b">
        <v>0</v>
      </c>
      <c r="Q335" s="21"/>
      <c r="R335" s="21"/>
      <c r="S335" s="23">
        <v>55</v>
      </c>
      <c r="T335" s="21" t="s">
        <v>1617</v>
      </c>
      <c r="U335" s="21">
        <v>3</v>
      </c>
      <c r="V335" s="21" t="s">
        <v>1618</v>
      </c>
      <c r="W335" s="21">
        <v>9.6</v>
      </c>
      <c r="X335" s="24" t="b">
        <v>0</v>
      </c>
      <c r="Y335" s="21"/>
      <c r="Z335" s="21" t="s">
        <v>1129</v>
      </c>
      <c r="AA335" s="23">
        <v>11</v>
      </c>
      <c r="AB335" s="23">
        <v>14</v>
      </c>
      <c r="AC335" s="23">
        <v>3</v>
      </c>
      <c r="AD335" s="23">
        <v>35655</v>
      </c>
      <c r="AE335" s="23">
        <v>35655</v>
      </c>
      <c r="AF335" s="23">
        <v>23568</v>
      </c>
      <c r="AG335" s="23">
        <v>23568</v>
      </c>
      <c r="AH335" s="21">
        <v>0.5</v>
      </c>
      <c r="AI335" s="21">
        <v>0.5</v>
      </c>
      <c r="AJ335" s="21" t="s">
        <v>2894</v>
      </c>
      <c r="AK335" s="23">
        <v>90</v>
      </c>
      <c r="AL335" s="23">
        <v>0</v>
      </c>
      <c r="AM335" s="23">
        <v>0</v>
      </c>
      <c r="AN335" s="23">
        <v>0</v>
      </c>
      <c r="AO335" s="23">
        <v>1</v>
      </c>
      <c r="AP335" s="23">
        <v>0</v>
      </c>
      <c r="AQ335" s="23">
        <v>0</v>
      </c>
      <c r="AR335" s="23">
        <v>0</v>
      </c>
      <c r="AS335" s="23">
        <v>0</v>
      </c>
      <c r="AT335" s="23">
        <v>0</v>
      </c>
      <c r="AU335" s="23">
        <v>4</v>
      </c>
      <c r="AV335" s="23">
        <v>0</v>
      </c>
      <c r="AW335" s="23">
        <v>16</v>
      </c>
      <c r="AX335" s="21">
        <v>26.2</v>
      </c>
      <c r="AY335" s="21">
        <v>0</v>
      </c>
      <c r="AZ335" s="21">
        <v>0</v>
      </c>
      <c r="BA335" s="21">
        <v>2.6</v>
      </c>
      <c r="BB335" s="23">
        <v>1</v>
      </c>
      <c r="BC335" s="21">
        <v>0</v>
      </c>
      <c r="BD335" s="21">
        <v>0</v>
      </c>
      <c r="BE335" s="21">
        <v>0</v>
      </c>
      <c r="BF335" s="21">
        <v>1.28</v>
      </c>
      <c r="BG335" s="23">
        <v>51</v>
      </c>
      <c r="BH335" s="23">
        <v>5</v>
      </c>
      <c r="BI335" s="23">
        <v>609</v>
      </c>
      <c r="BJ335" s="23">
        <v>75</v>
      </c>
      <c r="BK335" s="23">
        <v>603</v>
      </c>
      <c r="BL335" s="23">
        <v>75</v>
      </c>
      <c r="BM335" s="23">
        <v>132</v>
      </c>
      <c r="BN335" s="23">
        <v>5</v>
      </c>
      <c r="BO335" s="21"/>
      <c r="BP335" s="21"/>
      <c r="BQ335" s="21"/>
      <c r="BR335" s="21"/>
      <c r="BS335" s="21"/>
      <c r="BT335" s="21"/>
      <c r="BU335" s="23">
        <v>0</v>
      </c>
      <c r="BV335" s="23">
        <v>4</v>
      </c>
      <c r="BW335" s="23">
        <v>0</v>
      </c>
      <c r="BX335" s="23">
        <v>0</v>
      </c>
      <c r="BY335" s="23">
        <v>1.28</v>
      </c>
      <c r="BZ335" s="23">
        <v>1</v>
      </c>
      <c r="CA335" s="23">
        <v>94</v>
      </c>
      <c r="CB335" s="23">
        <v>2</v>
      </c>
      <c r="CC335" s="23">
        <v>80</v>
      </c>
      <c r="CD335" s="23">
        <v>9</v>
      </c>
      <c r="CE335" s="23">
        <v>80</v>
      </c>
      <c r="CF335" s="23">
        <v>9</v>
      </c>
      <c r="CG335" s="23">
        <v>41</v>
      </c>
      <c r="CH335" s="23">
        <v>8</v>
      </c>
      <c r="CI335" s="23">
        <v>1</v>
      </c>
      <c r="CJ335" s="23">
        <v>0</v>
      </c>
      <c r="CK335" s="21"/>
      <c r="CL335" s="21"/>
      <c r="CM335" s="21"/>
      <c r="CN335" s="21"/>
      <c r="CO335" s="21"/>
      <c r="CP335" s="21"/>
      <c r="CQ335" s="21"/>
      <c r="CR335" s="21"/>
      <c r="CS335" s="21"/>
      <c r="CT335" s="21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</row>
    <row r="336" spans="1:267" ht="17.25" thickBot="1">
      <c r="A336" s="21"/>
      <c r="B336" s="21"/>
      <c r="C336" s="23">
        <v>535928</v>
      </c>
      <c r="D336" s="23">
        <v>0</v>
      </c>
      <c r="E336" s="23">
        <v>0</v>
      </c>
      <c r="F336" s="23">
        <v>0</v>
      </c>
      <c r="G336" s="23">
        <v>0</v>
      </c>
      <c r="H336" s="23">
        <v>0</v>
      </c>
      <c r="I336" s="23">
        <v>3</v>
      </c>
      <c r="J336" s="21">
        <v>2.1</v>
      </c>
      <c r="K336" s="21">
        <v>2.1</v>
      </c>
      <c r="L336" s="23">
        <v>0</v>
      </c>
      <c r="M336" s="21" t="s">
        <v>1599</v>
      </c>
      <c r="N336" s="21">
        <v>0</v>
      </c>
      <c r="O336" s="23">
        <v>292</v>
      </c>
      <c r="P336" s="24" t="b">
        <v>0</v>
      </c>
      <c r="Q336" s="21"/>
      <c r="R336" s="21"/>
      <c r="S336" s="23">
        <v>50</v>
      </c>
      <c r="T336" s="21" t="s">
        <v>1649</v>
      </c>
      <c r="U336" s="21">
        <v>0</v>
      </c>
      <c r="V336" s="21" t="s">
        <v>953</v>
      </c>
      <c r="W336" s="21">
        <v>0.1</v>
      </c>
      <c r="X336" s="24" t="b">
        <v>0</v>
      </c>
      <c r="Y336" s="21"/>
      <c r="Z336" s="21" t="s">
        <v>1129</v>
      </c>
      <c r="AA336" s="23">
        <v>11</v>
      </c>
      <c r="AB336" s="23">
        <v>14</v>
      </c>
      <c r="AC336" s="23">
        <v>0</v>
      </c>
      <c r="AD336" s="23">
        <v>291</v>
      </c>
      <c r="AE336" s="23">
        <v>291</v>
      </c>
      <c r="AF336" s="23">
        <v>840</v>
      </c>
      <c r="AG336" s="23">
        <v>840</v>
      </c>
      <c r="AH336" s="21">
        <v>0</v>
      </c>
      <c r="AI336" s="21">
        <v>0</v>
      </c>
      <c r="AJ336" s="21" t="s">
        <v>953</v>
      </c>
      <c r="AK336" s="23">
        <v>0</v>
      </c>
      <c r="AL336" s="23">
        <v>0</v>
      </c>
      <c r="AM336" s="23">
        <v>0</v>
      </c>
      <c r="AN336" s="23">
        <v>0</v>
      </c>
      <c r="AO336" s="23">
        <v>0</v>
      </c>
      <c r="AP336" s="23">
        <v>0</v>
      </c>
      <c r="AQ336" s="23">
        <v>0</v>
      </c>
      <c r="AR336" s="23">
        <v>0</v>
      </c>
      <c r="AS336" s="23">
        <v>0</v>
      </c>
      <c r="AT336" s="23">
        <v>0</v>
      </c>
      <c r="AU336" s="23">
        <v>0</v>
      </c>
      <c r="AV336" s="23">
        <v>0</v>
      </c>
      <c r="AW336" s="23">
        <v>0</v>
      </c>
      <c r="AX336" s="21">
        <v>0</v>
      </c>
      <c r="AY336" s="21">
        <v>0</v>
      </c>
      <c r="AZ336" s="21">
        <v>0</v>
      </c>
      <c r="BA336" s="21">
        <v>0</v>
      </c>
      <c r="BB336" s="23">
        <v>0</v>
      </c>
      <c r="BC336" s="21">
        <v>0</v>
      </c>
      <c r="BD336" s="21">
        <v>0</v>
      </c>
      <c r="BE336" s="21">
        <v>0</v>
      </c>
      <c r="BF336" s="21">
        <v>0</v>
      </c>
      <c r="BG336" s="23">
        <v>600</v>
      </c>
      <c r="BH336" s="23">
        <v>245</v>
      </c>
      <c r="BI336" s="23">
        <v>601</v>
      </c>
      <c r="BJ336" s="23">
        <v>249</v>
      </c>
      <c r="BK336" s="23">
        <v>593</v>
      </c>
      <c r="BL336" s="23">
        <v>241</v>
      </c>
      <c r="BM336" s="23">
        <v>607</v>
      </c>
      <c r="BN336" s="23">
        <v>251</v>
      </c>
      <c r="BO336" s="21"/>
      <c r="BP336" s="21"/>
      <c r="BQ336" s="21"/>
      <c r="BR336" s="21"/>
      <c r="BS336" s="21"/>
      <c r="BT336" s="21"/>
      <c r="BU336" s="23">
        <v>0</v>
      </c>
      <c r="BV336" s="23">
        <v>0</v>
      </c>
      <c r="BW336" s="23">
        <v>0</v>
      </c>
      <c r="BX336" s="23">
        <v>0</v>
      </c>
      <c r="BY336" s="23">
        <v>0</v>
      </c>
      <c r="BZ336" s="23">
        <v>0</v>
      </c>
      <c r="CA336" s="23">
        <v>306</v>
      </c>
      <c r="CB336" s="23">
        <v>199</v>
      </c>
      <c r="CC336" s="23">
        <v>613</v>
      </c>
      <c r="CD336" s="23">
        <v>254</v>
      </c>
      <c r="CE336" s="23">
        <v>613</v>
      </c>
      <c r="CF336" s="23">
        <v>254</v>
      </c>
      <c r="CG336" s="23">
        <v>490</v>
      </c>
      <c r="CH336" s="23">
        <v>175</v>
      </c>
      <c r="CI336" s="23">
        <v>0</v>
      </c>
      <c r="CJ336" s="23">
        <v>0</v>
      </c>
      <c r="CK336" s="21"/>
      <c r="CL336" s="21"/>
      <c r="CM336" s="21"/>
      <c r="CN336" s="21"/>
      <c r="CO336" s="21"/>
      <c r="CP336" s="21"/>
      <c r="CQ336" s="21"/>
      <c r="CR336" s="21"/>
      <c r="CS336" s="21"/>
      <c r="CT336" s="21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</row>
    <row r="337" spans="1:267" ht="17.25" thickBot="1">
      <c r="A337" s="21"/>
      <c r="B337" s="21"/>
      <c r="C337" s="23">
        <v>447203</v>
      </c>
      <c r="D337" s="23">
        <v>0</v>
      </c>
      <c r="E337" s="23">
        <v>0</v>
      </c>
      <c r="F337" s="23">
        <v>0</v>
      </c>
      <c r="G337" s="23">
        <v>0</v>
      </c>
      <c r="H337" s="23">
        <v>0</v>
      </c>
      <c r="I337" s="23">
        <v>4</v>
      </c>
      <c r="J337" s="21">
        <v>2.9</v>
      </c>
      <c r="K337" s="21">
        <v>2.9</v>
      </c>
      <c r="L337" s="23">
        <v>1</v>
      </c>
      <c r="M337" s="21" t="s">
        <v>694</v>
      </c>
      <c r="N337" s="21">
        <v>1</v>
      </c>
      <c r="O337" s="23">
        <v>293</v>
      </c>
      <c r="P337" s="24" t="b">
        <v>0</v>
      </c>
      <c r="Q337" s="21"/>
      <c r="R337" s="21"/>
      <c r="S337" s="23">
        <v>75</v>
      </c>
      <c r="T337" s="21" t="s">
        <v>1639</v>
      </c>
      <c r="U337" s="21">
        <v>1</v>
      </c>
      <c r="V337" s="21" t="s">
        <v>1640</v>
      </c>
      <c r="W337" s="21">
        <v>13.1</v>
      </c>
      <c r="X337" s="24" t="b">
        <v>0</v>
      </c>
      <c r="Y337" s="21"/>
      <c r="Z337" s="21" t="s">
        <v>1129</v>
      </c>
      <c r="AA337" s="23">
        <v>11</v>
      </c>
      <c r="AB337" s="23">
        <v>14</v>
      </c>
      <c r="AC337" s="23">
        <v>1</v>
      </c>
      <c r="AD337" s="23">
        <v>47890</v>
      </c>
      <c r="AE337" s="23">
        <v>47890</v>
      </c>
      <c r="AF337" s="23">
        <v>130795</v>
      </c>
      <c r="AG337" s="23">
        <v>130795</v>
      </c>
      <c r="AH337" s="21">
        <v>0.1</v>
      </c>
      <c r="AI337" s="21">
        <v>0.1</v>
      </c>
      <c r="AJ337" s="21" t="s">
        <v>694</v>
      </c>
      <c r="AK337" s="23">
        <v>24</v>
      </c>
      <c r="AL337" s="23">
        <v>0</v>
      </c>
      <c r="AM337" s="23">
        <v>0</v>
      </c>
      <c r="AN337" s="23">
        <v>0</v>
      </c>
      <c r="AO337" s="23">
        <v>0</v>
      </c>
      <c r="AP337" s="23">
        <v>0</v>
      </c>
      <c r="AQ337" s="23">
        <v>0</v>
      </c>
      <c r="AR337" s="23">
        <v>0</v>
      </c>
      <c r="AS337" s="23">
        <v>0</v>
      </c>
      <c r="AT337" s="23">
        <v>0</v>
      </c>
      <c r="AU337" s="23">
        <v>0</v>
      </c>
      <c r="AV337" s="23">
        <v>0</v>
      </c>
      <c r="AW337" s="23">
        <v>3</v>
      </c>
      <c r="AX337" s="21">
        <v>2.2000000000000002</v>
      </c>
      <c r="AY337" s="21">
        <v>1.3</v>
      </c>
      <c r="AZ337" s="21">
        <v>8</v>
      </c>
      <c r="BA337" s="21">
        <v>1.2</v>
      </c>
      <c r="BB337" s="23">
        <v>0</v>
      </c>
      <c r="BC337" s="21">
        <v>0.04</v>
      </c>
      <c r="BD337" s="21">
        <v>0.02</v>
      </c>
      <c r="BE337" s="21">
        <v>0.06</v>
      </c>
      <c r="BF337" s="21">
        <v>0.24</v>
      </c>
      <c r="BG337" s="23">
        <v>208</v>
      </c>
      <c r="BH337" s="23">
        <v>21</v>
      </c>
      <c r="BI337" s="23">
        <v>172</v>
      </c>
      <c r="BJ337" s="23">
        <v>19</v>
      </c>
      <c r="BK337" s="23">
        <v>95</v>
      </c>
      <c r="BL337" s="23">
        <v>17</v>
      </c>
      <c r="BM337" s="23">
        <v>192</v>
      </c>
      <c r="BN337" s="23">
        <v>19</v>
      </c>
      <c r="BO337" s="21"/>
      <c r="BP337" s="21"/>
      <c r="BQ337" s="21"/>
      <c r="BR337" s="21"/>
      <c r="BS337" s="21"/>
      <c r="BT337" s="21"/>
      <c r="BU337" s="23">
        <v>0.15</v>
      </c>
      <c r="BV337" s="23">
        <v>0</v>
      </c>
      <c r="BW337" s="23">
        <v>0.08</v>
      </c>
      <c r="BX337" s="23">
        <v>0.23</v>
      </c>
      <c r="BY337" s="23">
        <v>0.9</v>
      </c>
      <c r="BZ337" s="23">
        <v>0</v>
      </c>
      <c r="CA337" s="23">
        <v>27</v>
      </c>
      <c r="CB337" s="23">
        <v>11</v>
      </c>
      <c r="CC337" s="23">
        <v>279</v>
      </c>
      <c r="CD337" s="23">
        <v>37</v>
      </c>
      <c r="CE337" s="23">
        <v>279</v>
      </c>
      <c r="CF337" s="23">
        <v>37</v>
      </c>
      <c r="CG337" s="23">
        <v>31</v>
      </c>
      <c r="CH337" s="23">
        <v>6</v>
      </c>
      <c r="CI337" s="23">
        <v>0</v>
      </c>
      <c r="CJ337" s="23">
        <v>0</v>
      </c>
      <c r="CK337" s="21"/>
      <c r="CL337" s="21"/>
      <c r="CM337" s="21"/>
      <c r="CN337" s="21"/>
      <c r="CO337" s="21"/>
      <c r="CP337" s="21"/>
      <c r="CQ337" s="21"/>
      <c r="CR337" s="21"/>
      <c r="CS337" s="21"/>
      <c r="CT337" s="21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</row>
    <row r="338" spans="1:267" ht="17.25" thickBot="1">
      <c r="A338" s="21"/>
      <c r="B338" s="21"/>
      <c r="C338" s="23">
        <v>194634</v>
      </c>
      <c r="D338" s="23">
        <v>0</v>
      </c>
      <c r="E338" s="23">
        <v>0</v>
      </c>
      <c r="F338" s="23">
        <v>0</v>
      </c>
      <c r="G338" s="23">
        <v>0</v>
      </c>
      <c r="H338" s="23">
        <v>0</v>
      </c>
      <c r="I338" s="23">
        <v>3</v>
      </c>
      <c r="J338" s="21">
        <v>3.3</v>
      </c>
      <c r="K338" s="21">
        <v>3.3</v>
      </c>
      <c r="L338" s="23">
        <v>1</v>
      </c>
      <c r="M338" s="21" t="s">
        <v>1625</v>
      </c>
      <c r="N338" s="21">
        <v>1</v>
      </c>
      <c r="O338" s="23">
        <v>294</v>
      </c>
      <c r="P338" s="24" t="b">
        <v>0</v>
      </c>
      <c r="Q338" s="21"/>
      <c r="R338" s="21"/>
      <c r="S338" s="23">
        <v>80</v>
      </c>
      <c r="T338" s="21" t="s">
        <v>1626</v>
      </c>
      <c r="U338" s="21">
        <v>1</v>
      </c>
      <c r="V338" s="21" t="s">
        <v>1627</v>
      </c>
      <c r="W338" s="21">
        <v>3</v>
      </c>
      <c r="X338" s="24" t="b">
        <v>0</v>
      </c>
      <c r="Y338" s="21"/>
      <c r="Z338" s="21" t="s">
        <v>1129</v>
      </c>
      <c r="AA338" s="23">
        <v>11</v>
      </c>
      <c r="AB338" s="23">
        <v>14</v>
      </c>
      <c r="AC338" s="23">
        <v>1</v>
      </c>
      <c r="AD338" s="23">
        <v>13275</v>
      </c>
      <c r="AE338" s="23">
        <v>13275</v>
      </c>
      <c r="AF338" s="23">
        <v>16739</v>
      </c>
      <c r="AG338" s="23">
        <v>16739</v>
      </c>
      <c r="AH338" s="21">
        <v>0.1</v>
      </c>
      <c r="AI338" s="21">
        <v>0.1</v>
      </c>
      <c r="AJ338" s="21" t="s">
        <v>2401</v>
      </c>
      <c r="AK338" s="23">
        <v>65</v>
      </c>
      <c r="AL338" s="23">
        <v>0</v>
      </c>
      <c r="AM338" s="23">
        <v>0</v>
      </c>
      <c r="AN338" s="23">
        <v>0</v>
      </c>
      <c r="AO338" s="23">
        <v>1</v>
      </c>
      <c r="AP338" s="23">
        <v>0</v>
      </c>
      <c r="AQ338" s="23">
        <v>0</v>
      </c>
      <c r="AR338" s="23">
        <v>0</v>
      </c>
      <c r="AS338" s="23">
        <v>1</v>
      </c>
      <c r="AT338" s="23">
        <v>0</v>
      </c>
      <c r="AU338" s="23">
        <v>0</v>
      </c>
      <c r="AV338" s="23">
        <v>0</v>
      </c>
      <c r="AW338" s="23">
        <v>3</v>
      </c>
      <c r="AX338" s="21">
        <v>3.2</v>
      </c>
      <c r="AY338" s="21">
        <v>12.9</v>
      </c>
      <c r="AZ338" s="21">
        <v>10</v>
      </c>
      <c r="BA338" s="21">
        <v>2.6</v>
      </c>
      <c r="BB338" s="23">
        <v>1</v>
      </c>
      <c r="BC338" s="21">
        <v>7.0000000000000007E-2</v>
      </c>
      <c r="BD338" s="21">
        <v>0.01</v>
      </c>
      <c r="BE338" s="21">
        <v>0.08</v>
      </c>
      <c r="BF338" s="21">
        <v>1.04</v>
      </c>
      <c r="BG338" s="23">
        <v>196</v>
      </c>
      <c r="BH338" s="23">
        <v>88</v>
      </c>
      <c r="BI338" s="23">
        <v>86</v>
      </c>
      <c r="BJ338" s="23">
        <v>58</v>
      </c>
      <c r="BK338" s="23">
        <v>80</v>
      </c>
      <c r="BL338" s="23">
        <v>47</v>
      </c>
      <c r="BM338" s="23">
        <v>133</v>
      </c>
      <c r="BN338" s="23">
        <v>69</v>
      </c>
      <c r="BO338" s="21"/>
      <c r="BP338" s="21"/>
      <c r="BQ338" s="21"/>
      <c r="BR338" s="21"/>
      <c r="BS338" s="21"/>
      <c r="BT338" s="21"/>
      <c r="BU338" s="23">
        <v>0.1</v>
      </c>
      <c r="BV338" s="23">
        <v>0</v>
      </c>
      <c r="BW338" s="23">
        <v>0.01</v>
      </c>
      <c r="BX338" s="23">
        <v>0.11</v>
      </c>
      <c r="BY338" s="23">
        <v>1.44</v>
      </c>
      <c r="BZ338" s="23">
        <v>1.38</v>
      </c>
      <c r="CA338" s="23">
        <v>14</v>
      </c>
      <c r="CB338" s="23">
        <v>8</v>
      </c>
      <c r="CC338" s="23">
        <v>281</v>
      </c>
      <c r="CD338" s="23">
        <v>135</v>
      </c>
      <c r="CE338" s="23">
        <v>281</v>
      </c>
      <c r="CF338" s="23">
        <v>135</v>
      </c>
      <c r="CG338" s="23">
        <v>105</v>
      </c>
      <c r="CH338" s="23">
        <v>39</v>
      </c>
      <c r="CI338" s="23">
        <v>1.38</v>
      </c>
      <c r="CJ338" s="23">
        <v>0</v>
      </c>
      <c r="CK338" s="21"/>
      <c r="CL338" s="21"/>
      <c r="CM338" s="21"/>
      <c r="CN338" s="21"/>
      <c r="CO338" s="21"/>
      <c r="CP338" s="21"/>
      <c r="CQ338" s="21"/>
      <c r="CR338" s="21"/>
      <c r="CS338" s="21"/>
      <c r="CT338" s="21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</row>
    <row r="339" spans="1:267" ht="17.25" thickBot="1">
      <c r="A339" s="21"/>
      <c r="B339" s="21"/>
      <c r="C339" s="23">
        <v>444884</v>
      </c>
      <c r="D339" s="23">
        <v>0</v>
      </c>
      <c r="E339" s="23">
        <v>0</v>
      </c>
      <c r="F339" s="23">
        <v>0</v>
      </c>
      <c r="G339" s="23">
        <v>0</v>
      </c>
      <c r="H339" s="23">
        <v>0</v>
      </c>
      <c r="I339" s="23">
        <v>3</v>
      </c>
      <c r="J339" s="21">
        <v>2.1</v>
      </c>
      <c r="K339" s="21">
        <v>2.1</v>
      </c>
      <c r="L339" s="23">
        <v>1</v>
      </c>
      <c r="M339" s="21" t="s">
        <v>1452</v>
      </c>
      <c r="N339" s="21">
        <v>1</v>
      </c>
      <c r="O339" s="23">
        <v>295</v>
      </c>
      <c r="P339" s="24" t="b">
        <v>0</v>
      </c>
      <c r="Q339" s="21"/>
      <c r="R339" s="21"/>
      <c r="S339" s="23">
        <v>50</v>
      </c>
      <c r="T339" s="21" t="s">
        <v>1638</v>
      </c>
      <c r="U339" s="21">
        <v>1</v>
      </c>
      <c r="V339" s="21" t="s">
        <v>839</v>
      </c>
      <c r="W339" s="21">
        <v>0.2</v>
      </c>
      <c r="X339" s="24" t="b">
        <v>0</v>
      </c>
      <c r="Y339" s="21"/>
      <c r="Z339" s="21" t="s">
        <v>1129</v>
      </c>
      <c r="AA339" s="23">
        <v>11</v>
      </c>
      <c r="AB339" s="23">
        <v>14</v>
      </c>
      <c r="AC339" s="23">
        <v>1</v>
      </c>
      <c r="AD339" s="23">
        <v>863</v>
      </c>
      <c r="AE339" s="23">
        <v>863</v>
      </c>
      <c r="AF339" s="23">
        <v>2145</v>
      </c>
      <c r="AG339" s="23">
        <v>2145</v>
      </c>
      <c r="AH339" s="21">
        <v>0.2</v>
      </c>
      <c r="AI339" s="21">
        <v>0.2</v>
      </c>
      <c r="AJ339" s="21" t="s">
        <v>839</v>
      </c>
      <c r="AK339" s="23">
        <v>13</v>
      </c>
      <c r="AL339" s="23">
        <v>0</v>
      </c>
      <c r="AM339" s="23">
        <v>0</v>
      </c>
      <c r="AN339" s="23">
        <v>0</v>
      </c>
      <c r="AO339" s="23">
        <v>0</v>
      </c>
      <c r="AP339" s="23">
        <v>0</v>
      </c>
      <c r="AQ339" s="23">
        <v>0</v>
      </c>
      <c r="AR339" s="23">
        <v>0</v>
      </c>
      <c r="AS339" s="23">
        <v>0</v>
      </c>
      <c r="AT339" s="23">
        <v>0</v>
      </c>
      <c r="AU339" s="23">
        <v>0</v>
      </c>
      <c r="AV339" s="23">
        <v>0</v>
      </c>
      <c r="AW339" s="23">
        <v>6</v>
      </c>
      <c r="AX339" s="21">
        <v>6.6</v>
      </c>
      <c r="AY339" s="21">
        <v>11.6</v>
      </c>
      <c r="AZ339" s="21">
        <v>4</v>
      </c>
      <c r="BA339" s="21">
        <v>2.2000000000000002</v>
      </c>
      <c r="BB339" s="23">
        <v>0</v>
      </c>
      <c r="BC339" s="21">
        <v>0</v>
      </c>
      <c r="BD339" s="21">
        <v>0.01</v>
      </c>
      <c r="BE339" s="21">
        <v>0.01</v>
      </c>
      <c r="BF339" s="21">
        <v>0.14000000000000001</v>
      </c>
      <c r="BG339" s="23">
        <v>169</v>
      </c>
      <c r="BH339" s="23">
        <v>74</v>
      </c>
      <c r="BI339" s="23">
        <v>98</v>
      </c>
      <c r="BJ339" s="23">
        <v>64</v>
      </c>
      <c r="BK339" s="23">
        <v>125</v>
      </c>
      <c r="BL339" s="23">
        <v>69</v>
      </c>
      <c r="BM339" s="23">
        <v>150</v>
      </c>
      <c r="BN339" s="23">
        <v>75</v>
      </c>
      <c r="BO339" s="21"/>
      <c r="BP339" s="21"/>
      <c r="BQ339" s="21"/>
      <c r="BR339" s="21"/>
      <c r="BS339" s="21"/>
      <c r="BT339" s="21"/>
      <c r="BU339" s="23">
        <v>0</v>
      </c>
      <c r="BV339" s="23">
        <v>0</v>
      </c>
      <c r="BW339" s="23">
        <v>7.0000000000000007E-2</v>
      </c>
      <c r="BX339" s="23">
        <v>7.0000000000000007E-2</v>
      </c>
      <c r="BY339" s="23">
        <v>0.97</v>
      </c>
      <c r="BZ339" s="23">
        <v>0</v>
      </c>
      <c r="CA339" s="23">
        <v>284</v>
      </c>
      <c r="CB339" s="23">
        <v>184</v>
      </c>
      <c r="CC339" s="23">
        <v>250</v>
      </c>
      <c r="CD339" s="23">
        <v>114</v>
      </c>
      <c r="CE339" s="23">
        <v>250</v>
      </c>
      <c r="CF339" s="23">
        <v>114</v>
      </c>
      <c r="CG339" s="23">
        <v>314</v>
      </c>
      <c r="CH339" s="23">
        <v>91</v>
      </c>
      <c r="CI339" s="23">
        <v>0</v>
      </c>
      <c r="CJ339" s="23">
        <v>0</v>
      </c>
      <c r="CK339" s="21"/>
      <c r="CL339" s="21"/>
      <c r="CM339" s="21"/>
      <c r="CN339" s="21"/>
      <c r="CO339" s="21"/>
      <c r="CP339" s="21"/>
      <c r="CQ339" s="21"/>
      <c r="CR339" s="21"/>
      <c r="CS339" s="21"/>
      <c r="CT339" s="21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</row>
    <row r="340" spans="1:267" ht="17.25" thickBot="1">
      <c r="A340" s="23">
        <v>0</v>
      </c>
      <c r="B340" s="23">
        <v>0</v>
      </c>
      <c r="C340" s="23">
        <v>116643</v>
      </c>
      <c r="D340" s="23">
        <v>0</v>
      </c>
      <c r="E340" s="23">
        <v>0</v>
      </c>
      <c r="F340" s="23">
        <v>0</v>
      </c>
      <c r="G340" s="23">
        <v>0</v>
      </c>
      <c r="H340" s="23">
        <v>0</v>
      </c>
      <c r="I340" s="23">
        <v>3</v>
      </c>
      <c r="J340" s="21">
        <v>0</v>
      </c>
      <c r="K340" s="21">
        <v>0</v>
      </c>
      <c r="L340" s="23">
        <v>0</v>
      </c>
      <c r="M340" s="21" t="s">
        <v>1619</v>
      </c>
      <c r="N340" s="21">
        <v>0</v>
      </c>
      <c r="O340" s="23">
        <v>296</v>
      </c>
      <c r="P340" s="24" t="b">
        <v>0</v>
      </c>
      <c r="Q340" s="21" t="s">
        <v>2734</v>
      </c>
      <c r="R340" s="21" t="s">
        <v>2735</v>
      </c>
      <c r="S340" s="23">
        <v>50</v>
      </c>
      <c r="T340" s="21" t="s">
        <v>1620</v>
      </c>
      <c r="U340" s="21">
        <v>0</v>
      </c>
      <c r="V340" s="21" t="s">
        <v>1006</v>
      </c>
      <c r="W340" s="21">
        <v>0</v>
      </c>
      <c r="X340" s="24" t="b">
        <v>0</v>
      </c>
      <c r="Y340" s="21"/>
      <c r="Z340" s="21" t="s">
        <v>1143</v>
      </c>
      <c r="AA340" s="23">
        <v>11</v>
      </c>
      <c r="AB340" s="23">
        <v>14</v>
      </c>
      <c r="AC340" s="23">
        <v>0</v>
      </c>
      <c r="AD340" s="23">
        <v>0</v>
      </c>
      <c r="AE340" s="23">
        <v>0</v>
      </c>
      <c r="AF340" s="23">
        <v>486</v>
      </c>
      <c r="AG340" s="23">
        <v>486</v>
      </c>
      <c r="AH340" s="21">
        <v>0</v>
      </c>
      <c r="AI340" s="21">
        <v>0</v>
      </c>
      <c r="AJ340" s="21" t="s">
        <v>320</v>
      </c>
      <c r="AK340" s="23">
        <v>0</v>
      </c>
      <c r="AL340" s="23">
        <v>0</v>
      </c>
      <c r="AM340" s="23">
        <v>0</v>
      </c>
      <c r="AN340" s="23">
        <v>0</v>
      </c>
      <c r="AO340" s="23">
        <v>0</v>
      </c>
      <c r="AP340" s="23">
        <v>0</v>
      </c>
      <c r="AQ340" s="23">
        <v>0</v>
      </c>
      <c r="AR340" s="23">
        <v>0</v>
      </c>
      <c r="AS340" s="23">
        <v>0</v>
      </c>
      <c r="AT340" s="23">
        <v>0</v>
      </c>
      <c r="AU340" s="23">
        <v>0</v>
      </c>
      <c r="AV340" s="23">
        <v>0</v>
      </c>
      <c r="AW340" s="23">
        <v>0</v>
      </c>
      <c r="AX340" s="21">
        <v>0</v>
      </c>
      <c r="AY340" s="21">
        <v>0</v>
      </c>
      <c r="AZ340" s="21">
        <v>0</v>
      </c>
      <c r="BA340" s="21">
        <v>0</v>
      </c>
      <c r="BB340" s="23">
        <v>0</v>
      </c>
      <c r="BC340" s="21">
        <v>0</v>
      </c>
      <c r="BD340" s="21">
        <v>0</v>
      </c>
      <c r="BE340" s="21">
        <v>0</v>
      </c>
      <c r="BF340" s="21">
        <v>0</v>
      </c>
      <c r="BG340" s="23">
        <v>527</v>
      </c>
      <c r="BH340" s="23">
        <v>199</v>
      </c>
      <c r="BI340" s="23">
        <v>528</v>
      </c>
      <c r="BJ340" s="23">
        <v>205</v>
      </c>
      <c r="BK340" s="23">
        <v>511</v>
      </c>
      <c r="BL340" s="23">
        <v>191</v>
      </c>
      <c r="BM340" s="23">
        <v>535</v>
      </c>
      <c r="BN340" s="23">
        <v>206</v>
      </c>
      <c r="BO340" s="21"/>
      <c r="BP340" s="21"/>
      <c r="BQ340" s="21"/>
      <c r="BR340" s="21"/>
      <c r="BS340" s="21"/>
      <c r="BT340" s="21"/>
      <c r="BU340" s="23">
        <v>0</v>
      </c>
      <c r="BV340" s="23">
        <v>0</v>
      </c>
      <c r="BW340" s="23">
        <v>0</v>
      </c>
      <c r="BX340" s="23">
        <v>0</v>
      </c>
      <c r="BY340" s="23">
        <v>0</v>
      </c>
      <c r="BZ340" s="23">
        <v>0</v>
      </c>
      <c r="CA340" s="23">
        <v>193</v>
      </c>
      <c r="CB340" s="23">
        <v>125</v>
      </c>
      <c r="CC340" s="23">
        <v>561</v>
      </c>
      <c r="CD340" s="23">
        <v>221</v>
      </c>
      <c r="CE340" s="23">
        <v>561</v>
      </c>
      <c r="CF340" s="23">
        <v>221</v>
      </c>
      <c r="CG340" s="23">
        <v>610</v>
      </c>
      <c r="CH340" s="23">
        <v>247</v>
      </c>
      <c r="CI340" s="23">
        <v>0</v>
      </c>
      <c r="CJ340" s="23">
        <v>0</v>
      </c>
      <c r="CK340" s="21"/>
      <c r="CL340" s="21"/>
      <c r="CM340" s="21"/>
      <c r="CN340" s="21"/>
      <c r="CO340" s="21"/>
      <c r="CP340" s="21"/>
      <c r="CQ340" s="21"/>
      <c r="CR340" s="21"/>
      <c r="CS340" s="21"/>
      <c r="CT340" s="21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</row>
    <row r="341" spans="1:267" ht="17.25" thickBot="1">
      <c r="A341" s="21"/>
      <c r="B341" s="21"/>
      <c r="C341" s="23">
        <v>243298</v>
      </c>
      <c r="D341" s="23">
        <v>0</v>
      </c>
      <c r="E341" s="23">
        <v>0</v>
      </c>
      <c r="F341" s="23">
        <v>0</v>
      </c>
      <c r="G341" s="23">
        <v>0</v>
      </c>
      <c r="H341" s="23">
        <v>0</v>
      </c>
      <c r="I341" s="23">
        <v>4</v>
      </c>
      <c r="J341" s="21">
        <v>2.9</v>
      </c>
      <c r="K341" s="21">
        <v>2.9</v>
      </c>
      <c r="L341" s="23">
        <v>2</v>
      </c>
      <c r="M341" s="21" t="s">
        <v>1608</v>
      </c>
      <c r="N341" s="21">
        <v>2</v>
      </c>
      <c r="O341" s="23">
        <v>297</v>
      </c>
      <c r="P341" s="24" t="b">
        <v>0</v>
      </c>
      <c r="Q341" s="21"/>
      <c r="R341" s="21"/>
      <c r="S341" s="23">
        <v>75</v>
      </c>
      <c r="T341" s="21" t="s">
        <v>1650</v>
      </c>
      <c r="U341" s="21">
        <v>2</v>
      </c>
      <c r="V341" s="21" t="s">
        <v>1651</v>
      </c>
      <c r="W341" s="21">
        <v>6.5</v>
      </c>
      <c r="X341" s="24" t="b">
        <v>0</v>
      </c>
      <c r="Y341" s="21"/>
      <c r="Z341" s="21" t="s">
        <v>1129</v>
      </c>
      <c r="AA341" s="23">
        <v>11</v>
      </c>
      <c r="AB341" s="23">
        <v>14</v>
      </c>
      <c r="AC341" s="23">
        <v>2</v>
      </c>
      <c r="AD341" s="23">
        <v>29117</v>
      </c>
      <c r="AE341" s="23">
        <v>29117</v>
      </c>
      <c r="AF341" s="23">
        <v>47991</v>
      </c>
      <c r="AG341" s="23">
        <v>47991</v>
      </c>
      <c r="AH341" s="21">
        <v>0.3</v>
      </c>
      <c r="AI341" s="21">
        <v>0.3</v>
      </c>
      <c r="AJ341" s="21" t="s">
        <v>1651</v>
      </c>
      <c r="AK341" s="23">
        <v>65</v>
      </c>
      <c r="AL341" s="23">
        <v>0</v>
      </c>
      <c r="AM341" s="23">
        <v>0</v>
      </c>
      <c r="AN341" s="23">
        <v>0</v>
      </c>
      <c r="AO341" s="23">
        <v>1</v>
      </c>
      <c r="AP341" s="23">
        <v>0</v>
      </c>
      <c r="AQ341" s="23">
        <v>0</v>
      </c>
      <c r="AR341" s="23">
        <v>0</v>
      </c>
      <c r="AS341" s="23">
        <v>0</v>
      </c>
      <c r="AT341" s="23">
        <v>0</v>
      </c>
      <c r="AU341" s="23">
        <v>0</v>
      </c>
      <c r="AV341" s="23">
        <v>0</v>
      </c>
      <c r="AW341" s="23">
        <v>5</v>
      </c>
      <c r="AX341" s="21">
        <v>8</v>
      </c>
      <c r="AY341" s="21">
        <v>10.9</v>
      </c>
      <c r="AZ341" s="21">
        <v>2</v>
      </c>
      <c r="BA341" s="21">
        <v>2.1</v>
      </c>
      <c r="BB341" s="23">
        <v>1</v>
      </c>
      <c r="BC341" s="21">
        <v>0</v>
      </c>
      <c r="BD341" s="21">
        <v>0.05</v>
      </c>
      <c r="BE341" s="21">
        <v>0.05</v>
      </c>
      <c r="BF341" s="21">
        <v>1.04</v>
      </c>
      <c r="BG341" s="23">
        <v>161</v>
      </c>
      <c r="BH341" s="23">
        <v>15</v>
      </c>
      <c r="BI341" s="23">
        <v>107</v>
      </c>
      <c r="BJ341" s="23">
        <v>9</v>
      </c>
      <c r="BK341" s="23">
        <v>166</v>
      </c>
      <c r="BL341" s="23">
        <v>24</v>
      </c>
      <c r="BM341" s="23">
        <v>154</v>
      </c>
      <c r="BN341" s="23">
        <v>17</v>
      </c>
      <c r="BO341" s="21"/>
      <c r="BP341" s="21"/>
      <c r="BQ341" s="21"/>
      <c r="BR341" s="21"/>
      <c r="BS341" s="21"/>
      <c r="BT341" s="21"/>
      <c r="BU341" s="23">
        <v>0</v>
      </c>
      <c r="BV341" s="23">
        <v>0</v>
      </c>
      <c r="BW341" s="23">
        <v>7.0000000000000007E-2</v>
      </c>
      <c r="BX341" s="23">
        <v>7.0000000000000007E-2</v>
      </c>
      <c r="BY341" s="23">
        <v>1.44</v>
      </c>
      <c r="BZ341" s="23">
        <v>1.38</v>
      </c>
      <c r="CA341" s="23">
        <v>25</v>
      </c>
      <c r="CB341" s="23">
        <v>10</v>
      </c>
      <c r="CC341" s="23">
        <v>175</v>
      </c>
      <c r="CD341" s="23">
        <v>23</v>
      </c>
      <c r="CE341" s="23">
        <v>175</v>
      </c>
      <c r="CF341" s="23">
        <v>23</v>
      </c>
      <c r="CG341" s="23">
        <v>55</v>
      </c>
      <c r="CH341" s="23">
        <v>10</v>
      </c>
      <c r="CI341" s="23">
        <v>1.38</v>
      </c>
      <c r="CJ341" s="23">
        <v>0</v>
      </c>
      <c r="CK341" s="21"/>
      <c r="CL341" s="21"/>
      <c r="CM341" s="21"/>
      <c r="CN341" s="21"/>
      <c r="CO341" s="21"/>
      <c r="CP341" s="21"/>
      <c r="CQ341" s="21"/>
      <c r="CR341" s="21"/>
      <c r="CS341" s="21"/>
      <c r="CT341" s="21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</row>
    <row r="342" spans="1:267" ht="17.25" thickBot="1">
      <c r="A342" s="21"/>
      <c r="B342" s="21"/>
      <c r="C342" s="23">
        <v>171287</v>
      </c>
      <c r="D342" s="23">
        <v>0</v>
      </c>
      <c r="E342" s="23">
        <v>0</v>
      </c>
      <c r="F342" s="23">
        <v>0</v>
      </c>
      <c r="G342" s="23">
        <v>0</v>
      </c>
      <c r="H342" s="23">
        <v>0</v>
      </c>
      <c r="I342" s="23">
        <v>2</v>
      </c>
      <c r="J342" s="21">
        <v>2.5</v>
      </c>
      <c r="K342" s="21">
        <v>2.5</v>
      </c>
      <c r="L342" s="23">
        <v>0</v>
      </c>
      <c r="M342" s="21" t="s">
        <v>1287</v>
      </c>
      <c r="N342" s="21">
        <v>0</v>
      </c>
      <c r="O342" s="23">
        <v>298</v>
      </c>
      <c r="P342" s="24" t="b">
        <v>0</v>
      </c>
      <c r="Q342" s="21"/>
      <c r="R342" s="21"/>
      <c r="S342" s="23">
        <v>45</v>
      </c>
      <c r="T342" s="21" t="s">
        <v>1624</v>
      </c>
      <c r="U342" s="21">
        <v>0</v>
      </c>
      <c r="V342" s="21" t="s">
        <v>737</v>
      </c>
      <c r="W342" s="21">
        <v>0.3</v>
      </c>
      <c r="X342" s="24" t="b">
        <v>0</v>
      </c>
      <c r="Y342" s="21"/>
      <c r="Z342" s="21" t="s">
        <v>1129</v>
      </c>
      <c r="AA342" s="23">
        <v>11</v>
      </c>
      <c r="AB342" s="23">
        <v>14</v>
      </c>
      <c r="AC342" s="23">
        <v>0</v>
      </c>
      <c r="AD342" s="23">
        <v>1070</v>
      </c>
      <c r="AE342" s="23">
        <v>1070</v>
      </c>
      <c r="AF342" s="23">
        <v>2287</v>
      </c>
      <c r="AG342" s="23">
        <v>2287</v>
      </c>
      <c r="AH342" s="21">
        <v>0</v>
      </c>
      <c r="AI342" s="21">
        <v>0</v>
      </c>
      <c r="AJ342" s="21" t="s">
        <v>737</v>
      </c>
      <c r="AK342" s="23">
        <v>0</v>
      </c>
      <c r="AL342" s="23">
        <v>0</v>
      </c>
      <c r="AM342" s="23">
        <v>0</v>
      </c>
      <c r="AN342" s="23">
        <v>0</v>
      </c>
      <c r="AO342" s="23">
        <v>0</v>
      </c>
      <c r="AP342" s="23">
        <v>0</v>
      </c>
      <c r="AQ342" s="23">
        <v>0</v>
      </c>
      <c r="AR342" s="23">
        <v>0</v>
      </c>
      <c r="AS342" s="23">
        <v>0</v>
      </c>
      <c r="AT342" s="23">
        <v>0</v>
      </c>
      <c r="AU342" s="23">
        <v>0</v>
      </c>
      <c r="AV342" s="23">
        <v>0</v>
      </c>
      <c r="AW342" s="23">
        <v>0</v>
      </c>
      <c r="AX342" s="21">
        <v>0</v>
      </c>
      <c r="AY342" s="21">
        <v>0</v>
      </c>
      <c r="AZ342" s="21">
        <v>0</v>
      </c>
      <c r="BA342" s="21">
        <v>0</v>
      </c>
      <c r="BB342" s="23">
        <v>0</v>
      </c>
      <c r="BC342" s="21">
        <v>0</v>
      </c>
      <c r="BD342" s="21">
        <v>0</v>
      </c>
      <c r="BE342" s="21">
        <v>0</v>
      </c>
      <c r="BF342" s="21">
        <v>0</v>
      </c>
      <c r="BG342" s="23">
        <v>377</v>
      </c>
      <c r="BH342" s="23">
        <v>170</v>
      </c>
      <c r="BI342" s="23">
        <v>373</v>
      </c>
      <c r="BJ342" s="23">
        <v>166</v>
      </c>
      <c r="BK342" s="23">
        <v>342</v>
      </c>
      <c r="BL342" s="23">
        <v>152</v>
      </c>
      <c r="BM342" s="23">
        <v>385</v>
      </c>
      <c r="BN342" s="23">
        <v>168</v>
      </c>
      <c r="BO342" s="21"/>
      <c r="BP342" s="21"/>
      <c r="BQ342" s="21"/>
      <c r="BR342" s="21"/>
      <c r="BS342" s="21"/>
      <c r="BT342" s="21"/>
      <c r="BU342" s="23">
        <v>0</v>
      </c>
      <c r="BV342" s="23">
        <v>0</v>
      </c>
      <c r="BW342" s="23">
        <v>0</v>
      </c>
      <c r="BX342" s="23">
        <v>0</v>
      </c>
      <c r="BY342" s="23">
        <v>0</v>
      </c>
      <c r="BZ342" s="23">
        <v>0</v>
      </c>
      <c r="CA342" s="23">
        <v>381</v>
      </c>
      <c r="CB342" s="23">
        <v>82</v>
      </c>
      <c r="CC342" s="23">
        <v>426</v>
      </c>
      <c r="CD342" s="23">
        <v>172</v>
      </c>
      <c r="CE342" s="23">
        <v>426</v>
      </c>
      <c r="CF342" s="23">
        <v>172</v>
      </c>
      <c r="CG342" s="23">
        <v>270</v>
      </c>
      <c r="CH342" s="23">
        <v>101</v>
      </c>
      <c r="CI342" s="23">
        <v>0</v>
      </c>
      <c r="CJ342" s="23">
        <v>0</v>
      </c>
      <c r="CK342" s="21"/>
      <c r="CL342" s="21"/>
      <c r="CM342" s="21"/>
      <c r="CN342" s="21"/>
      <c r="CO342" s="21"/>
      <c r="CP342" s="21"/>
      <c r="CQ342" s="21"/>
      <c r="CR342" s="21"/>
      <c r="CS342" s="21"/>
      <c r="CT342" s="21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</row>
    <row r="343" spans="1:267" ht="17.25" thickBot="1">
      <c r="A343" s="23">
        <v>0</v>
      </c>
      <c r="B343" s="23">
        <v>0</v>
      </c>
      <c r="C343" s="23">
        <v>56979</v>
      </c>
      <c r="D343" s="23">
        <v>0</v>
      </c>
      <c r="E343" s="23">
        <v>0</v>
      </c>
      <c r="F343" s="23">
        <v>0</v>
      </c>
      <c r="G343" s="23">
        <v>0</v>
      </c>
      <c r="H343" s="23">
        <v>0</v>
      </c>
      <c r="I343" s="23">
        <v>3</v>
      </c>
      <c r="J343" s="21">
        <v>0</v>
      </c>
      <c r="K343" s="21">
        <v>0</v>
      </c>
      <c r="L343" s="23">
        <v>0</v>
      </c>
      <c r="M343" s="21" t="s">
        <v>1285</v>
      </c>
      <c r="N343" s="21">
        <v>0</v>
      </c>
      <c r="O343" s="23">
        <v>299</v>
      </c>
      <c r="P343" s="24" t="b">
        <v>0</v>
      </c>
      <c r="Q343" s="21" t="s">
        <v>2402</v>
      </c>
      <c r="R343" s="21" t="s">
        <v>2403</v>
      </c>
      <c r="S343" s="23">
        <v>50</v>
      </c>
      <c r="T343" s="21" t="s">
        <v>1610</v>
      </c>
      <c r="U343" s="21">
        <v>0</v>
      </c>
      <c r="V343" s="21" t="s">
        <v>705</v>
      </c>
      <c r="W343" s="21">
        <v>0</v>
      </c>
      <c r="X343" s="24" t="b">
        <v>0</v>
      </c>
      <c r="Y343" s="21"/>
      <c r="Z343" s="21" t="s">
        <v>1143</v>
      </c>
      <c r="AA343" s="23">
        <v>11</v>
      </c>
      <c r="AB343" s="23">
        <v>14</v>
      </c>
      <c r="AC343" s="23">
        <v>0</v>
      </c>
      <c r="AD343" s="23">
        <v>0</v>
      </c>
      <c r="AE343" s="23">
        <v>0</v>
      </c>
      <c r="AF343" s="23">
        <v>341</v>
      </c>
      <c r="AG343" s="23">
        <v>341</v>
      </c>
      <c r="AH343" s="21">
        <v>0</v>
      </c>
      <c r="AI343" s="21">
        <v>0</v>
      </c>
      <c r="AJ343" s="21" t="s">
        <v>705</v>
      </c>
      <c r="AK343" s="23">
        <v>0</v>
      </c>
      <c r="AL343" s="23">
        <v>0</v>
      </c>
      <c r="AM343" s="23">
        <v>0</v>
      </c>
      <c r="AN343" s="23">
        <v>0</v>
      </c>
      <c r="AO343" s="23">
        <v>0</v>
      </c>
      <c r="AP343" s="23">
        <v>0</v>
      </c>
      <c r="AQ343" s="23">
        <v>0</v>
      </c>
      <c r="AR343" s="23">
        <v>0</v>
      </c>
      <c r="AS343" s="23">
        <v>0</v>
      </c>
      <c r="AT343" s="23">
        <v>0</v>
      </c>
      <c r="AU343" s="23">
        <v>0</v>
      </c>
      <c r="AV343" s="23">
        <v>0</v>
      </c>
      <c r="AW343" s="23">
        <v>0</v>
      </c>
      <c r="AX343" s="21">
        <v>0</v>
      </c>
      <c r="AY343" s="21">
        <v>0</v>
      </c>
      <c r="AZ343" s="21">
        <v>0</v>
      </c>
      <c r="BA343" s="21">
        <v>0</v>
      </c>
      <c r="BB343" s="23">
        <v>0</v>
      </c>
      <c r="BC343" s="21">
        <v>0</v>
      </c>
      <c r="BD343" s="21">
        <v>0</v>
      </c>
      <c r="BE343" s="21">
        <v>0</v>
      </c>
      <c r="BF343" s="21">
        <v>0</v>
      </c>
      <c r="BG343" s="23">
        <v>508</v>
      </c>
      <c r="BH343" s="23">
        <v>184</v>
      </c>
      <c r="BI343" s="23">
        <v>508</v>
      </c>
      <c r="BJ343" s="23">
        <v>190</v>
      </c>
      <c r="BK343" s="23">
        <v>490</v>
      </c>
      <c r="BL343" s="23">
        <v>175</v>
      </c>
      <c r="BM343" s="23">
        <v>516</v>
      </c>
      <c r="BN343" s="23">
        <v>191</v>
      </c>
      <c r="BO343" s="21"/>
      <c r="BP343" s="21"/>
      <c r="BQ343" s="21"/>
      <c r="BR343" s="21"/>
      <c r="BS343" s="21"/>
      <c r="BT343" s="21"/>
      <c r="BU343" s="23">
        <v>0</v>
      </c>
      <c r="BV343" s="23">
        <v>0</v>
      </c>
      <c r="BW343" s="23">
        <v>0</v>
      </c>
      <c r="BX343" s="23">
        <v>0</v>
      </c>
      <c r="BY343" s="23">
        <v>0</v>
      </c>
      <c r="BZ343" s="23">
        <v>0</v>
      </c>
      <c r="CA343" s="23">
        <v>162</v>
      </c>
      <c r="CB343" s="23">
        <v>103</v>
      </c>
      <c r="CC343" s="23">
        <v>547</v>
      </c>
      <c r="CD343" s="23">
        <v>210</v>
      </c>
      <c r="CE343" s="23">
        <v>547</v>
      </c>
      <c r="CF343" s="23">
        <v>210</v>
      </c>
      <c r="CG343" s="23">
        <v>620</v>
      </c>
      <c r="CH343" s="23">
        <v>253</v>
      </c>
      <c r="CI343" s="23">
        <v>0</v>
      </c>
      <c r="CJ343" s="23">
        <v>0</v>
      </c>
      <c r="CK343" s="21"/>
      <c r="CL343" s="21"/>
      <c r="CM343" s="21"/>
      <c r="CN343" s="21"/>
      <c r="CO343" s="21"/>
      <c r="CP343" s="21"/>
      <c r="CQ343" s="21"/>
      <c r="CR343" s="21"/>
      <c r="CS343" s="21"/>
      <c r="CT343" s="21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</row>
    <row r="344" spans="1:267" ht="17.25" thickBot="1">
      <c r="A344" s="21"/>
      <c r="B344" s="21"/>
      <c r="C344" s="23">
        <v>206915</v>
      </c>
      <c r="D344" s="23">
        <v>0</v>
      </c>
      <c r="E344" s="23">
        <v>0</v>
      </c>
      <c r="F344" s="23">
        <v>0</v>
      </c>
      <c r="G344" s="23">
        <v>0</v>
      </c>
      <c r="H344" s="23">
        <v>0</v>
      </c>
      <c r="I344" s="23">
        <v>3</v>
      </c>
      <c r="J344" s="21">
        <v>2.1</v>
      </c>
      <c r="K344" s="21">
        <v>2.1</v>
      </c>
      <c r="L344" s="23">
        <v>1</v>
      </c>
      <c r="M344" s="21" t="s">
        <v>1632</v>
      </c>
      <c r="N344" s="21">
        <v>1</v>
      </c>
      <c r="O344" s="23">
        <v>300</v>
      </c>
      <c r="P344" s="24" t="b">
        <v>0</v>
      </c>
      <c r="Q344" s="21"/>
      <c r="R344" s="21"/>
      <c r="S344" s="23">
        <v>50</v>
      </c>
      <c r="T344" s="21" t="s">
        <v>1633</v>
      </c>
      <c r="U344" s="21">
        <v>1</v>
      </c>
      <c r="V344" s="21" t="s">
        <v>894</v>
      </c>
      <c r="W344" s="21">
        <v>0.1</v>
      </c>
      <c r="X344" s="24" t="b">
        <v>0</v>
      </c>
      <c r="Y344" s="21"/>
      <c r="Z344" s="21" t="s">
        <v>1129</v>
      </c>
      <c r="AA344" s="23">
        <v>11</v>
      </c>
      <c r="AB344" s="23">
        <v>14</v>
      </c>
      <c r="AC344" s="23">
        <v>1</v>
      </c>
      <c r="AD344" s="23">
        <v>374</v>
      </c>
      <c r="AE344" s="23">
        <v>374</v>
      </c>
      <c r="AF344" s="23">
        <v>1080</v>
      </c>
      <c r="AG344" s="23">
        <v>1080</v>
      </c>
      <c r="AH344" s="21">
        <v>0.2</v>
      </c>
      <c r="AI344" s="21">
        <v>0.2</v>
      </c>
      <c r="AJ344" s="21" t="s">
        <v>894</v>
      </c>
      <c r="AK344" s="23">
        <v>24</v>
      </c>
      <c r="AL344" s="23">
        <v>0</v>
      </c>
      <c r="AM344" s="23">
        <v>0</v>
      </c>
      <c r="AN344" s="23">
        <v>0</v>
      </c>
      <c r="AO344" s="23">
        <v>0</v>
      </c>
      <c r="AP344" s="23">
        <v>0</v>
      </c>
      <c r="AQ344" s="23">
        <v>0</v>
      </c>
      <c r="AR344" s="23">
        <v>0</v>
      </c>
      <c r="AS344" s="23">
        <v>0</v>
      </c>
      <c r="AT344" s="23">
        <v>0</v>
      </c>
      <c r="AU344" s="23">
        <v>0</v>
      </c>
      <c r="AV344" s="23">
        <v>0</v>
      </c>
      <c r="AW344" s="23">
        <v>1</v>
      </c>
      <c r="AX344" s="21">
        <v>4.5999999999999996</v>
      </c>
      <c r="AY344" s="21">
        <v>1.8</v>
      </c>
      <c r="AZ344" s="21">
        <v>0</v>
      </c>
      <c r="BA344" s="21">
        <v>0.6</v>
      </c>
      <c r="BB344" s="23">
        <v>0</v>
      </c>
      <c r="BC344" s="21">
        <v>0</v>
      </c>
      <c r="BD344" s="21">
        <v>0.01</v>
      </c>
      <c r="BE344" s="21">
        <v>0.01</v>
      </c>
      <c r="BF344" s="21">
        <v>0.24</v>
      </c>
      <c r="BG344" s="23">
        <v>183</v>
      </c>
      <c r="BH344" s="23">
        <v>82</v>
      </c>
      <c r="BI344" s="23">
        <v>159</v>
      </c>
      <c r="BJ344" s="23">
        <v>90</v>
      </c>
      <c r="BK344" s="23">
        <v>547</v>
      </c>
      <c r="BL344" s="23">
        <v>218</v>
      </c>
      <c r="BM344" s="23">
        <v>210</v>
      </c>
      <c r="BN344" s="23">
        <v>99</v>
      </c>
      <c r="BO344" s="21"/>
      <c r="BP344" s="21"/>
      <c r="BQ344" s="21"/>
      <c r="BR344" s="21"/>
      <c r="BS344" s="21"/>
      <c r="BT344" s="21"/>
      <c r="BU344" s="23">
        <v>0</v>
      </c>
      <c r="BV344" s="23">
        <v>0</v>
      </c>
      <c r="BW344" s="23">
        <v>0.04</v>
      </c>
      <c r="BX344" s="23">
        <v>0.04</v>
      </c>
      <c r="BY344" s="23">
        <v>0.9</v>
      </c>
      <c r="BZ344" s="23">
        <v>0</v>
      </c>
      <c r="CA344" s="23">
        <v>240</v>
      </c>
      <c r="CB344" s="23">
        <v>158</v>
      </c>
      <c r="CC344" s="23">
        <v>239</v>
      </c>
      <c r="CD344" s="23">
        <v>106</v>
      </c>
      <c r="CE344" s="23">
        <v>239</v>
      </c>
      <c r="CF344" s="23">
        <v>106</v>
      </c>
      <c r="CG344" s="23">
        <v>402</v>
      </c>
      <c r="CH344" s="23">
        <v>127</v>
      </c>
      <c r="CI344" s="23">
        <v>0</v>
      </c>
      <c r="CJ344" s="23">
        <v>0</v>
      </c>
      <c r="CK344" s="21"/>
      <c r="CL344" s="21"/>
      <c r="CM344" s="21"/>
      <c r="CN344" s="21"/>
      <c r="CO344" s="21"/>
      <c r="CP344" s="21"/>
      <c r="CQ344" s="21"/>
      <c r="CR344" s="21"/>
      <c r="CS344" s="21"/>
      <c r="CT344" s="21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</row>
    <row r="345" spans="1:267" ht="17.25" thickBot="1">
      <c r="A345" s="21"/>
      <c r="B345" s="21"/>
      <c r="C345" s="23">
        <v>200720</v>
      </c>
      <c r="D345" s="23">
        <v>0</v>
      </c>
      <c r="E345" s="23">
        <v>0</v>
      </c>
      <c r="F345" s="23">
        <v>0</v>
      </c>
      <c r="G345" s="23">
        <v>0</v>
      </c>
      <c r="H345" s="23">
        <v>0</v>
      </c>
      <c r="I345" s="23">
        <v>1</v>
      </c>
      <c r="J345" s="21">
        <v>1.5</v>
      </c>
      <c r="K345" s="21">
        <v>1.5</v>
      </c>
      <c r="L345" s="23">
        <v>0</v>
      </c>
      <c r="M345" s="21" t="s">
        <v>1628</v>
      </c>
      <c r="N345" s="21">
        <v>0</v>
      </c>
      <c r="O345" s="23">
        <v>301</v>
      </c>
      <c r="P345" s="24" t="b">
        <v>0</v>
      </c>
      <c r="Q345" s="21"/>
      <c r="R345" s="21"/>
      <c r="S345" s="23">
        <v>40</v>
      </c>
      <c r="T345" s="21" t="s">
        <v>1629</v>
      </c>
      <c r="U345" s="21">
        <v>0</v>
      </c>
      <c r="V345" s="21" t="s">
        <v>954</v>
      </c>
      <c r="W345" s="21">
        <v>0.3</v>
      </c>
      <c r="X345" s="24" t="b">
        <v>0</v>
      </c>
      <c r="Y345" s="21"/>
      <c r="Z345" s="21" t="s">
        <v>1129</v>
      </c>
      <c r="AA345" s="23">
        <v>11</v>
      </c>
      <c r="AB345" s="23">
        <v>14</v>
      </c>
      <c r="AC345" s="23">
        <v>0</v>
      </c>
      <c r="AD345" s="23">
        <v>533</v>
      </c>
      <c r="AE345" s="23">
        <v>533</v>
      </c>
      <c r="AF345" s="23">
        <v>1117</v>
      </c>
      <c r="AG345" s="23">
        <v>1117</v>
      </c>
      <c r="AH345" s="21">
        <v>0</v>
      </c>
      <c r="AI345" s="21">
        <v>0</v>
      </c>
      <c r="AJ345" s="21" t="s">
        <v>954</v>
      </c>
      <c r="AK345" s="23">
        <v>0</v>
      </c>
      <c r="AL345" s="23">
        <v>0</v>
      </c>
      <c r="AM345" s="23">
        <v>0</v>
      </c>
      <c r="AN345" s="23">
        <v>0</v>
      </c>
      <c r="AO345" s="23">
        <v>0</v>
      </c>
      <c r="AP345" s="23">
        <v>0</v>
      </c>
      <c r="AQ345" s="23">
        <v>0</v>
      </c>
      <c r="AR345" s="23">
        <v>0</v>
      </c>
      <c r="AS345" s="23">
        <v>0</v>
      </c>
      <c r="AT345" s="23">
        <v>0</v>
      </c>
      <c r="AU345" s="23">
        <v>0</v>
      </c>
      <c r="AV345" s="23">
        <v>0</v>
      </c>
      <c r="AW345" s="23">
        <v>0</v>
      </c>
      <c r="AX345" s="21">
        <v>0</v>
      </c>
      <c r="AY345" s="21">
        <v>0</v>
      </c>
      <c r="AZ345" s="21">
        <v>0</v>
      </c>
      <c r="BA345" s="21">
        <v>0</v>
      </c>
      <c r="BB345" s="23">
        <v>0</v>
      </c>
      <c r="BC345" s="21">
        <v>0</v>
      </c>
      <c r="BD345" s="21">
        <v>0</v>
      </c>
      <c r="BE345" s="21">
        <v>0</v>
      </c>
      <c r="BF345" s="21">
        <v>0</v>
      </c>
      <c r="BG345" s="23">
        <v>272</v>
      </c>
      <c r="BH345" s="23">
        <v>40</v>
      </c>
      <c r="BI345" s="23">
        <v>263</v>
      </c>
      <c r="BJ345" s="23">
        <v>28</v>
      </c>
      <c r="BK345" s="23">
        <v>220</v>
      </c>
      <c r="BL345" s="23">
        <v>27</v>
      </c>
      <c r="BM345" s="23">
        <v>281</v>
      </c>
      <c r="BN345" s="23">
        <v>40</v>
      </c>
      <c r="BO345" s="21"/>
      <c r="BP345" s="21"/>
      <c r="BQ345" s="21"/>
      <c r="BR345" s="21"/>
      <c r="BS345" s="21"/>
      <c r="BT345" s="21"/>
      <c r="BU345" s="23">
        <v>0</v>
      </c>
      <c r="BV345" s="23">
        <v>0</v>
      </c>
      <c r="BW345" s="23">
        <v>0</v>
      </c>
      <c r="BX345" s="23">
        <v>0</v>
      </c>
      <c r="BY345" s="23">
        <v>0</v>
      </c>
      <c r="BZ345" s="23">
        <v>0</v>
      </c>
      <c r="CA345" s="23">
        <v>600</v>
      </c>
      <c r="CB345" s="23">
        <v>56</v>
      </c>
      <c r="CC345" s="23">
        <v>328</v>
      </c>
      <c r="CD345" s="23">
        <v>46</v>
      </c>
      <c r="CE345" s="23">
        <v>328</v>
      </c>
      <c r="CF345" s="23">
        <v>46</v>
      </c>
      <c r="CG345" s="23">
        <v>274</v>
      </c>
      <c r="CH345" s="23">
        <v>42</v>
      </c>
      <c r="CI345" s="23">
        <v>0</v>
      </c>
      <c r="CJ345" s="23">
        <v>0</v>
      </c>
      <c r="CK345" s="21"/>
      <c r="CL345" s="21"/>
      <c r="CM345" s="21"/>
      <c r="CN345" s="21"/>
      <c r="CO345" s="21"/>
      <c r="CP345" s="21"/>
      <c r="CQ345" s="21"/>
      <c r="CR345" s="21"/>
      <c r="CS345" s="21"/>
      <c r="CT345" s="21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</row>
    <row r="346" spans="1:267" ht="17.25" thickBot="1">
      <c r="A346" s="21"/>
      <c r="B346" s="21"/>
      <c r="C346" s="23">
        <v>204716</v>
      </c>
      <c r="D346" s="23">
        <v>0</v>
      </c>
      <c r="E346" s="23">
        <v>0</v>
      </c>
      <c r="F346" s="23">
        <v>0</v>
      </c>
      <c r="G346" s="23">
        <v>0</v>
      </c>
      <c r="H346" s="23">
        <v>0</v>
      </c>
      <c r="I346" s="23">
        <v>2</v>
      </c>
      <c r="J346" s="21">
        <v>2.8</v>
      </c>
      <c r="K346" s="21">
        <v>2.8</v>
      </c>
      <c r="L346" s="23">
        <v>2</v>
      </c>
      <c r="M346" s="21" t="s">
        <v>1630</v>
      </c>
      <c r="N346" s="21">
        <v>2</v>
      </c>
      <c r="O346" s="23">
        <v>302</v>
      </c>
      <c r="P346" s="24" t="b">
        <v>0</v>
      </c>
      <c r="Q346" s="21"/>
      <c r="R346" s="21"/>
      <c r="S346" s="23">
        <v>50</v>
      </c>
      <c r="T346" s="21" t="s">
        <v>1631</v>
      </c>
      <c r="U346" s="21">
        <v>2</v>
      </c>
      <c r="V346" s="21" t="s">
        <v>828</v>
      </c>
      <c r="W346" s="21">
        <v>1.9</v>
      </c>
      <c r="X346" s="24" t="b">
        <v>0</v>
      </c>
      <c r="Y346" s="21"/>
      <c r="Z346" s="21" t="s">
        <v>1129</v>
      </c>
      <c r="AA346" s="23">
        <v>11</v>
      </c>
      <c r="AB346" s="23">
        <v>14</v>
      </c>
      <c r="AC346" s="23">
        <v>2</v>
      </c>
      <c r="AD346" s="23">
        <v>27586</v>
      </c>
      <c r="AE346" s="23">
        <v>27586</v>
      </c>
      <c r="AF346" s="23">
        <v>8401</v>
      </c>
      <c r="AG346" s="23">
        <v>8401</v>
      </c>
      <c r="AH346" s="21">
        <v>0.4</v>
      </c>
      <c r="AI346" s="21">
        <v>0.4</v>
      </c>
      <c r="AJ346" s="21" t="s">
        <v>828</v>
      </c>
      <c r="AK346" s="23">
        <v>90</v>
      </c>
      <c r="AL346" s="23">
        <v>0</v>
      </c>
      <c r="AM346" s="23">
        <v>0</v>
      </c>
      <c r="AN346" s="23">
        <v>0</v>
      </c>
      <c r="AO346" s="23">
        <v>1</v>
      </c>
      <c r="AP346" s="23">
        <v>0</v>
      </c>
      <c r="AQ346" s="23">
        <v>0</v>
      </c>
      <c r="AR346" s="23">
        <v>0</v>
      </c>
      <c r="AS346" s="23">
        <v>0</v>
      </c>
      <c r="AT346" s="23">
        <v>0</v>
      </c>
      <c r="AU346" s="23">
        <v>0</v>
      </c>
      <c r="AV346" s="23">
        <v>0</v>
      </c>
      <c r="AW346" s="23">
        <v>14</v>
      </c>
      <c r="AX346" s="21">
        <v>24.4</v>
      </c>
      <c r="AY346" s="21">
        <v>0.6</v>
      </c>
      <c r="AZ346" s="21">
        <v>2</v>
      </c>
      <c r="BA346" s="21">
        <v>2.7</v>
      </c>
      <c r="BB346" s="23">
        <v>1</v>
      </c>
      <c r="BC346" s="21">
        <v>0</v>
      </c>
      <c r="BD346" s="21">
        <v>0</v>
      </c>
      <c r="BE346" s="21">
        <v>0</v>
      </c>
      <c r="BF346" s="21">
        <v>1.28</v>
      </c>
      <c r="BG346" s="23">
        <v>55</v>
      </c>
      <c r="BH346" s="23">
        <v>21</v>
      </c>
      <c r="BI346" s="23">
        <v>186</v>
      </c>
      <c r="BJ346" s="23">
        <v>63</v>
      </c>
      <c r="BK346" s="23">
        <v>151</v>
      </c>
      <c r="BL346" s="23">
        <v>48</v>
      </c>
      <c r="BM346" s="23">
        <v>124</v>
      </c>
      <c r="BN346" s="23">
        <v>39</v>
      </c>
      <c r="BO346" s="21"/>
      <c r="BP346" s="21"/>
      <c r="BQ346" s="21"/>
      <c r="BR346" s="21"/>
      <c r="BS346" s="21"/>
      <c r="BT346" s="21"/>
      <c r="BU346" s="23">
        <v>0</v>
      </c>
      <c r="BV346" s="23">
        <v>0</v>
      </c>
      <c r="BW346" s="23">
        <v>0</v>
      </c>
      <c r="BX346" s="23">
        <v>0</v>
      </c>
      <c r="BY346" s="23">
        <v>1.28</v>
      </c>
      <c r="BZ346" s="23">
        <v>1</v>
      </c>
      <c r="CA346" s="23">
        <v>237</v>
      </c>
      <c r="CB346" s="23">
        <v>25</v>
      </c>
      <c r="CC346" s="23">
        <v>133</v>
      </c>
      <c r="CD346" s="23">
        <v>48</v>
      </c>
      <c r="CE346" s="23">
        <v>133</v>
      </c>
      <c r="CF346" s="23">
        <v>48</v>
      </c>
      <c r="CG346" s="23">
        <v>132</v>
      </c>
      <c r="CH346" s="23">
        <v>48</v>
      </c>
      <c r="CI346" s="23">
        <v>1</v>
      </c>
      <c r="CJ346" s="23">
        <v>0</v>
      </c>
      <c r="CK346" s="21"/>
      <c r="CL346" s="21"/>
      <c r="CM346" s="21"/>
      <c r="CN346" s="21"/>
      <c r="CO346" s="21"/>
      <c r="CP346" s="21"/>
      <c r="CQ346" s="21"/>
      <c r="CR346" s="21"/>
      <c r="CS346" s="21"/>
      <c r="CT346" s="21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</row>
    <row r="347" spans="1:267" ht="17.25" thickBot="1">
      <c r="A347" s="21"/>
      <c r="B347" s="21"/>
      <c r="C347" s="23">
        <v>244731</v>
      </c>
      <c r="D347" s="23">
        <v>0</v>
      </c>
      <c r="E347" s="23">
        <v>0</v>
      </c>
      <c r="F347" s="23">
        <v>0</v>
      </c>
      <c r="G347" s="23">
        <v>0</v>
      </c>
      <c r="H347" s="23">
        <v>0</v>
      </c>
      <c r="I347" s="23">
        <v>3</v>
      </c>
      <c r="J347" s="21">
        <v>3.1</v>
      </c>
      <c r="K347" s="21">
        <v>3.1</v>
      </c>
      <c r="L347" s="23">
        <v>8</v>
      </c>
      <c r="M347" s="21" t="s">
        <v>1607</v>
      </c>
      <c r="N347" s="21">
        <v>8</v>
      </c>
      <c r="O347" s="23">
        <v>303</v>
      </c>
      <c r="P347" s="24" t="b">
        <v>0</v>
      </c>
      <c r="Q347" s="21"/>
      <c r="R347" s="21"/>
      <c r="S347" s="23">
        <v>75</v>
      </c>
      <c r="T347" s="21" t="s">
        <v>1636</v>
      </c>
      <c r="U347" s="21">
        <v>8</v>
      </c>
      <c r="V347" s="21" t="s">
        <v>1637</v>
      </c>
      <c r="W347" s="21">
        <v>7.4</v>
      </c>
      <c r="X347" s="24" t="b">
        <v>0</v>
      </c>
      <c r="Y347" s="21"/>
      <c r="Z347" s="21" t="s">
        <v>1129</v>
      </c>
      <c r="AA347" s="23">
        <v>11</v>
      </c>
      <c r="AB347" s="23">
        <v>14</v>
      </c>
      <c r="AC347" s="23">
        <v>8</v>
      </c>
      <c r="AD347" s="23">
        <v>128915</v>
      </c>
      <c r="AE347" s="23">
        <v>128915</v>
      </c>
      <c r="AF347" s="23">
        <v>13843</v>
      </c>
      <c r="AG347" s="23">
        <v>13843</v>
      </c>
      <c r="AH347" s="21">
        <v>1.1000000000000001</v>
      </c>
      <c r="AI347" s="21">
        <v>1.1000000000000001</v>
      </c>
      <c r="AJ347" s="21" t="s">
        <v>276</v>
      </c>
      <c r="AK347" s="23">
        <v>76</v>
      </c>
      <c r="AL347" s="23">
        <v>1</v>
      </c>
      <c r="AM347" s="23">
        <v>0</v>
      </c>
      <c r="AN347" s="23">
        <v>0</v>
      </c>
      <c r="AO347" s="23">
        <v>1</v>
      </c>
      <c r="AP347" s="23">
        <v>0</v>
      </c>
      <c r="AQ347" s="23">
        <v>0</v>
      </c>
      <c r="AR347" s="23">
        <v>0</v>
      </c>
      <c r="AS347" s="23">
        <v>0</v>
      </c>
      <c r="AT347" s="23">
        <v>0</v>
      </c>
      <c r="AU347" s="23">
        <v>0</v>
      </c>
      <c r="AV347" s="23">
        <v>1</v>
      </c>
      <c r="AW347" s="23">
        <v>20</v>
      </c>
      <c r="AX347" s="21">
        <v>35</v>
      </c>
      <c r="AY347" s="21">
        <v>14.8</v>
      </c>
      <c r="AZ347" s="21">
        <v>33</v>
      </c>
      <c r="BA347" s="21">
        <v>8.3000000000000007</v>
      </c>
      <c r="BB347" s="23">
        <v>1</v>
      </c>
      <c r="BC347" s="21">
        <v>0.83</v>
      </c>
      <c r="BD347" s="21">
        <v>0.04</v>
      </c>
      <c r="BE347" s="21">
        <v>0.87</v>
      </c>
      <c r="BF347" s="21">
        <v>1.28</v>
      </c>
      <c r="BG347" s="23">
        <v>22</v>
      </c>
      <c r="BH347" s="23">
        <v>8</v>
      </c>
      <c r="BI347" s="23">
        <v>76</v>
      </c>
      <c r="BJ347" s="23">
        <v>51</v>
      </c>
      <c r="BK347" s="23">
        <v>32</v>
      </c>
      <c r="BL347" s="23">
        <v>13</v>
      </c>
      <c r="BM347" s="23">
        <v>27</v>
      </c>
      <c r="BN347" s="23">
        <v>15</v>
      </c>
      <c r="BO347" s="21"/>
      <c r="BP347" s="21"/>
      <c r="BQ347" s="21"/>
      <c r="BR347" s="21"/>
      <c r="BS347" s="21"/>
      <c r="BT347" s="21"/>
      <c r="BU347" s="23">
        <v>0.98</v>
      </c>
      <c r="BV347" s="23">
        <v>0</v>
      </c>
      <c r="BW347" s="23">
        <v>0.05</v>
      </c>
      <c r="BX347" s="23">
        <v>1.03</v>
      </c>
      <c r="BY347" s="23">
        <v>1.52</v>
      </c>
      <c r="BZ347" s="23">
        <v>1.18</v>
      </c>
      <c r="CA347" s="23">
        <v>26</v>
      </c>
      <c r="CB347" s="23">
        <v>15</v>
      </c>
      <c r="CC347" s="23">
        <v>21</v>
      </c>
      <c r="CD347" s="23">
        <v>7</v>
      </c>
      <c r="CE347" s="23">
        <v>21</v>
      </c>
      <c r="CF347" s="23">
        <v>7</v>
      </c>
      <c r="CG347" s="23">
        <v>50</v>
      </c>
      <c r="CH347" s="23">
        <v>16</v>
      </c>
      <c r="CI347" s="23">
        <v>1.18</v>
      </c>
      <c r="CJ347" s="23">
        <v>0</v>
      </c>
      <c r="CK347" s="21"/>
      <c r="CL347" s="21"/>
      <c r="CM347" s="21"/>
      <c r="CN347" s="21"/>
      <c r="CO347" s="21"/>
      <c r="CP347" s="21"/>
      <c r="CQ347" s="21"/>
      <c r="CR347" s="21"/>
      <c r="CS347" s="21"/>
      <c r="CT347" s="21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</row>
    <row r="348" spans="1:267" ht="17.25" thickBot="1">
      <c r="A348" s="21"/>
      <c r="B348" s="21"/>
      <c r="C348" s="23">
        <v>243016</v>
      </c>
      <c r="D348" s="23">
        <v>0</v>
      </c>
      <c r="E348" s="23">
        <v>0</v>
      </c>
      <c r="F348" s="23">
        <v>0</v>
      </c>
      <c r="G348" s="23">
        <v>0</v>
      </c>
      <c r="H348" s="23">
        <v>0</v>
      </c>
      <c r="I348" s="23">
        <v>3</v>
      </c>
      <c r="J348" s="21">
        <v>2.7</v>
      </c>
      <c r="K348" s="21">
        <v>2.7</v>
      </c>
      <c r="L348" s="23">
        <v>1</v>
      </c>
      <c r="M348" s="21" t="s">
        <v>1376</v>
      </c>
      <c r="N348" s="21">
        <v>1</v>
      </c>
      <c r="O348" s="23">
        <v>304</v>
      </c>
      <c r="P348" s="24" t="b">
        <v>0</v>
      </c>
      <c r="Q348" s="21"/>
      <c r="R348" s="21"/>
      <c r="S348" s="23">
        <v>60</v>
      </c>
      <c r="T348" s="21" t="s">
        <v>1377</v>
      </c>
      <c r="U348" s="21">
        <v>1</v>
      </c>
      <c r="V348" s="21" t="s">
        <v>771</v>
      </c>
      <c r="W348" s="21">
        <v>11.7</v>
      </c>
      <c r="X348" s="24" t="b">
        <v>0</v>
      </c>
      <c r="Y348" s="21"/>
      <c r="Z348" s="21" t="s">
        <v>1129</v>
      </c>
      <c r="AA348" s="23">
        <v>11</v>
      </c>
      <c r="AB348" s="23">
        <v>14</v>
      </c>
      <c r="AC348" s="23">
        <v>1</v>
      </c>
      <c r="AD348" s="23">
        <v>26909</v>
      </c>
      <c r="AE348" s="23">
        <v>26909</v>
      </c>
      <c r="AF348" s="23">
        <v>61340</v>
      </c>
      <c r="AG348" s="23">
        <v>61340</v>
      </c>
      <c r="AH348" s="21">
        <v>0.2</v>
      </c>
      <c r="AI348" s="21">
        <v>0.2</v>
      </c>
      <c r="AJ348" s="21" t="s">
        <v>771</v>
      </c>
      <c r="AK348" s="23">
        <v>90</v>
      </c>
      <c r="AL348" s="23">
        <v>0</v>
      </c>
      <c r="AM348" s="23">
        <v>0</v>
      </c>
      <c r="AN348" s="23">
        <v>0</v>
      </c>
      <c r="AO348" s="23">
        <v>1</v>
      </c>
      <c r="AP348" s="23">
        <v>0</v>
      </c>
      <c r="AQ348" s="23">
        <v>0</v>
      </c>
      <c r="AR348" s="23">
        <v>0</v>
      </c>
      <c r="AS348" s="23">
        <v>1</v>
      </c>
      <c r="AT348" s="23">
        <v>0</v>
      </c>
      <c r="AU348" s="23">
        <v>0</v>
      </c>
      <c r="AV348" s="23">
        <v>0</v>
      </c>
      <c r="AW348" s="23">
        <v>13</v>
      </c>
      <c r="AX348" s="21">
        <v>13.6</v>
      </c>
      <c r="AY348" s="21">
        <v>13.5</v>
      </c>
      <c r="AZ348" s="21">
        <v>0</v>
      </c>
      <c r="BA348" s="21">
        <v>2.7</v>
      </c>
      <c r="BB348" s="23">
        <v>1</v>
      </c>
      <c r="BC348" s="21">
        <v>0</v>
      </c>
      <c r="BD348" s="21">
        <v>0.22</v>
      </c>
      <c r="BE348" s="21">
        <v>0.22</v>
      </c>
      <c r="BF348" s="21">
        <v>1.28</v>
      </c>
      <c r="BG348" s="23">
        <v>109</v>
      </c>
      <c r="BH348" s="23">
        <v>39</v>
      </c>
      <c r="BI348" s="23">
        <v>81</v>
      </c>
      <c r="BJ348" s="23">
        <v>54</v>
      </c>
      <c r="BK348" s="23">
        <v>646</v>
      </c>
      <c r="BL348" s="23">
        <v>276</v>
      </c>
      <c r="BM348" s="23">
        <v>126</v>
      </c>
      <c r="BN348" s="23">
        <v>67</v>
      </c>
      <c r="BO348" s="21"/>
      <c r="BP348" s="21"/>
      <c r="BQ348" s="21"/>
      <c r="BR348" s="21"/>
      <c r="BS348" s="21"/>
      <c r="BT348" s="21"/>
      <c r="BU348" s="23">
        <v>0</v>
      </c>
      <c r="BV348" s="23">
        <v>0</v>
      </c>
      <c r="BW348" s="23">
        <v>0.22</v>
      </c>
      <c r="BX348" s="23">
        <v>0.22</v>
      </c>
      <c r="BY348" s="23">
        <v>1.28</v>
      </c>
      <c r="BZ348" s="23">
        <v>1</v>
      </c>
      <c r="CA348" s="23">
        <v>79</v>
      </c>
      <c r="CB348" s="23">
        <v>49</v>
      </c>
      <c r="CC348" s="23">
        <v>273</v>
      </c>
      <c r="CD348" s="23">
        <v>131</v>
      </c>
      <c r="CE348" s="23">
        <v>273</v>
      </c>
      <c r="CF348" s="23">
        <v>131</v>
      </c>
      <c r="CG348" s="23">
        <v>34</v>
      </c>
      <c r="CH348" s="23">
        <v>10</v>
      </c>
      <c r="CI348" s="23">
        <v>1</v>
      </c>
      <c r="CJ348" s="23">
        <v>0</v>
      </c>
      <c r="CK348" s="21"/>
      <c r="CL348" s="21"/>
      <c r="CM348" s="21"/>
      <c r="CN348" s="21"/>
      <c r="CO348" s="21"/>
      <c r="CP348" s="21"/>
      <c r="CQ348" s="21"/>
      <c r="CR348" s="21"/>
      <c r="CS348" s="21"/>
      <c r="CT348" s="21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</row>
    <row r="349" spans="1:267" ht="17.25" thickBot="1">
      <c r="A349" s="21"/>
      <c r="B349" s="21"/>
      <c r="C349" s="23">
        <v>60914</v>
      </c>
      <c r="D349" s="23">
        <v>0</v>
      </c>
      <c r="E349" s="23">
        <v>0</v>
      </c>
      <c r="F349" s="23">
        <v>0</v>
      </c>
      <c r="G349" s="23">
        <v>0</v>
      </c>
      <c r="H349" s="23">
        <v>0</v>
      </c>
      <c r="I349" s="23">
        <v>2</v>
      </c>
      <c r="J349" s="21">
        <v>2.8</v>
      </c>
      <c r="K349" s="21">
        <v>2.8</v>
      </c>
      <c r="L349" s="23">
        <v>0</v>
      </c>
      <c r="M349" s="21" t="s">
        <v>1479</v>
      </c>
      <c r="N349" s="21">
        <v>0</v>
      </c>
      <c r="O349" s="23">
        <v>305</v>
      </c>
      <c r="P349" s="24" t="b">
        <v>0</v>
      </c>
      <c r="Q349" s="21"/>
      <c r="R349" s="21"/>
      <c r="S349" s="23">
        <v>50</v>
      </c>
      <c r="T349" s="21" t="s">
        <v>1611</v>
      </c>
      <c r="U349" s="21">
        <v>0</v>
      </c>
      <c r="V349" s="21" t="s">
        <v>872</v>
      </c>
      <c r="W349" s="21">
        <v>0.3</v>
      </c>
      <c r="X349" s="24" t="b">
        <v>0</v>
      </c>
      <c r="Y349" s="21"/>
      <c r="Z349" s="21" t="s">
        <v>1129</v>
      </c>
      <c r="AA349" s="23">
        <v>11</v>
      </c>
      <c r="AB349" s="23">
        <v>14</v>
      </c>
      <c r="AC349" s="23">
        <v>0</v>
      </c>
      <c r="AD349" s="23">
        <v>840</v>
      </c>
      <c r="AE349" s="23">
        <v>840</v>
      </c>
      <c r="AF349" s="23">
        <v>2261</v>
      </c>
      <c r="AG349" s="23">
        <v>2261</v>
      </c>
      <c r="AH349" s="21">
        <v>0</v>
      </c>
      <c r="AI349" s="21">
        <v>0</v>
      </c>
      <c r="AJ349" s="21" t="s">
        <v>872</v>
      </c>
      <c r="AK349" s="23">
        <v>0</v>
      </c>
      <c r="AL349" s="23">
        <v>0</v>
      </c>
      <c r="AM349" s="23">
        <v>0</v>
      </c>
      <c r="AN349" s="23">
        <v>0</v>
      </c>
      <c r="AO349" s="23">
        <v>0</v>
      </c>
      <c r="AP349" s="23">
        <v>0</v>
      </c>
      <c r="AQ349" s="23">
        <v>0</v>
      </c>
      <c r="AR349" s="23">
        <v>0</v>
      </c>
      <c r="AS349" s="23">
        <v>0</v>
      </c>
      <c r="AT349" s="23">
        <v>0</v>
      </c>
      <c r="AU349" s="23">
        <v>0</v>
      </c>
      <c r="AV349" s="23">
        <v>0</v>
      </c>
      <c r="AW349" s="23">
        <v>0</v>
      </c>
      <c r="AX349" s="21">
        <v>0</v>
      </c>
      <c r="AY349" s="21">
        <v>0</v>
      </c>
      <c r="AZ349" s="21">
        <v>0</v>
      </c>
      <c r="BA349" s="21">
        <v>0</v>
      </c>
      <c r="BB349" s="23">
        <v>0</v>
      </c>
      <c r="BC349" s="21">
        <v>0</v>
      </c>
      <c r="BD349" s="21">
        <v>0</v>
      </c>
      <c r="BE349" s="21">
        <v>0</v>
      </c>
      <c r="BF349" s="21">
        <v>0</v>
      </c>
      <c r="BG349" s="23">
        <v>511</v>
      </c>
      <c r="BH349" s="23">
        <v>206</v>
      </c>
      <c r="BI349" s="23">
        <v>511</v>
      </c>
      <c r="BJ349" s="23">
        <v>205</v>
      </c>
      <c r="BK349" s="23">
        <v>493</v>
      </c>
      <c r="BL349" s="23">
        <v>201</v>
      </c>
      <c r="BM349" s="23">
        <v>519</v>
      </c>
      <c r="BN349" s="23">
        <v>205</v>
      </c>
      <c r="BO349" s="21"/>
      <c r="BP349" s="21"/>
      <c r="BQ349" s="21"/>
      <c r="BR349" s="21"/>
      <c r="BS349" s="21"/>
      <c r="BT349" s="21"/>
      <c r="BU349" s="23">
        <v>0</v>
      </c>
      <c r="BV349" s="23">
        <v>0</v>
      </c>
      <c r="BW349" s="23">
        <v>0</v>
      </c>
      <c r="BX349" s="23">
        <v>0</v>
      </c>
      <c r="BY349" s="23">
        <v>0</v>
      </c>
      <c r="BZ349" s="23">
        <v>0</v>
      </c>
      <c r="CA349" s="23">
        <v>166</v>
      </c>
      <c r="CB349" s="23">
        <v>16</v>
      </c>
      <c r="CC349" s="23">
        <v>549</v>
      </c>
      <c r="CD349" s="23">
        <v>205</v>
      </c>
      <c r="CE349" s="23">
        <v>549</v>
      </c>
      <c r="CF349" s="23">
        <v>205</v>
      </c>
      <c r="CG349" s="23">
        <v>290</v>
      </c>
      <c r="CH349" s="23">
        <v>112</v>
      </c>
      <c r="CI349" s="23">
        <v>0</v>
      </c>
      <c r="CJ349" s="23">
        <v>0</v>
      </c>
      <c r="CK349" s="21"/>
      <c r="CL349" s="21"/>
      <c r="CM349" s="21"/>
      <c r="CN349" s="21"/>
      <c r="CO349" s="21"/>
      <c r="CP349" s="21"/>
      <c r="CQ349" s="21"/>
      <c r="CR349" s="21"/>
      <c r="CS349" s="21"/>
      <c r="CT349" s="21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</row>
    <row r="350" spans="1:267" ht="17.25" thickBot="1">
      <c r="A350" s="21"/>
      <c r="B350" s="21"/>
      <c r="C350" s="23">
        <v>197464</v>
      </c>
      <c r="D350" s="23">
        <v>0</v>
      </c>
      <c r="E350" s="23">
        <v>0</v>
      </c>
      <c r="F350" s="23">
        <v>0</v>
      </c>
      <c r="G350" s="23">
        <v>0</v>
      </c>
      <c r="H350" s="23">
        <v>0</v>
      </c>
      <c r="I350" s="23">
        <v>2</v>
      </c>
      <c r="J350" s="21">
        <v>1.5</v>
      </c>
      <c r="K350" s="21">
        <v>1.5</v>
      </c>
      <c r="L350" s="23">
        <v>0</v>
      </c>
      <c r="M350" s="21" t="s">
        <v>1481</v>
      </c>
      <c r="N350" s="21">
        <v>0</v>
      </c>
      <c r="O350" s="23">
        <v>306</v>
      </c>
      <c r="P350" s="24" t="b">
        <v>0</v>
      </c>
      <c r="Q350" s="21"/>
      <c r="R350" s="21"/>
      <c r="S350" s="23">
        <v>40</v>
      </c>
      <c r="T350" s="21" t="s">
        <v>1648</v>
      </c>
      <c r="U350" s="21">
        <v>0</v>
      </c>
      <c r="V350" s="21" t="s">
        <v>951</v>
      </c>
      <c r="W350" s="21">
        <v>0.3</v>
      </c>
      <c r="X350" s="24" t="b">
        <v>0</v>
      </c>
      <c r="Y350" s="21"/>
      <c r="Z350" s="21" t="s">
        <v>1129</v>
      </c>
      <c r="AA350" s="23">
        <v>11</v>
      </c>
      <c r="AB350" s="23">
        <v>14</v>
      </c>
      <c r="AC350" s="23">
        <v>0</v>
      </c>
      <c r="AD350" s="23">
        <v>806</v>
      </c>
      <c r="AE350" s="23">
        <v>806</v>
      </c>
      <c r="AF350" s="23">
        <v>1600</v>
      </c>
      <c r="AG350" s="23">
        <v>1600</v>
      </c>
      <c r="AH350" s="21">
        <v>0</v>
      </c>
      <c r="AI350" s="21">
        <v>0</v>
      </c>
      <c r="AJ350" s="21" t="s">
        <v>951</v>
      </c>
      <c r="AK350" s="23">
        <v>0</v>
      </c>
      <c r="AL350" s="23">
        <v>0</v>
      </c>
      <c r="AM350" s="23">
        <v>0</v>
      </c>
      <c r="AN350" s="23">
        <v>0</v>
      </c>
      <c r="AO350" s="23">
        <v>0</v>
      </c>
      <c r="AP350" s="23">
        <v>0</v>
      </c>
      <c r="AQ350" s="23">
        <v>0</v>
      </c>
      <c r="AR350" s="23">
        <v>0</v>
      </c>
      <c r="AS350" s="23">
        <v>0</v>
      </c>
      <c r="AT350" s="23">
        <v>0</v>
      </c>
      <c r="AU350" s="23">
        <v>0</v>
      </c>
      <c r="AV350" s="23">
        <v>0</v>
      </c>
      <c r="AW350" s="23">
        <v>0</v>
      </c>
      <c r="AX350" s="21">
        <v>0</v>
      </c>
      <c r="AY350" s="21">
        <v>0</v>
      </c>
      <c r="AZ350" s="21">
        <v>0</v>
      </c>
      <c r="BA350" s="21">
        <v>0</v>
      </c>
      <c r="BB350" s="23">
        <v>0</v>
      </c>
      <c r="BC350" s="21">
        <v>0</v>
      </c>
      <c r="BD350" s="21">
        <v>0</v>
      </c>
      <c r="BE350" s="21">
        <v>0</v>
      </c>
      <c r="BF350" s="21">
        <v>0</v>
      </c>
      <c r="BG350" s="23">
        <v>269</v>
      </c>
      <c r="BH350" s="23">
        <v>102</v>
      </c>
      <c r="BI350" s="23">
        <v>260</v>
      </c>
      <c r="BJ350" s="23">
        <v>98</v>
      </c>
      <c r="BK350" s="23">
        <v>217</v>
      </c>
      <c r="BL350" s="23">
        <v>73</v>
      </c>
      <c r="BM350" s="23">
        <v>278</v>
      </c>
      <c r="BN350" s="23">
        <v>101</v>
      </c>
      <c r="BO350" s="21"/>
      <c r="BP350" s="21"/>
      <c r="BQ350" s="21"/>
      <c r="BR350" s="21"/>
      <c r="BS350" s="21"/>
      <c r="BT350" s="21"/>
      <c r="BU350" s="23">
        <v>0</v>
      </c>
      <c r="BV350" s="23">
        <v>0</v>
      </c>
      <c r="BW350" s="23">
        <v>0</v>
      </c>
      <c r="BX350" s="23">
        <v>0</v>
      </c>
      <c r="BY350" s="23">
        <v>0</v>
      </c>
      <c r="BZ350" s="23">
        <v>0</v>
      </c>
      <c r="CA350" s="23">
        <v>597</v>
      </c>
      <c r="CB350" s="23">
        <v>172</v>
      </c>
      <c r="CC350" s="23">
        <v>325</v>
      </c>
      <c r="CD350" s="23">
        <v>107</v>
      </c>
      <c r="CE350" s="23">
        <v>325</v>
      </c>
      <c r="CF350" s="23">
        <v>107</v>
      </c>
      <c r="CG350" s="23">
        <v>297</v>
      </c>
      <c r="CH350" s="23">
        <v>115</v>
      </c>
      <c r="CI350" s="23">
        <v>0</v>
      </c>
      <c r="CJ350" s="23">
        <v>0</v>
      </c>
      <c r="CK350" s="21"/>
      <c r="CL350" s="21"/>
      <c r="CM350" s="21"/>
      <c r="CN350" s="21"/>
      <c r="CO350" s="21"/>
      <c r="CP350" s="21"/>
      <c r="CQ350" s="21"/>
      <c r="CR350" s="21"/>
      <c r="CS350" s="21"/>
      <c r="CT350" s="21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</row>
    <row r="351" spans="1:267" ht="17.25" thickBot="1">
      <c r="A351" s="21"/>
      <c r="B351" s="21"/>
      <c r="C351" s="23">
        <v>122798</v>
      </c>
      <c r="D351" s="23">
        <v>0</v>
      </c>
      <c r="E351" s="23">
        <v>0</v>
      </c>
      <c r="F351" s="23">
        <v>0</v>
      </c>
      <c r="G351" s="23">
        <v>0</v>
      </c>
      <c r="H351" s="23">
        <v>0</v>
      </c>
      <c r="I351" s="23">
        <v>2</v>
      </c>
      <c r="J351" s="21">
        <v>3.6</v>
      </c>
      <c r="K351" s="21">
        <v>3.6</v>
      </c>
      <c r="L351" s="23">
        <v>2</v>
      </c>
      <c r="M351" s="21" t="s">
        <v>1408</v>
      </c>
      <c r="N351" s="21">
        <v>2</v>
      </c>
      <c r="O351" s="23">
        <v>307</v>
      </c>
      <c r="P351" s="24" t="b">
        <v>0</v>
      </c>
      <c r="Q351" s="21"/>
      <c r="R351" s="21"/>
      <c r="S351" s="23">
        <v>65</v>
      </c>
      <c r="T351" s="21" t="s">
        <v>1622</v>
      </c>
      <c r="U351" s="21">
        <v>2</v>
      </c>
      <c r="V351" s="21" t="s">
        <v>692</v>
      </c>
      <c r="W351" s="21">
        <v>4</v>
      </c>
      <c r="X351" s="24" t="b">
        <v>0</v>
      </c>
      <c r="Y351" s="21"/>
      <c r="Z351" s="21" t="s">
        <v>1129</v>
      </c>
      <c r="AA351" s="23">
        <v>11</v>
      </c>
      <c r="AB351" s="23">
        <v>14</v>
      </c>
      <c r="AC351" s="23">
        <v>2</v>
      </c>
      <c r="AD351" s="23">
        <v>22536</v>
      </c>
      <c r="AE351" s="23">
        <v>22536</v>
      </c>
      <c r="AF351" s="23">
        <v>13390</v>
      </c>
      <c r="AG351" s="23">
        <v>13390</v>
      </c>
      <c r="AH351" s="21">
        <v>0.3</v>
      </c>
      <c r="AI351" s="21">
        <v>0.3</v>
      </c>
      <c r="AJ351" s="21" t="s">
        <v>692</v>
      </c>
      <c r="AK351" s="23">
        <v>90</v>
      </c>
      <c r="AL351" s="23">
        <v>0</v>
      </c>
      <c r="AM351" s="23">
        <v>0</v>
      </c>
      <c r="AN351" s="23">
        <v>0</v>
      </c>
      <c r="AO351" s="23">
        <v>1</v>
      </c>
      <c r="AP351" s="23">
        <v>0</v>
      </c>
      <c r="AQ351" s="23">
        <v>0</v>
      </c>
      <c r="AR351" s="23">
        <v>0</v>
      </c>
      <c r="AS351" s="23">
        <v>0</v>
      </c>
      <c r="AT351" s="23">
        <v>0</v>
      </c>
      <c r="AU351" s="23">
        <v>0</v>
      </c>
      <c r="AV351" s="23">
        <v>0</v>
      </c>
      <c r="AW351" s="23">
        <v>16</v>
      </c>
      <c r="AX351" s="21">
        <v>26.4</v>
      </c>
      <c r="AY351" s="21">
        <v>12.6</v>
      </c>
      <c r="AZ351" s="21">
        <v>2</v>
      </c>
      <c r="BA351" s="21">
        <v>4.0999999999999996</v>
      </c>
      <c r="BB351" s="23">
        <v>1</v>
      </c>
      <c r="BC351" s="21">
        <v>0</v>
      </c>
      <c r="BD351" s="21">
        <v>0.01</v>
      </c>
      <c r="BE351" s="21">
        <v>0.01</v>
      </c>
      <c r="BF351" s="21">
        <v>1.28</v>
      </c>
      <c r="BG351" s="23">
        <v>50</v>
      </c>
      <c r="BH351" s="23">
        <v>18</v>
      </c>
      <c r="BI351" s="23">
        <v>89</v>
      </c>
      <c r="BJ351" s="23">
        <v>23</v>
      </c>
      <c r="BK351" s="23">
        <v>165</v>
      </c>
      <c r="BL351" s="23">
        <v>52</v>
      </c>
      <c r="BM351" s="23">
        <v>93</v>
      </c>
      <c r="BN351" s="23">
        <v>27</v>
      </c>
      <c r="BO351" s="23">
        <v>2</v>
      </c>
      <c r="BP351" s="21"/>
      <c r="BQ351" s="21"/>
      <c r="BR351" s="21"/>
      <c r="BS351" s="21"/>
      <c r="BT351" s="21"/>
      <c r="BU351" s="23">
        <v>0</v>
      </c>
      <c r="BV351" s="23">
        <v>0</v>
      </c>
      <c r="BW351" s="23">
        <v>0.01</v>
      </c>
      <c r="BX351" s="23">
        <v>0.01</v>
      </c>
      <c r="BY351" s="23">
        <v>1.28</v>
      </c>
      <c r="BZ351" s="23">
        <v>1</v>
      </c>
      <c r="CA351" s="23">
        <v>44</v>
      </c>
      <c r="CB351" s="23">
        <v>3</v>
      </c>
      <c r="CC351" s="23">
        <v>168</v>
      </c>
      <c r="CD351" s="23">
        <v>52</v>
      </c>
      <c r="CE351" s="23">
        <v>168</v>
      </c>
      <c r="CF351" s="23">
        <v>52</v>
      </c>
      <c r="CG351" s="23">
        <v>85</v>
      </c>
      <c r="CH351" s="23">
        <v>29</v>
      </c>
      <c r="CI351" s="23">
        <v>1</v>
      </c>
      <c r="CJ351" s="23">
        <v>0</v>
      </c>
      <c r="CK351" s="21"/>
      <c r="CL351" s="21"/>
      <c r="CM351" s="21"/>
      <c r="CN351" s="21"/>
      <c r="CO351" s="21"/>
      <c r="CP351" s="21"/>
      <c r="CQ351" s="21"/>
      <c r="CR351" s="21"/>
      <c r="CS351" s="21"/>
      <c r="CT351" s="21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</row>
    <row r="352" spans="1:267" ht="17.25" thickBot="1">
      <c r="A352" s="21"/>
      <c r="B352" s="21"/>
      <c r="C352" s="23">
        <v>118748</v>
      </c>
      <c r="D352" s="23">
        <v>0</v>
      </c>
      <c r="E352" s="23">
        <v>0</v>
      </c>
      <c r="F352" s="23">
        <v>0</v>
      </c>
      <c r="G352" s="23">
        <v>0</v>
      </c>
      <c r="H352" s="23">
        <v>0</v>
      </c>
      <c r="I352" s="23">
        <v>3</v>
      </c>
      <c r="J352" s="21">
        <v>4.5</v>
      </c>
      <c r="K352" s="21">
        <v>4.5</v>
      </c>
      <c r="L352" s="23">
        <v>5</v>
      </c>
      <c r="M352" s="21" t="s">
        <v>1132</v>
      </c>
      <c r="N352" s="21">
        <v>5</v>
      </c>
      <c r="O352" s="23">
        <v>308</v>
      </c>
      <c r="P352" s="24" t="b">
        <v>0</v>
      </c>
      <c r="Q352" s="21"/>
      <c r="R352" s="21"/>
      <c r="S352" s="23">
        <v>125</v>
      </c>
      <c r="T352" s="21" t="s">
        <v>1621</v>
      </c>
      <c r="U352" s="21">
        <v>5</v>
      </c>
      <c r="V352" s="21" t="s">
        <v>673</v>
      </c>
      <c r="W352" s="21">
        <v>29</v>
      </c>
      <c r="X352" s="24" t="b">
        <v>0</v>
      </c>
      <c r="Y352" s="21"/>
      <c r="Z352" s="21" t="s">
        <v>1129</v>
      </c>
      <c r="AA352" s="23">
        <v>11</v>
      </c>
      <c r="AB352" s="23">
        <v>14</v>
      </c>
      <c r="AC352" s="23">
        <v>5</v>
      </c>
      <c r="AD352" s="23">
        <v>103980</v>
      </c>
      <c r="AE352" s="23">
        <v>103980</v>
      </c>
      <c r="AF352" s="23">
        <v>28199</v>
      </c>
      <c r="AG352" s="23">
        <v>28199</v>
      </c>
      <c r="AH352" s="21">
        <v>0.4</v>
      </c>
      <c r="AI352" s="21">
        <v>0.4</v>
      </c>
      <c r="AJ352" s="21" t="s">
        <v>673</v>
      </c>
      <c r="AK352" s="23">
        <v>76</v>
      </c>
      <c r="AL352" s="23">
        <v>0</v>
      </c>
      <c r="AM352" s="23">
        <v>1</v>
      </c>
      <c r="AN352" s="23">
        <v>0</v>
      </c>
      <c r="AO352" s="23">
        <v>1</v>
      </c>
      <c r="AP352" s="23">
        <v>0</v>
      </c>
      <c r="AQ352" s="23">
        <v>0</v>
      </c>
      <c r="AR352" s="23">
        <v>0</v>
      </c>
      <c r="AS352" s="23">
        <v>0</v>
      </c>
      <c r="AT352" s="23">
        <v>0</v>
      </c>
      <c r="AU352" s="23">
        <v>0</v>
      </c>
      <c r="AV352" s="23">
        <v>0</v>
      </c>
      <c r="AW352" s="23">
        <v>15</v>
      </c>
      <c r="AX352" s="21">
        <v>16.600000000000001</v>
      </c>
      <c r="AY352" s="21">
        <v>20.2</v>
      </c>
      <c r="AZ352" s="21">
        <v>12</v>
      </c>
      <c r="BA352" s="21">
        <v>4.9000000000000004</v>
      </c>
      <c r="BB352" s="23">
        <v>1</v>
      </c>
      <c r="BC352" s="21">
        <v>0.28000000000000003</v>
      </c>
      <c r="BD352" s="21">
        <v>0.31</v>
      </c>
      <c r="BE352" s="21">
        <v>0.59</v>
      </c>
      <c r="BF352" s="21">
        <v>1.28</v>
      </c>
      <c r="BG352" s="23">
        <v>90</v>
      </c>
      <c r="BH352" s="23">
        <v>32</v>
      </c>
      <c r="BI352" s="23">
        <v>55</v>
      </c>
      <c r="BJ352" s="23">
        <v>38</v>
      </c>
      <c r="BK352" s="23">
        <v>73</v>
      </c>
      <c r="BL352" s="23">
        <v>44</v>
      </c>
      <c r="BM352" s="23">
        <v>82</v>
      </c>
      <c r="BN352" s="23">
        <v>47</v>
      </c>
      <c r="BO352" s="21"/>
      <c r="BP352" s="21"/>
      <c r="BQ352" s="23">
        <v>2</v>
      </c>
      <c r="BR352" s="21"/>
      <c r="BS352" s="23">
        <v>2</v>
      </c>
      <c r="BT352" s="21"/>
      <c r="BU352" s="23">
        <v>0.33</v>
      </c>
      <c r="BV352" s="23">
        <v>0</v>
      </c>
      <c r="BW352" s="23">
        <v>0.37</v>
      </c>
      <c r="BX352" s="23">
        <v>0.7</v>
      </c>
      <c r="BY352" s="23">
        <v>1.52</v>
      </c>
      <c r="BZ352" s="23">
        <v>1.18</v>
      </c>
      <c r="CA352" s="23">
        <v>3</v>
      </c>
      <c r="CB352" s="23">
        <v>1</v>
      </c>
      <c r="CC352" s="23">
        <v>56</v>
      </c>
      <c r="CD352" s="23">
        <v>17</v>
      </c>
      <c r="CE352" s="23">
        <v>56</v>
      </c>
      <c r="CF352" s="23">
        <v>17</v>
      </c>
      <c r="CG352" s="23">
        <v>8</v>
      </c>
      <c r="CH352" s="23">
        <v>4</v>
      </c>
      <c r="CI352" s="23">
        <v>1.18</v>
      </c>
      <c r="CJ352" s="23">
        <v>0</v>
      </c>
      <c r="CK352" s="21"/>
      <c r="CL352" s="21"/>
      <c r="CM352" s="21"/>
      <c r="CN352" s="21"/>
      <c r="CO352" s="21"/>
      <c r="CP352" s="21"/>
      <c r="CQ352" s="21"/>
      <c r="CR352" s="21"/>
      <c r="CS352" s="21"/>
      <c r="CT352" s="21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</row>
    <row r="353" spans="1:267" ht="17.25" thickBot="1">
      <c r="A353" s="21"/>
      <c r="B353" s="21"/>
      <c r="C353" s="23">
        <v>424876</v>
      </c>
      <c r="D353" s="23">
        <v>0</v>
      </c>
      <c r="E353" s="23">
        <v>0</v>
      </c>
      <c r="F353" s="23">
        <v>0</v>
      </c>
      <c r="G353" s="23">
        <v>0</v>
      </c>
      <c r="H353" s="23">
        <v>0</v>
      </c>
      <c r="I353" s="23">
        <v>3</v>
      </c>
      <c r="J353" s="21">
        <v>3</v>
      </c>
      <c r="K353" s="21">
        <v>3</v>
      </c>
      <c r="L353" s="23">
        <v>2</v>
      </c>
      <c r="M353" s="21" t="s">
        <v>2404</v>
      </c>
      <c r="N353" s="21">
        <v>2</v>
      </c>
      <c r="O353" s="23">
        <v>309</v>
      </c>
      <c r="P353" s="24" t="b">
        <v>0</v>
      </c>
      <c r="Q353" s="21"/>
      <c r="R353" s="21"/>
      <c r="S353" s="23">
        <v>70</v>
      </c>
      <c r="T353" s="21" t="s">
        <v>2405</v>
      </c>
      <c r="U353" s="21">
        <v>2</v>
      </c>
      <c r="V353" s="21" t="s">
        <v>2406</v>
      </c>
      <c r="W353" s="21">
        <v>3.8</v>
      </c>
      <c r="X353" s="24" t="b">
        <v>0</v>
      </c>
      <c r="Y353" s="21"/>
      <c r="Z353" s="21" t="s">
        <v>1129</v>
      </c>
      <c r="AA353" s="23">
        <v>11</v>
      </c>
      <c r="AB353" s="23">
        <v>14</v>
      </c>
      <c r="AC353" s="23">
        <v>2</v>
      </c>
      <c r="AD353" s="23">
        <v>14161</v>
      </c>
      <c r="AE353" s="23">
        <v>14161</v>
      </c>
      <c r="AF353" s="23">
        <v>22832</v>
      </c>
      <c r="AG353" s="23">
        <v>22832</v>
      </c>
      <c r="AH353" s="21">
        <v>0.3</v>
      </c>
      <c r="AI353" s="21">
        <v>0.3</v>
      </c>
      <c r="AJ353" s="21" t="s">
        <v>2406</v>
      </c>
      <c r="AK353" s="23">
        <v>90</v>
      </c>
      <c r="AL353" s="23">
        <v>0</v>
      </c>
      <c r="AM353" s="23">
        <v>0</v>
      </c>
      <c r="AN353" s="23">
        <v>0</v>
      </c>
      <c r="AO353" s="23">
        <v>1</v>
      </c>
      <c r="AP353" s="23">
        <v>0</v>
      </c>
      <c r="AQ353" s="23">
        <v>0</v>
      </c>
      <c r="AR353" s="23">
        <v>0</v>
      </c>
      <c r="AS353" s="23">
        <v>0</v>
      </c>
      <c r="AT353" s="23">
        <v>0</v>
      </c>
      <c r="AU353" s="23">
        <v>0</v>
      </c>
      <c r="AV353" s="23">
        <v>0</v>
      </c>
      <c r="AW353" s="23">
        <v>17</v>
      </c>
      <c r="AX353" s="21">
        <v>0</v>
      </c>
      <c r="AY353" s="21">
        <v>0</v>
      </c>
      <c r="AZ353" s="21">
        <v>0</v>
      </c>
      <c r="BA353" s="21">
        <v>0</v>
      </c>
      <c r="BB353" s="23">
        <v>1</v>
      </c>
      <c r="BC353" s="21">
        <v>0.02</v>
      </c>
      <c r="BD353" s="21">
        <v>0.1</v>
      </c>
      <c r="BE353" s="21">
        <v>0.12</v>
      </c>
      <c r="BF353" s="21">
        <v>1.28</v>
      </c>
      <c r="BG353" s="23">
        <v>654</v>
      </c>
      <c r="BH353" s="23">
        <v>280</v>
      </c>
      <c r="BI353" s="23">
        <v>655</v>
      </c>
      <c r="BJ353" s="23">
        <v>281</v>
      </c>
      <c r="BK353" s="23">
        <v>654</v>
      </c>
      <c r="BL353" s="23">
        <v>281</v>
      </c>
      <c r="BM353" s="23">
        <v>655</v>
      </c>
      <c r="BN353" s="23">
        <v>281</v>
      </c>
      <c r="BO353" s="23">
        <v>3</v>
      </c>
      <c r="BP353" s="21"/>
      <c r="BQ353" s="21"/>
      <c r="BR353" s="21"/>
      <c r="BS353" s="21"/>
      <c r="BT353" s="21"/>
      <c r="BU353" s="23">
        <v>0.02</v>
      </c>
      <c r="BV353" s="23">
        <v>0</v>
      </c>
      <c r="BW353" s="23">
        <v>0.1</v>
      </c>
      <c r="BX353" s="23">
        <v>0.12</v>
      </c>
      <c r="BY353" s="23">
        <v>1.28</v>
      </c>
      <c r="BZ353" s="23">
        <v>1</v>
      </c>
      <c r="CA353" s="23">
        <v>35</v>
      </c>
      <c r="CB353" s="23">
        <v>22</v>
      </c>
      <c r="CC353" s="23">
        <v>172</v>
      </c>
      <c r="CD353" s="23">
        <v>80</v>
      </c>
      <c r="CE353" s="23">
        <v>172</v>
      </c>
      <c r="CF353" s="23">
        <v>80</v>
      </c>
      <c r="CG353" s="23">
        <v>90</v>
      </c>
      <c r="CH353" s="23">
        <v>32</v>
      </c>
      <c r="CI353" s="23">
        <v>1</v>
      </c>
      <c r="CJ353" s="23">
        <v>0</v>
      </c>
      <c r="CK353" s="21"/>
      <c r="CL353" s="21"/>
      <c r="CM353" s="21"/>
      <c r="CN353" s="21"/>
      <c r="CO353" s="21"/>
      <c r="CP353" s="21"/>
      <c r="CQ353" s="21"/>
      <c r="CR353" s="21"/>
      <c r="CS353" s="21"/>
      <c r="CT353" s="21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</row>
    <row r="354" spans="1:267" ht="17.25" thickBot="1">
      <c r="A354" s="21"/>
      <c r="B354" s="21"/>
      <c r="C354" s="23">
        <v>61558</v>
      </c>
      <c r="D354" s="23">
        <v>0</v>
      </c>
      <c r="E354" s="23">
        <v>0</v>
      </c>
      <c r="F354" s="23">
        <v>0</v>
      </c>
      <c r="G354" s="23">
        <v>0</v>
      </c>
      <c r="H354" s="23">
        <v>0</v>
      </c>
      <c r="I354" s="23">
        <v>3</v>
      </c>
      <c r="J354" s="21">
        <v>2.1</v>
      </c>
      <c r="K354" s="21">
        <v>2.1</v>
      </c>
      <c r="L354" s="23">
        <v>0</v>
      </c>
      <c r="M354" s="21" t="s">
        <v>876</v>
      </c>
      <c r="N354" s="21">
        <v>0</v>
      </c>
      <c r="O354" s="23">
        <v>310</v>
      </c>
      <c r="P354" s="24" t="b">
        <v>0</v>
      </c>
      <c r="Q354" s="21"/>
      <c r="R354" s="21"/>
      <c r="S354" s="23">
        <v>50</v>
      </c>
      <c r="T354" s="21" t="s">
        <v>1612</v>
      </c>
      <c r="U354" s="21">
        <v>0</v>
      </c>
      <c r="V354" s="21" t="s">
        <v>1613</v>
      </c>
      <c r="W354" s="21">
        <v>0.3</v>
      </c>
      <c r="X354" s="24" t="b">
        <v>0</v>
      </c>
      <c r="Y354" s="21"/>
      <c r="Z354" s="21" t="s">
        <v>1129</v>
      </c>
      <c r="AA354" s="23">
        <v>11</v>
      </c>
      <c r="AB354" s="23">
        <v>14</v>
      </c>
      <c r="AC354" s="23">
        <v>0</v>
      </c>
      <c r="AD354" s="23">
        <v>877</v>
      </c>
      <c r="AE354" s="23">
        <v>877</v>
      </c>
      <c r="AF354" s="23">
        <v>3082</v>
      </c>
      <c r="AG354" s="23">
        <v>3082</v>
      </c>
      <c r="AH354" s="21">
        <v>0</v>
      </c>
      <c r="AI354" s="21">
        <v>0</v>
      </c>
      <c r="AJ354" s="21" t="s">
        <v>876</v>
      </c>
      <c r="AK354" s="23">
        <v>0</v>
      </c>
      <c r="AL354" s="23">
        <v>0</v>
      </c>
      <c r="AM354" s="23">
        <v>0</v>
      </c>
      <c r="AN354" s="23">
        <v>0</v>
      </c>
      <c r="AO354" s="23">
        <v>0</v>
      </c>
      <c r="AP354" s="23">
        <v>0</v>
      </c>
      <c r="AQ354" s="23">
        <v>0</v>
      </c>
      <c r="AR354" s="23">
        <v>0</v>
      </c>
      <c r="AS354" s="23">
        <v>0</v>
      </c>
      <c r="AT354" s="23">
        <v>0</v>
      </c>
      <c r="AU354" s="23">
        <v>0</v>
      </c>
      <c r="AV354" s="23">
        <v>0</v>
      </c>
      <c r="AW354" s="23">
        <v>0</v>
      </c>
      <c r="AX354" s="21">
        <v>0</v>
      </c>
      <c r="AY354" s="21">
        <v>0</v>
      </c>
      <c r="AZ354" s="21">
        <v>0</v>
      </c>
      <c r="BA354" s="21">
        <v>0</v>
      </c>
      <c r="BB354" s="23">
        <v>0</v>
      </c>
      <c r="BC354" s="21">
        <v>0</v>
      </c>
      <c r="BD354" s="21">
        <v>0</v>
      </c>
      <c r="BE354" s="21">
        <v>0</v>
      </c>
      <c r="BF354" s="21">
        <v>0</v>
      </c>
      <c r="BG354" s="23">
        <v>512</v>
      </c>
      <c r="BH354" s="23">
        <v>186</v>
      </c>
      <c r="BI354" s="23">
        <v>512</v>
      </c>
      <c r="BJ354" s="23">
        <v>192</v>
      </c>
      <c r="BK354" s="23">
        <v>494</v>
      </c>
      <c r="BL354" s="23">
        <v>177</v>
      </c>
      <c r="BM354" s="23">
        <v>520</v>
      </c>
      <c r="BN354" s="23">
        <v>193</v>
      </c>
      <c r="BO354" s="21"/>
      <c r="BP354" s="21"/>
      <c r="BQ354" s="21"/>
      <c r="BR354" s="21"/>
      <c r="BS354" s="21"/>
      <c r="BT354" s="21"/>
      <c r="BU354" s="23">
        <v>0</v>
      </c>
      <c r="BV354" s="23">
        <v>0</v>
      </c>
      <c r="BW354" s="23">
        <v>0</v>
      </c>
      <c r="BX354" s="23">
        <v>0</v>
      </c>
      <c r="BY354" s="23">
        <v>0</v>
      </c>
      <c r="BZ354" s="23">
        <v>0</v>
      </c>
      <c r="CA354" s="23">
        <v>167</v>
      </c>
      <c r="CB354" s="23">
        <v>105</v>
      </c>
      <c r="CC354" s="23">
        <v>550</v>
      </c>
      <c r="CD354" s="23">
        <v>212</v>
      </c>
      <c r="CE354" s="23">
        <v>550</v>
      </c>
      <c r="CF354" s="23">
        <v>212</v>
      </c>
      <c r="CG354" s="23">
        <v>300</v>
      </c>
      <c r="CH354" s="23">
        <v>87</v>
      </c>
      <c r="CI354" s="23">
        <v>0</v>
      </c>
      <c r="CJ354" s="23">
        <v>0</v>
      </c>
      <c r="CK354" s="21"/>
      <c r="CL354" s="21"/>
      <c r="CM354" s="21"/>
      <c r="CN354" s="21"/>
      <c r="CO354" s="21"/>
      <c r="CP354" s="21"/>
      <c r="CQ354" s="21"/>
      <c r="CR354" s="21"/>
      <c r="CS354" s="21"/>
      <c r="CT354" s="21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</row>
    <row r="355" spans="1:267" ht="17.25" thickBot="1">
      <c r="A355" s="21"/>
      <c r="B355" s="21"/>
      <c r="C355" s="23">
        <v>214285</v>
      </c>
      <c r="D355" s="23">
        <v>0</v>
      </c>
      <c r="E355" s="23">
        <v>0</v>
      </c>
      <c r="F355" s="23">
        <v>0</v>
      </c>
      <c r="G355" s="23">
        <v>0</v>
      </c>
      <c r="H355" s="23">
        <v>0</v>
      </c>
      <c r="I355" s="23">
        <v>2</v>
      </c>
      <c r="J355" s="21">
        <v>2.5</v>
      </c>
      <c r="K355" s="21">
        <v>2.5</v>
      </c>
      <c r="L355" s="23">
        <v>0</v>
      </c>
      <c r="M355" s="21" t="s">
        <v>1634</v>
      </c>
      <c r="N355" s="21">
        <v>0</v>
      </c>
      <c r="O355" s="23">
        <v>311</v>
      </c>
      <c r="P355" s="24" t="b">
        <v>0</v>
      </c>
      <c r="Q355" s="21"/>
      <c r="R355" s="21"/>
      <c r="S355" s="23">
        <v>45</v>
      </c>
      <c r="T355" s="21" t="s">
        <v>1635</v>
      </c>
      <c r="U355" s="21">
        <v>0</v>
      </c>
      <c r="V355" s="21" t="s">
        <v>804</v>
      </c>
      <c r="W355" s="21">
        <v>0.1</v>
      </c>
      <c r="X355" s="24" t="b">
        <v>0</v>
      </c>
      <c r="Y355" s="21"/>
      <c r="Z355" s="21" t="s">
        <v>1129</v>
      </c>
      <c r="AA355" s="23">
        <v>11</v>
      </c>
      <c r="AB355" s="23">
        <v>14</v>
      </c>
      <c r="AC355" s="23">
        <v>0</v>
      </c>
      <c r="AD355" s="23">
        <v>235</v>
      </c>
      <c r="AE355" s="23">
        <v>235</v>
      </c>
      <c r="AF355" s="23">
        <v>920</v>
      </c>
      <c r="AG355" s="23">
        <v>920</v>
      </c>
      <c r="AH355" s="21">
        <v>0</v>
      </c>
      <c r="AI355" s="21">
        <v>0</v>
      </c>
      <c r="AJ355" s="21" t="s">
        <v>804</v>
      </c>
      <c r="AK355" s="23">
        <v>0</v>
      </c>
      <c r="AL355" s="23">
        <v>0</v>
      </c>
      <c r="AM355" s="23">
        <v>0</v>
      </c>
      <c r="AN355" s="23">
        <v>0</v>
      </c>
      <c r="AO355" s="23">
        <v>0</v>
      </c>
      <c r="AP355" s="23">
        <v>0</v>
      </c>
      <c r="AQ355" s="23">
        <v>0</v>
      </c>
      <c r="AR355" s="23">
        <v>0</v>
      </c>
      <c r="AS355" s="23">
        <v>0</v>
      </c>
      <c r="AT355" s="23">
        <v>0</v>
      </c>
      <c r="AU355" s="23">
        <v>0</v>
      </c>
      <c r="AV355" s="23">
        <v>0</v>
      </c>
      <c r="AW355" s="23">
        <v>0</v>
      </c>
      <c r="AX355" s="21">
        <v>0</v>
      </c>
      <c r="AY355" s="21">
        <v>0</v>
      </c>
      <c r="AZ355" s="21">
        <v>0</v>
      </c>
      <c r="BA355" s="21">
        <v>0</v>
      </c>
      <c r="BB355" s="23">
        <v>0</v>
      </c>
      <c r="BC355" s="21">
        <v>0</v>
      </c>
      <c r="BD355" s="21">
        <v>0</v>
      </c>
      <c r="BE355" s="21">
        <v>0</v>
      </c>
      <c r="BF355" s="21">
        <v>0</v>
      </c>
      <c r="BG355" s="23">
        <v>395</v>
      </c>
      <c r="BH355" s="23">
        <v>181</v>
      </c>
      <c r="BI355" s="23">
        <v>393</v>
      </c>
      <c r="BJ355" s="23">
        <v>179</v>
      </c>
      <c r="BK355" s="23">
        <v>363</v>
      </c>
      <c r="BL355" s="23">
        <v>166</v>
      </c>
      <c r="BM355" s="23">
        <v>404</v>
      </c>
      <c r="BN355" s="23">
        <v>180</v>
      </c>
      <c r="BO355" s="23">
        <v>4</v>
      </c>
      <c r="BP355" s="21"/>
      <c r="BQ355" s="21"/>
      <c r="BR355" s="21"/>
      <c r="BS355" s="21"/>
      <c r="BT355" s="21"/>
      <c r="BU355" s="23">
        <v>0</v>
      </c>
      <c r="BV355" s="23">
        <v>0</v>
      </c>
      <c r="BW355" s="23">
        <v>0</v>
      </c>
      <c r="BX355" s="23">
        <v>0</v>
      </c>
      <c r="BY355" s="23">
        <v>0</v>
      </c>
      <c r="BZ355" s="23">
        <v>0</v>
      </c>
      <c r="CA355" s="23">
        <v>414</v>
      </c>
      <c r="CB355" s="23">
        <v>106</v>
      </c>
      <c r="CC355" s="23">
        <v>445</v>
      </c>
      <c r="CD355" s="23">
        <v>184</v>
      </c>
      <c r="CE355" s="23">
        <v>445</v>
      </c>
      <c r="CF355" s="23">
        <v>184</v>
      </c>
      <c r="CG355" s="23">
        <v>407</v>
      </c>
      <c r="CH355" s="23">
        <v>158</v>
      </c>
      <c r="CI355" s="23">
        <v>0</v>
      </c>
      <c r="CJ355" s="23">
        <v>0</v>
      </c>
      <c r="CK355" s="21"/>
      <c r="CL355" s="21"/>
      <c r="CM355" s="21"/>
      <c r="CN355" s="21"/>
      <c r="CO355" s="21"/>
      <c r="CP355" s="21"/>
      <c r="CQ355" s="21"/>
      <c r="CR355" s="21"/>
      <c r="CS355" s="21"/>
      <c r="CT355" s="21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</row>
    <row r="356" spans="1:267" ht="17.25" thickBot="1">
      <c r="A356" s="23">
        <v>0</v>
      </c>
      <c r="B356" s="23">
        <v>0</v>
      </c>
      <c r="C356" s="23">
        <v>444765</v>
      </c>
      <c r="D356" s="23">
        <v>0</v>
      </c>
      <c r="E356" s="23">
        <v>0</v>
      </c>
      <c r="F356" s="23">
        <v>0</v>
      </c>
      <c r="G356" s="23">
        <v>0</v>
      </c>
      <c r="H356" s="23">
        <v>0</v>
      </c>
      <c r="I356" s="23">
        <v>2</v>
      </c>
      <c r="J356" s="21">
        <v>0</v>
      </c>
      <c r="K356" s="21">
        <v>0</v>
      </c>
      <c r="L356" s="23">
        <v>0</v>
      </c>
      <c r="M356" s="21" t="s">
        <v>1645</v>
      </c>
      <c r="N356" s="21">
        <v>0</v>
      </c>
      <c r="O356" s="23">
        <v>312</v>
      </c>
      <c r="P356" s="24" t="b">
        <v>0</v>
      </c>
      <c r="Q356" s="21" t="s">
        <v>2407</v>
      </c>
      <c r="R356" s="21" t="s">
        <v>2408</v>
      </c>
      <c r="S356" s="23">
        <v>40</v>
      </c>
      <c r="T356" s="21" t="s">
        <v>1646</v>
      </c>
      <c r="U356" s="21">
        <v>0</v>
      </c>
      <c r="V356" s="21" t="s">
        <v>1647</v>
      </c>
      <c r="W356" s="21">
        <v>0</v>
      </c>
      <c r="X356" s="24" t="b">
        <v>0</v>
      </c>
      <c r="Y356" s="21"/>
      <c r="Z356" s="21" t="s">
        <v>1143</v>
      </c>
      <c r="AA356" s="23">
        <v>11</v>
      </c>
      <c r="AB356" s="23">
        <v>14</v>
      </c>
      <c r="AC356" s="23">
        <v>0</v>
      </c>
      <c r="AD356" s="23">
        <v>0</v>
      </c>
      <c r="AE356" s="23">
        <v>0</v>
      </c>
      <c r="AF356" s="23">
        <v>595</v>
      </c>
      <c r="AG356" s="23">
        <v>595</v>
      </c>
      <c r="AH356" s="21">
        <v>0</v>
      </c>
      <c r="AI356" s="21">
        <v>0</v>
      </c>
      <c r="AJ356" s="21" t="s">
        <v>955</v>
      </c>
      <c r="AK356" s="23">
        <v>0</v>
      </c>
      <c r="AL356" s="23">
        <v>0</v>
      </c>
      <c r="AM356" s="23">
        <v>0</v>
      </c>
      <c r="AN356" s="23">
        <v>0</v>
      </c>
      <c r="AO356" s="23">
        <v>0</v>
      </c>
      <c r="AP356" s="23">
        <v>0</v>
      </c>
      <c r="AQ356" s="23">
        <v>0</v>
      </c>
      <c r="AR356" s="23">
        <v>0</v>
      </c>
      <c r="AS356" s="23">
        <v>0</v>
      </c>
      <c r="AT356" s="23">
        <v>0</v>
      </c>
      <c r="AU356" s="23">
        <v>0</v>
      </c>
      <c r="AV356" s="23">
        <v>0</v>
      </c>
      <c r="AW356" s="23">
        <v>0</v>
      </c>
      <c r="AX356" s="21">
        <v>0</v>
      </c>
      <c r="AY356" s="21">
        <v>0</v>
      </c>
      <c r="AZ356" s="21">
        <v>0</v>
      </c>
      <c r="BA356" s="21">
        <v>0</v>
      </c>
      <c r="BB356" s="23">
        <v>0</v>
      </c>
      <c r="BC356" s="21">
        <v>0</v>
      </c>
      <c r="BD356" s="21">
        <v>0</v>
      </c>
      <c r="BE356" s="21">
        <v>0</v>
      </c>
      <c r="BF356" s="21">
        <v>0</v>
      </c>
      <c r="BG356" s="23">
        <v>307</v>
      </c>
      <c r="BH356" s="23">
        <v>129</v>
      </c>
      <c r="BI356" s="23">
        <v>299</v>
      </c>
      <c r="BJ356" s="23">
        <v>125</v>
      </c>
      <c r="BK356" s="23">
        <v>256</v>
      </c>
      <c r="BL356" s="23">
        <v>100</v>
      </c>
      <c r="BM356" s="23">
        <v>316</v>
      </c>
      <c r="BN356" s="23">
        <v>128</v>
      </c>
      <c r="BO356" s="21"/>
      <c r="BP356" s="21"/>
      <c r="BQ356" s="21"/>
      <c r="BR356" s="21"/>
      <c r="BS356" s="21"/>
      <c r="BT356" s="21"/>
      <c r="BU356" s="23">
        <v>0</v>
      </c>
      <c r="BV356" s="23">
        <v>0</v>
      </c>
      <c r="BW356" s="23">
        <v>0</v>
      </c>
      <c r="BX356" s="23">
        <v>0</v>
      </c>
      <c r="BY356" s="23">
        <v>0</v>
      </c>
      <c r="BZ356" s="23">
        <v>0</v>
      </c>
      <c r="CA356" s="23">
        <v>636</v>
      </c>
      <c r="CB356" s="23">
        <v>199</v>
      </c>
      <c r="CC356" s="23">
        <v>362</v>
      </c>
      <c r="CD356" s="23">
        <v>133</v>
      </c>
      <c r="CE356" s="23">
        <v>362</v>
      </c>
      <c r="CF356" s="23">
        <v>133</v>
      </c>
      <c r="CG356" s="23">
        <v>538</v>
      </c>
      <c r="CH356" s="23">
        <v>194</v>
      </c>
      <c r="CI356" s="23">
        <v>0</v>
      </c>
      <c r="CJ356" s="23">
        <v>0</v>
      </c>
      <c r="CK356" s="21"/>
      <c r="CL356" s="21"/>
      <c r="CM356" s="21"/>
      <c r="CN356" s="21"/>
      <c r="CO356" s="21"/>
      <c r="CP356" s="21"/>
      <c r="CQ356" s="21"/>
      <c r="CR356" s="21"/>
      <c r="CS356" s="21"/>
      <c r="CT356" s="21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</row>
    <row r="357" spans="1:267" ht="17.25" thickBot="1">
      <c r="A357" s="21"/>
      <c r="B357" s="21"/>
      <c r="C357" s="23">
        <v>97032</v>
      </c>
      <c r="D357" s="23">
        <v>0</v>
      </c>
      <c r="E357" s="23">
        <v>0</v>
      </c>
      <c r="F357" s="23">
        <v>0</v>
      </c>
      <c r="G357" s="23">
        <v>0</v>
      </c>
      <c r="H357" s="23">
        <v>0</v>
      </c>
      <c r="I357" s="23">
        <v>2</v>
      </c>
      <c r="J357" s="21">
        <v>3.4</v>
      </c>
      <c r="K357" s="21">
        <v>3.4</v>
      </c>
      <c r="L357" s="23">
        <v>2</v>
      </c>
      <c r="M357" s="21" t="s">
        <v>1614</v>
      </c>
      <c r="N357" s="21">
        <v>2</v>
      </c>
      <c r="O357" s="23">
        <v>313</v>
      </c>
      <c r="P357" s="24" t="b">
        <v>0</v>
      </c>
      <c r="Q357" s="21"/>
      <c r="R357" s="21"/>
      <c r="S357" s="23">
        <v>60</v>
      </c>
      <c r="T357" s="21" t="s">
        <v>1615</v>
      </c>
      <c r="U357" s="21">
        <v>2</v>
      </c>
      <c r="V357" s="21" t="s">
        <v>1616</v>
      </c>
      <c r="W357" s="21">
        <v>10</v>
      </c>
      <c r="X357" s="24" t="b">
        <v>0</v>
      </c>
      <c r="Y357" s="21"/>
      <c r="Z357" s="21" t="s">
        <v>1129</v>
      </c>
      <c r="AA357" s="23">
        <v>11</v>
      </c>
      <c r="AB357" s="23">
        <v>14</v>
      </c>
      <c r="AC357" s="23">
        <v>2</v>
      </c>
      <c r="AD357" s="23">
        <v>42047</v>
      </c>
      <c r="AE357" s="23">
        <v>42047</v>
      </c>
      <c r="AF357" s="23">
        <v>27291</v>
      </c>
      <c r="AG357" s="23">
        <v>27291</v>
      </c>
      <c r="AH357" s="21">
        <v>0.3</v>
      </c>
      <c r="AI357" s="21">
        <v>0.3</v>
      </c>
      <c r="AJ357" s="21" t="s">
        <v>1614</v>
      </c>
      <c r="AK357" s="23">
        <v>90</v>
      </c>
      <c r="AL357" s="23">
        <v>0</v>
      </c>
      <c r="AM357" s="23">
        <v>0</v>
      </c>
      <c r="AN357" s="23">
        <v>0</v>
      </c>
      <c r="AO357" s="23">
        <v>1</v>
      </c>
      <c r="AP357" s="23">
        <v>0</v>
      </c>
      <c r="AQ357" s="23">
        <v>0</v>
      </c>
      <c r="AR357" s="23">
        <v>0</v>
      </c>
      <c r="AS357" s="23">
        <v>0</v>
      </c>
      <c r="AT357" s="23">
        <v>0</v>
      </c>
      <c r="AU357" s="23">
        <v>0</v>
      </c>
      <c r="AV357" s="23">
        <v>0</v>
      </c>
      <c r="AW357" s="23">
        <v>13</v>
      </c>
      <c r="AX357" s="21">
        <v>20</v>
      </c>
      <c r="AY357" s="21">
        <v>0.5</v>
      </c>
      <c r="AZ357" s="21">
        <v>3</v>
      </c>
      <c r="BA357" s="21">
        <v>2.4</v>
      </c>
      <c r="BB357" s="23">
        <v>1</v>
      </c>
      <c r="BC357" s="21">
        <v>0.03</v>
      </c>
      <c r="BD357" s="21">
        <v>0.02</v>
      </c>
      <c r="BE357" s="21">
        <v>0.05</v>
      </c>
      <c r="BF357" s="21">
        <v>1.28</v>
      </c>
      <c r="BG357" s="23">
        <v>74</v>
      </c>
      <c r="BH357" s="23">
        <v>32</v>
      </c>
      <c r="BI357" s="23">
        <v>193</v>
      </c>
      <c r="BJ357" s="23">
        <v>68</v>
      </c>
      <c r="BK357" s="23">
        <v>135</v>
      </c>
      <c r="BL357" s="23">
        <v>38</v>
      </c>
      <c r="BM357" s="23">
        <v>140</v>
      </c>
      <c r="BN357" s="23">
        <v>47</v>
      </c>
      <c r="BO357" s="21"/>
      <c r="BP357" s="21"/>
      <c r="BQ357" s="21"/>
      <c r="BR357" s="21"/>
      <c r="BS357" s="21"/>
      <c r="BT357" s="21"/>
      <c r="BU357" s="23">
        <v>0.03</v>
      </c>
      <c r="BV357" s="23">
        <v>0</v>
      </c>
      <c r="BW357" s="23">
        <v>0.02</v>
      </c>
      <c r="BX357" s="23">
        <v>0.05</v>
      </c>
      <c r="BY357" s="23">
        <v>1.28</v>
      </c>
      <c r="BZ357" s="23">
        <v>1</v>
      </c>
      <c r="CA357" s="23">
        <v>63</v>
      </c>
      <c r="CB357" s="23">
        <v>4</v>
      </c>
      <c r="CC357" s="23">
        <v>161</v>
      </c>
      <c r="CD357" s="23">
        <v>50</v>
      </c>
      <c r="CE357" s="23">
        <v>161</v>
      </c>
      <c r="CF357" s="23">
        <v>50</v>
      </c>
      <c r="CG357" s="23">
        <v>37</v>
      </c>
      <c r="CH357" s="23">
        <v>13</v>
      </c>
      <c r="CI357" s="23">
        <v>1</v>
      </c>
      <c r="CJ357" s="23">
        <v>0</v>
      </c>
      <c r="CK357" s="21"/>
      <c r="CL357" s="21"/>
      <c r="CM357" s="21"/>
      <c r="CN357" s="21"/>
      <c r="CO357" s="21"/>
      <c r="CP357" s="21"/>
      <c r="CQ357" s="21"/>
      <c r="CR357" s="21"/>
      <c r="CS357" s="21"/>
      <c r="CT357" s="21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</row>
    <row r="358" spans="1:267" ht="17.25" thickBot="1">
      <c r="A358" s="21"/>
      <c r="B358" s="21"/>
      <c r="C358" s="23">
        <v>441428</v>
      </c>
      <c r="D358" s="23">
        <v>0</v>
      </c>
      <c r="E358" s="23">
        <v>0</v>
      </c>
      <c r="F358" s="23">
        <v>0</v>
      </c>
      <c r="G358" s="23">
        <v>0</v>
      </c>
      <c r="H358" s="23">
        <v>0</v>
      </c>
      <c r="I358" s="23">
        <v>2</v>
      </c>
      <c r="J358" s="21">
        <v>1.5</v>
      </c>
      <c r="K358" s="21">
        <v>1.5</v>
      </c>
      <c r="L358" s="23">
        <v>0</v>
      </c>
      <c r="M358" s="21" t="s">
        <v>2895</v>
      </c>
      <c r="N358" s="21">
        <v>0</v>
      </c>
      <c r="O358" s="23">
        <v>626</v>
      </c>
      <c r="P358" s="24" t="b">
        <v>0</v>
      </c>
      <c r="Q358" s="21"/>
      <c r="R358" s="21"/>
      <c r="S358" s="23">
        <v>40</v>
      </c>
      <c r="T358" s="21" t="s">
        <v>2896</v>
      </c>
      <c r="U358" s="21">
        <v>0</v>
      </c>
      <c r="V358" s="21" t="s">
        <v>2897</v>
      </c>
      <c r="W358" s="21">
        <v>0</v>
      </c>
      <c r="X358" s="24" t="b">
        <v>0</v>
      </c>
      <c r="Y358" s="21"/>
      <c r="Z358" s="21" t="s">
        <v>1129</v>
      </c>
      <c r="AA358" s="23">
        <v>11</v>
      </c>
      <c r="AB358" s="23">
        <v>14</v>
      </c>
      <c r="AC358" s="23">
        <v>0</v>
      </c>
      <c r="AD358" s="23">
        <v>186</v>
      </c>
      <c r="AE358" s="23">
        <v>186</v>
      </c>
      <c r="AF358" s="23">
        <v>232</v>
      </c>
      <c r="AG358" s="23">
        <v>232</v>
      </c>
      <c r="AH358" s="21">
        <v>0</v>
      </c>
      <c r="AI358" s="21">
        <v>0</v>
      </c>
      <c r="AJ358" s="21" t="s">
        <v>2897</v>
      </c>
      <c r="AK358" s="23">
        <v>0</v>
      </c>
      <c r="AL358" s="23">
        <v>0</v>
      </c>
      <c r="AM358" s="23">
        <v>0</v>
      </c>
      <c r="AN358" s="23">
        <v>0</v>
      </c>
      <c r="AO358" s="23">
        <v>0</v>
      </c>
      <c r="AP358" s="23">
        <v>0</v>
      </c>
      <c r="AQ358" s="23">
        <v>0</v>
      </c>
      <c r="AR358" s="23">
        <v>0</v>
      </c>
      <c r="AS358" s="23">
        <v>0</v>
      </c>
      <c r="AT358" s="23">
        <v>0</v>
      </c>
      <c r="AU358" s="23">
        <v>0</v>
      </c>
      <c r="AV358" s="23">
        <v>0</v>
      </c>
      <c r="AW358" s="23">
        <v>0</v>
      </c>
      <c r="AX358" s="21">
        <v>0</v>
      </c>
      <c r="AY358" s="21">
        <v>0</v>
      </c>
      <c r="AZ358" s="21">
        <v>0</v>
      </c>
      <c r="BA358" s="21">
        <v>0</v>
      </c>
      <c r="BB358" s="23">
        <v>0</v>
      </c>
      <c r="BC358" s="21">
        <v>0</v>
      </c>
      <c r="BD358" s="21">
        <v>0</v>
      </c>
      <c r="BE358" s="21">
        <v>0</v>
      </c>
      <c r="BF358" s="21">
        <v>0</v>
      </c>
      <c r="BG358" s="23">
        <v>304</v>
      </c>
      <c r="BH358" s="23">
        <v>126</v>
      </c>
      <c r="BI358" s="23">
        <v>296</v>
      </c>
      <c r="BJ358" s="23">
        <v>122</v>
      </c>
      <c r="BK358" s="23">
        <v>253</v>
      </c>
      <c r="BL358" s="23">
        <v>97</v>
      </c>
      <c r="BM358" s="23">
        <v>313</v>
      </c>
      <c r="BN358" s="23">
        <v>125</v>
      </c>
      <c r="BO358" s="21"/>
      <c r="BP358" s="21"/>
      <c r="BQ358" s="21"/>
      <c r="BR358" s="21"/>
      <c r="BS358" s="21"/>
      <c r="BT358" s="21"/>
      <c r="BU358" s="23">
        <v>0</v>
      </c>
      <c r="BV358" s="23">
        <v>0</v>
      </c>
      <c r="BW358" s="23">
        <v>0</v>
      </c>
      <c r="BX358" s="23">
        <v>0</v>
      </c>
      <c r="BY358" s="23">
        <v>0</v>
      </c>
      <c r="BZ358" s="23">
        <v>0</v>
      </c>
      <c r="CA358" s="23">
        <v>633</v>
      </c>
      <c r="CB358" s="23">
        <v>196</v>
      </c>
      <c r="CC358" s="23">
        <v>359</v>
      </c>
      <c r="CD358" s="23">
        <v>130</v>
      </c>
      <c r="CE358" s="23">
        <v>359</v>
      </c>
      <c r="CF358" s="23">
        <v>130</v>
      </c>
      <c r="CG358" s="23">
        <v>530</v>
      </c>
      <c r="CH358" s="23">
        <v>193</v>
      </c>
      <c r="CI358" s="23">
        <v>0</v>
      </c>
      <c r="CJ358" s="23">
        <v>0</v>
      </c>
      <c r="CK358" s="21"/>
      <c r="CL358" s="21"/>
      <c r="CM358" s="21"/>
      <c r="CN358" s="21"/>
      <c r="CO358" s="21"/>
      <c r="CP358" s="21"/>
      <c r="CQ358" s="21"/>
      <c r="CR358" s="21"/>
      <c r="CS358" s="21"/>
      <c r="CT358" s="21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</row>
    <row r="359" spans="1:267" ht="17.25" thickBot="1">
      <c r="A359" s="21"/>
      <c r="B359" s="21"/>
      <c r="C359" s="23">
        <v>491970</v>
      </c>
      <c r="D359" s="23">
        <v>0</v>
      </c>
      <c r="E359" s="23">
        <v>0</v>
      </c>
      <c r="F359" s="23">
        <v>0</v>
      </c>
      <c r="G359" s="23">
        <v>0</v>
      </c>
      <c r="H359" s="23">
        <v>0</v>
      </c>
      <c r="I359" s="23">
        <v>3</v>
      </c>
      <c r="J359" s="21">
        <v>1.5</v>
      </c>
      <c r="K359" s="21">
        <v>1.5</v>
      </c>
      <c r="L359" s="23">
        <v>0</v>
      </c>
      <c r="M359" s="21" t="s">
        <v>1562</v>
      </c>
      <c r="N359" s="21">
        <v>0</v>
      </c>
      <c r="O359" s="23">
        <v>627</v>
      </c>
      <c r="P359" s="24" t="b">
        <v>0</v>
      </c>
      <c r="Q359" s="21"/>
      <c r="R359" s="21"/>
      <c r="S359" s="23">
        <v>45</v>
      </c>
      <c r="T359" s="21" t="s">
        <v>2898</v>
      </c>
      <c r="U359" s="21">
        <v>0</v>
      </c>
      <c r="V359" s="21" t="s">
        <v>952</v>
      </c>
      <c r="W359" s="21">
        <v>0</v>
      </c>
      <c r="X359" s="24" t="b">
        <v>0</v>
      </c>
      <c r="Y359" s="21"/>
      <c r="Z359" s="21" t="s">
        <v>1129</v>
      </c>
      <c r="AA359" s="23">
        <v>11</v>
      </c>
      <c r="AB359" s="23">
        <v>14</v>
      </c>
      <c r="AC359" s="23">
        <v>0</v>
      </c>
      <c r="AD359" s="23">
        <v>152</v>
      </c>
      <c r="AE359" s="23">
        <v>152</v>
      </c>
      <c r="AF359" s="23">
        <v>162</v>
      </c>
      <c r="AG359" s="23">
        <v>162</v>
      </c>
      <c r="AH359" s="21">
        <v>0</v>
      </c>
      <c r="AI359" s="21">
        <v>0</v>
      </c>
      <c r="AJ359" s="21" t="s">
        <v>952</v>
      </c>
      <c r="AK359" s="23">
        <v>0</v>
      </c>
      <c r="AL359" s="23">
        <v>0</v>
      </c>
      <c r="AM359" s="23">
        <v>0</v>
      </c>
      <c r="AN359" s="23">
        <v>0</v>
      </c>
      <c r="AO359" s="23">
        <v>0</v>
      </c>
      <c r="AP359" s="23">
        <v>0</v>
      </c>
      <c r="AQ359" s="23">
        <v>0</v>
      </c>
      <c r="AR359" s="23">
        <v>0</v>
      </c>
      <c r="AS359" s="23">
        <v>0</v>
      </c>
      <c r="AT359" s="23">
        <v>0</v>
      </c>
      <c r="AU359" s="23">
        <v>0</v>
      </c>
      <c r="AV359" s="23">
        <v>0</v>
      </c>
      <c r="AW359" s="23">
        <v>0</v>
      </c>
      <c r="AX359" s="21">
        <v>0</v>
      </c>
      <c r="AY359" s="21">
        <v>0</v>
      </c>
      <c r="AZ359" s="21">
        <v>0</v>
      </c>
      <c r="BA359" s="21">
        <v>0</v>
      </c>
      <c r="BB359" s="23">
        <v>0</v>
      </c>
      <c r="BC359" s="21">
        <v>0</v>
      </c>
      <c r="BD359" s="21">
        <v>0</v>
      </c>
      <c r="BE359" s="21">
        <v>0</v>
      </c>
      <c r="BF359" s="21">
        <v>0</v>
      </c>
      <c r="BG359" s="23">
        <v>478</v>
      </c>
      <c r="BH359" s="23">
        <v>161</v>
      </c>
      <c r="BI359" s="23">
        <v>478</v>
      </c>
      <c r="BJ359" s="23">
        <v>167</v>
      </c>
      <c r="BK359" s="23">
        <v>457</v>
      </c>
      <c r="BL359" s="23">
        <v>150</v>
      </c>
      <c r="BM359" s="23">
        <v>486</v>
      </c>
      <c r="BN359" s="23">
        <v>168</v>
      </c>
      <c r="BO359" s="21"/>
      <c r="BP359" s="21"/>
      <c r="BQ359" s="21"/>
      <c r="BR359" s="21"/>
      <c r="BS359" s="21"/>
      <c r="BT359" s="21"/>
      <c r="BU359" s="23">
        <v>0</v>
      </c>
      <c r="BV359" s="23">
        <v>0</v>
      </c>
      <c r="BW359" s="23">
        <v>0</v>
      </c>
      <c r="BX359" s="23">
        <v>0</v>
      </c>
      <c r="BY359" s="23">
        <v>0</v>
      </c>
      <c r="BZ359" s="23">
        <v>0</v>
      </c>
      <c r="CA359" s="23">
        <v>527</v>
      </c>
      <c r="CB359" s="23">
        <v>265</v>
      </c>
      <c r="CC359" s="23">
        <v>521</v>
      </c>
      <c r="CD359" s="23">
        <v>189</v>
      </c>
      <c r="CE359" s="23">
        <v>521</v>
      </c>
      <c r="CF359" s="23">
        <v>189</v>
      </c>
      <c r="CG359" s="23">
        <v>599</v>
      </c>
      <c r="CH359" s="23">
        <v>241</v>
      </c>
      <c r="CI359" s="23">
        <v>0</v>
      </c>
      <c r="CJ359" s="23">
        <v>0</v>
      </c>
      <c r="CK359" s="21"/>
      <c r="CL359" s="21"/>
      <c r="CM359" s="21"/>
      <c r="CN359" s="21"/>
      <c r="CO359" s="21"/>
      <c r="CP359" s="21"/>
      <c r="CQ359" s="21"/>
      <c r="CR359" s="21"/>
      <c r="CS359" s="21"/>
      <c r="CT359" s="21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</row>
    <row r="360" spans="1:267" ht="17.25" thickBot="1">
      <c r="A360" s="21"/>
      <c r="B360" s="21"/>
      <c r="C360" s="23">
        <v>496208</v>
      </c>
      <c r="D360" s="23">
        <v>0</v>
      </c>
      <c r="E360" s="23">
        <v>0</v>
      </c>
      <c r="F360" s="23">
        <v>0</v>
      </c>
      <c r="G360" s="23">
        <v>0</v>
      </c>
      <c r="H360" s="23">
        <v>0</v>
      </c>
      <c r="I360" s="23">
        <v>3</v>
      </c>
      <c r="J360" s="21">
        <v>1.5</v>
      </c>
      <c r="K360" s="21">
        <v>1.5</v>
      </c>
      <c r="L360" s="23">
        <v>1</v>
      </c>
      <c r="M360" s="21" t="s">
        <v>1270</v>
      </c>
      <c r="N360" s="21">
        <v>1</v>
      </c>
      <c r="O360" s="23">
        <v>628</v>
      </c>
      <c r="P360" s="24" t="b">
        <v>0</v>
      </c>
      <c r="Q360" s="21"/>
      <c r="R360" s="21"/>
      <c r="S360" s="23">
        <v>45</v>
      </c>
      <c r="T360" s="21" t="s">
        <v>2899</v>
      </c>
      <c r="U360" s="21">
        <v>1</v>
      </c>
      <c r="V360" s="21" t="s">
        <v>2900</v>
      </c>
      <c r="W360" s="21">
        <v>0.1</v>
      </c>
      <c r="X360" s="24" t="b">
        <v>0</v>
      </c>
      <c r="Y360" s="21"/>
      <c r="Z360" s="21" t="s">
        <v>1129</v>
      </c>
      <c r="AA360" s="23">
        <v>11</v>
      </c>
      <c r="AB360" s="23">
        <v>14</v>
      </c>
      <c r="AC360" s="23">
        <v>1</v>
      </c>
      <c r="AD360" s="23">
        <v>933</v>
      </c>
      <c r="AE360" s="23">
        <v>933</v>
      </c>
      <c r="AF360" s="23">
        <v>406</v>
      </c>
      <c r="AG360" s="23">
        <v>406</v>
      </c>
      <c r="AH360" s="21">
        <v>0.2</v>
      </c>
      <c r="AI360" s="21">
        <v>0.2</v>
      </c>
      <c r="AJ360" s="21" t="s">
        <v>2900</v>
      </c>
      <c r="AK360" s="23">
        <v>13</v>
      </c>
      <c r="AL360" s="23">
        <v>0</v>
      </c>
      <c r="AM360" s="23">
        <v>0</v>
      </c>
      <c r="AN360" s="23">
        <v>0</v>
      </c>
      <c r="AO360" s="23">
        <v>0</v>
      </c>
      <c r="AP360" s="23">
        <v>0</v>
      </c>
      <c r="AQ360" s="23">
        <v>0</v>
      </c>
      <c r="AR360" s="23">
        <v>0</v>
      </c>
      <c r="AS360" s="23">
        <v>0</v>
      </c>
      <c r="AT360" s="23">
        <v>0</v>
      </c>
      <c r="AU360" s="23">
        <v>0</v>
      </c>
      <c r="AV360" s="23">
        <v>0</v>
      </c>
      <c r="AW360" s="23">
        <v>3</v>
      </c>
      <c r="AX360" s="21">
        <v>0.2</v>
      </c>
      <c r="AY360" s="21">
        <v>0.8</v>
      </c>
      <c r="AZ360" s="21">
        <v>0</v>
      </c>
      <c r="BA360" s="21">
        <v>0.1</v>
      </c>
      <c r="BB360" s="23">
        <v>0</v>
      </c>
      <c r="BC360" s="21">
        <v>0</v>
      </c>
      <c r="BD360" s="21">
        <v>0</v>
      </c>
      <c r="BE360" s="21">
        <v>0</v>
      </c>
      <c r="BF360" s="21">
        <v>0.14000000000000001</v>
      </c>
      <c r="BG360" s="23">
        <v>221</v>
      </c>
      <c r="BH360" s="23">
        <v>105</v>
      </c>
      <c r="BI360" s="23">
        <v>179</v>
      </c>
      <c r="BJ360" s="23">
        <v>99</v>
      </c>
      <c r="BK360" s="23">
        <v>459</v>
      </c>
      <c r="BL360" s="23">
        <v>152</v>
      </c>
      <c r="BM360" s="23">
        <v>231</v>
      </c>
      <c r="BN360" s="23">
        <v>113</v>
      </c>
      <c r="BO360" s="21"/>
      <c r="BP360" s="21"/>
      <c r="BQ360" s="21"/>
      <c r="BR360" s="21"/>
      <c r="BS360" s="21"/>
      <c r="BT360" s="21"/>
      <c r="BU360" s="23">
        <v>0</v>
      </c>
      <c r="BV360" s="23">
        <v>0</v>
      </c>
      <c r="BW360" s="23">
        <v>0</v>
      </c>
      <c r="BX360" s="23">
        <v>0</v>
      </c>
      <c r="BY360" s="23">
        <v>0.97</v>
      </c>
      <c r="BZ360" s="23">
        <v>0</v>
      </c>
      <c r="CA360" s="23">
        <v>529</v>
      </c>
      <c r="CB360" s="23">
        <v>267</v>
      </c>
      <c r="CC360" s="23">
        <v>219</v>
      </c>
      <c r="CD360" s="23">
        <v>93</v>
      </c>
      <c r="CE360" s="23">
        <v>219</v>
      </c>
      <c r="CF360" s="23">
        <v>93</v>
      </c>
      <c r="CG360" s="23">
        <v>492</v>
      </c>
      <c r="CH360" s="23">
        <v>177</v>
      </c>
      <c r="CI360" s="23">
        <v>0</v>
      </c>
      <c r="CJ360" s="23">
        <v>0</v>
      </c>
      <c r="CK360" s="21"/>
      <c r="CL360" s="21"/>
      <c r="CM360" s="21"/>
      <c r="CN360" s="21"/>
      <c r="CO360" s="21"/>
      <c r="CP360" s="21"/>
      <c r="CQ360" s="21"/>
      <c r="CR360" s="21"/>
      <c r="CS360" s="21"/>
      <c r="CT360" s="21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</row>
    <row r="361" spans="1:267" ht="17.25" thickBot="1">
      <c r="A361" s="21"/>
      <c r="B361" s="21"/>
      <c r="C361" s="23">
        <v>491501</v>
      </c>
      <c r="D361" s="23">
        <v>0</v>
      </c>
      <c r="E361" s="23">
        <v>0</v>
      </c>
      <c r="F361" s="23">
        <v>0</v>
      </c>
      <c r="G361" s="23">
        <v>0</v>
      </c>
      <c r="H361" s="23">
        <v>0</v>
      </c>
      <c r="I361" s="23">
        <v>3</v>
      </c>
      <c r="J361" s="21">
        <v>1.5</v>
      </c>
      <c r="K361" s="21">
        <v>1.5</v>
      </c>
      <c r="L361" s="23">
        <v>0</v>
      </c>
      <c r="M361" s="21" t="s">
        <v>750</v>
      </c>
      <c r="N361" s="21">
        <v>0</v>
      </c>
      <c r="O361" s="23">
        <v>629</v>
      </c>
      <c r="P361" s="24" t="b">
        <v>0</v>
      </c>
      <c r="Q361" s="21"/>
      <c r="R361" s="21"/>
      <c r="S361" s="23">
        <v>45</v>
      </c>
      <c r="T361" s="21" t="s">
        <v>2901</v>
      </c>
      <c r="U361" s="21">
        <v>0</v>
      </c>
      <c r="V361" s="21" t="s">
        <v>2902</v>
      </c>
      <c r="W361" s="21">
        <v>0</v>
      </c>
      <c r="X361" s="24" t="b">
        <v>0</v>
      </c>
      <c r="Y361" s="21"/>
      <c r="Z361" s="21" t="s">
        <v>1129</v>
      </c>
      <c r="AA361" s="23">
        <v>11</v>
      </c>
      <c r="AB361" s="23">
        <v>14</v>
      </c>
      <c r="AC361" s="23">
        <v>0</v>
      </c>
      <c r="AD361" s="23">
        <v>103</v>
      </c>
      <c r="AE361" s="23">
        <v>103</v>
      </c>
      <c r="AF361" s="23">
        <v>139</v>
      </c>
      <c r="AG361" s="23">
        <v>139</v>
      </c>
      <c r="AH361" s="21">
        <v>0</v>
      </c>
      <c r="AI361" s="21">
        <v>0</v>
      </c>
      <c r="AJ361" s="21" t="s">
        <v>2902</v>
      </c>
      <c r="AK361" s="23">
        <v>0</v>
      </c>
      <c r="AL361" s="23">
        <v>0</v>
      </c>
      <c r="AM361" s="23">
        <v>0</v>
      </c>
      <c r="AN361" s="23">
        <v>0</v>
      </c>
      <c r="AO361" s="23">
        <v>0</v>
      </c>
      <c r="AP361" s="23">
        <v>0</v>
      </c>
      <c r="AQ361" s="23">
        <v>0</v>
      </c>
      <c r="AR361" s="23">
        <v>0</v>
      </c>
      <c r="AS361" s="23">
        <v>0</v>
      </c>
      <c r="AT361" s="23">
        <v>0</v>
      </c>
      <c r="AU361" s="23">
        <v>0</v>
      </c>
      <c r="AV361" s="23">
        <v>0</v>
      </c>
      <c r="AW361" s="23">
        <v>0</v>
      </c>
      <c r="AX361" s="21">
        <v>0</v>
      </c>
      <c r="AY361" s="21">
        <v>0</v>
      </c>
      <c r="AZ361" s="21">
        <v>0</v>
      </c>
      <c r="BA361" s="21">
        <v>0</v>
      </c>
      <c r="BB361" s="23">
        <v>0</v>
      </c>
      <c r="BC361" s="21">
        <v>0</v>
      </c>
      <c r="BD361" s="21">
        <v>0</v>
      </c>
      <c r="BE361" s="21">
        <v>0</v>
      </c>
      <c r="BF361" s="21">
        <v>0</v>
      </c>
      <c r="BG361" s="23">
        <v>477</v>
      </c>
      <c r="BH361" s="23">
        <v>160</v>
      </c>
      <c r="BI361" s="23">
        <v>477</v>
      </c>
      <c r="BJ361" s="23">
        <v>166</v>
      </c>
      <c r="BK361" s="23">
        <v>456</v>
      </c>
      <c r="BL361" s="23">
        <v>149</v>
      </c>
      <c r="BM361" s="23">
        <v>485</v>
      </c>
      <c r="BN361" s="23">
        <v>167</v>
      </c>
      <c r="BO361" s="21"/>
      <c r="BP361" s="21"/>
      <c r="BQ361" s="21"/>
      <c r="BR361" s="21"/>
      <c r="BS361" s="21"/>
      <c r="BT361" s="21"/>
      <c r="BU361" s="23">
        <v>0</v>
      </c>
      <c r="BV361" s="23">
        <v>0</v>
      </c>
      <c r="BW361" s="23">
        <v>0</v>
      </c>
      <c r="BX361" s="23">
        <v>0</v>
      </c>
      <c r="BY361" s="23">
        <v>0</v>
      </c>
      <c r="BZ361" s="23">
        <v>0</v>
      </c>
      <c r="CA361" s="23">
        <v>526</v>
      </c>
      <c r="CB361" s="23">
        <v>264</v>
      </c>
      <c r="CC361" s="23">
        <v>520</v>
      </c>
      <c r="CD361" s="23">
        <v>188</v>
      </c>
      <c r="CE361" s="23">
        <v>520</v>
      </c>
      <c r="CF361" s="23">
        <v>188</v>
      </c>
      <c r="CG361" s="23">
        <v>612</v>
      </c>
      <c r="CH361" s="23">
        <v>248</v>
      </c>
      <c r="CI361" s="23">
        <v>0</v>
      </c>
      <c r="CJ361" s="23">
        <v>0</v>
      </c>
      <c r="CK361" s="21"/>
      <c r="CL361" s="21"/>
      <c r="CM361" s="21"/>
      <c r="CN361" s="21"/>
      <c r="CO361" s="21"/>
      <c r="CP361" s="21"/>
      <c r="CQ361" s="21"/>
      <c r="CR361" s="21"/>
      <c r="CS361" s="21"/>
      <c r="CT361" s="21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</row>
    <row r="362" spans="1:267" ht="17.25" thickBot="1">
      <c r="A362" s="21"/>
      <c r="B362" s="21"/>
      <c r="C362" s="23">
        <v>184704</v>
      </c>
      <c r="D362" s="23">
        <v>0</v>
      </c>
      <c r="E362" s="23">
        <v>0</v>
      </c>
      <c r="F362" s="23">
        <v>0</v>
      </c>
      <c r="G362" s="23">
        <v>0</v>
      </c>
      <c r="H362" s="23">
        <v>0</v>
      </c>
      <c r="I362" s="23">
        <v>3</v>
      </c>
      <c r="J362" s="21">
        <v>0</v>
      </c>
      <c r="K362" s="21">
        <v>0.5</v>
      </c>
      <c r="L362" s="23">
        <v>2</v>
      </c>
      <c r="M362" s="21" t="s">
        <v>1215</v>
      </c>
      <c r="N362" s="21">
        <v>2</v>
      </c>
      <c r="O362" s="23">
        <v>52</v>
      </c>
      <c r="P362" s="24" t="b">
        <v>0</v>
      </c>
      <c r="Q362" s="21"/>
      <c r="R362" s="21"/>
      <c r="S362" s="23">
        <v>45</v>
      </c>
      <c r="T362" s="21" t="s">
        <v>1216</v>
      </c>
      <c r="U362" s="21">
        <v>2</v>
      </c>
      <c r="V362" s="21" t="s">
        <v>938</v>
      </c>
      <c r="W362" s="21">
        <v>1.4</v>
      </c>
      <c r="X362" s="24" t="b">
        <v>0</v>
      </c>
      <c r="Y362" s="21"/>
      <c r="Z362" s="21" t="s">
        <v>1129</v>
      </c>
      <c r="AA362" s="23">
        <v>12</v>
      </c>
      <c r="AB362" s="23">
        <v>102</v>
      </c>
      <c r="AC362" s="23">
        <v>2</v>
      </c>
      <c r="AD362" s="23">
        <v>6345</v>
      </c>
      <c r="AE362" s="23">
        <v>6345</v>
      </c>
      <c r="AF362" s="23">
        <v>6422</v>
      </c>
      <c r="AG362" s="23">
        <v>6422</v>
      </c>
      <c r="AH362" s="21">
        <v>0.4</v>
      </c>
      <c r="AI362" s="21">
        <v>0.4</v>
      </c>
      <c r="AJ362" s="21" t="s">
        <v>938</v>
      </c>
      <c r="AK362" s="23">
        <v>90</v>
      </c>
      <c r="AL362" s="23">
        <v>0</v>
      </c>
      <c r="AM362" s="23">
        <v>0</v>
      </c>
      <c r="AN362" s="23">
        <v>0</v>
      </c>
      <c r="AO362" s="23">
        <v>4</v>
      </c>
      <c r="AP362" s="23">
        <v>0</v>
      </c>
      <c r="AQ362" s="23">
        <v>0</v>
      </c>
      <c r="AR362" s="23">
        <v>0</v>
      </c>
      <c r="AS362" s="23">
        <v>0</v>
      </c>
      <c r="AT362" s="23">
        <v>0</v>
      </c>
      <c r="AU362" s="23">
        <v>0</v>
      </c>
      <c r="AV362" s="23">
        <v>0</v>
      </c>
      <c r="AW362" s="23">
        <v>9</v>
      </c>
      <c r="AX362" s="21">
        <v>12.8</v>
      </c>
      <c r="AY362" s="21">
        <v>10.8</v>
      </c>
      <c r="AZ362" s="21">
        <v>2</v>
      </c>
      <c r="BA362" s="21">
        <v>2.6</v>
      </c>
      <c r="BB362" s="23">
        <v>1</v>
      </c>
      <c r="BC362" s="21">
        <v>0.01</v>
      </c>
      <c r="BD362" s="21">
        <v>0.01</v>
      </c>
      <c r="BE362" s="21">
        <v>0.02</v>
      </c>
      <c r="BF362" s="21">
        <v>4.0999999999999996</v>
      </c>
      <c r="BG362" s="23">
        <v>118</v>
      </c>
      <c r="BH362" s="23">
        <v>44</v>
      </c>
      <c r="BI362" s="23">
        <v>109</v>
      </c>
      <c r="BJ362" s="23">
        <v>69</v>
      </c>
      <c r="BK362" s="23">
        <v>138</v>
      </c>
      <c r="BL362" s="23">
        <v>77</v>
      </c>
      <c r="BM362" s="23">
        <v>128</v>
      </c>
      <c r="BN362" s="23">
        <v>68</v>
      </c>
      <c r="BO362" s="21"/>
      <c r="BP362" s="21"/>
      <c r="BQ362" s="21"/>
      <c r="BR362" s="21"/>
      <c r="BS362" s="21"/>
      <c r="BT362" s="21"/>
      <c r="BU362" s="23">
        <v>0.01</v>
      </c>
      <c r="BV362" s="23">
        <v>0</v>
      </c>
      <c r="BW362" s="23">
        <v>0.01</v>
      </c>
      <c r="BX362" s="23">
        <v>0.02</v>
      </c>
      <c r="BY362" s="23">
        <v>4.0999999999999996</v>
      </c>
      <c r="BZ362" s="23">
        <v>4</v>
      </c>
      <c r="CA362" s="23">
        <v>391</v>
      </c>
      <c r="CB362" s="23">
        <v>217</v>
      </c>
      <c r="CC362" s="23">
        <v>107</v>
      </c>
      <c r="CD362" s="23">
        <v>42</v>
      </c>
      <c r="CE362" s="23">
        <v>107</v>
      </c>
      <c r="CF362" s="23">
        <v>42</v>
      </c>
      <c r="CG362" s="23">
        <v>144</v>
      </c>
      <c r="CH362" s="23">
        <v>49</v>
      </c>
      <c r="CI362" s="23">
        <v>1</v>
      </c>
      <c r="CJ362" s="23">
        <v>0</v>
      </c>
      <c r="CK362" s="21"/>
      <c r="CL362" s="21"/>
      <c r="CM362" s="21"/>
      <c r="CN362" s="21"/>
      <c r="CO362" s="21"/>
      <c r="CP362" s="21"/>
      <c r="CQ362" s="21"/>
      <c r="CR362" s="21"/>
      <c r="CS362" s="21"/>
      <c r="CT362" s="21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</row>
    <row r="363" spans="1:267" ht="17.25" thickBot="1">
      <c r="A363" s="21"/>
      <c r="B363" s="21"/>
      <c r="C363" s="23">
        <v>174310</v>
      </c>
      <c r="D363" s="23">
        <v>0</v>
      </c>
      <c r="E363" s="23">
        <v>0</v>
      </c>
      <c r="F363" s="23">
        <v>0</v>
      </c>
      <c r="G363" s="23">
        <v>0</v>
      </c>
      <c r="H363" s="23">
        <v>0</v>
      </c>
      <c r="I363" s="23">
        <v>4</v>
      </c>
      <c r="J363" s="21">
        <v>0</v>
      </c>
      <c r="K363" s="21">
        <v>0.9</v>
      </c>
      <c r="L363" s="23">
        <v>2</v>
      </c>
      <c r="M363" s="21" t="s">
        <v>2409</v>
      </c>
      <c r="N363" s="21">
        <v>2</v>
      </c>
      <c r="O363" s="23">
        <v>314</v>
      </c>
      <c r="P363" s="24" t="b">
        <v>0</v>
      </c>
      <c r="Q363" s="21"/>
      <c r="R363" s="21"/>
      <c r="S363" s="23">
        <v>50</v>
      </c>
      <c r="T363" s="21" t="s">
        <v>2410</v>
      </c>
      <c r="U363" s="21">
        <v>2</v>
      </c>
      <c r="V363" s="21" t="s">
        <v>2411</v>
      </c>
      <c r="W363" s="21">
        <v>1.1000000000000001</v>
      </c>
      <c r="X363" s="24" t="b">
        <v>0</v>
      </c>
      <c r="Y363" s="21"/>
      <c r="Z363" s="21" t="s">
        <v>1129</v>
      </c>
      <c r="AA363" s="23">
        <v>12</v>
      </c>
      <c r="AB363" s="23">
        <v>102</v>
      </c>
      <c r="AC363" s="23">
        <v>2</v>
      </c>
      <c r="AD363" s="23">
        <v>2929</v>
      </c>
      <c r="AE363" s="23">
        <v>2929</v>
      </c>
      <c r="AF363" s="23">
        <v>8498</v>
      </c>
      <c r="AG363" s="23">
        <v>8498</v>
      </c>
      <c r="AH363" s="21">
        <v>0.4</v>
      </c>
      <c r="AI363" s="21">
        <v>0.4</v>
      </c>
      <c r="AJ363" s="21" t="s">
        <v>2411</v>
      </c>
      <c r="AK363" s="23">
        <v>63</v>
      </c>
      <c r="AL363" s="23">
        <v>0</v>
      </c>
      <c r="AM363" s="23">
        <v>0</v>
      </c>
      <c r="AN363" s="23">
        <v>0</v>
      </c>
      <c r="AO363" s="23">
        <v>1</v>
      </c>
      <c r="AP363" s="23">
        <v>0</v>
      </c>
      <c r="AQ363" s="23">
        <v>0</v>
      </c>
      <c r="AR363" s="23">
        <v>0</v>
      </c>
      <c r="AS363" s="23">
        <v>0</v>
      </c>
      <c r="AT363" s="23">
        <v>0</v>
      </c>
      <c r="AU363" s="23">
        <v>0</v>
      </c>
      <c r="AV363" s="23">
        <v>0</v>
      </c>
      <c r="AW363" s="23">
        <v>5</v>
      </c>
      <c r="AX363" s="21">
        <v>0</v>
      </c>
      <c r="AY363" s="21">
        <v>0</v>
      </c>
      <c r="AZ363" s="21">
        <v>0</v>
      </c>
      <c r="BA363" s="21">
        <v>0</v>
      </c>
      <c r="BB363" s="23">
        <v>1</v>
      </c>
      <c r="BC363" s="21">
        <v>0</v>
      </c>
      <c r="BD363" s="21">
        <v>0.09</v>
      </c>
      <c r="BE363" s="21">
        <v>0.09</v>
      </c>
      <c r="BF363" s="21">
        <v>1.55</v>
      </c>
      <c r="BG363" s="23">
        <v>542</v>
      </c>
      <c r="BH363" s="23">
        <v>50</v>
      </c>
      <c r="BI363" s="23">
        <v>543</v>
      </c>
      <c r="BJ363" s="23">
        <v>50</v>
      </c>
      <c r="BK363" s="23">
        <v>527</v>
      </c>
      <c r="BL363" s="23">
        <v>51</v>
      </c>
      <c r="BM363" s="23">
        <v>549</v>
      </c>
      <c r="BN363" s="23">
        <v>51</v>
      </c>
      <c r="BO363" s="21"/>
      <c r="BP363" s="21"/>
      <c r="BQ363" s="21"/>
      <c r="BR363" s="21"/>
      <c r="BS363" s="23">
        <v>2</v>
      </c>
      <c r="BT363" s="21"/>
      <c r="BU363" s="23">
        <v>0</v>
      </c>
      <c r="BV363" s="23">
        <v>0</v>
      </c>
      <c r="BW363" s="23">
        <v>0.13</v>
      </c>
      <c r="BX363" s="23">
        <v>0.13</v>
      </c>
      <c r="BY363" s="23">
        <v>2.21</v>
      </c>
      <c r="BZ363" s="23">
        <v>1.43</v>
      </c>
      <c r="CA363" s="23">
        <v>218</v>
      </c>
      <c r="CB363" s="23">
        <v>45</v>
      </c>
      <c r="CC363" s="23">
        <v>132</v>
      </c>
      <c r="CD363" s="23">
        <v>17</v>
      </c>
      <c r="CE363" s="23">
        <v>132</v>
      </c>
      <c r="CF363" s="23">
        <v>17</v>
      </c>
      <c r="CG363" s="23">
        <v>165</v>
      </c>
      <c r="CH363" s="23">
        <v>33</v>
      </c>
      <c r="CI363" s="23">
        <v>1.43</v>
      </c>
      <c r="CJ363" s="23">
        <v>0</v>
      </c>
      <c r="CK363" s="21"/>
      <c r="CL363" s="21"/>
      <c r="CM363" s="21"/>
      <c r="CN363" s="21"/>
      <c r="CO363" s="21"/>
      <c r="CP363" s="21"/>
      <c r="CQ363" s="21"/>
      <c r="CR363" s="21"/>
      <c r="CS363" s="21"/>
      <c r="CT363" s="21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</row>
    <row r="364" spans="1:267" ht="17.25" thickBot="1">
      <c r="A364" s="21"/>
      <c r="B364" s="21"/>
      <c r="C364" s="23">
        <v>208904</v>
      </c>
      <c r="D364" s="23">
        <v>0</v>
      </c>
      <c r="E364" s="23">
        <v>0</v>
      </c>
      <c r="F364" s="23">
        <v>0</v>
      </c>
      <c r="G364" s="23">
        <v>0</v>
      </c>
      <c r="H364" s="23">
        <v>0</v>
      </c>
      <c r="I364" s="23">
        <v>2</v>
      </c>
      <c r="J364" s="21">
        <v>0</v>
      </c>
      <c r="K364" s="21">
        <v>0.5</v>
      </c>
      <c r="L364" s="23">
        <v>0</v>
      </c>
      <c r="M364" s="21" t="s">
        <v>2412</v>
      </c>
      <c r="N364" s="21">
        <v>0</v>
      </c>
      <c r="O364" s="23">
        <v>315</v>
      </c>
      <c r="P364" s="24" t="b">
        <v>0</v>
      </c>
      <c r="Q364" s="21"/>
      <c r="R364" s="21"/>
      <c r="S364" s="23">
        <v>40</v>
      </c>
      <c r="T364" s="21" t="s">
        <v>2413</v>
      </c>
      <c r="U364" s="21">
        <v>0</v>
      </c>
      <c r="V364" s="21" t="s">
        <v>811</v>
      </c>
      <c r="W364" s="21">
        <v>0.7</v>
      </c>
      <c r="X364" s="24" t="b">
        <v>0</v>
      </c>
      <c r="Y364" s="21"/>
      <c r="Z364" s="21" t="s">
        <v>1129</v>
      </c>
      <c r="AA364" s="23">
        <v>12</v>
      </c>
      <c r="AB364" s="23">
        <v>102</v>
      </c>
      <c r="AC364" s="23">
        <v>0</v>
      </c>
      <c r="AD364" s="23">
        <v>1142</v>
      </c>
      <c r="AE364" s="23">
        <v>1142</v>
      </c>
      <c r="AF364" s="23">
        <v>3541</v>
      </c>
      <c r="AG364" s="23">
        <v>3541</v>
      </c>
      <c r="AH364" s="21">
        <v>0</v>
      </c>
      <c r="AI364" s="21">
        <v>0</v>
      </c>
      <c r="AJ364" s="21" t="s">
        <v>811</v>
      </c>
      <c r="AK364" s="23">
        <v>75</v>
      </c>
      <c r="AL364" s="23">
        <v>0</v>
      </c>
      <c r="AM364" s="23">
        <v>0</v>
      </c>
      <c r="AN364" s="23">
        <v>0</v>
      </c>
      <c r="AO364" s="23">
        <v>2</v>
      </c>
      <c r="AP364" s="23">
        <v>0</v>
      </c>
      <c r="AQ364" s="23">
        <v>0</v>
      </c>
      <c r="AR364" s="23">
        <v>0</v>
      </c>
      <c r="AS364" s="23">
        <v>1</v>
      </c>
      <c r="AT364" s="23">
        <v>0</v>
      </c>
      <c r="AU364" s="23">
        <v>0</v>
      </c>
      <c r="AV364" s="23">
        <v>0</v>
      </c>
      <c r="AW364" s="23">
        <v>6</v>
      </c>
      <c r="AX364" s="21">
        <v>0</v>
      </c>
      <c r="AY364" s="21">
        <v>0</v>
      </c>
      <c r="AZ364" s="21">
        <v>0</v>
      </c>
      <c r="BA364" s="21">
        <v>0</v>
      </c>
      <c r="BB364" s="23">
        <v>1</v>
      </c>
      <c r="BC364" s="21">
        <v>0</v>
      </c>
      <c r="BD364" s="21">
        <v>0</v>
      </c>
      <c r="BE364" s="21">
        <v>0</v>
      </c>
      <c r="BF364" s="21">
        <v>2.34</v>
      </c>
      <c r="BG364" s="23">
        <v>275</v>
      </c>
      <c r="BH364" s="23">
        <v>106</v>
      </c>
      <c r="BI364" s="23">
        <v>266</v>
      </c>
      <c r="BJ364" s="23">
        <v>102</v>
      </c>
      <c r="BK364" s="23">
        <v>223</v>
      </c>
      <c r="BL364" s="23">
        <v>77</v>
      </c>
      <c r="BM364" s="23">
        <v>284</v>
      </c>
      <c r="BN364" s="23">
        <v>105</v>
      </c>
      <c r="BO364" s="21"/>
      <c r="BP364" s="21"/>
      <c r="BQ364" s="21"/>
      <c r="BR364" s="21"/>
      <c r="BS364" s="21"/>
      <c r="BT364" s="21"/>
      <c r="BU364" s="23">
        <v>0</v>
      </c>
      <c r="BV364" s="23">
        <v>0</v>
      </c>
      <c r="BW364" s="23">
        <v>0</v>
      </c>
      <c r="BX364" s="23">
        <v>0</v>
      </c>
      <c r="BY364" s="23">
        <v>2.81</v>
      </c>
      <c r="BZ364" s="23">
        <v>2.4</v>
      </c>
      <c r="CA364" s="23">
        <v>603</v>
      </c>
      <c r="CB364" s="23">
        <v>176</v>
      </c>
      <c r="CC364" s="23">
        <v>331</v>
      </c>
      <c r="CD364" s="23">
        <v>111</v>
      </c>
      <c r="CE364" s="23">
        <v>331</v>
      </c>
      <c r="CF364" s="23">
        <v>111</v>
      </c>
      <c r="CG364" s="23">
        <v>197</v>
      </c>
      <c r="CH364" s="23">
        <v>71</v>
      </c>
      <c r="CI364" s="23">
        <v>1.2</v>
      </c>
      <c r="CJ364" s="23">
        <v>0</v>
      </c>
      <c r="CK364" s="21"/>
      <c r="CL364" s="21"/>
      <c r="CM364" s="21"/>
      <c r="CN364" s="21"/>
      <c r="CO364" s="21"/>
      <c r="CP364" s="21"/>
      <c r="CQ364" s="21"/>
      <c r="CR364" s="21"/>
      <c r="CS364" s="21"/>
      <c r="CT364" s="21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</row>
    <row r="365" spans="1:267" ht="17.25" thickBot="1">
      <c r="A365" s="21"/>
      <c r="B365" s="21"/>
      <c r="C365" s="23">
        <v>165183</v>
      </c>
      <c r="D365" s="23">
        <v>0</v>
      </c>
      <c r="E365" s="23">
        <v>0</v>
      </c>
      <c r="F365" s="23">
        <v>0</v>
      </c>
      <c r="G365" s="23">
        <v>0</v>
      </c>
      <c r="H365" s="23">
        <v>0</v>
      </c>
      <c r="I365" s="23">
        <v>2</v>
      </c>
      <c r="J365" s="21">
        <v>0</v>
      </c>
      <c r="K365" s="21">
        <v>0.5</v>
      </c>
      <c r="L365" s="23">
        <v>0</v>
      </c>
      <c r="M365" s="21" t="s">
        <v>2414</v>
      </c>
      <c r="N365" s="21">
        <v>0</v>
      </c>
      <c r="O365" s="23">
        <v>316</v>
      </c>
      <c r="P365" s="24" t="b">
        <v>0</v>
      </c>
      <c r="Q365" s="21"/>
      <c r="R365" s="21"/>
      <c r="S365" s="23">
        <v>40</v>
      </c>
      <c r="T365" s="21" t="s">
        <v>2415</v>
      </c>
      <c r="U365" s="21">
        <v>0</v>
      </c>
      <c r="V365" s="21" t="s">
        <v>2416</v>
      </c>
      <c r="W365" s="21">
        <v>8.6999999999999993</v>
      </c>
      <c r="X365" s="24" t="b">
        <v>0</v>
      </c>
      <c r="Y365" s="21"/>
      <c r="Z365" s="21" t="s">
        <v>1129</v>
      </c>
      <c r="AA365" s="23">
        <v>12</v>
      </c>
      <c r="AB365" s="23">
        <v>102</v>
      </c>
      <c r="AC365" s="23">
        <v>0</v>
      </c>
      <c r="AD365" s="23">
        <v>5905</v>
      </c>
      <c r="AE365" s="23">
        <v>5905</v>
      </c>
      <c r="AF365" s="23">
        <v>26626</v>
      </c>
      <c r="AG365" s="23">
        <v>26626</v>
      </c>
      <c r="AH365" s="21">
        <v>0</v>
      </c>
      <c r="AI365" s="21">
        <v>0</v>
      </c>
      <c r="AJ365" s="21" t="s">
        <v>2416</v>
      </c>
      <c r="AK365" s="23">
        <v>90</v>
      </c>
      <c r="AL365" s="23">
        <v>0</v>
      </c>
      <c r="AM365" s="23">
        <v>0</v>
      </c>
      <c r="AN365" s="23">
        <v>0</v>
      </c>
      <c r="AO365" s="23">
        <v>4</v>
      </c>
      <c r="AP365" s="23">
        <v>0</v>
      </c>
      <c r="AQ365" s="23">
        <v>0</v>
      </c>
      <c r="AR365" s="23">
        <v>0</v>
      </c>
      <c r="AS365" s="23">
        <v>0</v>
      </c>
      <c r="AT365" s="23">
        <v>0</v>
      </c>
      <c r="AU365" s="23">
        <v>0</v>
      </c>
      <c r="AV365" s="23">
        <v>0</v>
      </c>
      <c r="AW365" s="23">
        <v>10</v>
      </c>
      <c r="AX365" s="21">
        <v>0</v>
      </c>
      <c r="AY365" s="21">
        <v>0</v>
      </c>
      <c r="AZ365" s="21">
        <v>0</v>
      </c>
      <c r="BA365" s="21">
        <v>0</v>
      </c>
      <c r="BB365" s="23">
        <v>1</v>
      </c>
      <c r="BC365" s="21">
        <v>0</v>
      </c>
      <c r="BD365" s="21">
        <v>0</v>
      </c>
      <c r="BE365" s="21">
        <v>0</v>
      </c>
      <c r="BF365" s="21">
        <v>4.0999999999999996</v>
      </c>
      <c r="BG365" s="23">
        <v>262</v>
      </c>
      <c r="BH365" s="23">
        <v>97</v>
      </c>
      <c r="BI365" s="23">
        <v>253</v>
      </c>
      <c r="BJ365" s="23">
        <v>93</v>
      </c>
      <c r="BK365" s="23">
        <v>210</v>
      </c>
      <c r="BL365" s="23">
        <v>68</v>
      </c>
      <c r="BM365" s="23">
        <v>271</v>
      </c>
      <c r="BN365" s="23">
        <v>96</v>
      </c>
      <c r="BO365" s="21"/>
      <c r="BP365" s="21"/>
      <c r="BQ365" s="21"/>
      <c r="BR365" s="21"/>
      <c r="BS365" s="21"/>
      <c r="BT365" s="21"/>
      <c r="BU365" s="23">
        <v>0</v>
      </c>
      <c r="BV365" s="23">
        <v>0</v>
      </c>
      <c r="BW365" s="23">
        <v>0</v>
      </c>
      <c r="BX365" s="23">
        <v>0</v>
      </c>
      <c r="BY365" s="23">
        <v>4.0999999999999996</v>
      </c>
      <c r="BZ365" s="23">
        <v>4</v>
      </c>
      <c r="CA365" s="23">
        <v>590</v>
      </c>
      <c r="CB365" s="23">
        <v>167</v>
      </c>
      <c r="CC365" s="23">
        <v>318</v>
      </c>
      <c r="CD365" s="23">
        <v>102</v>
      </c>
      <c r="CE365" s="23">
        <v>318</v>
      </c>
      <c r="CF365" s="23">
        <v>102</v>
      </c>
      <c r="CG365" s="23">
        <v>43</v>
      </c>
      <c r="CH365" s="23">
        <v>15</v>
      </c>
      <c r="CI365" s="23">
        <v>1</v>
      </c>
      <c r="CJ365" s="23">
        <v>0</v>
      </c>
      <c r="CK365" s="21"/>
      <c r="CL365" s="21"/>
      <c r="CM365" s="21"/>
      <c r="CN365" s="21"/>
      <c r="CO365" s="21"/>
      <c r="CP365" s="21"/>
      <c r="CQ365" s="21"/>
      <c r="CR365" s="21"/>
      <c r="CS365" s="21"/>
      <c r="CT365" s="21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</row>
    <row r="366" spans="1:267" ht="17.25" thickBot="1">
      <c r="A366" s="21"/>
      <c r="B366" s="21"/>
      <c r="C366" s="23">
        <v>82738</v>
      </c>
      <c r="D366" s="23">
        <v>0</v>
      </c>
      <c r="E366" s="23">
        <v>0</v>
      </c>
      <c r="F366" s="23">
        <v>0</v>
      </c>
      <c r="G366" s="23">
        <v>0</v>
      </c>
      <c r="H366" s="23">
        <v>0</v>
      </c>
      <c r="I366" s="23">
        <v>3</v>
      </c>
      <c r="J366" s="21">
        <v>0</v>
      </c>
      <c r="K366" s="21">
        <v>1.1000000000000001</v>
      </c>
      <c r="L366" s="23">
        <v>1</v>
      </c>
      <c r="M366" s="21" t="s">
        <v>1507</v>
      </c>
      <c r="N366" s="21">
        <v>1</v>
      </c>
      <c r="O366" s="23">
        <v>317</v>
      </c>
      <c r="P366" s="24" t="b">
        <v>0</v>
      </c>
      <c r="Q366" s="21"/>
      <c r="R366" s="21"/>
      <c r="S366" s="23">
        <v>50</v>
      </c>
      <c r="T366" s="21" t="s">
        <v>2417</v>
      </c>
      <c r="U366" s="21">
        <v>1</v>
      </c>
      <c r="V366" s="21" t="s">
        <v>2418</v>
      </c>
      <c r="W366" s="21">
        <v>0.1</v>
      </c>
      <c r="X366" s="24" t="b">
        <v>0</v>
      </c>
      <c r="Y366" s="21"/>
      <c r="Z366" s="21" t="s">
        <v>1129</v>
      </c>
      <c r="AA366" s="23">
        <v>12</v>
      </c>
      <c r="AB366" s="23">
        <v>102</v>
      </c>
      <c r="AC366" s="23">
        <v>1</v>
      </c>
      <c r="AD366" s="23">
        <v>80</v>
      </c>
      <c r="AE366" s="23">
        <v>80</v>
      </c>
      <c r="AF366" s="23">
        <v>756</v>
      </c>
      <c r="AG366" s="23">
        <v>756</v>
      </c>
      <c r="AH366" s="21">
        <v>0.2</v>
      </c>
      <c r="AI366" s="21">
        <v>0.2</v>
      </c>
      <c r="AJ366" s="21" t="s">
        <v>2418</v>
      </c>
      <c r="AK366" s="23">
        <v>2</v>
      </c>
      <c r="AL366" s="23">
        <v>0</v>
      </c>
      <c r="AM366" s="23">
        <v>0</v>
      </c>
      <c r="AN366" s="23">
        <v>0</v>
      </c>
      <c r="AO366" s="23">
        <v>1</v>
      </c>
      <c r="AP366" s="23">
        <v>0</v>
      </c>
      <c r="AQ366" s="23">
        <v>0</v>
      </c>
      <c r="AR366" s="23">
        <v>0</v>
      </c>
      <c r="AS366" s="23">
        <v>0</v>
      </c>
      <c r="AT366" s="23">
        <v>0</v>
      </c>
      <c r="AU366" s="23">
        <v>0</v>
      </c>
      <c r="AV366" s="23">
        <v>0</v>
      </c>
      <c r="AW366" s="23">
        <v>3</v>
      </c>
      <c r="AX366" s="21">
        <v>0</v>
      </c>
      <c r="AY366" s="21">
        <v>0</v>
      </c>
      <c r="AZ366" s="21">
        <v>0</v>
      </c>
      <c r="BA366" s="21">
        <v>0</v>
      </c>
      <c r="BB366" s="23">
        <v>0</v>
      </c>
      <c r="BC366" s="21">
        <v>0</v>
      </c>
      <c r="BD366" s="21">
        <v>0</v>
      </c>
      <c r="BE366" s="21">
        <v>0</v>
      </c>
      <c r="BF366" s="21">
        <v>1.22</v>
      </c>
      <c r="BG366" s="23">
        <v>514</v>
      </c>
      <c r="BH366" s="23">
        <v>188</v>
      </c>
      <c r="BI366" s="23">
        <v>514</v>
      </c>
      <c r="BJ366" s="23">
        <v>194</v>
      </c>
      <c r="BK366" s="23">
        <v>496</v>
      </c>
      <c r="BL366" s="23">
        <v>179</v>
      </c>
      <c r="BM366" s="23">
        <v>522</v>
      </c>
      <c r="BN366" s="23">
        <v>195</v>
      </c>
      <c r="BO366" s="21"/>
      <c r="BP366" s="21"/>
      <c r="BQ366" s="23">
        <v>3</v>
      </c>
      <c r="BR366" s="21"/>
      <c r="BS366" s="21"/>
      <c r="BT366" s="21"/>
      <c r="BU366" s="23">
        <v>0</v>
      </c>
      <c r="BV366" s="23">
        <v>0</v>
      </c>
      <c r="BW366" s="23">
        <v>0</v>
      </c>
      <c r="BX366" s="23">
        <v>0</v>
      </c>
      <c r="BY366" s="23">
        <v>54.9</v>
      </c>
      <c r="BZ366" s="23">
        <v>45</v>
      </c>
      <c r="CA366" s="23">
        <v>171</v>
      </c>
      <c r="CB366" s="23">
        <v>109</v>
      </c>
      <c r="CC366" s="23">
        <v>227</v>
      </c>
      <c r="CD366" s="23">
        <v>98</v>
      </c>
      <c r="CE366" s="23">
        <v>227</v>
      </c>
      <c r="CF366" s="23">
        <v>98</v>
      </c>
      <c r="CG366" s="23">
        <v>470</v>
      </c>
      <c r="CH366" s="23">
        <v>163</v>
      </c>
      <c r="CI366" s="23">
        <v>0</v>
      </c>
      <c r="CJ366" s="23">
        <v>0</v>
      </c>
      <c r="CK366" s="21"/>
      <c r="CL366" s="21"/>
      <c r="CM366" s="21"/>
      <c r="CN366" s="21"/>
      <c r="CO366" s="21"/>
      <c r="CP366" s="21"/>
      <c r="CQ366" s="21"/>
      <c r="CR366" s="21"/>
      <c r="CS366" s="21"/>
      <c r="CT366" s="21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</row>
    <row r="367" spans="1:267" ht="17.25" thickBot="1">
      <c r="A367" s="23">
        <v>0</v>
      </c>
      <c r="B367" s="23">
        <v>0</v>
      </c>
      <c r="C367" s="23">
        <v>156658</v>
      </c>
      <c r="D367" s="23">
        <v>0</v>
      </c>
      <c r="E367" s="23">
        <v>0</v>
      </c>
      <c r="F367" s="23">
        <v>0</v>
      </c>
      <c r="G367" s="23">
        <v>0</v>
      </c>
      <c r="H367" s="23">
        <v>0</v>
      </c>
      <c r="I367" s="23">
        <v>2</v>
      </c>
      <c r="J367" s="21">
        <v>0</v>
      </c>
      <c r="K367" s="21">
        <v>0</v>
      </c>
      <c r="L367" s="23">
        <v>0</v>
      </c>
      <c r="M367" s="21" t="s">
        <v>1441</v>
      </c>
      <c r="N367" s="21">
        <v>0</v>
      </c>
      <c r="O367" s="23">
        <v>318</v>
      </c>
      <c r="P367" s="24" t="b">
        <v>0</v>
      </c>
      <c r="Q367" s="21" t="s">
        <v>2903</v>
      </c>
      <c r="R367" s="21" t="s">
        <v>2736</v>
      </c>
      <c r="S367" s="23">
        <v>40</v>
      </c>
      <c r="T367" s="21" t="s">
        <v>2419</v>
      </c>
      <c r="U367" s="21">
        <v>0</v>
      </c>
      <c r="V367" s="21" t="s">
        <v>2420</v>
      </c>
      <c r="W367" s="21">
        <v>0</v>
      </c>
      <c r="X367" s="24" t="b">
        <v>0</v>
      </c>
      <c r="Y367" s="21"/>
      <c r="Z367" s="21" t="s">
        <v>1170</v>
      </c>
      <c r="AA367" s="23">
        <v>12</v>
      </c>
      <c r="AB367" s="23">
        <v>102</v>
      </c>
      <c r="AC367" s="23">
        <v>0</v>
      </c>
      <c r="AD367" s="23">
        <v>26</v>
      </c>
      <c r="AE367" s="23">
        <v>26</v>
      </c>
      <c r="AF367" s="23">
        <v>436</v>
      </c>
      <c r="AG367" s="23">
        <v>436</v>
      </c>
      <c r="AH367" s="21">
        <v>0</v>
      </c>
      <c r="AI367" s="21">
        <v>0</v>
      </c>
      <c r="AJ367" s="21" t="s">
        <v>2420</v>
      </c>
      <c r="AK367" s="23">
        <v>0</v>
      </c>
      <c r="AL367" s="23">
        <v>0</v>
      </c>
      <c r="AM367" s="23">
        <v>0</v>
      </c>
      <c r="AN367" s="23">
        <v>0</v>
      </c>
      <c r="AO367" s="23">
        <v>0</v>
      </c>
      <c r="AP367" s="23">
        <v>0</v>
      </c>
      <c r="AQ367" s="23">
        <v>0</v>
      </c>
      <c r="AR367" s="23">
        <v>0</v>
      </c>
      <c r="AS367" s="23">
        <v>0</v>
      </c>
      <c r="AT367" s="23">
        <v>0</v>
      </c>
      <c r="AU367" s="23">
        <v>0</v>
      </c>
      <c r="AV367" s="23">
        <v>0</v>
      </c>
      <c r="AW367" s="23">
        <v>0</v>
      </c>
      <c r="AX367" s="21">
        <v>0</v>
      </c>
      <c r="AY367" s="21">
        <v>0</v>
      </c>
      <c r="AZ367" s="21">
        <v>0</v>
      </c>
      <c r="BA367" s="21">
        <v>0</v>
      </c>
      <c r="BB367" s="23">
        <v>0</v>
      </c>
      <c r="BC367" s="21">
        <v>0</v>
      </c>
      <c r="BD367" s="21">
        <v>0</v>
      </c>
      <c r="BE367" s="21">
        <v>0</v>
      </c>
      <c r="BF367" s="21">
        <v>0</v>
      </c>
      <c r="BG367" s="23">
        <v>260</v>
      </c>
      <c r="BH367" s="23">
        <v>96</v>
      </c>
      <c r="BI367" s="23">
        <v>251</v>
      </c>
      <c r="BJ367" s="23">
        <v>92</v>
      </c>
      <c r="BK367" s="23">
        <v>208</v>
      </c>
      <c r="BL367" s="23">
        <v>67</v>
      </c>
      <c r="BM367" s="23">
        <v>269</v>
      </c>
      <c r="BN367" s="23">
        <v>95</v>
      </c>
      <c r="BO367" s="21"/>
      <c r="BP367" s="21"/>
      <c r="BQ367" s="21"/>
      <c r="BR367" s="21"/>
      <c r="BS367" s="21"/>
      <c r="BT367" s="21"/>
      <c r="BU367" s="23">
        <v>0</v>
      </c>
      <c r="BV367" s="23">
        <v>0</v>
      </c>
      <c r="BW367" s="23">
        <v>0</v>
      </c>
      <c r="BX367" s="23">
        <v>0</v>
      </c>
      <c r="BY367" s="23">
        <v>0</v>
      </c>
      <c r="BZ367" s="23">
        <v>0</v>
      </c>
      <c r="CA367" s="23">
        <v>588</v>
      </c>
      <c r="CB367" s="23">
        <v>166</v>
      </c>
      <c r="CC367" s="23">
        <v>316</v>
      </c>
      <c r="CD367" s="23">
        <v>101</v>
      </c>
      <c r="CE367" s="23">
        <v>316</v>
      </c>
      <c r="CF367" s="23">
        <v>101</v>
      </c>
      <c r="CG367" s="23">
        <v>543</v>
      </c>
      <c r="CH367" s="23">
        <v>195</v>
      </c>
      <c r="CI367" s="23">
        <v>0</v>
      </c>
      <c r="CJ367" s="23">
        <v>0</v>
      </c>
      <c r="CK367" s="21"/>
      <c r="CL367" s="21"/>
      <c r="CM367" s="21"/>
      <c r="CN367" s="21"/>
      <c r="CO367" s="21"/>
      <c r="CP367" s="21"/>
      <c r="CQ367" s="21"/>
      <c r="CR367" s="21"/>
      <c r="CS367" s="21"/>
      <c r="CT367" s="21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</row>
    <row r="368" spans="1:267" ht="17.25" thickBot="1">
      <c r="A368" s="21"/>
      <c r="B368" s="21"/>
      <c r="C368" s="23">
        <v>193195</v>
      </c>
      <c r="D368" s="23">
        <v>0</v>
      </c>
      <c r="E368" s="23">
        <v>0</v>
      </c>
      <c r="F368" s="23">
        <v>0</v>
      </c>
      <c r="G368" s="23">
        <v>0</v>
      </c>
      <c r="H368" s="23">
        <v>0</v>
      </c>
      <c r="I368" s="23">
        <v>3</v>
      </c>
      <c r="J368" s="21">
        <v>0</v>
      </c>
      <c r="K368" s="21">
        <v>1.1000000000000001</v>
      </c>
      <c r="L368" s="23">
        <v>0</v>
      </c>
      <c r="M368" s="21" t="s">
        <v>632</v>
      </c>
      <c r="N368" s="21">
        <v>0</v>
      </c>
      <c r="O368" s="23">
        <v>319</v>
      </c>
      <c r="P368" s="24" t="b">
        <v>0</v>
      </c>
      <c r="Q368" s="21"/>
      <c r="R368" s="21"/>
      <c r="S368" s="23">
        <v>50</v>
      </c>
      <c r="T368" s="21" t="s">
        <v>2421</v>
      </c>
      <c r="U368" s="21">
        <v>0</v>
      </c>
      <c r="V368" s="21" t="s">
        <v>1031</v>
      </c>
      <c r="W368" s="21">
        <v>0</v>
      </c>
      <c r="X368" s="24" t="b">
        <v>0</v>
      </c>
      <c r="Y368" s="21"/>
      <c r="Z368" s="21" t="s">
        <v>1129</v>
      </c>
      <c r="AA368" s="23">
        <v>12</v>
      </c>
      <c r="AB368" s="23">
        <v>102</v>
      </c>
      <c r="AC368" s="23">
        <v>0</v>
      </c>
      <c r="AD368" s="23">
        <v>54</v>
      </c>
      <c r="AE368" s="23">
        <v>54</v>
      </c>
      <c r="AF368" s="23">
        <v>607</v>
      </c>
      <c r="AG368" s="23">
        <v>607</v>
      </c>
      <c r="AH368" s="21">
        <v>0</v>
      </c>
      <c r="AI368" s="21">
        <v>0</v>
      </c>
      <c r="AJ368" s="21" t="s">
        <v>1031</v>
      </c>
      <c r="AK368" s="23">
        <v>0</v>
      </c>
      <c r="AL368" s="23">
        <v>0</v>
      </c>
      <c r="AM368" s="23">
        <v>0</v>
      </c>
      <c r="AN368" s="23">
        <v>0</v>
      </c>
      <c r="AO368" s="23">
        <v>0</v>
      </c>
      <c r="AP368" s="23">
        <v>0</v>
      </c>
      <c r="AQ368" s="23">
        <v>0</v>
      </c>
      <c r="AR368" s="23">
        <v>0</v>
      </c>
      <c r="AS368" s="23">
        <v>0</v>
      </c>
      <c r="AT368" s="23">
        <v>0</v>
      </c>
      <c r="AU368" s="23">
        <v>0</v>
      </c>
      <c r="AV368" s="23">
        <v>0</v>
      </c>
      <c r="AW368" s="23">
        <v>0</v>
      </c>
      <c r="AX368" s="21">
        <v>0</v>
      </c>
      <c r="AY368" s="21">
        <v>0</v>
      </c>
      <c r="AZ368" s="21">
        <v>0</v>
      </c>
      <c r="BA368" s="21">
        <v>0</v>
      </c>
      <c r="BB368" s="23">
        <v>0</v>
      </c>
      <c r="BC368" s="21">
        <v>0</v>
      </c>
      <c r="BD368" s="21">
        <v>0</v>
      </c>
      <c r="BE368" s="21">
        <v>0</v>
      </c>
      <c r="BF368" s="21">
        <v>0</v>
      </c>
      <c r="BG368" s="23">
        <v>551</v>
      </c>
      <c r="BH368" s="23">
        <v>218</v>
      </c>
      <c r="BI368" s="23">
        <v>552</v>
      </c>
      <c r="BJ368" s="23">
        <v>224</v>
      </c>
      <c r="BK368" s="23">
        <v>537</v>
      </c>
      <c r="BL368" s="23">
        <v>211</v>
      </c>
      <c r="BM368" s="23">
        <v>558</v>
      </c>
      <c r="BN368" s="23">
        <v>225</v>
      </c>
      <c r="BO368" s="21"/>
      <c r="BP368" s="21"/>
      <c r="BQ368" s="21"/>
      <c r="BR368" s="21"/>
      <c r="BS368" s="21"/>
      <c r="BT368" s="21"/>
      <c r="BU368" s="23">
        <v>0</v>
      </c>
      <c r="BV368" s="23">
        <v>0</v>
      </c>
      <c r="BW368" s="23">
        <v>0</v>
      </c>
      <c r="BX368" s="23">
        <v>0</v>
      </c>
      <c r="BY368" s="23">
        <v>0</v>
      </c>
      <c r="BZ368" s="23">
        <v>0</v>
      </c>
      <c r="CA368" s="23">
        <v>228</v>
      </c>
      <c r="CB368" s="23">
        <v>151</v>
      </c>
      <c r="CC368" s="23">
        <v>576</v>
      </c>
      <c r="CD368" s="23">
        <v>234</v>
      </c>
      <c r="CE368" s="23">
        <v>576</v>
      </c>
      <c r="CF368" s="23">
        <v>234</v>
      </c>
      <c r="CG368" s="23">
        <v>514</v>
      </c>
      <c r="CH368" s="23">
        <v>187</v>
      </c>
      <c r="CI368" s="23">
        <v>0</v>
      </c>
      <c r="CJ368" s="23">
        <v>0</v>
      </c>
      <c r="CK368" s="21"/>
      <c r="CL368" s="21"/>
      <c r="CM368" s="21"/>
      <c r="CN368" s="21"/>
      <c r="CO368" s="21"/>
      <c r="CP368" s="21"/>
      <c r="CQ368" s="21"/>
      <c r="CR368" s="21"/>
      <c r="CS368" s="21"/>
      <c r="CT368" s="21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</row>
    <row r="369" spans="1:267" ht="17.25" thickBot="1">
      <c r="A369" s="23">
        <v>0</v>
      </c>
      <c r="B369" s="23">
        <v>0</v>
      </c>
      <c r="C369" s="23">
        <v>96784</v>
      </c>
      <c r="D369" s="23">
        <v>0</v>
      </c>
      <c r="E369" s="23">
        <v>0</v>
      </c>
      <c r="F369" s="23">
        <v>0</v>
      </c>
      <c r="G369" s="23">
        <v>0</v>
      </c>
      <c r="H369" s="23">
        <v>0</v>
      </c>
      <c r="I369" s="23">
        <v>3</v>
      </c>
      <c r="J369" s="21">
        <v>0</v>
      </c>
      <c r="K369" s="21">
        <v>0</v>
      </c>
      <c r="L369" s="23">
        <v>0</v>
      </c>
      <c r="M369" s="21" t="s">
        <v>1285</v>
      </c>
      <c r="N369" s="21">
        <v>0</v>
      </c>
      <c r="O369" s="23">
        <v>320</v>
      </c>
      <c r="P369" s="24" t="b">
        <v>0</v>
      </c>
      <c r="Q369" s="21" t="s">
        <v>2725</v>
      </c>
      <c r="R369" s="21" t="s">
        <v>2737</v>
      </c>
      <c r="S369" s="23">
        <v>50</v>
      </c>
      <c r="T369" s="21" t="s">
        <v>2422</v>
      </c>
      <c r="U369" s="21">
        <v>0</v>
      </c>
      <c r="V369" s="21" t="s">
        <v>952</v>
      </c>
      <c r="W369" s="21">
        <v>0</v>
      </c>
      <c r="X369" s="24" t="b">
        <v>0</v>
      </c>
      <c r="Y369" s="21"/>
      <c r="Z369" s="21" t="s">
        <v>1170</v>
      </c>
      <c r="AA369" s="23">
        <v>12</v>
      </c>
      <c r="AB369" s="23">
        <v>102</v>
      </c>
      <c r="AC369" s="23">
        <v>0</v>
      </c>
      <c r="AD369" s="23">
        <v>12</v>
      </c>
      <c r="AE369" s="23">
        <v>12</v>
      </c>
      <c r="AF369" s="23">
        <v>309</v>
      </c>
      <c r="AG369" s="23">
        <v>309</v>
      </c>
      <c r="AH369" s="21">
        <v>0</v>
      </c>
      <c r="AI369" s="21">
        <v>0</v>
      </c>
      <c r="AJ369" s="21" t="s">
        <v>952</v>
      </c>
      <c r="AK369" s="23">
        <v>0</v>
      </c>
      <c r="AL369" s="23">
        <v>0</v>
      </c>
      <c r="AM369" s="23">
        <v>0</v>
      </c>
      <c r="AN369" s="23">
        <v>0</v>
      </c>
      <c r="AO369" s="23">
        <v>0</v>
      </c>
      <c r="AP369" s="23">
        <v>0</v>
      </c>
      <c r="AQ369" s="23">
        <v>0</v>
      </c>
      <c r="AR369" s="23">
        <v>0</v>
      </c>
      <c r="AS369" s="23">
        <v>0</v>
      </c>
      <c r="AT369" s="23">
        <v>0</v>
      </c>
      <c r="AU369" s="23">
        <v>0</v>
      </c>
      <c r="AV369" s="23">
        <v>0</v>
      </c>
      <c r="AW369" s="23">
        <v>0</v>
      </c>
      <c r="AX369" s="21">
        <v>0</v>
      </c>
      <c r="AY369" s="21">
        <v>0</v>
      </c>
      <c r="AZ369" s="21">
        <v>0</v>
      </c>
      <c r="BA369" s="21">
        <v>0</v>
      </c>
      <c r="BB369" s="23">
        <v>0</v>
      </c>
      <c r="BC369" s="21">
        <v>0</v>
      </c>
      <c r="BD369" s="21">
        <v>0</v>
      </c>
      <c r="BE369" s="21">
        <v>0</v>
      </c>
      <c r="BF369" s="21">
        <v>0</v>
      </c>
      <c r="BG369" s="23">
        <v>519</v>
      </c>
      <c r="BH369" s="23">
        <v>193</v>
      </c>
      <c r="BI369" s="23">
        <v>519</v>
      </c>
      <c r="BJ369" s="23">
        <v>199</v>
      </c>
      <c r="BK369" s="23">
        <v>502</v>
      </c>
      <c r="BL369" s="23">
        <v>185</v>
      </c>
      <c r="BM369" s="23">
        <v>527</v>
      </c>
      <c r="BN369" s="23">
        <v>200</v>
      </c>
      <c r="BO369" s="23">
        <v>2</v>
      </c>
      <c r="BP369" s="21"/>
      <c r="BQ369" s="23">
        <v>1</v>
      </c>
      <c r="BR369" s="21"/>
      <c r="BS369" s="21"/>
      <c r="BT369" s="21"/>
      <c r="BU369" s="23">
        <v>0</v>
      </c>
      <c r="BV369" s="23">
        <v>0</v>
      </c>
      <c r="BW369" s="23">
        <v>0</v>
      </c>
      <c r="BX369" s="23">
        <v>0</v>
      </c>
      <c r="BY369" s="23">
        <v>0</v>
      </c>
      <c r="BZ369" s="23">
        <v>0</v>
      </c>
      <c r="CA369" s="23">
        <v>181</v>
      </c>
      <c r="CB369" s="23">
        <v>117</v>
      </c>
      <c r="CC369" s="23">
        <v>554</v>
      </c>
      <c r="CD369" s="23">
        <v>216</v>
      </c>
      <c r="CE369" s="23">
        <v>554</v>
      </c>
      <c r="CF369" s="23">
        <v>216</v>
      </c>
      <c r="CG369" s="23">
        <v>622</v>
      </c>
      <c r="CH369" s="23">
        <v>255</v>
      </c>
      <c r="CI369" s="23">
        <v>0</v>
      </c>
      <c r="CJ369" s="23">
        <v>0</v>
      </c>
      <c r="CK369" s="21"/>
      <c r="CL369" s="21"/>
      <c r="CM369" s="21"/>
      <c r="CN369" s="21"/>
      <c r="CO369" s="21"/>
      <c r="CP369" s="21"/>
      <c r="CQ369" s="21"/>
      <c r="CR369" s="21"/>
      <c r="CS369" s="21"/>
      <c r="CT369" s="21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</row>
    <row r="370" spans="1:267" ht="17.25" thickBot="1">
      <c r="A370" s="21"/>
      <c r="B370" s="21"/>
      <c r="C370" s="23">
        <v>244262</v>
      </c>
      <c r="D370" s="23">
        <v>0</v>
      </c>
      <c r="E370" s="23">
        <v>0</v>
      </c>
      <c r="F370" s="23">
        <v>0</v>
      </c>
      <c r="G370" s="23">
        <v>0</v>
      </c>
      <c r="H370" s="23">
        <v>0</v>
      </c>
      <c r="I370" s="23">
        <v>2</v>
      </c>
      <c r="J370" s="21">
        <v>0</v>
      </c>
      <c r="K370" s="21">
        <v>1.5</v>
      </c>
      <c r="L370" s="23">
        <v>0</v>
      </c>
      <c r="M370" s="21" t="s">
        <v>1893</v>
      </c>
      <c r="N370" s="21">
        <v>0</v>
      </c>
      <c r="O370" s="23">
        <v>321</v>
      </c>
      <c r="P370" s="24" t="b">
        <v>0</v>
      </c>
      <c r="Q370" s="21"/>
      <c r="R370" s="21"/>
      <c r="S370" s="23">
        <v>45</v>
      </c>
      <c r="T370" s="21" t="s">
        <v>2423</v>
      </c>
      <c r="U370" s="21">
        <v>0</v>
      </c>
      <c r="V370" s="21" t="s">
        <v>2424</v>
      </c>
      <c r="W370" s="21">
        <v>0.2</v>
      </c>
      <c r="X370" s="24" t="b">
        <v>0</v>
      </c>
      <c r="Y370" s="21"/>
      <c r="Z370" s="21" t="s">
        <v>1129</v>
      </c>
      <c r="AA370" s="23">
        <v>12</v>
      </c>
      <c r="AB370" s="23">
        <v>102</v>
      </c>
      <c r="AC370" s="23">
        <v>0</v>
      </c>
      <c r="AD370" s="23">
        <v>137</v>
      </c>
      <c r="AE370" s="23">
        <v>137</v>
      </c>
      <c r="AF370" s="23">
        <v>1643</v>
      </c>
      <c r="AG370" s="23">
        <v>1643</v>
      </c>
      <c r="AH370" s="21">
        <v>0</v>
      </c>
      <c r="AI370" s="21">
        <v>0</v>
      </c>
      <c r="AJ370" s="21" t="s">
        <v>2424</v>
      </c>
      <c r="AK370" s="23">
        <v>26</v>
      </c>
      <c r="AL370" s="23">
        <v>0</v>
      </c>
      <c r="AM370" s="23">
        <v>0</v>
      </c>
      <c r="AN370" s="23">
        <v>0</v>
      </c>
      <c r="AO370" s="23">
        <v>3</v>
      </c>
      <c r="AP370" s="23">
        <v>0</v>
      </c>
      <c r="AQ370" s="23">
        <v>0</v>
      </c>
      <c r="AR370" s="23">
        <v>0</v>
      </c>
      <c r="AS370" s="23">
        <v>0</v>
      </c>
      <c r="AT370" s="23">
        <v>0</v>
      </c>
      <c r="AU370" s="23">
        <v>0</v>
      </c>
      <c r="AV370" s="23">
        <v>0</v>
      </c>
      <c r="AW370" s="23">
        <v>2</v>
      </c>
      <c r="AX370" s="21">
        <v>0</v>
      </c>
      <c r="AY370" s="21">
        <v>0</v>
      </c>
      <c r="AZ370" s="21">
        <v>0</v>
      </c>
      <c r="BA370" s="21">
        <v>0</v>
      </c>
      <c r="BB370" s="23">
        <v>0</v>
      </c>
      <c r="BC370" s="21">
        <v>0</v>
      </c>
      <c r="BD370" s="21">
        <v>0.02</v>
      </c>
      <c r="BE370" s="21">
        <v>0.02</v>
      </c>
      <c r="BF370" s="21">
        <v>2.5499999999999998</v>
      </c>
      <c r="BG370" s="23">
        <v>426</v>
      </c>
      <c r="BH370" s="23">
        <v>194</v>
      </c>
      <c r="BI370" s="23">
        <v>426</v>
      </c>
      <c r="BJ370" s="23">
        <v>193</v>
      </c>
      <c r="BK370" s="23">
        <v>402</v>
      </c>
      <c r="BL370" s="23">
        <v>185</v>
      </c>
      <c r="BM370" s="23">
        <v>435</v>
      </c>
      <c r="BN370" s="23">
        <v>193</v>
      </c>
      <c r="BO370" s="23">
        <v>1</v>
      </c>
      <c r="BP370" s="21"/>
      <c r="BQ370" s="23">
        <v>2</v>
      </c>
      <c r="BR370" s="21"/>
      <c r="BS370" s="21"/>
      <c r="BT370" s="21"/>
      <c r="BU370" s="23">
        <v>0</v>
      </c>
      <c r="BV370" s="23">
        <v>0</v>
      </c>
      <c r="BW370" s="23">
        <v>7.0000000000000007E-2</v>
      </c>
      <c r="BX370" s="23">
        <v>7.0000000000000007E-2</v>
      </c>
      <c r="BY370" s="23">
        <v>8.83</v>
      </c>
      <c r="BZ370" s="23">
        <v>10.38</v>
      </c>
      <c r="CA370" s="23">
        <v>460</v>
      </c>
      <c r="CB370" s="23">
        <v>132</v>
      </c>
      <c r="CC370" s="23">
        <v>475</v>
      </c>
      <c r="CD370" s="23">
        <v>196</v>
      </c>
      <c r="CE370" s="23">
        <v>475</v>
      </c>
      <c r="CF370" s="23">
        <v>196</v>
      </c>
      <c r="CG370" s="23">
        <v>357</v>
      </c>
      <c r="CH370" s="23">
        <v>138</v>
      </c>
      <c r="CI370" s="23">
        <v>0</v>
      </c>
      <c r="CJ370" s="23">
        <v>0</v>
      </c>
      <c r="CK370" s="21"/>
      <c r="CL370" s="21"/>
      <c r="CM370" s="21"/>
      <c r="CN370" s="21"/>
      <c r="CO370" s="21"/>
      <c r="CP370" s="21"/>
      <c r="CQ370" s="21"/>
      <c r="CR370" s="21"/>
      <c r="CS370" s="21"/>
      <c r="CT370" s="21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</row>
    <row r="371" spans="1:267" ht="17.25" thickBot="1">
      <c r="A371" s="21"/>
      <c r="B371" s="21"/>
      <c r="C371" s="23">
        <v>49083</v>
      </c>
      <c r="D371" s="23">
        <v>0</v>
      </c>
      <c r="E371" s="23">
        <v>0</v>
      </c>
      <c r="F371" s="23">
        <v>0</v>
      </c>
      <c r="G371" s="23">
        <v>0</v>
      </c>
      <c r="H371" s="23">
        <v>0</v>
      </c>
      <c r="I371" s="23">
        <v>3</v>
      </c>
      <c r="J371" s="21">
        <v>0</v>
      </c>
      <c r="K371" s="21">
        <v>1.1000000000000001</v>
      </c>
      <c r="L371" s="23">
        <v>0</v>
      </c>
      <c r="M371" s="21" t="s">
        <v>1507</v>
      </c>
      <c r="N371" s="21">
        <v>0</v>
      </c>
      <c r="O371" s="23">
        <v>322</v>
      </c>
      <c r="P371" s="24" t="b">
        <v>0</v>
      </c>
      <c r="Q371" s="21"/>
      <c r="R371" s="21"/>
      <c r="S371" s="23">
        <v>50</v>
      </c>
      <c r="T371" s="21" t="s">
        <v>2425</v>
      </c>
      <c r="U371" s="21">
        <v>0</v>
      </c>
      <c r="V371" s="21" t="s">
        <v>2426</v>
      </c>
      <c r="W371" s="21">
        <v>0</v>
      </c>
      <c r="X371" s="24" t="b">
        <v>0</v>
      </c>
      <c r="Y371" s="21"/>
      <c r="Z371" s="21" t="s">
        <v>1129</v>
      </c>
      <c r="AA371" s="23">
        <v>12</v>
      </c>
      <c r="AB371" s="23">
        <v>102</v>
      </c>
      <c r="AC371" s="23">
        <v>0</v>
      </c>
      <c r="AD371" s="23">
        <v>24</v>
      </c>
      <c r="AE371" s="23">
        <v>24</v>
      </c>
      <c r="AF371" s="23">
        <v>298</v>
      </c>
      <c r="AG371" s="23">
        <v>298</v>
      </c>
      <c r="AH371" s="21">
        <v>0</v>
      </c>
      <c r="AI371" s="21">
        <v>0</v>
      </c>
      <c r="AJ371" s="21" t="s">
        <v>2426</v>
      </c>
      <c r="AK371" s="23">
        <v>0</v>
      </c>
      <c r="AL371" s="23">
        <v>0</v>
      </c>
      <c r="AM371" s="23">
        <v>0</v>
      </c>
      <c r="AN371" s="23">
        <v>0</v>
      </c>
      <c r="AO371" s="23">
        <v>0</v>
      </c>
      <c r="AP371" s="23">
        <v>0</v>
      </c>
      <c r="AQ371" s="23">
        <v>0</v>
      </c>
      <c r="AR371" s="23">
        <v>0</v>
      </c>
      <c r="AS371" s="23">
        <v>0</v>
      </c>
      <c r="AT371" s="23">
        <v>0</v>
      </c>
      <c r="AU371" s="23">
        <v>0</v>
      </c>
      <c r="AV371" s="23">
        <v>0</v>
      </c>
      <c r="AW371" s="23">
        <v>0</v>
      </c>
      <c r="AX371" s="21">
        <v>0</v>
      </c>
      <c r="AY371" s="21">
        <v>0</v>
      </c>
      <c r="AZ371" s="21">
        <v>0</v>
      </c>
      <c r="BA371" s="21">
        <v>0</v>
      </c>
      <c r="BB371" s="23">
        <v>0</v>
      </c>
      <c r="BC371" s="21">
        <v>0</v>
      </c>
      <c r="BD371" s="21">
        <v>0</v>
      </c>
      <c r="BE371" s="21">
        <v>0</v>
      </c>
      <c r="BF371" s="21">
        <v>0</v>
      </c>
      <c r="BG371" s="23">
        <v>505</v>
      </c>
      <c r="BH371" s="23">
        <v>182</v>
      </c>
      <c r="BI371" s="23">
        <v>505</v>
      </c>
      <c r="BJ371" s="23">
        <v>188</v>
      </c>
      <c r="BK371" s="23">
        <v>487</v>
      </c>
      <c r="BL371" s="23">
        <v>173</v>
      </c>
      <c r="BM371" s="23">
        <v>513</v>
      </c>
      <c r="BN371" s="23">
        <v>189</v>
      </c>
      <c r="BO371" s="23">
        <v>4</v>
      </c>
      <c r="BP371" s="21"/>
      <c r="BQ371" s="21"/>
      <c r="BR371" s="21"/>
      <c r="BS371" s="21"/>
      <c r="BT371" s="21"/>
      <c r="BU371" s="23">
        <v>0</v>
      </c>
      <c r="BV371" s="23">
        <v>0</v>
      </c>
      <c r="BW371" s="23">
        <v>0</v>
      </c>
      <c r="BX371" s="23">
        <v>0</v>
      </c>
      <c r="BY371" s="23">
        <v>0</v>
      </c>
      <c r="BZ371" s="23">
        <v>0</v>
      </c>
      <c r="CA371" s="23">
        <v>157</v>
      </c>
      <c r="CB371" s="23">
        <v>100</v>
      </c>
      <c r="CC371" s="23">
        <v>544</v>
      </c>
      <c r="CD371" s="23">
        <v>208</v>
      </c>
      <c r="CE371" s="23">
        <v>544</v>
      </c>
      <c r="CF371" s="23">
        <v>208</v>
      </c>
      <c r="CG371" s="23">
        <v>571</v>
      </c>
      <c r="CH371" s="23">
        <v>226</v>
      </c>
      <c r="CI371" s="23">
        <v>0</v>
      </c>
      <c r="CJ371" s="23">
        <v>0</v>
      </c>
      <c r="CK371" s="21"/>
      <c r="CL371" s="21"/>
      <c r="CM371" s="21"/>
      <c r="CN371" s="21"/>
      <c r="CO371" s="21"/>
      <c r="CP371" s="21"/>
      <c r="CQ371" s="21"/>
      <c r="CR371" s="21"/>
      <c r="CS371" s="21"/>
      <c r="CT371" s="21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</row>
    <row r="372" spans="1:267" ht="17.25" thickBot="1">
      <c r="A372" s="21"/>
      <c r="B372" s="21"/>
      <c r="C372" s="23">
        <v>113534</v>
      </c>
      <c r="D372" s="23">
        <v>0</v>
      </c>
      <c r="E372" s="23">
        <v>0</v>
      </c>
      <c r="F372" s="23">
        <v>0</v>
      </c>
      <c r="G372" s="23">
        <v>0</v>
      </c>
      <c r="H372" s="23">
        <v>0</v>
      </c>
      <c r="I372" s="23">
        <v>1</v>
      </c>
      <c r="J372" s="21">
        <v>0</v>
      </c>
      <c r="K372" s="21">
        <v>0.5</v>
      </c>
      <c r="L372" s="23">
        <v>0</v>
      </c>
      <c r="M372" s="21" t="s">
        <v>1171</v>
      </c>
      <c r="N372" s="21">
        <v>0</v>
      </c>
      <c r="O372" s="23">
        <v>323</v>
      </c>
      <c r="P372" s="24" t="b">
        <v>0</v>
      </c>
      <c r="Q372" s="21"/>
      <c r="R372" s="21"/>
      <c r="S372" s="23">
        <v>40</v>
      </c>
      <c r="T372" s="21" t="s">
        <v>2427</v>
      </c>
      <c r="U372" s="21">
        <v>0</v>
      </c>
      <c r="V372" s="21" t="s">
        <v>2428</v>
      </c>
      <c r="W372" s="21">
        <v>0.7</v>
      </c>
      <c r="X372" s="24" t="b">
        <v>0</v>
      </c>
      <c r="Y372" s="21"/>
      <c r="Z372" s="21" t="s">
        <v>1129</v>
      </c>
      <c r="AA372" s="23">
        <v>12</v>
      </c>
      <c r="AB372" s="23">
        <v>102</v>
      </c>
      <c r="AC372" s="23">
        <v>0</v>
      </c>
      <c r="AD372" s="23">
        <v>382</v>
      </c>
      <c r="AE372" s="23">
        <v>382</v>
      </c>
      <c r="AF372" s="23">
        <v>2266</v>
      </c>
      <c r="AG372" s="23">
        <v>2266</v>
      </c>
      <c r="AH372" s="21">
        <v>0</v>
      </c>
      <c r="AI372" s="21">
        <v>0</v>
      </c>
      <c r="AJ372" s="21" t="s">
        <v>2428</v>
      </c>
      <c r="AK372" s="23">
        <v>0</v>
      </c>
      <c r="AL372" s="23">
        <v>0</v>
      </c>
      <c r="AM372" s="23">
        <v>0</v>
      </c>
      <c r="AN372" s="23">
        <v>0</v>
      </c>
      <c r="AO372" s="23">
        <v>0</v>
      </c>
      <c r="AP372" s="23">
        <v>0</v>
      </c>
      <c r="AQ372" s="23">
        <v>0</v>
      </c>
      <c r="AR372" s="23">
        <v>0</v>
      </c>
      <c r="AS372" s="23">
        <v>0</v>
      </c>
      <c r="AT372" s="23">
        <v>0</v>
      </c>
      <c r="AU372" s="23">
        <v>0</v>
      </c>
      <c r="AV372" s="23">
        <v>0</v>
      </c>
      <c r="AW372" s="23">
        <v>0</v>
      </c>
      <c r="AX372" s="21">
        <v>0</v>
      </c>
      <c r="AY372" s="21">
        <v>0</v>
      </c>
      <c r="AZ372" s="21">
        <v>0</v>
      </c>
      <c r="BA372" s="21">
        <v>0</v>
      </c>
      <c r="BB372" s="23">
        <v>0</v>
      </c>
      <c r="BC372" s="21">
        <v>0</v>
      </c>
      <c r="BD372" s="21">
        <v>0</v>
      </c>
      <c r="BE372" s="21">
        <v>0</v>
      </c>
      <c r="BF372" s="21">
        <v>0</v>
      </c>
      <c r="BG372" s="23">
        <v>250</v>
      </c>
      <c r="BH372" s="23">
        <v>30</v>
      </c>
      <c r="BI372" s="23">
        <v>241</v>
      </c>
      <c r="BJ372" s="23">
        <v>18</v>
      </c>
      <c r="BK372" s="23">
        <v>198</v>
      </c>
      <c r="BL372" s="23">
        <v>17</v>
      </c>
      <c r="BM372" s="23">
        <v>259</v>
      </c>
      <c r="BN372" s="23">
        <v>30</v>
      </c>
      <c r="BO372" s="21"/>
      <c r="BP372" s="21"/>
      <c r="BQ372" s="21"/>
      <c r="BR372" s="21"/>
      <c r="BS372" s="21"/>
      <c r="BT372" s="21"/>
      <c r="BU372" s="23">
        <v>0</v>
      </c>
      <c r="BV372" s="23">
        <v>0</v>
      </c>
      <c r="BW372" s="23">
        <v>0</v>
      </c>
      <c r="BX372" s="23">
        <v>0</v>
      </c>
      <c r="BY372" s="23">
        <v>0</v>
      </c>
      <c r="BZ372" s="23">
        <v>0</v>
      </c>
      <c r="CA372" s="23">
        <v>578</v>
      </c>
      <c r="CB372" s="23">
        <v>46</v>
      </c>
      <c r="CC372" s="23">
        <v>306</v>
      </c>
      <c r="CD372" s="23">
        <v>36</v>
      </c>
      <c r="CE372" s="23">
        <v>306</v>
      </c>
      <c r="CF372" s="23">
        <v>36</v>
      </c>
      <c r="CG372" s="23">
        <v>205</v>
      </c>
      <c r="CH372" s="23">
        <v>29</v>
      </c>
      <c r="CI372" s="23">
        <v>0</v>
      </c>
      <c r="CJ372" s="23">
        <v>0</v>
      </c>
      <c r="CK372" s="21"/>
      <c r="CL372" s="21"/>
      <c r="CM372" s="21"/>
      <c r="CN372" s="21"/>
      <c r="CO372" s="21"/>
      <c r="CP372" s="21"/>
      <c r="CQ372" s="21"/>
      <c r="CR372" s="21"/>
      <c r="CS372" s="21"/>
      <c r="CT372" s="21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</row>
    <row r="373" spans="1:267" ht="17.25" thickBot="1">
      <c r="A373" s="21"/>
      <c r="B373" s="21"/>
      <c r="C373" s="23">
        <v>422303</v>
      </c>
      <c r="D373" s="23">
        <v>0</v>
      </c>
      <c r="E373" s="23">
        <v>0</v>
      </c>
      <c r="F373" s="23">
        <v>0</v>
      </c>
      <c r="G373" s="23">
        <v>0</v>
      </c>
      <c r="H373" s="23">
        <v>0</v>
      </c>
      <c r="I373" s="23">
        <v>4</v>
      </c>
      <c r="J373" s="21">
        <v>0</v>
      </c>
      <c r="K373" s="21">
        <v>0.5</v>
      </c>
      <c r="L373" s="23">
        <v>0</v>
      </c>
      <c r="M373" s="21" t="s">
        <v>1206</v>
      </c>
      <c r="N373" s="21">
        <v>0</v>
      </c>
      <c r="O373" s="23">
        <v>324</v>
      </c>
      <c r="P373" s="24" t="b">
        <v>0</v>
      </c>
      <c r="Q373" s="21"/>
      <c r="R373" s="21"/>
      <c r="S373" s="23">
        <v>45</v>
      </c>
      <c r="T373" s="21" t="s">
        <v>2429</v>
      </c>
      <c r="U373" s="21">
        <v>0</v>
      </c>
      <c r="V373" s="21" t="s">
        <v>1023</v>
      </c>
      <c r="W373" s="21">
        <v>2.9</v>
      </c>
      <c r="X373" s="24" t="b">
        <v>0</v>
      </c>
      <c r="Y373" s="21"/>
      <c r="Z373" s="21" t="s">
        <v>1129</v>
      </c>
      <c r="AA373" s="23">
        <v>12</v>
      </c>
      <c r="AB373" s="23">
        <v>102</v>
      </c>
      <c r="AC373" s="23">
        <v>0</v>
      </c>
      <c r="AD373" s="23">
        <v>3233</v>
      </c>
      <c r="AE373" s="23">
        <v>3233</v>
      </c>
      <c r="AF373" s="23">
        <v>17745</v>
      </c>
      <c r="AG373" s="23">
        <v>17745</v>
      </c>
      <c r="AH373" s="21">
        <v>0</v>
      </c>
      <c r="AI373" s="21">
        <v>0</v>
      </c>
      <c r="AJ373" s="21" t="s">
        <v>1023</v>
      </c>
      <c r="AK373" s="23">
        <v>0</v>
      </c>
      <c r="AL373" s="23">
        <v>0</v>
      </c>
      <c r="AM373" s="23">
        <v>0</v>
      </c>
      <c r="AN373" s="23">
        <v>0</v>
      </c>
      <c r="AO373" s="23">
        <v>0</v>
      </c>
      <c r="AP373" s="23">
        <v>0</v>
      </c>
      <c r="AQ373" s="23">
        <v>0</v>
      </c>
      <c r="AR373" s="23">
        <v>0</v>
      </c>
      <c r="AS373" s="23">
        <v>0</v>
      </c>
      <c r="AT373" s="23">
        <v>0</v>
      </c>
      <c r="AU373" s="23">
        <v>0</v>
      </c>
      <c r="AV373" s="23">
        <v>0</v>
      </c>
      <c r="AW373" s="23">
        <v>0</v>
      </c>
      <c r="AX373" s="21">
        <v>0</v>
      </c>
      <c r="AY373" s="21">
        <v>0</v>
      </c>
      <c r="AZ373" s="21">
        <v>0</v>
      </c>
      <c r="BA373" s="21">
        <v>0</v>
      </c>
      <c r="BB373" s="23">
        <v>0</v>
      </c>
      <c r="BC373" s="21">
        <v>0</v>
      </c>
      <c r="BD373" s="21">
        <v>0</v>
      </c>
      <c r="BE373" s="21">
        <v>0</v>
      </c>
      <c r="BF373" s="21">
        <v>0</v>
      </c>
      <c r="BG373" s="23">
        <v>432</v>
      </c>
      <c r="BH373" s="23">
        <v>32</v>
      </c>
      <c r="BI373" s="23">
        <v>432</v>
      </c>
      <c r="BJ373" s="23">
        <v>34</v>
      </c>
      <c r="BK373" s="23">
        <v>408</v>
      </c>
      <c r="BL373" s="23">
        <v>35</v>
      </c>
      <c r="BM373" s="23">
        <v>441</v>
      </c>
      <c r="BN373" s="23">
        <v>35</v>
      </c>
      <c r="BO373" s="21"/>
      <c r="BP373" s="21"/>
      <c r="BQ373" s="21"/>
      <c r="BR373" s="21"/>
      <c r="BS373" s="21"/>
      <c r="BT373" s="21"/>
      <c r="BU373" s="23">
        <v>0</v>
      </c>
      <c r="BV373" s="23">
        <v>0</v>
      </c>
      <c r="BW373" s="23">
        <v>0</v>
      </c>
      <c r="BX373" s="23">
        <v>0</v>
      </c>
      <c r="BY373" s="23">
        <v>0</v>
      </c>
      <c r="BZ373" s="23">
        <v>0</v>
      </c>
      <c r="CA373" s="23">
        <v>467</v>
      </c>
      <c r="CB373" s="23">
        <v>72</v>
      </c>
      <c r="CC373" s="23">
        <v>481</v>
      </c>
      <c r="CD373" s="23">
        <v>47</v>
      </c>
      <c r="CE373" s="23">
        <v>481</v>
      </c>
      <c r="CF373" s="23">
        <v>47</v>
      </c>
      <c r="CG373" s="23">
        <v>107</v>
      </c>
      <c r="CH373" s="23">
        <v>18</v>
      </c>
      <c r="CI373" s="23">
        <v>0</v>
      </c>
      <c r="CJ373" s="23">
        <v>0</v>
      </c>
      <c r="CK373" s="21"/>
      <c r="CL373" s="21"/>
      <c r="CM373" s="21"/>
      <c r="CN373" s="21"/>
      <c r="CO373" s="21"/>
      <c r="CP373" s="21"/>
      <c r="CQ373" s="21"/>
      <c r="CR373" s="21"/>
      <c r="CS373" s="21"/>
      <c r="CT373" s="21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</row>
    <row r="374" spans="1:267" ht="17.25" thickBot="1">
      <c r="A374" s="23">
        <v>0</v>
      </c>
      <c r="B374" s="23">
        <v>0</v>
      </c>
      <c r="C374" s="23">
        <v>453537</v>
      </c>
      <c r="D374" s="23">
        <v>0</v>
      </c>
      <c r="E374" s="23">
        <v>0</v>
      </c>
      <c r="F374" s="23">
        <v>0</v>
      </c>
      <c r="G374" s="23">
        <v>0</v>
      </c>
      <c r="H374" s="23">
        <v>0</v>
      </c>
      <c r="I374" s="23">
        <v>3</v>
      </c>
      <c r="J374" s="21">
        <v>0</v>
      </c>
      <c r="K374" s="21">
        <v>0</v>
      </c>
      <c r="L374" s="23">
        <v>0</v>
      </c>
      <c r="M374" s="21" t="s">
        <v>849</v>
      </c>
      <c r="N374" s="21">
        <v>0</v>
      </c>
      <c r="O374" s="23">
        <v>325</v>
      </c>
      <c r="P374" s="24" t="b">
        <v>0</v>
      </c>
      <c r="Q374" s="21" t="s">
        <v>2430</v>
      </c>
      <c r="R374" s="21" t="s">
        <v>2431</v>
      </c>
      <c r="S374" s="23">
        <v>45</v>
      </c>
      <c r="T374" s="21" t="s">
        <v>2432</v>
      </c>
      <c r="U374" s="21">
        <v>0</v>
      </c>
      <c r="V374" s="21" t="s">
        <v>2433</v>
      </c>
      <c r="W374" s="21">
        <v>0</v>
      </c>
      <c r="X374" s="24" t="b">
        <v>0</v>
      </c>
      <c r="Y374" s="21"/>
      <c r="Z374" s="21" t="s">
        <v>1143</v>
      </c>
      <c r="AA374" s="23">
        <v>12</v>
      </c>
      <c r="AB374" s="23">
        <v>102</v>
      </c>
      <c r="AC374" s="23">
        <v>0</v>
      </c>
      <c r="AD374" s="23">
        <v>0</v>
      </c>
      <c r="AE374" s="23">
        <v>0</v>
      </c>
      <c r="AF374" s="23">
        <v>398</v>
      </c>
      <c r="AG374" s="23">
        <v>398</v>
      </c>
      <c r="AH374" s="21">
        <v>0</v>
      </c>
      <c r="AI374" s="21">
        <v>0</v>
      </c>
      <c r="AJ374" s="21" t="s">
        <v>2434</v>
      </c>
      <c r="AK374" s="23">
        <v>0</v>
      </c>
      <c r="AL374" s="23">
        <v>0</v>
      </c>
      <c r="AM374" s="23">
        <v>0</v>
      </c>
      <c r="AN374" s="23">
        <v>0</v>
      </c>
      <c r="AO374" s="23">
        <v>0</v>
      </c>
      <c r="AP374" s="23">
        <v>0</v>
      </c>
      <c r="AQ374" s="23">
        <v>0</v>
      </c>
      <c r="AR374" s="23">
        <v>0</v>
      </c>
      <c r="AS374" s="23">
        <v>0</v>
      </c>
      <c r="AT374" s="23">
        <v>0</v>
      </c>
      <c r="AU374" s="23">
        <v>0</v>
      </c>
      <c r="AV374" s="23">
        <v>0</v>
      </c>
      <c r="AW374" s="23">
        <v>0</v>
      </c>
      <c r="AX374" s="21">
        <v>0</v>
      </c>
      <c r="AY374" s="21">
        <v>0</v>
      </c>
      <c r="AZ374" s="21">
        <v>0</v>
      </c>
      <c r="BA374" s="21">
        <v>0</v>
      </c>
      <c r="BB374" s="23">
        <v>0</v>
      </c>
      <c r="BC374" s="21">
        <v>0</v>
      </c>
      <c r="BD374" s="21">
        <v>0</v>
      </c>
      <c r="BE374" s="21">
        <v>0</v>
      </c>
      <c r="BF374" s="21">
        <v>0</v>
      </c>
      <c r="BG374" s="23">
        <v>451</v>
      </c>
      <c r="BH374" s="23">
        <v>145</v>
      </c>
      <c r="BI374" s="23">
        <v>451</v>
      </c>
      <c r="BJ374" s="23">
        <v>151</v>
      </c>
      <c r="BK374" s="23">
        <v>428</v>
      </c>
      <c r="BL374" s="23">
        <v>134</v>
      </c>
      <c r="BM374" s="23">
        <v>459</v>
      </c>
      <c r="BN374" s="23">
        <v>152</v>
      </c>
      <c r="BO374" s="21"/>
      <c r="BP374" s="21"/>
      <c r="BQ374" s="21"/>
      <c r="BR374" s="21"/>
      <c r="BS374" s="21"/>
      <c r="BT374" s="21"/>
      <c r="BU374" s="23">
        <v>0</v>
      </c>
      <c r="BV374" s="23">
        <v>0</v>
      </c>
      <c r="BW374" s="23">
        <v>0</v>
      </c>
      <c r="BX374" s="23">
        <v>0</v>
      </c>
      <c r="BY374" s="23">
        <v>0</v>
      </c>
      <c r="BZ374" s="23">
        <v>0</v>
      </c>
      <c r="CA374" s="23">
        <v>489</v>
      </c>
      <c r="CB374" s="23">
        <v>244</v>
      </c>
      <c r="CC374" s="23">
        <v>495</v>
      </c>
      <c r="CD374" s="23">
        <v>173</v>
      </c>
      <c r="CE374" s="23">
        <v>495</v>
      </c>
      <c r="CF374" s="23">
        <v>173</v>
      </c>
      <c r="CG374" s="23">
        <v>593</v>
      </c>
      <c r="CH374" s="23">
        <v>238</v>
      </c>
      <c r="CI374" s="23">
        <v>0</v>
      </c>
      <c r="CJ374" s="23">
        <v>0</v>
      </c>
      <c r="CK374" s="21"/>
      <c r="CL374" s="21"/>
      <c r="CM374" s="21"/>
      <c r="CN374" s="21"/>
      <c r="CO374" s="21"/>
      <c r="CP374" s="21"/>
      <c r="CQ374" s="21"/>
      <c r="CR374" s="21"/>
      <c r="CS374" s="21"/>
      <c r="CT374" s="21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</row>
    <row r="375" spans="1:267" ht="17.25" thickBot="1">
      <c r="A375" s="21"/>
      <c r="B375" s="21"/>
      <c r="C375" s="23">
        <v>156700</v>
      </c>
      <c r="D375" s="23">
        <v>0</v>
      </c>
      <c r="E375" s="23">
        <v>0</v>
      </c>
      <c r="F375" s="23">
        <v>0</v>
      </c>
      <c r="G375" s="23">
        <v>0</v>
      </c>
      <c r="H375" s="23">
        <v>0</v>
      </c>
      <c r="I375" s="23">
        <v>4</v>
      </c>
      <c r="J375" s="21">
        <v>0</v>
      </c>
      <c r="K375" s="21">
        <v>1.4</v>
      </c>
      <c r="L375" s="23">
        <v>8</v>
      </c>
      <c r="M375" s="21" t="s">
        <v>2435</v>
      </c>
      <c r="N375" s="21">
        <v>8</v>
      </c>
      <c r="O375" s="23">
        <v>326</v>
      </c>
      <c r="P375" s="24" t="b">
        <v>0</v>
      </c>
      <c r="Q375" s="21"/>
      <c r="R375" s="21"/>
      <c r="S375" s="23">
        <v>55</v>
      </c>
      <c r="T375" s="21" t="s">
        <v>2436</v>
      </c>
      <c r="U375" s="21">
        <v>8</v>
      </c>
      <c r="V375" s="21" t="s">
        <v>2437</v>
      </c>
      <c r="W375" s="21">
        <v>1.3</v>
      </c>
      <c r="X375" s="24" t="b">
        <v>0</v>
      </c>
      <c r="Y375" s="21"/>
      <c r="Z375" s="21" t="s">
        <v>1129</v>
      </c>
      <c r="AA375" s="23">
        <v>12</v>
      </c>
      <c r="AB375" s="23">
        <v>102</v>
      </c>
      <c r="AC375" s="23">
        <v>8</v>
      </c>
      <c r="AD375" s="23">
        <v>7556</v>
      </c>
      <c r="AE375" s="23">
        <v>7556</v>
      </c>
      <c r="AF375" s="23">
        <v>6531</v>
      </c>
      <c r="AG375" s="23">
        <v>6531</v>
      </c>
      <c r="AH375" s="21">
        <v>1.5</v>
      </c>
      <c r="AI375" s="21">
        <v>1.5</v>
      </c>
      <c r="AJ375" s="21" t="s">
        <v>2437</v>
      </c>
      <c r="AK375" s="23">
        <v>90</v>
      </c>
      <c r="AL375" s="23">
        <v>1</v>
      </c>
      <c r="AM375" s="23">
        <v>0</v>
      </c>
      <c r="AN375" s="23">
        <v>0</v>
      </c>
      <c r="AO375" s="23">
        <v>4</v>
      </c>
      <c r="AP375" s="23">
        <v>0</v>
      </c>
      <c r="AQ375" s="23">
        <v>0</v>
      </c>
      <c r="AR375" s="23">
        <v>0</v>
      </c>
      <c r="AS375" s="23">
        <v>0</v>
      </c>
      <c r="AT375" s="23">
        <v>0</v>
      </c>
      <c r="AU375" s="23">
        <v>0</v>
      </c>
      <c r="AV375" s="23">
        <v>2</v>
      </c>
      <c r="AW375" s="23">
        <v>28</v>
      </c>
      <c r="AX375" s="21">
        <v>0</v>
      </c>
      <c r="AY375" s="21">
        <v>0</v>
      </c>
      <c r="AZ375" s="21">
        <v>0</v>
      </c>
      <c r="BA375" s="21">
        <v>0</v>
      </c>
      <c r="BB375" s="23">
        <v>1</v>
      </c>
      <c r="BC375" s="21">
        <v>1.05</v>
      </c>
      <c r="BD375" s="21">
        <v>0.09</v>
      </c>
      <c r="BE375" s="21">
        <v>1.1399999999999999</v>
      </c>
      <c r="BF375" s="21">
        <v>4.0999999999999996</v>
      </c>
      <c r="BG375" s="23">
        <v>611</v>
      </c>
      <c r="BH375" s="23">
        <v>69</v>
      </c>
      <c r="BI375" s="23">
        <v>615</v>
      </c>
      <c r="BJ375" s="23">
        <v>68</v>
      </c>
      <c r="BK375" s="23">
        <v>610</v>
      </c>
      <c r="BL375" s="23">
        <v>69</v>
      </c>
      <c r="BM375" s="23">
        <v>617</v>
      </c>
      <c r="BN375" s="23">
        <v>69</v>
      </c>
      <c r="BO375" s="21"/>
      <c r="BP375" s="21"/>
      <c r="BQ375" s="21"/>
      <c r="BR375" s="21"/>
      <c r="BS375" s="23">
        <v>1</v>
      </c>
      <c r="BT375" s="21"/>
      <c r="BU375" s="23">
        <v>1.05</v>
      </c>
      <c r="BV375" s="23">
        <v>0</v>
      </c>
      <c r="BW375" s="23">
        <v>0.09</v>
      </c>
      <c r="BX375" s="23">
        <v>1.1399999999999999</v>
      </c>
      <c r="BY375" s="23">
        <v>4.0999999999999996</v>
      </c>
      <c r="BZ375" s="23">
        <v>4</v>
      </c>
      <c r="CA375" s="23">
        <v>106</v>
      </c>
      <c r="CB375" s="23">
        <v>30</v>
      </c>
      <c r="CC375" s="23">
        <v>19</v>
      </c>
      <c r="CD375" s="23">
        <v>4</v>
      </c>
      <c r="CE375" s="23">
        <v>19</v>
      </c>
      <c r="CF375" s="23">
        <v>4</v>
      </c>
      <c r="CG375" s="23">
        <v>146</v>
      </c>
      <c r="CH375" s="23">
        <v>27</v>
      </c>
      <c r="CI375" s="23">
        <v>1</v>
      </c>
      <c r="CJ375" s="23">
        <v>0</v>
      </c>
      <c r="CK375" s="21"/>
      <c r="CL375" s="21"/>
      <c r="CM375" s="21"/>
      <c r="CN375" s="21"/>
      <c r="CO375" s="21"/>
      <c r="CP375" s="21"/>
      <c r="CQ375" s="21"/>
      <c r="CR375" s="21"/>
      <c r="CS375" s="21"/>
      <c r="CT375" s="21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</row>
    <row r="376" spans="1:267" ht="17.25" thickBot="1">
      <c r="A376" s="21"/>
      <c r="B376" s="21"/>
      <c r="C376" s="23">
        <v>174595</v>
      </c>
      <c r="D376" s="23">
        <v>0</v>
      </c>
      <c r="E376" s="23">
        <v>0</v>
      </c>
      <c r="F376" s="23">
        <v>0</v>
      </c>
      <c r="G376" s="23">
        <v>0</v>
      </c>
      <c r="H376" s="23">
        <v>0</v>
      </c>
      <c r="I376" s="23">
        <v>4</v>
      </c>
      <c r="J376" s="21">
        <v>0</v>
      </c>
      <c r="K376" s="21">
        <v>0.5</v>
      </c>
      <c r="L376" s="23">
        <v>0</v>
      </c>
      <c r="M376" s="21" t="s">
        <v>2438</v>
      </c>
      <c r="N376" s="21">
        <v>0</v>
      </c>
      <c r="O376" s="23">
        <v>327</v>
      </c>
      <c r="P376" s="24" t="b">
        <v>0</v>
      </c>
      <c r="Q376" s="21"/>
      <c r="R376" s="21"/>
      <c r="S376" s="23">
        <v>45</v>
      </c>
      <c r="T376" s="21" t="s">
        <v>2439</v>
      </c>
      <c r="U376" s="21">
        <v>0</v>
      </c>
      <c r="V376" s="21" t="s">
        <v>2440</v>
      </c>
      <c r="W376" s="21">
        <v>0.2</v>
      </c>
      <c r="X376" s="24" t="b">
        <v>0</v>
      </c>
      <c r="Y376" s="21"/>
      <c r="Z376" s="21" t="s">
        <v>1129</v>
      </c>
      <c r="AA376" s="23">
        <v>12</v>
      </c>
      <c r="AB376" s="23">
        <v>102</v>
      </c>
      <c r="AC376" s="23">
        <v>0</v>
      </c>
      <c r="AD376" s="23">
        <v>440</v>
      </c>
      <c r="AE376" s="23">
        <v>440</v>
      </c>
      <c r="AF376" s="23">
        <v>1632</v>
      </c>
      <c r="AG376" s="23">
        <v>1632</v>
      </c>
      <c r="AH376" s="21">
        <v>0</v>
      </c>
      <c r="AI376" s="21">
        <v>0</v>
      </c>
      <c r="AJ376" s="21" t="s">
        <v>2440</v>
      </c>
      <c r="AK376" s="23">
        <v>0</v>
      </c>
      <c r="AL376" s="23">
        <v>0</v>
      </c>
      <c r="AM376" s="23">
        <v>0</v>
      </c>
      <c r="AN376" s="23">
        <v>0</v>
      </c>
      <c r="AO376" s="23">
        <v>0</v>
      </c>
      <c r="AP376" s="23">
        <v>0</v>
      </c>
      <c r="AQ376" s="23">
        <v>0</v>
      </c>
      <c r="AR376" s="23">
        <v>0</v>
      </c>
      <c r="AS376" s="23">
        <v>0</v>
      </c>
      <c r="AT376" s="23">
        <v>0</v>
      </c>
      <c r="AU376" s="23">
        <v>0</v>
      </c>
      <c r="AV376" s="23">
        <v>0</v>
      </c>
      <c r="AW376" s="23">
        <v>0</v>
      </c>
      <c r="AX376" s="21">
        <v>0</v>
      </c>
      <c r="AY376" s="21">
        <v>0</v>
      </c>
      <c r="AZ376" s="21">
        <v>0</v>
      </c>
      <c r="BA376" s="21">
        <v>0</v>
      </c>
      <c r="BB376" s="23">
        <v>0</v>
      </c>
      <c r="BC376" s="21">
        <v>0</v>
      </c>
      <c r="BD376" s="21">
        <v>0</v>
      </c>
      <c r="BE376" s="21">
        <v>0</v>
      </c>
      <c r="BF376" s="21">
        <v>0</v>
      </c>
      <c r="BG376" s="23">
        <v>380</v>
      </c>
      <c r="BH376" s="23">
        <v>23</v>
      </c>
      <c r="BI376" s="23">
        <v>376</v>
      </c>
      <c r="BJ376" s="23">
        <v>25</v>
      </c>
      <c r="BK376" s="23">
        <v>345</v>
      </c>
      <c r="BL376" s="23">
        <v>26</v>
      </c>
      <c r="BM376" s="23">
        <v>388</v>
      </c>
      <c r="BN376" s="23">
        <v>26</v>
      </c>
      <c r="BO376" s="21"/>
      <c r="BP376" s="21"/>
      <c r="BQ376" s="21"/>
      <c r="BR376" s="21"/>
      <c r="BS376" s="21"/>
      <c r="BT376" s="21"/>
      <c r="BU376" s="23">
        <v>0</v>
      </c>
      <c r="BV376" s="23">
        <v>0</v>
      </c>
      <c r="BW376" s="23">
        <v>0</v>
      </c>
      <c r="BX376" s="23">
        <v>0</v>
      </c>
      <c r="BY376" s="23">
        <v>0</v>
      </c>
      <c r="BZ376" s="23">
        <v>0</v>
      </c>
      <c r="CA376" s="23">
        <v>385</v>
      </c>
      <c r="CB376" s="23">
        <v>63</v>
      </c>
      <c r="CC376" s="23">
        <v>430</v>
      </c>
      <c r="CD376" s="23">
        <v>38</v>
      </c>
      <c r="CE376" s="23">
        <v>430</v>
      </c>
      <c r="CF376" s="23">
        <v>38</v>
      </c>
      <c r="CG376" s="23">
        <v>309</v>
      </c>
      <c r="CH376" s="23">
        <v>53</v>
      </c>
      <c r="CI376" s="23">
        <v>0</v>
      </c>
      <c r="CJ376" s="23">
        <v>0</v>
      </c>
      <c r="CK376" s="21"/>
      <c r="CL376" s="21"/>
      <c r="CM376" s="21"/>
      <c r="CN376" s="21"/>
      <c r="CO376" s="21"/>
      <c r="CP376" s="21"/>
      <c r="CQ376" s="21"/>
      <c r="CR376" s="21"/>
      <c r="CS376" s="21"/>
      <c r="CT376" s="21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</row>
    <row r="377" spans="1:267" ht="17.25" thickBot="1">
      <c r="A377" s="21"/>
      <c r="B377" s="21"/>
      <c r="C377" s="23">
        <v>229164</v>
      </c>
      <c r="D377" s="23">
        <v>0</v>
      </c>
      <c r="E377" s="23">
        <v>0</v>
      </c>
      <c r="F377" s="23">
        <v>0</v>
      </c>
      <c r="G377" s="23">
        <v>0</v>
      </c>
      <c r="H377" s="23">
        <v>0</v>
      </c>
      <c r="I377" s="23">
        <v>4</v>
      </c>
      <c r="J377" s="21">
        <v>0</v>
      </c>
      <c r="K377" s="21">
        <v>0.9</v>
      </c>
      <c r="L377" s="23">
        <v>1</v>
      </c>
      <c r="M377" s="21" t="s">
        <v>2441</v>
      </c>
      <c r="N377" s="21">
        <v>1</v>
      </c>
      <c r="O377" s="23">
        <v>328</v>
      </c>
      <c r="P377" s="24" t="b">
        <v>0</v>
      </c>
      <c r="Q377" s="21"/>
      <c r="R377" s="21"/>
      <c r="S377" s="23">
        <v>50</v>
      </c>
      <c r="T377" s="21" t="s">
        <v>2442</v>
      </c>
      <c r="U377" s="21">
        <v>1</v>
      </c>
      <c r="V377" s="21" t="s">
        <v>2443</v>
      </c>
      <c r="W377" s="21">
        <v>0.2</v>
      </c>
      <c r="X377" s="24" t="b">
        <v>0</v>
      </c>
      <c r="Y377" s="21"/>
      <c r="Z377" s="21" t="s">
        <v>1129</v>
      </c>
      <c r="AA377" s="23">
        <v>12</v>
      </c>
      <c r="AB377" s="23">
        <v>102</v>
      </c>
      <c r="AC377" s="23">
        <v>1</v>
      </c>
      <c r="AD377" s="23">
        <v>345</v>
      </c>
      <c r="AE377" s="23">
        <v>345</v>
      </c>
      <c r="AF377" s="23">
        <v>1449</v>
      </c>
      <c r="AG377" s="23">
        <v>1449</v>
      </c>
      <c r="AH377" s="21">
        <v>0.2</v>
      </c>
      <c r="AI377" s="21">
        <v>0.2</v>
      </c>
      <c r="AJ377" s="21" t="s">
        <v>2443</v>
      </c>
      <c r="AK377" s="23">
        <v>14</v>
      </c>
      <c r="AL377" s="23">
        <v>0</v>
      </c>
      <c r="AM377" s="23">
        <v>0</v>
      </c>
      <c r="AN377" s="23">
        <v>0</v>
      </c>
      <c r="AO377" s="23">
        <v>2</v>
      </c>
      <c r="AP377" s="23">
        <v>0</v>
      </c>
      <c r="AQ377" s="23">
        <v>0</v>
      </c>
      <c r="AR377" s="23">
        <v>0</v>
      </c>
      <c r="AS377" s="23">
        <v>0</v>
      </c>
      <c r="AT377" s="23">
        <v>0</v>
      </c>
      <c r="AU377" s="23">
        <v>0</v>
      </c>
      <c r="AV377" s="23">
        <v>0</v>
      </c>
      <c r="AW377" s="23">
        <v>3</v>
      </c>
      <c r="AX377" s="21">
        <v>0</v>
      </c>
      <c r="AY377" s="21">
        <v>0</v>
      </c>
      <c r="AZ377" s="21">
        <v>0</v>
      </c>
      <c r="BA377" s="21">
        <v>0</v>
      </c>
      <c r="BB377" s="23">
        <v>0</v>
      </c>
      <c r="BC377" s="21">
        <v>0</v>
      </c>
      <c r="BD377" s="21">
        <v>0</v>
      </c>
      <c r="BE377" s="21">
        <v>0</v>
      </c>
      <c r="BF377" s="21">
        <v>1.76</v>
      </c>
      <c r="BG377" s="23">
        <v>570</v>
      </c>
      <c r="BH377" s="23">
        <v>55</v>
      </c>
      <c r="BI377" s="23">
        <v>573</v>
      </c>
      <c r="BJ377" s="23">
        <v>55</v>
      </c>
      <c r="BK377" s="23">
        <v>563</v>
      </c>
      <c r="BL377" s="23">
        <v>56</v>
      </c>
      <c r="BM377" s="23">
        <v>578</v>
      </c>
      <c r="BN377" s="23">
        <v>56</v>
      </c>
      <c r="BO377" s="21"/>
      <c r="BP377" s="21"/>
      <c r="BQ377" s="21"/>
      <c r="BR377" s="21"/>
      <c r="BS377" s="21"/>
      <c r="BT377" s="21"/>
      <c r="BU377" s="23">
        <v>0</v>
      </c>
      <c r="BV377" s="23">
        <v>0</v>
      </c>
      <c r="BW377" s="23">
        <v>0</v>
      </c>
      <c r="BX377" s="23">
        <v>0</v>
      </c>
      <c r="BY377" s="23">
        <v>11.31</v>
      </c>
      <c r="BZ377" s="23">
        <v>12.86</v>
      </c>
      <c r="CA377" s="23">
        <v>262</v>
      </c>
      <c r="CB377" s="23">
        <v>50</v>
      </c>
      <c r="CC377" s="23">
        <v>243</v>
      </c>
      <c r="CD377" s="23">
        <v>29</v>
      </c>
      <c r="CE377" s="23">
        <v>243</v>
      </c>
      <c r="CF377" s="23">
        <v>29</v>
      </c>
      <c r="CG377" s="23">
        <v>363</v>
      </c>
      <c r="CH377" s="23">
        <v>57</v>
      </c>
      <c r="CI377" s="23">
        <v>0</v>
      </c>
      <c r="CJ377" s="23">
        <v>0</v>
      </c>
      <c r="CK377" s="21"/>
      <c r="CL377" s="21"/>
      <c r="CM377" s="21"/>
      <c r="CN377" s="21"/>
      <c r="CO377" s="21"/>
      <c r="CP377" s="21"/>
      <c r="CQ377" s="21"/>
      <c r="CR377" s="21"/>
      <c r="CS377" s="21"/>
      <c r="CT377" s="21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</row>
    <row r="378" spans="1:267" ht="17.25" thickBot="1">
      <c r="A378" s="23">
        <v>0</v>
      </c>
      <c r="B378" s="23">
        <v>0</v>
      </c>
      <c r="C378" s="23">
        <v>168035</v>
      </c>
      <c r="D378" s="23">
        <v>0</v>
      </c>
      <c r="E378" s="23">
        <v>0</v>
      </c>
      <c r="F378" s="23">
        <v>0</v>
      </c>
      <c r="G378" s="23">
        <v>0</v>
      </c>
      <c r="H378" s="23">
        <v>0</v>
      </c>
      <c r="I378" s="23">
        <v>3</v>
      </c>
      <c r="J378" s="21">
        <v>0</v>
      </c>
      <c r="K378" s="21">
        <v>0</v>
      </c>
      <c r="L378" s="23">
        <v>0</v>
      </c>
      <c r="M378" s="21" t="s">
        <v>340</v>
      </c>
      <c r="N378" s="21">
        <v>0</v>
      </c>
      <c r="O378" s="23">
        <v>329</v>
      </c>
      <c r="P378" s="24" t="b">
        <v>0</v>
      </c>
      <c r="Q378" s="21" t="s">
        <v>2738</v>
      </c>
      <c r="R378" s="21" t="s">
        <v>2739</v>
      </c>
      <c r="S378" s="23">
        <v>50</v>
      </c>
      <c r="T378" s="21" t="s">
        <v>2444</v>
      </c>
      <c r="U378" s="21">
        <v>0</v>
      </c>
      <c r="V378" s="21" t="s">
        <v>2445</v>
      </c>
      <c r="W378" s="21">
        <v>0</v>
      </c>
      <c r="X378" s="24" t="b">
        <v>0</v>
      </c>
      <c r="Y378" s="21"/>
      <c r="Z378" s="21" t="s">
        <v>1143</v>
      </c>
      <c r="AA378" s="23">
        <v>12</v>
      </c>
      <c r="AB378" s="23">
        <v>102</v>
      </c>
      <c r="AC378" s="23">
        <v>0</v>
      </c>
      <c r="AD378" s="23">
        <v>0</v>
      </c>
      <c r="AE378" s="23">
        <v>0</v>
      </c>
      <c r="AF378" s="23">
        <v>68</v>
      </c>
      <c r="AG378" s="23">
        <v>68</v>
      </c>
      <c r="AH378" s="21">
        <v>0</v>
      </c>
      <c r="AI378" s="21">
        <v>0</v>
      </c>
      <c r="AJ378" s="21" t="s">
        <v>2445</v>
      </c>
      <c r="AK378" s="23">
        <v>0</v>
      </c>
      <c r="AL378" s="23">
        <v>0</v>
      </c>
      <c r="AM378" s="23">
        <v>0</v>
      </c>
      <c r="AN378" s="23">
        <v>0</v>
      </c>
      <c r="AO378" s="23">
        <v>0</v>
      </c>
      <c r="AP378" s="23">
        <v>0</v>
      </c>
      <c r="AQ378" s="23">
        <v>0</v>
      </c>
      <c r="AR378" s="23">
        <v>0</v>
      </c>
      <c r="AS378" s="23">
        <v>0</v>
      </c>
      <c r="AT378" s="23">
        <v>0</v>
      </c>
      <c r="AU378" s="23">
        <v>0</v>
      </c>
      <c r="AV378" s="23">
        <v>0</v>
      </c>
      <c r="AW378" s="23">
        <v>0</v>
      </c>
      <c r="AX378" s="21">
        <v>0</v>
      </c>
      <c r="AY378" s="21">
        <v>0</v>
      </c>
      <c r="AZ378" s="21">
        <v>0</v>
      </c>
      <c r="BA378" s="21">
        <v>0</v>
      </c>
      <c r="BB378" s="23">
        <v>0</v>
      </c>
      <c r="BC378" s="21">
        <v>0</v>
      </c>
      <c r="BD378" s="21">
        <v>0</v>
      </c>
      <c r="BE378" s="21">
        <v>0</v>
      </c>
      <c r="BF378" s="21">
        <v>0</v>
      </c>
      <c r="BG378" s="23">
        <v>538</v>
      </c>
      <c r="BH378" s="23">
        <v>208</v>
      </c>
      <c r="BI378" s="23">
        <v>539</v>
      </c>
      <c r="BJ378" s="23">
        <v>214</v>
      </c>
      <c r="BK378" s="23">
        <v>523</v>
      </c>
      <c r="BL378" s="23">
        <v>200</v>
      </c>
      <c r="BM378" s="23">
        <v>545</v>
      </c>
      <c r="BN378" s="23">
        <v>215</v>
      </c>
      <c r="BO378" s="21"/>
      <c r="BP378" s="21"/>
      <c r="BQ378" s="21"/>
      <c r="BR378" s="21"/>
      <c r="BS378" s="21"/>
      <c r="BT378" s="21"/>
      <c r="BU378" s="23">
        <v>0</v>
      </c>
      <c r="BV378" s="23">
        <v>0</v>
      </c>
      <c r="BW378" s="23">
        <v>0</v>
      </c>
      <c r="BX378" s="23">
        <v>0</v>
      </c>
      <c r="BY378" s="23">
        <v>0</v>
      </c>
      <c r="BZ378" s="23">
        <v>0</v>
      </c>
      <c r="CA378" s="23">
        <v>214</v>
      </c>
      <c r="CB378" s="23">
        <v>140</v>
      </c>
      <c r="CC378" s="23">
        <v>570</v>
      </c>
      <c r="CD378" s="23">
        <v>229</v>
      </c>
      <c r="CE378" s="23">
        <v>570</v>
      </c>
      <c r="CF378" s="23">
        <v>229</v>
      </c>
      <c r="CG378" s="23">
        <v>652</v>
      </c>
      <c r="CH378" s="23">
        <v>274</v>
      </c>
      <c r="CI378" s="23">
        <v>0</v>
      </c>
      <c r="CJ378" s="23">
        <v>0</v>
      </c>
      <c r="CK378" s="21"/>
      <c r="CL378" s="21"/>
      <c r="CM378" s="21"/>
      <c r="CN378" s="21"/>
      <c r="CO378" s="21"/>
      <c r="CP378" s="21"/>
      <c r="CQ378" s="21"/>
      <c r="CR378" s="21"/>
      <c r="CS378" s="21"/>
      <c r="CT378" s="21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</row>
    <row r="379" spans="1:267" ht="17.25" thickBot="1">
      <c r="A379" s="23">
        <v>0</v>
      </c>
      <c r="B379" s="23">
        <v>0</v>
      </c>
      <c r="C379" s="23">
        <v>199056</v>
      </c>
      <c r="D379" s="23">
        <v>0</v>
      </c>
      <c r="E379" s="23">
        <v>0</v>
      </c>
      <c r="F379" s="23">
        <v>0</v>
      </c>
      <c r="G379" s="23">
        <v>0</v>
      </c>
      <c r="H379" s="23">
        <v>0</v>
      </c>
      <c r="I379" s="23">
        <v>2</v>
      </c>
      <c r="J379" s="21">
        <v>0</v>
      </c>
      <c r="K379" s="21">
        <v>0</v>
      </c>
      <c r="L379" s="23">
        <v>0</v>
      </c>
      <c r="M379" s="21" t="s">
        <v>683</v>
      </c>
      <c r="N379" s="21">
        <v>0</v>
      </c>
      <c r="O379" s="23">
        <v>330</v>
      </c>
      <c r="P379" s="24" t="b">
        <v>0</v>
      </c>
      <c r="Q379" s="21" t="s">
        <v>2904</v>
      </c>
      <c r="R379" s="21" t="s">
        <v>2740</v>
      </c>
      <c r="S379" s="23">
        <v>45</v>
      </c>
      <c r="T379" s="21" t="s">
        <v>2446</v>
      </c>
      <c r="U379" s="21">
        <v>0</v>
      </c>
      <c r="V379" s="21" t="s">
        <v>2447</v>
      </c>
      <c r="W379" s="21">
        <v>0</v>
      </c>
      <c r="X379" s="24" t="b">
        <v>0</v>
      </c>
      <c r="Y379" s="21"/>
      <c r="Z379" s="21" t="s">
        <v>1170</v>
      </c>
      <c r="AA379" s="23">
        <v>12</v>
      </c>
      <c r="AB379" s="23">
        <v>102</v>
      </c>
      <c r="AC379" s="23">
        <v>0</v>
      </c>
      <c r="AD379" s="23">
        <v>8</v>
      </c>
      <c r="AE379" s="23">
        <v>8</v>
      </c>
      <c r="AF379" s="23">
        <v>288</v>
      </c>
      <c r="AG379" s="23">
        <v>288</v>
      </c>
      <c r="AH379" s="21">
        <v>0</v>
      </c>
      <c r="AI379" s="21">
        <v>0</v>
      </c>
      <c r="AJ379" s="21" t="s">
        <v>2447</v>
      </c>
      <c r="AK379" s="23">
        <v>0</v>
      </c>
      <c r="AL379" s="23">
        <v>0</v>
      </c>
      <c r="AM379" s="23">
        <v>0</v>
      </c>
      <c r="AN379" s="23">
        <v>0</v>
      </c>
      <c r="AO379" s="23">
        <v>0</v>
      </c>
      <c r="AP379" s="23">
        <v>0</v>
      </c>
      <c r="AQ379" s="23">
        <v>0</v>
      </c>
      <c r="AR379" s="23">
        <v>0</v>
      </c>
      <c r="AS379" s="23">
        <v>0</v>
      </c>
      <c r="AT379" s="23">
        <v>0</v>
      </c>
      <c r="AU379" s="23">
        <v>0</v>
      </c>
      <c r="AV379" s="23">
        <v>0</v>
      </c>
      <c r="AW379" s="23">
        <v>0</v>
      </c>
      <c r="AX379" s="21">
        <v>0</v>
      </c>
      <c r="AY379" s="21">
        <v>0</v>
      </c>
      <c r="AZ379" s="21">
        <v>0</v>
      </c>
      <c r="BA379" s="21">
        <v>0</v>
      </c>
      <c r="BB379" s="23">
        <v>0</v>
      </c>
      <c r="BC379" s="21">
        <v>0</v>
      </c>
      <c r="BD379" s="21">
        <v>0</v>
      </c>
      <c r="BE379" s="21">
        <v>0</v>
      </c>
      <c r="BF379" s="21">
        <v>0</v>
      </c>
      <c r="BG379" s="23">
        <v>388</v>
      </c>
      <c r="BH379" s="23">
        <v>176</v>
      </c>
      <c r="BI379" s="23">
        <v>384</v>
      </c>
      <c r="BJ379" s="23">
        <v>172</v>
      </c>
      <c r="BK379" s="23">
        <v>353</v>
      </c>
      <c r="BL379" s="23">
        <v>158</v>
      </c>
      <c r="BM379" s="23">
        <v>396</v>
      </c>
      <c r="BN379" s="23">
        <v>174</v>
      </c>
      <c r="BO379" s="21"/>
      <c r="BP379" s="21"/>
      <c r="BQ379" s="21"/>
      <c r="BR379" s="21"/>
      <c r="BS379" s="21"/>
      <c r="BT379" s="21"/>
      <c r="BU379" s="23">
        <v>0</v>
      </c>
      <c r="BV379" s="23">
        <v>0</v>
      </c>
      <c r="BW379" s="23">
        <v>0</v>
      </c>
      <c r="BX379" s="23">
        <v>0</v>
      </c>
      <c r="BY379" s="23">
        <v>0</v>
      </c>
      <c r="BZ379" s="23">
        <v>0</v>
      </c>
      <c r="CA379" s="23">
        <v>398</v>
      </c>
      <c r="CB379" s="23">
        <v>93</v>
      </c>
      <c r="CC379" s="23">
        <v>437</v>
      </c>
      <c r="CD379" s="23">
        <v>178</v>
      </c>
      <c r="CE379" s="23">
        <v>437</v>
      </c>
      <c r="CF379" s="23">
        <v>178</v>
      </c>
      <c r="CG379" s="23">
        <v>598</v>
      </c>
      <c r="CH379" s="23">
        <v>207</v>
      </c>
      <c r="CI379" s="23">
        <v>0</v>
      </c>
      <c r="CJ379" s="23">
        <v>0</v>
      </c>
      <c r="CK379" s="21"/>
      <c r="CL379" s="21"/>
      <c r="CM379" s="21"/>
      <c r="CN379" s="21"/>
      <c r="CO379" s="21"/>
      <c r="CP379" s="21"/>
      <c r="CQ379" s="21"/>
      <c r="CR379" s="21"/>
      <c r="CS379" s="21"/>
      <c r="CT379" s="21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</row>
    <row r="380" spans="1:267" ht="17.25" thickBot="1">
      <c r="A380" s="21"/>
      <c r="B380" s="21"/>
      <c r="C380" s="23">
        <v>490180</v>
      </c>
      <c r="D380" s="23">
        <v>0</v>
      </c>
      <c r="E380" s="23">
        <v>0</v>
      </c>
      <c r="F380" s="23">
        <v>0</v>
      </c>
      <c r="G380" s="23">
        <v>0</v>
      </c>
      <c r="H380" s="23">
        <v>0</v>
      </c>
      <c r="I380" s="23">
        <v>4</v>
      </c>
      <c r="J380" s="21">
        <v>0</v>
      </c>
      <c r="K380" s="21">
        <v>0.5</v>
      </c>
      <c r="L380" s="23">
        <v>0</v>
      </c>
      <c r="M380" s="21" t="s">
        <v>2448</v>
      </c>
      <c r="N380" s="21">
        <v>0</v>
      </c>
      <c r="O380" s="23">
        <v>331</v>
      </c>
      <c r="P380" s="24" t="b">
        <v>0</v>
      </c>
      <c r="Q380" s="21"/>
      <c r="R380" s="21"/>
      <c r="S380" s="23">
        <v>45</v>
      </c>
      <c r="T380" s="21" t="s">
        <v>2449</v>
      </c>
      <c r="U380" s="21">
        <v>0</v>
      </c>
      <c r="V380" s="21" t="s">
        <v>2450</v>
      </c>
      <c r="W380" s="21">
        <v>0.2</v>
      </c>
      <c r="X380" s="24" t="b">
        <v>0</v>
      </c>
      <c r="Y380" s="21"/>
      <c r="Z380" s="21" t="s">
        <v>1129</v>
      </c>
      <c r="AA380" s="23">
        <v>12</v>
      </c>
      <c r="AB380" s="23">
        <v>102</v>
      </c>
      <c r="AC380" s="23">
        <v>0</v>
      </c>
      <c r="AD380" s="23">
        <v>468</v>
      </c>
      <c r="AE380" s="23">
        <v>468</v>
      </c>
      <c r="AF380" s="23">
        <v>1387</v>
      </c>
      <c r="AG380" s="23">
        <v>1387</v>
      </c>
      <c r="AH380" s="21">
        <v>0</v>
      </c>
      <c r="AI380" s="21">
        <v>0</v>
      </c>
      <c r="AJ380" s="21" t="s">
        <v>2450</v>
      </c>
      <c r="AK380" s="23">
        <v>0</v>
      </c>
      <c r="AL380" s="23">
        <v>0</v>
      </c>
      <c r="AM380" s="23">
        <v>0</v>
      </c>
      <c r="AN380" s="23">
        <v>0</v>
      </c>
      <c r="AO380" s="23">
        <v>0</v>
      </c>
      <c r="AP380" s="23">
        <v>0</v>
      </c>
      <c r="AQ380" s="23">
        <v>0</v>
      </c>
      <c r="AR380" s="23">
        <v>0</v>
      </c>
      <c r="AS380" s="23">
        <v>0</v>
      </c>
      <c r="AT380" s="23">
        <v>0</v>
      </c>
      <c r="AU380" s="23">
        <v>0</v>
      </c>
      <c r="AV380" s="23">
        <v>0</v>
      </c>
      <c r="AW380" s="23">
        <v>0</v>
      </c>
      <c r="AX380" s="21">
        <v>0</v>
      </c>
      <c r="AY380" s="21">
        <v>0</v>
      </c>
      <c r="AZ380" s="21">
        <v>0</v>
      </c>
      <c r="BA380" s="21">
        <v>0</v>
      </c>
      <c r="BB380" s="23">
        <v>0</v>
      </c>
      <c r="BC380" s="21">
        <v>0</v>
      </c>
      <c r="BD380" s="21">
        <v>0</v>
      </c>
      <c r="BE380" s="21">
        <v>0</v>
      </c>
      <c r="BF380" s="21">
        <v>0</v>
      </c>
      <c r="BG380" s="23">
        <v>475</v>
      </c>
      <c r="BH380" s="23">
        <v>44</v>
      </c>
      <c r="BI380" s="23">
        <v>475</v>
      </c>
      <c r="BJ380" s="23">
        <v>45</v>
      </c>
      <c r="BK380" s="23">
        <v>454</v>
      </c>
      <c r="BL380" s="23">
        <v>46</v>
      </c>
      <c r="BM380" s="23">
        <v>483</v>
      </c>
      <c r="BN380" s="23">
        <v>46</v>
      </c>
      <c r="BO380" s="21"/>
      <c r="BP380" s="21"/>
      <c r="BQ380" s="21"/>
      <c r="BR380" s="21"/>
      <c r="BS380" s="21"/>
      <c r="BT380" s="21"/>
      <c r="BU380" s="23">
        <v>0</v>
      </c>
      <c r="BV380" s="23">
        <v>0</v>
      </c>
      <c r="BW380" s="23">
        <v>0</v>
      </c>
      <c r="BX380" s="23">
        <v>0</v>
      </c>
      <c r="BY380" s="23">
        <v>0</v>
      </c>
      <c r="BZ380" s="23">
        <v>0</v>
      </c>
      <c r="CA380" s="23">
        <v>523</v>
      </c>
      <c r="CB380" s="23">
        <v>84</v>
      </c>
      <c r="CC380" s="23">
        <v>519</v>
      </c>
      <c r="CD380" s="23">
        <v>57</v>
      </c>
      <c r="CE380" s="23">
        <v>519</v>
      </c>
      <c r="CF380" s="23">
        <v>57</v>
      </c>
      <c r="CG380" s="23">
        <v>316</v>
      </c>
      <c r="CH380" s="23">
        <v>54</v>
      </c>
      <c r="CI380" s="23">
        <v>0</v>
      </c>
      <c r="CJ380" s="23">
        <v>0</v>
      </c>
      <c r="CK380" s="21"/>
      <c r="CL380" s="21"/>
      <c r="CM380" s="21"/>
      <c r="CN380" s="21"/>
      <c r="CO380" s="21"/>
      <c r="CP380" s="21"/>
      <c r="CQ380" s="21"/>
      <c r="CR380" s="21"/>
      <c r="CS380" s="21"/>
      <c r="CT380" s="21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</row>
    <row r="381" spans="1:267" ht="17.25" thickBot="1">
      <c r="A381" s="21"/>
      <c r="B381" s="21"/>
      <c r="C381" s="23">
        <v>243532</v>
      </c>
      <c r="D381" s="23">
        <v>0</v>
      </c>
      <c r="E381" s="23">
        <v>0</v>
      </c>
      <c r="F381" s="23">
        <v>0</v>
      </c>
      <c r="G381" s="23">
        <v>0</v>
      </c>
      <c r="H381" s="23">
        <v>0</v>
      </c>
      <c r="I381" s="23">
        <v>3</v>
      </c>
      <c r="J381" s="21">
        <v>0</v>
      </c>
      <c r="K381" s="21">
        <v>0.5</v>
      </c>
      <c r="L381" s="23">
        <v>0</v>
      </c>
      <c r="M381" s="21" t="s">
        <v>2451</v>
      </c>
      <c r="N381" s="21">
        <v>0</v>
      </c>
      <c r="O381" s="23">
        <v>332</v>
      </c>
      <c r="P381" s="24" t="b">
        <v>0</v>
      </c>
      <c r="Q381" s="21"/>
      <c r="R381" s="21"/>
      <c r="S381" s="23">
        <v>45</v>
      </c>
      <c r="T381" s="21" t="s">
        <v>2452</v>
      </c>
      <c r="U381" s="21">
        <v>0</v>
      </c>
      <c r="V381" s="21" t="s">
        <v>2453</v>
      </c>
      <c r="W381" s="21">
        <v>0.2</v>
      </c>
      <c r="X381" s="24" t="b">
        <v>0</v>
      </c>
      <c r="Y381" s="21"/>
      <c r="Z381" s="21" t="s">
        <v>1129</v>
      </c>
      <c r="AA381" s="23">
        <v>12</v>
      </c>
      <c r="AB381" s="23">
        <v>102</v>
      </c>
      <c r="AC381" s="23">
        <v>0</v>
      </c>
      <c r="AD381" s="23">
        <v>382</v>
      </c>
      <c r="AE381" s="23">
        <v>382</v>
      </c>
      <c r="AF381" s="23">
        <v>1764</v>
      </c>
      <c r="AG381" s="23">
        <v>1764</v>
      </c>
      <c r="AH381" s="21">
        <v>0</v>
      </c>
      <c r="AI381" s="21">
        <v>0</v>
      </c>
      <c r="AJ381" s="21" t="s">
        <v>2453</v>
      </c>
      <c r="AK381" s="23">
        <v>0</v>
      </c>
      <c r="AL381" s="23">
        <v>0</v>
      </c>
      <c r="AM381" s="23">
        <v>0</v>
      </c>
      <c r="AN381" s="23">
        <v>0</v>
      </c>
      <c r="AO381" s="23">
        <v>0</v>
      </c>
      <c r="AP381" s="23">
        <v>0</v>
      </c>
      <c r="AQ381" s="23">
        <v>0</v>
      </c>
      <c r="AR381" s="23">
        <v>0</v>
      </c>
      <c r="AS381" s="23">
        <v>0</v>
      </c>
      <c r="AT381" s="23">
        <v>0</v>
      </c>
      <c r="AU381" s="23">
        <v>0</v>
      </c>
      <c r="AV381" s="23">
        <v>0</v>
      </c>
      <c r="AW381" s="23">
        <v>0</v>
      </c>
      <c r="AX381" s="21">
        <v>0</v>
      </c>
      <c r="AY381" s="21">
        <v>0</v>
      </c>
      <c r="AZ381" s="21">
        <v>0</v>
      </c>
      <c r="BA381" s="21">
        <v>0</v>
      </c>
      <c r="BB381" s="23">
        <v>0</v>
      </c>
      <c r="BC381" s="21">
        <v>0</v>
      </c>
      <c r="BD381" s="21">
        <v>0</v>
      </c>
      <c r="BE381" s="21">
        <v>0</v>
      </c>
      <c r="BF381" s="21">
        <v>0</v>
      </c>
      <c r="BG381" s="23">
        <v>423</v>
      </c>
      <c r="BH381" s="23">
        <v>131</v>
      </c>
      <c r="BI381" s="23">
        <v>423</v>
      </c>
      <c r="BJ381" s="23">
        <v>136</v>
      </c>
      <c r="BK381" s="23">
        <v>399</v>
      </c>
      <c r="BL381" s="23">
        <v>119</v>
      </c>
      <c r="BM381" s="23">
        <v>432</v>
      </c>
      <c r="BN381" s="23">
        <v>138</v>
      </c>
      <c r="BO381" s="21"/>
      <c r="BP381" s="21"/>
      <c r="BQ381" s="21"/>
      <c r="BR381" s="21"/>
      <c r="BS381" s="21"/>
      <c r="BT381" s="21"/>
      <c r="BU381" s="23">
        <v>0</v>
      </c>
      <c r="BV381" s="23">
        <v>0</v>
      </c>
      <c r="BW381" s="23">
        <v>0</v>
      </c>
      <c r="BX381" s="23">
        <v>0</v>
      </c>
      <c r="BY381" s="23">
        <v>0</v>
      </c>
      <c r="BZ381" s="23">
        <v>0</v>
      </c>
      <c r="CA381" s="23">
        <v>456</v>
      </c>
      <c r="CB381" s="23">
        <v>229</v>
      </c>
      <c r="CC381" s="23">
        <v>472</v>
      </c>
      <c r="CD381" s="23">
        <v>160</v>
      </c>
      <c r="CE381" s="23">
        <v>472</v>
      </c>
      <c r="CF381" s="23">
        <v>160</v>
      </c>
      <c r="CG381" s="23">
        <v>332</v>
      </c>
      <c r="CH381" s="23">
        <v>100</v>
      </c>
      <c r="CI381" s="23">
        <v>0</v>
      </c>
      <c r="CJ381" s="23">
        <v>0</v>
      </c>
      <c r="CK381" s="21"/>
      <c r="CL381" s="21"/>
      <c r="CM381" s="21"/>
      <c r="CN381" s="21"/>
      <c r="CO381" s="21"/>
      <c r="CP381" s="21"/>
      <c r="CQ381" s="21"/>
      <c r="CR381" s="21"/>
      <c r="CS381" s="21"/>
      <c r="CT381" s="21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</row>
    <row r="382" spans="1:267" ht="17.25" thickBot="1">
      <c r="A382" s="23">
        <v>0</v>
      </c>
      <c r="B382" s="23">
        <v>0</v>
      </c>
      <c r="C382" s="23">
        <v>108411</v>
      </c>
      <c r="D382" s="23">
        <v>0</v>
      </c>
      <c r="E382" s="23">
        <v>0</v>
      </c>
      <c r="F382" s="23">
        <v>0</v>
      </c>
      <c r="G382" s="23">
        <v>0</v>
      </c>
      <c r="H382" s="23">
        <v>0</v>
      </c>
      <c r="I382" s="23">
        <v>2</v>
      </c>
      <c r="J382" s="21">
        <v>0</v>
      </c>
      <c r="K382" s="21">
        <v>0</v>
      </c>
      <c r="L382" s="23">
        <v>0</v>
      </c>
      <c r="M382" s="21" t="s">
        <v>1753</v>
      </c>
      <c r="N382" s="21">
        <v>0</v>
      </c>
      <c r="O382" s="23">
        <v>333</v>
      </c>
      <c r="P382" s="24" t="b">
        <v>0</v>
      </c>
      <c r="Q382" s="21" t="s">
        <v>2725</v>
      </c>
      <c r="R382" s="21" t="s">
        <v>2741</v>
      </c>
      <c r="S382" s="23">
        <v>40</v>
      </c>
      <c r="T382" s="21" t="s">
        <v>2454</v>
      </c>
      <c r="U382" s="21">
        <v>0</v>
      </c>
      <c r="V382" s="21" t="s">
        <v>2455</v>
      </c>
      <c r="W382" s="21">
        <v>0.1</v>
      </c>
      <c r="X382" s="24" t="b">
        <v>0</v>
      </c>
      <c r="Y382" s="21"/>
      <c r="Z382" s="21" t="s">
        <v>1170</v>
      </c>
      <c r="AA382" s="23">
        <v>12</v>
      </c>
      <c r="AB382" s="23">
        <v>102</v>
      </c>
      <c r="AC382" s="23">
        <v>0</v>
      </c>
      <c r="AD382" s="23">
        <v>65</v>
      </c>
      <c r="AE382" s="23">
        <v>65</v>
      </c>
      <c r="AF382" s="23">
        <v>1072</v>
      </c>
      <c r="AG382" s="23">
        <v>1072</v>
      </c>
      <c r="AH382" s="21">
        <v>0</v>
      </c>
      <c r="AI382" s="21">
        <v>0</v>
      </c>
      <c r="AJ382" s="21" t="s">
        <v>2455</v>
      </c>
      <c r="AK382" s="23">
        <v>0</v>
      </c>
      <c r="AL382" s="23">
        <v>0</v>
      </c>
      <c r="AM382" s="23">
        <v>0</v>
      </c>
      <c r="AN382" s="23">
        <v>0</v>
      </c>
      <c r="AO382" s="23">
        <v>0</v>
      </c>
      <c r="AP382" s="23">
        <v>0</v>
      </c>
      <c r="AQ382" s="23">
        <v>0</v>
      </c>
      <c r="AR382" s="23">
        <v>0</v>
      </c>
      <c r="AS382" s="23">
        <v>0</v>
      </c>
      <c r="AT382" s="23">
        <v>0</v>
      </c>
      <c r="AU382" s="23">
        <v>0</v>
      </c>
      <c r="AV382" s="23">
        <v>0</v>
      </c>
      <c r="AW382" s="23">
        <v>0</v>
      </c>
      <c r="AX382" s="21">
        <v>0</v>
      </c>
      <c r="AY382" s="21">
        <v>0</v>
      </c>
      <c r="AZ382" s="21">
        <v>0</v>
      </c>
      <c r="BA382" s="21">
        <v>0</v>
      </c>
      <c r="BB382" s="23">
        <v>0</v>
      </c>
      <c r="BC382" s="21">
        <v>0</v>
      </c>
      <c r="BD382" s="21">
        <v>0</v>
      </c>
      <c r="BE382" s="21">
        <v>0</v>
      </c>
      <c r="BF382" s="21">
        <v>0</v>
      </c>
      <c r="BG382" s="23">
        <v>246</v>
      </c>
      <c r="BH382" s="23">
        <v>90</v>
      </c>
      <c r="BI382" s="23">
        <v>237</v>
      </c>
      <c r="BJ382" s="23">
        <v>86</v>
      </c>
      <c r="BK382" s="23">
        <v>194</v>
      </c>
      <c r="BL382" s="23">
        <v>61</v>
      </c>
      <c r="BM382" s="23">
        <v>255</v>
      </c>
      <c r="BN382" s="23">
        <v>89</v>
      </c>
      <c r="BO382" s="21"/>
      <c r="BP382" s="21"/>
      <c r="BQ382" s="21"/>
      <c r="BR382" s="21"/>
      <c r="BS382" s="21"/>
      <c r="BT382" s="21"/>
      <c r="BU382" s="23">
        <v>0</v>
      </c>
      <c r="BV382" s="23">
        <v>0</v>
      </c>
      <c r="BW382" s="23">
        <v>0</v>
      </c>
      <c r="BX382" s="23">
        <v>0</v>
      </c>
      <c r="BY382" s="23">
        <v>0</v>
      </c>
      <c r="BZ382" s="23">
        <v>0</v>
      </c>
      <c r="CA382" s="23">
        <v>574</v>
      </c>
      <c r="CB382" s="23">
        <v>160</v>
      </c>
      <c r="CC382" s="23">
        <v>302</v>
      </c>
      <c r="CD382" s="23">
        <v>95</v>
      </c>
      <c r="CE382" s="23">
        <v>302</v>
      </c>
      <c r="CF382" s="23">
        <v>95</v>
      </c>
      <c r="CG382" s="23">
        <v>450</v>
      </c>
      <c r="CH382" s="23">
        <v>173</v>
      </c>
      <c r="CI382" s="23">
        <v>0</v>
      </c>
      <c r="CJ382" s="23">
        <v>0</v>
      </c>
      <c r="CK382" s="21"/>
      <c r="CL382" s="21"/>
      <c r="CM382" s="21"/>
      <c r="CN382" s="21"/>
      <c r="CO382" s="21"/>
      <c r="CP382" s="21"/>
      <c r="CQ382" s="21"/>
      <c r="CR382" s="21"/>
      <c r="CS382" s="21"/>
      <c r="CT382" s="21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</row>
    <row r="383" spans="1:267" ht="17.25" thickBot="1">
      <c r="A383" s="21"/>
      <c r="B383" s="21"/>
      <c r="C383" s="23">
        <v>165152</v>
      </c>
      <c r="D383" s="23">
        <v>0</v>
      </c>
      <c r="E383" s="23">
        <v>0</v>
      </c>
      <c r="F383" s="23">
        <v>0</v>
      </c>
      <c r="G383" s="23">
        <v>0</v>
      </c>
      <c r="H383" s="23">
        <v>0</v>
      </c>
      <c r="I383" s="23">
        <v>3</v>
      </c>
      <c r="J383" s="21">
        <v>0</v>
      </c>
      <c r="K383" s="21">
        <v>0.5</v>
      </c>
      <c r="L383" s="23">
        <v>0</v>
      </c>
      <c r="M383" s="21" t="s">
        <v>2456</v>
      </c>
      <c r="N383" s="21">
        <v>0</v>
      </c>
      <c r="O383" s="23">
        <v>334</v>
      </c>
      <c r="P383" s="24" t="b">
        <v>0</v>
      </c>
      <c r="Q383" s="21"/>
      <c r="R383" s="21"/>
      <c r="S383" s="23">
        <v>45</v>
      </c>
      <c r="T383" s="21" t="s">
        <v>2457</v>
      </c>
      <c r="U383" s="21">
        <v>0</v>
      </c>
      <c r="V383" s="21" t="s">
        <v>2458</v>
      </c>
      <c r="W383" s="21">
        <v>0.1</v>
      </c>
      <c r="X383" s="24" t="b">
        <v>0</v>
      </c>
      <c r="Y383" s="21"/>
      <c r="Z383" s="21" t="s">
        <v>1129</v>
      </c>
      <c r="AA383" s="23">
        <v>12</v>
      </c>
      <c r="AB383" s="23">
        <v>102</v>
      </c>
      <c r="AC383" s="23">
        <v>0</v>
      </c>
      <c r="AD383" s="23">
        <v>206</v>
      </c>
      <c r="AE383" s="23">
        <v>206</v>
      </c>
      <c r="AF383" s="23">
        <v>580</v>
      </c>
      <c r="AG383" s="23">
        <v>580</v>
      </c>
      <c r="AH383" s="21">
        <v>0</v>
      </c>
      <c r="AI383" s="21">
        <v>0</v>
      </c>
      <c r="AJ383" s="21" t="s">
        <v>2458</v>
      </c>
      <c r="AK383" s="23">
        <v>0</v>
      </c>
      <c r="AL383" s="23">
        <v>0</v>
      </c>
      <c r="AM383" s="23">
        <v>0</v>
      </c>
      <c r="AN383" s="23">
        <v>0</v>
      </c>
      <c r="AO383" s="23">
        <v>0</v>
      </c>
      <c r="AP383" s="23">
        <v>0</v>
      </c>
      <c r="AQ383" s="23">
        <v>0</v>
      </c>
      <c r="AR383" s="23">
        <v>0</v>
      </c>
      <c r="AS383" s="23">
        <v>0</v>
      </c>
      <c r="AT383" s="23">
        <v>0</v>
      </c>
      <c r="AU383" s="23">
        <v>0</v>
      </c>
      <c r="AV383" s="23">
        <v>0</v>
      </c>
      <c r="AW383" s="23">
        <v>0</v>
      </c>
      <c r="AX383" s="21">
        <v>0</v>
      </c>
      <c r="AY383" s="21">
        <v>0</v>
      </c>
      <c r="AZ383" s="21">
        <v>0</v>
      </c>
      <c r="BA383" s="21">
        <v>0</v>
      </c>
      <c r="BB383" s="23">
        <v>0</v>
      </c>
      <c r="BC383" s="21">
        <v>0</v>
      </c>
      <c r="BD383" s="21">
        <v>0</v>
      </c>
      <c r="BE383" s="21">
        <v>0</v>
      </c>
      <c r="BF383" s="21">
        <v>0</v>
      </c>
      <c r="BG383" s="23">
        <v>374</v>
      </c>
      <c r="BH383" s="23">
        <v>119</v>
      </c>
      <c r="BI383" s="23">
        <v>370</v>
      </c>
      <c r="BJ383" s="23">
        <v>124</v>
      </c>
      <c r="BK383" s="23">
        <v>337</v>
      </c>
      <c r="BL383" s="23">
        <v>106</v>
      </c>
      <c r="BM383" s="23">
        <v>382</v>
      </c>
      <c r="BN383" s="23">
        <v>126</v>
      </c>
      <c r="BO383" s="21"/>
      <c r="BP383" s="21"/>
      <c r="BQ383" s="21"/>
      <c r="BR383" s="21"/>
      <c r="BS383" s="21"/>
      <c r="BT383" s="21"/>
      <c r="BU383" s="23">
        <v>0</v>
      </c>
      <c r="BV383" s="23">
        <v>0</v>
      </c>
      <c r="BW383" s="23">
        <v>0</v>
      </c>
      <c r="BX383" s="23">
        <v>0</v>
      </c>
      <c r="BY383" s="23">
        <v>0</v>
      </c>
      <c r="BZ383" s="23">
        <v>0</v>
      </c>
      <c r="CA383" s="23">
        <v>374</v>
      </c>
      <c r="CB383" s="23">
        <v>214</v>
      </c>
      <c r="CC383" s="23">
        <v>422</v>
      </c>
      <c r="CD383" s="23">
        <v>148</v>
      </c>
      <c r="CE383" s="23">
        <v>422</v>
      </c>
      <c r="CF383" s="23">
        <v>148</v>
      </c>
      <c r="CG383" s="23">
        <v>478</v>
      </c>
      <c r="CH383" s="23">
        <v>166</v>
      </c>
      <c r="CI383" s="23">
        <v>0</v>
      </c>
      <c r="CJ383" s="23">
        <v>0</v>
      </c>
      <c r="CK383" s="21"/>
      <c r="CL383" s="21"/>
      <c r="CM383" s="21"/>
      <c r="CN383" s="21"/>
      <c r="CO383" s="21"/>
      <c r="CP383" s="21"/>
      <c r="CQ383" s="21"/>
      <c r="CR383" s="21"/>
      <c r="CS383" s="21"/>
      <c r="CT383" s="21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</row>
    <row r="384" spans="1:267" ht="17.25" thickBot="1">
      <c r="A384" s="21"/>
      <c r="B384" s="21"/>
      <c r="C384" s="23">
        <v>77818</v>
      </c>
      <c r="D384" s="23">
        <v>0</v>
      </c>
      <c r="E384" s="23">
        <v>0</v>
      </c>
      <c r="F384" s="23">
        <v>0</v>
      </c>
      <c r="G384" s="23">
        <v>0</v>
      </c>
      <c r="H384" s="23">
        <v>0</v>
      </c>
      <c r="I384" s="23">
        <v>1</v>
      </c>
      <c r="J384" s="21">
        <v>0</v>
      </c>
      <c r="K384" s="21">
        <v>1.9</v>
      </c>
      <c r="L384" s="23">
        <v>0</v>
      </c>
      <c r="M384" s="21" t="s">
        <v>750</v>
      </c>
      <c r="N384" s="21">
        <v>0</v>
      </c>
      <c r="O384" s="23">
        <v>335</v>
      </c>
      <c r="P384" s="24" t="b">
        <v>0</v>
      </c>
      <c r="Q384" s="21"/>
      <c r="R384" s="21"/>
      <c r="S384" s="23">
        <v>45</v>
      </c>
      <c r="T384" s="21" t="s">
        <v>2459</v>
      </c>
      <c r="U384" s="21">
        <v>0</v>
      </c>
      <c r="V384" s="21" t="s">
        <v>2095</v>
      </c>
      <c r="W384" s="21">
        <v>0.2</v>
      </c>
      <c r="X384" s="24" t="b">
        <v>0</v>
      </c>
      <c r="Y384" s="21"/>
      <c r="Z384" s="21" t="s">
        <v>1129</v>
      </c>
      <c r="AA384" s="23">
        <v>12</v>
      </c>
      <c r="AB384" s="23">
        <v>102</v>
      </c>
      <c r="AC384" s="23">
        <v>0</v>
      </c>
      <c r="AD384" s="23">
        <v>83</v>
      </c>
      <c r="AE384" s="23">
        <v>83</v>
      </c>
      <c r="AF384" s="23">
        <v>1383</v>
      </c>
      <c r="AG384" s="23">
        <v>1383</v>
      </c>
      <c r="AH384" s="21">
        <v>0</v>
      </c>
      <c r="AI384" s="21">
        <v>0</v>
      </c>
      <c r="AJ384" s="21" t="s">
        <v>2095</v>
      </c>
      <c r="AK384" s="23">
        <v>0</v>
      </c>
      <c r="AL384" s="23">
        <v>0</v>
      </c>
      <c r="AM384" s="23">
        <v>0</v>
      </c>
      <c r="AN384" s="23">
        <v>0</v>
      </c>
      <c r="AO384" s="23">
        <v>0</v>
      </c>
      <c r="AP384" s="23">
        <v>0</v>
      </c>
      <c r="AQ384" s="23">
        <v>0</v>
      </c>
      <c r="AR384" s="23">
        <v>0</v>
      </c>
      <c r="AS384" s="23">
        <v>0</v>
      </c>
      <c r="AT384" s="23">
        <v>0</v>
      </c>
      <c r="AU384" s="23">
        <v>0</v>
      </c>
      <c r="AV384" s="23">
        <v>0</v>
      </c>
      <c r="AW384" s="23">
        <v>0</v>
      </c>
      <c r="AX384" s="21">
        <v>0</v>
      </c>
      <c r="AY384" s="21">
        <v>0</v>
      </c>
      <c r="AZ384" s="21">
        <v>0</v>
      </c>
      <c r="BA384" s="21">
        <v>0</v>
      </c>
      <c r="BB384" s="23">
        <v>0</v>
      </c>
      <c r="BC384" s="21">
        <v>0</v>
      </c>
      <c r="BD384" s="21">
        <v>0</v>
      </c>
      <c r="BE384" s="21">
        <v>0</v>
      </c>
      <c r="BF384" s="21">
        <v>0</v>
      </c>
      <c r="BG384" s="23">
        <v>344</v>
      </c>
      <c r="BH384" s="23">
        <v>63</v>
      </c>
      <c r="BI384" s="23">
        <v>337</v>
      </c>
      <c r="BJ384" s="23">
        <v>54</v>
      </c>
      <c r="BK384" s="23">
        <v>299</v>
      </c>
      <c r="BL384" s="23">
        <v>53</v>
      </c>
      <c r="BM384" s="23">
        <v>352</v>
      </c>
      <c r="BN384" s="23">
        <v>63</v>
      </c>
      <c r="BO384" s="21"/>
      <c r="BP384" s="21"/>
      <c r="BQ384" s="21"/>
      <c r="BR384" s="21"/>
      <c r="BS384" s="21"/>
      <c r="BT384" s="21"/>
      <c r="BU384" s="23">
        <v>0</v>
      </c>
      <c r="BV384" s="23">
        <v>0</v>
      </c>
      <c r="BW384" s="23">
        <v>0</v>
      </c>
      <c r="BX384" s="23">
        <v>0</v>
      </c>
      <c r="BY384" s="23">
        <v>0</v>
      </c>
      <c r="BZ384" s="23">
        <v>0</v>
      </c>
      <c r="CA384" s="23">
        <v>329</v>
      </c>
      <c r="CB384" s="23">
        <v>17</v>
      </c>
      <c r="CC384" s="23">
        <v>396</v>
      </c>
      <c r="CD384" s="23">
        <v>68</v>
      </c>
      <c r="CE384" s="23">
        <v>396</v>
      </c>
      <c r="CF384" s="23">
        <v>68</v>
      </c>
      <c r="CG384" s="23">
        <v>337</v>
      </c>
      <c r="CH384" s="23">
        <v>52</v>
      </c>
      <c r="CI384" s="23">
        <v>0</v>
      </c>
      <c r="CJ384" s="23">
        <v>0</v>
      </c>
      <c r="CK384" s="21"/>
      <c r="CL384" s="21"/>
      <c r="CM384" s="21"/>
      <c r="CN384" s="21"/>
      <c r="CO384" s="21"/>
      <c r="CP384" s="21"/>
      <c r="CQ384" s="21"/>
      <c r="CR384" s="21"/>
      <c r="CS384" s="21"/>
      <c r="CT384" s="21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</row>
    <row r="385" spans="1:267" ht="27.75" thickBot="1">
      <c r="A385" s="23">
        <v>0</v>
      </c>
      <c r="B385" s="23">
        <v>0</v>
      </c>
      <c r="C385" s="23">
        <v>242500</v>
      </c>
      <c r="D385" s="23">
        <v>0</v>
      </c>
      <c r="E385" s="23">
        <v>0</v>
      </c>
      <c r="F385" s="23">
        <v>0</v>
      </c>
      <c r="G385" s="23">
        <v>0</v>
      </c>
      <c r="H385" s="23">
        <v>0</v>
      </c>
      <c r="I385" s="23">
        <v>4</v>
      </c>
      <c r="J385" s="21">
        <v>0</v>
      </c>
      <c r="K385" s="21">
        <v>0</v>
      </c>
      <c r="L385" s="23">
        <v>0</v>
      </c>
      <c r="M385" s="21" t="s">
        <v>1287</v>
      </c>
      <c r="N385" s="21">
        <v>0</v>
      </c>
      <c r="O385" s="23">
        <v>336</v>
      </c>
      <c r="P385" s="24" t="b">
        <v>0</v>
      </c>
      <c r="Q385" s="21" t="s">
        <v>2905</v>
      </c>
      <c r="R385" s="21" t="s">
        <v>2906</v>
      </c>
      <c r="S385" s="23">
        <v>45</v>
      </c>
      <c r="T385" s="21" t="s">
        <v>2460</v>
      </c>
      <c r="U385" s="21">
        <v>0</v>
      </c>
      <c r="V385" s="21" t="s">
        <v>989</v>
      </c>
      <c r="W385" s="21">
        <v>0.3</v>
      </c>
      <c r="X385" s="24" t="b">
        <v>0</v>
      </c>
      <c r="Y385" s="21"/>
      <c r="Z385" s="21" t="s">
        <v>1143</v>
      </c>
      <c r="AA385" s="23">
        <v>12</v>
      </c>
      <c r="AB385" s="23">
        <v>102</v>
      </c>
      <c r="AC385" s="23">
        <v>0</v>
      </c>
      <c r="AD385" s="23">
        <v>0</v>
      </c>
      <c r="AE385" s="23">
        <v>0</v>
      </c>
      <c r="AF385" s="23">
        <v>5593</v>
      </c>
      <c r="AG385" s="23">
        <v>5593</v>
      </c>
      <c r="AH385" s="21">
        <v>0</v>
      </c>
      <c r="AI385" s="21">
        <v>0</v>
      </c>
      <c r="AJ385" s="21" t="s">
        <v>989</v>
      </c>
      <c r="AK385" s="23">
        <v>0</v>
      </c>
      <c r="AL385" s="23">
        <v>0</v>
      </c>
      <c r="AM385" s="23">
        <v>0</v>
      </c>
      <c r="AN385" s="23">
        <v>0</v>
      </c>
      <c r="AO385" s="23">
        <v>0</v>
      </c>
      <c r="AP385" s="23">
        <v>0</v>
      </c>
      <c r="AQ385" s="23">
        <v>0</v>
      </c>
      <c r="AR385" s="23">
        <v>0</v>
      </c>
      <c r="AS385" s="23">
        <v>0</v>
      </c>
      <c r="AT385" s="23">
        <v>0</v>
      </c>
      <c r="AU385" s="23">
        <v>0</v>
      </c>
      <c r="AV385" s="23">
        <v>0</v>
      </c>
      <c r="AW385" s="23">
        <v>0</v>
      </c>
      <c r="AX385" s="21">
        <v>0</v>
      </c>
      <c r="AY385" s="21">
        <v>0</v>
      </c>
      <c r="AZ385" s="21">
        <v>0</v>
      </c>
      <c r="BA385" s="21">
        <v>0</v>
      </c>
      <c r="BB385" s="23">
        <v>0</v>
      </c>
      <c r="BC385" s="21">
        <v>0</v>
      </c>
      <c r="BD385" s="21">
        <v>0</v>
      </c>
      <c r="BE385" s="21">
        <v>0</v>
      </c>
      <c r="BF385" s="21">
        <v>0</v>
      </c>
      <c r="BG385" s="23">
        <v>420</v>
      </c>
      <c r="BH385" s="23">
        <v>30</v>
      </c>
      <c r="BI385" s="23">
        <v>420</v>
      </c>
      <c r="BJ385" s="23">
        <v>32</v>
      </c>
      <c r="BK385" s="23">
        <v>396</v>
      </c>
      <c r="BL385" s="23">
        <v>33</v>
      </c>
      <c r="BM385" s="23">
        <v>429</v>
      </c>
      <c r="BN385" s="23">
        <v>33</v>
      </c>
      <c r="BO385" s="21"/>
      <c r="BP385" s="21"/>
      <c r="BQ385" s="21"/>
      <c r="BR385" s="21"/>
      <c r="BS385" s="21"/>
      <c r="BT385" s="21"/>
      <c r="BU385" s="23">
        <v>0</v>
      </c>
      <c r="BV385" s="23">
        <v>0</v>
      </c>
      <c r="BW385" s="23">
        <v>0</v>
      </c>
      <c r="BX385" s="23">
        <v>0</v>
      </c>
      <c r="BY385" s="23">
        <v>0</v>
      </c>
      <c r="BZ385" s="23">
        <v>0</v>
      </c>
      <c r="CA385" s="23">
        <v>453</v>
      </c>
      <c r="CB385" s="23">
        <v>70</v>
      </c>
      <c r="CC385" s="23">
        <v>469</v>
      </c>
      <c r="CD385" s="23">
        <v>45</v>
      </c>
      <c r="CE385" s="23">
        <v>469</v>
      </c>
      <c r="CF385" s="23">
        <v>45</v>
      </c>
      <c r="CG385" s="23">
        <v>279</v>
      </c>
      <c r="CH385" s="23">
        <v>49</v>
      </c>
      <c r="CI385" s="23">
        <v>0</v>
      </c>
      <c r="CJ385" s="23">
        <v>0</v>
      </c>
      <c r="CK385" s="21"/>
      <c r="CL385" s="21"/>
      <c r="CM385" s="21"/>
      <c r="CN385" s="21"/>
      <c r="CO385" s="21"/>
      <c r="CP385" s="21"/>
      <c r="CQ385" s="21"/>
      <c r="CR385" s="21"/>
      <c r="CS385" s="21"/>
      <c r="CT385" s="21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</row>
    <row r="386" spans="1:267" ht="27.75" thickBot="1">
      <c r="A386" s="23">
        <v>0</v>
      </c>
      <c r="B386" s="23">
        <v>0</v>
      </c>
      <c r="C386" s="23">
        <v>232477</v>
      </c>
      <c r="D386" s="23">
        <v>0</v>
      </c>
      <c r="E386" s="23">
        <v>0</v>
      </c>
      <c r="F386" s="23">
        <v>0</v>
      </c>
      <c r="G386" s="23">
        <v>0</v>
      </c>
      <c r="H386" s="23">
        <v>0</v>
      </c>
      <c r="I386" s="23">
        <v>3</v>
      </c>
      <c r="J386" s="21">
        <v>0</v>
      </c>
      <c r="K386" s="21">
        <v>0</v>
      </c>
      <c r="L386" s="23">
        <v>0</v>
      </c>
      <c r="M386" s="21" t="s">
        <v>1789</v>
      </c>
      <c r="N386" s="21">
        <v>0</v>
      </c>
      <c r="O386" s="23">
        <v>337</v>
      </c>
      <c r="P386" s="24" t="b">
        <v>0</v>
      </c>
      <c r="Q386" s="21" t="s">
        <v>2461</v>
      </c>
      <c r="R386" s="21" t="s">
        <v>2462</v>
      </c>
      <c r="S386" s="23">
        <v>45</v>
      </c>
      <c r="T386" s="21" t="s">
        <v>2463</v>
      </c>
      <c r="U386" s="21">
        <v>0</v>
      </c>
      <c r="V386" s="21" t="s">
        <v>2464</v>
      </c>
      <c r="W386" s="21">
        <v>0</v>
      </c>
      <c r="X386" s="24" t="b">
        <v>0</v>
      </c>
      <c r="Y386" s="21"/>
      <c r="Z386" s="21" t="s">
        <v>1143</v>
      </c>
      <c r="AA386" s="23">
        <v>12</v>
      </c>
      <c r="AB386" s="23">
        <v>102</v>
      </c>
      <c r="AC386" s="23">
        <v>0</v>
      </c>
      <c r="AD386" s="23">
        <v>14</v>
      </c>
      <c r="AE386" s="23">
        <v>14</v>
      </c>
      <c r="AF386" s="23">
        <v>130</v>
      </c>
      <c r="AG386" s="23">
        <v>130</v>
      </c>
      <c r="AH386" s="21">
        <v>0</v>
      </c>
      <c r="AI386" s="21">
        <v>0</v>
      </c>
      <c r="AJ386" s="21" t="s">
        <v>2464</v>
      </c>
      <c r="AK386" s="23">
        <v>0</v>
      </c>
      <c r="AL386" s="23">
        <v>0</v>
      </c>
      <c r="AM386" s="23">
        <v>0</v>
      </c>
      <c r="AN386" s="23">
        <v>0</v>
      </c>
      <c r="AO386" s="23">
        <v>0</v>
      </c>
      <c r="AP386" s="23">
        <v>0</v>
      </c>
      <c r="AQ386" s="23">
        <v>0</v>
      </c>
      <c r="AR386" s="23">
        <v>0</v>
      </c>
      <c r="AS386" s="23">
        <v>0</v>
      </c>
      <c r="AT386" s="23">
        <v>0</v>
      </c>
      <c r="AU386" s="23">
        <v>0</v>
      </c>
      <c r="AV386" s="23">
        <v>0</v>
      </c>
      <c r="AW386" s="23">
        <v>0</v>
      </c>
      <c r="AX386" s="21">
        <v>0</v>
      </c>
      <c r="AY386" s="21">
        <v>0</v>
      </c>
      <c r="AZ386" s="21">
        <v>0</v>
      </c>
      <c r="BA386" s="21">
        <v>0</v>
      </c>
      <c r="BB386" s="23">
        <v>0</v>
      </c>
      <c r="BC386" s="21">
        <v>0</v>
      </c>
      <c r="BD386" s="21">
        <v>0</v>
      </c>
      <c r="BE386" s="21">
        <v>0</v>
      </c>
      <c r="BF386" s="21">
        <v>0</v>
      </c>
      <c r="BG386" s="23">
        <v>411</v>
      </c>
      <c r="BH386" s="23">
        <v>127</v>
      </c>
      <c r="BI386" s="23">
        <v>411</v>
      </c>
      <c r="BJ386" s="23">
        <v>132</v>
      </c>
      <c r="BK386" s="23">
        <v>387</v>
      </c>
      <c r="BL386" s="23">
        <v>115</v>
      </c>
      <c r="BM386" s="23">
        <v>420</v>
      </c>
      <c r="BN386" s="23">
        <v>134</v>
      </c>
      <c r="BO386" s="21"/>
      <c r="BP386" s="21"/>
      <c r="BQ386" s="21"/>
      <c r="BR386" s="21"/>
      <c r="BS386" s="21"/>
      <c r="BT386" s="21"/>
      <c r="BU386" s="23">
        <v>0</v>
      </c>
      <c r="BV386" s="23">
        <v>0</v>
      </c>
      <c r="BW386" s="23">
        <v>0</v>
      </c>
      <c r="BX386" s="23">
        <v>0</v>
      </c>
      <c r="BY386" s="23">
        <v>0</v>
      </c>
      <c r="BZ386" s="23">
        <v>0</v>
      </c>
      <c r="CA386" s="23">
        <v>443</v>
      </c>
      <c r="CB386" s="23">
        <v>225</v>
      </c>
      <c r="CC386" s="23">
        <v>462</v>
      </c>
      <c r="CD386" s="23">
        <v>156</v>
      </c>
      <c r="CE386" s="23">
        <v>462</v>
      </c>
      <c r="CF386" s="23">
        <v>156</v>
      </c>
      <c r="CG386" s="23">
        <v>630</v>
      </c>
      <c r="CH386" s="23">
        <v>260</v>
      </c>
      <c r="CI386" s="23">
        <v>0</v>
      </c>
      <c r="CJ386" s="23">
        <v>0</v>
      </c>
      <c r="CK386" s="21"/>
      <c r="CL386" s="21"/>
      <c r="CM386" s="21"/>
      <c r="CN386" s="21"/>
      <c r="CO386" s="21"/>
      <c r="CP386" s="21"/>
      <c r="CQ386" s="21"/>
      <c r="CR386" s="21"/>
      <c r="CS386" s="21"/>
      <c r="CT386" s="21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</row>
    <row r="387" spans="1:267" ht="27.75" thickBot="1">
      <c r="A387" s="23">
        <v>0</v>
      </c>
      <c r="B387" s="23">
        <v>0</v>
      </c>
      <c r="C387" s="23">
        <v>207722</v>
      </c>
      <c r="D387" s="23">
        <v>0</v>
      </c>
      <c r="E387" s="23">
        <v>0</v>
      </c>
      <c r="F387" s="23">
        <v>0</v>
      </c>
      <c r="G387" s="23">
        <v>0</v>
      </c>
      <c r="H387" s="23">
        <v>0</v>
      </c>
      <c r="I387" s="23">
        <v>1</v>
      </c>
      <c r="J387" s="21">
        <v>0</v>
      </c>
      <c r="K387" s="21">
        <v>0</v>
      </c>
      <c r="L387" s="23">
        <v>0</v>
      </c>
      <c r="M387" s="21" t="s">
        <v>1266</v>
      </c>
      <c r="N387" s="21">
        <v>0</v>
      </c>
      <c r="O387" s="23">
        <v>338</v>
      </c>
      <c r="P387" s="24" t="b">
        <v>0</v>
      </c>
      <c r="Q387" s="21" t="s">
        <v>2465</v>
      </c>
      <c r="R387" s="21" t="s">
        <v>2466</v>
      </c>
      <c r="S387" s="23">
        <v>40</v>
      </c>
      <c r="T387" s="21" t="s">
        <v>2467</v>
      </c>
      <c r="U387" s="21">
        <v>0</v>
      </c>
      <c r="V387" s="21" t="s">
        <v>2468</v>
      </c>
      <c r="W387" s="21">
        <v>0</v>
      </c>
      <c r="X387" s="24" t="b">
        <v>0</v>
      </c>
      <c r="Y387" s="21"/>
      <c r="Z387" s="21" t="s">
        <v>1143</v>
      </c>
      <c r="AA387" s="23">
        <v>12</v>
      </c>
      <c r="AB387" s="23">
        <v>102</v>
      </c>
      <c r="AC387" s="23">
        <v>0</v>
      </c>
      <c r="AD387" s="23">
        <v>0</v>
      </c>
      <c r="AE387" s="23">
        <v>0</v>
      </c>
      <c r="AF387" s="23">
        <v>140</v>
      </c>
      <c r="AG387" s="23">
        <v>140</v>
      </c>
      <c r="AH387" s="21">
        <v>0</v>
      </c>
      <c r="AI387" s="21">
        <v>0</v>
      </c>
      <c r="AJ387" s="21" t="s">
        <v>2468</v>
      </c>
      <c r="AK387" s="23">
        <v>0</v>
      </c>
      <c r="AL387" s="23">
        <v>0</v>
      </c>
      <c r="AM387" s="23">
        <v>0</v>
      </c>
      <c r="AN387" s="23">
        <v>0</v>
      </c>
      <c r="AO387" s="23">
        <v>0</v>
      </c>
      <c r="AP387" s="23">
        <v>0</v>
      </c>
      <c r="AQ387" s="23">
        <v>0</v>
      </c>
      <c r="AR387" s="23">
        <v>0</v>
      </c>
      <c r="AS387" s="23">
        <v>0</v>
      </c>
      <c r="AT387" s="23">
        <v>0</v>
      </c>
      <c r="AU387" s="23">
        <v>0</v>
      </c>
      <c r="AV387" s="23">
        <v>0</v>
      </c>
      <c r="AW387" s="23">
        <v>0</v>
      </c>
      <c r="AX387" s="21">
        <v>0</v>
      </c>
      <c r="AY387" s="21">
        <v>0</v>
      </c>
      <c r="AZ387" s="21">
        <v>0</v>
      </c>
      <c r="BA387" s="21">
        <v>0</v>
      </c>
      <c r="BB387" s="23">
        <v>0</v>
      </c>
      <c r="BC387" s="21">
        <v>0</v>
      </c>
      <c r="BD387" s="21">
        <v>0</v>
      </c>
      <c r="BE387" s="21">
        <v>0</v>
      </c>
      <c r="BF387" s="21">
        <v>0</v>
      </c>
      <c r="BG387" s="23">
        <v>274</v>
      </c>
      <c r="BH387" s="23">
        <v>41</v>
      </c>
      <c r="BI387" s="23">
        <v>265</v>
      </c>
      <c r="BJ387" s="23">
        <v>29</v>
      </c>
      <c r="BK387" s="23">
        <v>222</v>
      </c>
      <c r="BL387" s="23">
        <v>28</v>
      </c>
      <c r="BM387" s="23">
        <v>283</v>
      </c>
      <c r="BN387" s="23">
        <v>41</v>
      </c>
      <c r="BO387" s="21"/>
      <c r="BP387" s="21"/>
      <c r="BQ387" s="21"/>
      <c r="BR387" s="21"/>
      <c r="BS387" s="21"/>
      <c r="BT387" s="21"/>
      <c r="BU387" s="23">
        <v>0</v>
      </c>
      <c r="BV387" s="23">
        <v>0</v>
      </c>
      <c r="BW387" s="23">
        <v>0</v>
      </c>
      <c r="BX387" s="23">
        <v>0</v>
      </c>
      <c r="BY387" s="23">
        <v>0</v>
      </c>
      <c r="BZ387" s="23">
        <v>0</v>
      </c>
      <c r="CA387" s="23">
        <v>602</v>
      </c>
      <c r="CB387" s="23">
        <v>57</v>
      </c>
      <c r="CC387" s="23">
        <v>330</v>
      </c>
      <c r="CD387" s="23">
        <v>47</v>
      </c>
      <c r="CE387" s="23">
        <v>330</v>
      </c>
      <c r="CF387" s="23">
        <v>47</v>
      </c>
      <c r="CG387" s="23">
        <v>602</v>
      </c>
      <c r="CH387" s="23">
        <v>69</v>
      </c>
      <c r="CI387" s="23">
        <v>0</v>
      </c>
      <c r="CJ387" s="23">
        <v>0</v>
      </c>
      <c r="CK387" s="21"/>
      <c r="CL387" s="21"/>
      <c r="CM387" s="21"/>
      <c r="CN387" s="21"/>
      <c r="CO387" s="21"/>
      <c r="CP387" s="21"/>
      <c r="CQ387" s="21"/>
      <c r="CR387" s="21"/>
      <c r="CS387" s="21"/>
      <c r="CT387" s="21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</row>
    <row r="388" spans="1:267" ht="17.25" thickBot="1">
      <c r="A388" s="21"/>
      <c r="B388" s="21"/>
      <c r="C388" s="23">
        <v>223333</v>
      </c>
      <c r="D388" s="23">
        <v>0</v>
      </c>
      <c r="E388" s="23">
        <v>0</v>
      </c>
      <c r="F388" s="23">
        <v>0</v>
      </c>
      <c r="G388" s="23">
        <v>0</v>
      </c>
      <c r="H388" s="23">
        <v>0</v>
      </c>
      <c r="I388" s="23">
        <v>3</v>
      </c>
      <c r="J388" s="21">
        <v>0</v>
      </c>
      <c r="K388" s="21">
        <v>0.5</v>
      </c>
      <c r="L388" s="23">
        <v>0</v>
      </c>
      <c r="M388" s="21" t="s">
        <v>2469</v>
      </c>
      <c r="N388" s="21">
        <v>0</v>
      </c>
      <c r="O388" s="23">
        <v>339</v>
      </c>
      <c r="P388" s="24" t="b">
        <v>0</v>
      </c>
      <c r="Q388" s="21"/>
      <c r="R388" s="21"/>
      <c r="S388" s="23">
        <v>45</v>
      </c>
      <c r="T388" s="21" t="s">
        <v>2470</v>
      </c>
      <c r="U388" s="21">
        <v>0</v>
      </c>
      <c r="V388" s="21" t="s">
        <v>2471</v>
      </c>
      <c r="W388" s="21">
        <v>0.4</v>
      </c>
      <c r="X388" s="24" t="b">
        <v>0</v>
      </c>
      <c r="Y388" s="21"/>
      <c r="Z388" s="21" t="s">
        <v>1129</v>
      </c>
      <c r="AA388" s="23">
        <v>12</v>
      </c>
      <c r="AB388" s="23">
        <v>102</v>
      </c>
      <c r="AC388" s="23">
        <v>0</v>
      </c>
      <c r="AD388" s="23">
        <v>1522</v>
      </c>
      <c r="AE388" s="23">
        <v>1522</v>
      </c>
      <c r="AF388" s="23">
        <v>3196</v>
      </c>
      <c r="AG388" s="23">
        <v>3196</v>
      </c>
      <c r="AH388" s="21">
        <v>0</v>
      </c>
      <c r="AI388" s="21">
        <v>0</v>
      </c>
      <c r="AJ388" s="21" t="s">
        <v>2471</v>
      </c>
      <c r="AK388" s="23">
        <v>0</v>
      </c>
      <c r="AL388" s="23">
        <v>0</v>
      </c>
      <c r="AM388" s="23">
        <v>0</v>
      </c>
      <c r="AN388" s="23">
        <v>0</v>
      </c>
      <c r="AO388" s="23">
        <v>0</v>
      </c>
      <c r="AP388" s="23">
        <v>0</v>
      </c>
      <c r="AQ388" s="23">
        <v>0</v>
      </c>
      <c r="AR388" s="23">
        <v>0</v>
      </c>
      <c r="AS388" s="23">
        <v>0</v>
      </c>
      <c r="AT388" s="23">
        <v>0</v>
      </c>
      <c r="AU388" s="23">
        <v>0</v>
      </c>
      <c r="AV388" s="23">
        <v>0</v>
      </c>
      <c r="AW388" s="23">
        <v>0</v>
      </c>
      <c r="AX388" s="21">
        <v>0</v>
      </c>
      <c r="AY388" s="21">
        <v>0</v>
      </c>
      <c r="AZ388" s="21">
        <v>0</v>
      </c>
      <c r="BA388" s="21">
        <v>0</v>
      </c>
      <c r="BB388" s="23">
        <v>0</v>
      </c>
      <c r="BC388" s="21">
        <v>0</v>
      </c>
      <c r="BD388" s="21">
        <v>0</v>
      </c>
      <c r="BE388" s="21">
        <v>0</v>
      </c>
      <c r="BF388" s="21">
        <v>0</v>
      </c>
      <c r="BG388" s="23">
        <v>405</v>
      </c>
      <c r="BH388" s="23">
        <v>125</v>
      </c>
      <c r="BI388" s="23">
        <v>404</v>
      </c>
      <c r="BJ388" s="23">
        <v>130</v>
      </c>
      <c r="BK388" s="23">
        <v>378</v>
      </c>
      <c r="BL388" s="23">
        <v>113</v>
      </c>
      <c r="BM388" s="23">
        <v>414</v>
      </c>
      <c r="BN388" s="23">
        <v>132</v>
      </c>
      <c r="BO388" s="21"/>
      <c r="BP388" s="21"/>
      <c r="BQ388" s="21"/>
      <c r="BR388" s="21"/>
      <c r="BS388" s="21"/>
      <c r="BT388" s="21"/>
      <c r="BU388" s="23">
        <v>0</v>
      </c>
      <c r="BV388" s="23">
        <v>0</v>
      </c>
      <c r="BW388" s="23">
        <v>0</v>
      </c>
      <c r="BX388" s="23">
        <v>0</v>
      </c>
      <c r="BY388" s="23">
        <v>0</v>
      </c>
      <c r="BZ388" s="23">
        <v>0</v>
      </c>
      <c r="CA388" s="23">
        <v>432</v>
      </c>
      <c r="CB388" s="23">
        <v>223</v>
      </c>
      <c r="CC388" s="23">
        <v>454</v>
      </c>
      <c r="CD388" s="23">
        <v>154</v>
      </c>
      <c r="CE388" s="23">
        <v>454</v>
      </c>
      <c r="CF388" s="23">
        <v>154</v>
      </c>
      <c r="CG388" s="23">
        <v>252</v>
      </c>
      <c r="CH388" s="23">
        <v>79</v>
      </c>
      <c r="CI388" s="23">
        <v>0</v>
      </c>
      <c r="CJ388" s="23">
        <v>0</v>
      </c>
      <c r="CK388" s="21"/>
      <c r="CL388" s="21"/>
      <c r="CM388" s="21"/>
      <c r="CN388" s="21"/>
      <c r="CO388" s="21"/>
      <c r="CP388" s="21"/>
      <c r="CQ388" s="21"/>
      <c r="CR388" s="21"/>
      <c r="CS388" s="21"/>
      <c r="CT388" s="21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</row>
    <row r="389" spans="1:267" ht="17.25" thickBot="1">
      <c r="A389" s="21"/>
      <c r="B389" s="21"/>
      <c r="C389" s="23">
        <v>91046</v>
      </c>
      <c r="D389" s="23">
        <v>0</v>
      </c>
      <c r="E389" s="23">
        <v>0</v>
      </c>
      <c r="F389" s="23">
        <v>0</v>
      </c>
      <c r="G389" s="23">
        <v>0</v>
      </c>
      <c r="H389" s="23">
        <v>0</v>
      </c>
      <c r="I389" s="23">
        <v>4</v>
      </c>
      <c r="J389" s="21">
        <v>0</v>
      </c>
      <c r="K389" s="21">
        <v>0.5</v>
      </c>
      <c r="L389" s="23">
        <v>1</v>
      </c>
      <c r="M389" s="21" t="s">
        <v>2472</v>
      </c>
      <c r="N389" s="21">
        <v>1</v>
      </c>
      <c r="O389" s="23">
        <v>340</v>
      </c>
      <c r="P389" s="24" t="b">
        <v>0</v>
      </c>
      <c r="Q389" s="21"/>
      <c r="R389" s="21"/>
      <c r="S389" s="23">
        <v>45</v>
      </c>
      <c r="T389" s="21" t="s">
        <v>2473</v>
      </c>
      <c r="U389" s="21">
        <v>1</v>
      </c>
      <c r="V389" s="21" t="s">
        <v>2474</v>
      </c>
      <c r="W389" s="21">
        <v>0.8</v>
      </c>
      <c r="X389" s="24" t="b">
        <v>0</v>
      </c>
      <c r="Y389" s="21"/>
      <c r="Z389" s="21" t="s">
        <v>1129</v>
      </c>
      <c r="AA389" s="23">
        <v>12</v>
      </c>
      <c r="AB389" s="23">
        <v>102</v>
      </c>
      <c r="AC389" s="23">
        <v>1</v>
      </c>
      <c r="AD389" s="23">
        <v>4710</v>
      </c>
      <c r="AE389" s="23">
        <v>4710</v>
      </c>
      <c r="AF389" s="23">
        <v>5081</v>
      </c>
      <c r="AG389" s="23">
        <v>5081</v>
      </c>
      <c r="AH389" s="21">
        <v>0.2</v>
      </c>
      <c r="AI389" s="21">
        <v>0.2</v>
      </c>
      <c r="AJ389" s="21" t="s">
        <v>2474</v>
      </c>
      <c r="AK389" s="23">
        <v>2</v>
      </c>
      <c r="AL389" s="23">
        <v>0</v>
      </c>
      <c r="AM389" s="23">
        <v>0</v>
      </c>
      <c r="AN389" s="23">
        <v>0</v>
      </c>
      <c r="AO389" s="23">
        <v>1</v>
      </c>
      <c r="AP389" s="23">
        <v>0</v>
      </c>
      <c r="AQ389" s="23">
        <v>0</v>
      </c>
      <c r="AR389" s="23">
        <v>0</v>
      </c>
      <c r="AS389" s="23">
        <v>0</v>
      </c>
      <c r="AT389" s="23">
        <v>0</v>
      </c>
      <c r="AU389" s="23">
        <v>0</v>
      </c>
      <c r="AV389" s="23">
        <v>0</v>
      </c>
      <c r="AW389" s="23">
        <v>7</v>
      </c>
      <c r="AX389" s="21">
        <v>0</v>
      </c>
      <c r="AY389" s="21">
        <v>0</v>
      </c>
      <c r="AZ389" s="21">
        <v>0</v>
      </c>
      <c r="BA389" s="21">
        <v>0</v>
      </c>
      <c r="BB389" s="23">
        <v>0</v>
      </c>
      <c r="BC389" s="21">
        <v>0</v>
      </c>
      <c r="BD389" s="21">
        <v>0.37</v>
      </c>
      <c r="BE389" s="21">
        <v>0.37</v>
      </c>
      <c r="BF389" s="21">
        <v>1.22</v>
      </c>
      <c r="BG389" s="23">
        <v>351</v>
      </c>
      <c r="BH389" s="23">
        <v>22</v>
      </c>
      <c r="BI389" s="23">
        <v>345</v>
      </c>
      <c r="BJ389" s="23">
        <v>24</v>
      </c>
      <c r="BK389" s="23">
        <v>308</v>
      </c>
      <c r="BL389" s="23">
        <v>25</v>
      </c>
      <c r="BM389" s="23">
        <v>359</v>
      </c>
      <c r="BN389" s="23">
        <v>25</v>
      </c>
      <c r="BO389" s="21"/>
      <c r="BP389" s="21"/>
      <c r="BQ389" s="21"/>
      <c r="BR389" s="21"/>
      <c r="BS389" s="23">
        <v>3</v>
      </c>
      <c r="BT389" s="21"/>
      <c r="BU389" s="23">
        <v>0</v>
      </c>
      <c r="BV389" s="23">
        <v>0</v>
      </c>
      <c r="BW389" s="23">
        <v>16.649999999999999</v>
      </c>
      <c r="BX389" s="23">
        <v>16.649999999999999</v>
      </c>
      <c r="BY389" s="23">
        <v>54.9</v>
      </c>
      <c r="BZ389" s="23">
        <v>45</v>
      </c>
      <c r="CA389" s="23">
        <v>341</v>
      </c>
      <c r="CB389" s="23">
        <v>62</v>
      </c>
      <c r="CC389" s="23">
        <v>187</v>
      </c>
      <c r="CD389" s="23">
        <v>24</v>
      </c>
      <c r="CE389" s="23">
        <v>187</v>
      </c>
      <c r="CF389" s="23">
        <v>24</v>
      </c>
      <c r="CG389" s="23">
        <v>189</v>
      </c>
      <c r="CH389" s="23">
        <v>35</v>
      </c>
      <c r="CI389" s="23">
        <v>0</v>
      </c>
      <c r="CJ389" s="23">
        <v>0</v>
      </c>
      <c r="CK389" s="21"/>
      <c r="CL389" s="21"/>
      <c r="CM389" s="21"/>
      <c r="CN389" s="21"/>
      <c r="CO389" s="21"/>
      <c r="CP389" s="21"/>
      <c r="CQ389" s="21"/>
      <c r="CR389" s="21"/>
      <c r="CS389" s="21"/>
      <c r="CT389" s="21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</row>
    <row r="390" spans="1:267" ht="17.25" thickBot="1">
      <c r="A390" s="21"/>
      <c r="B390" s="21"/>
      <c r="C390" s="23">
        <v>232351</v>
      </c>
      <c r="D390" s="23">
        <v>0</v>
      </c>
      <c r="E390" s="23">
        <v>0</v>
      </c>
      <c r="F390" s="23">
        <v>0</v>
      </c>
      <c r="G390" s="23">
        <v>0</v>
      </c>
      <c r="H390" s="23">
        <v>0</v>
      </c>
      <c r="I390" s="23">
        <v>2</v>
      </c>
      <c r="J390" s="21">
        <v>0</v>
      </c>
      <c r="K390" s="21">
        <v>1.5</v>
      </c>
      <c r="L390" s="23">
        <v>0</v>
      </c>
      <c r="M390" s="21" t="s">
        <v>1254</v>
      </c>
      <c r="N390" s="21">
        <v>0</v>
      </c>
      <c r="O390" s="23">
        <v>553</v>
      </c>
      <c r="P390" s="24" t="b">
        <v>0</v>
      </c>
      <c r="Q390" s="21"/>
      <c r="R390" s="21"/>
      <c r="S390" s="23">
        <v>45</v>
      </c>
      <c r="T390" s="21" t="s">
        <v>2630</v>
      </c>
      <c r="U390" s="21">
        <v>0</v>
      </c>
      <c r="V390" s="21" t="s">
        <v>2631</v>
      </c>
      <c r="W390" s="21">
        <v>0.2</v>
      </c>
      <c r="X390" s="24" t="b">
        <v>0</v>
      </c>
      <c r="Y390" s="21"/>
      <c r="Z390" s="21" t="s">
        <v>1129</v>
      </c>
      <c r="AA390" s="23">
        <v>12</v>
      </c>
      <c r="AB390" s="23">
        <v>102</v>
      </c>
      <c r="AC390" s="23">
        <v>0</v>
      </c>
      <c r="AD390" s="23">
        <v>257</v>
      </c>
      <c r="AE390" s="23">
        <v>257</v>
      </c>
      <c r="AF390" s="23">
        <v>1130</v>
      </c>
      <c r="AG390" s="23">
        <v>1130</v>
      </c>
      <c r="AH390" s="21">
        <v>0</v>
      </c>
      <c r="AI390" s="21">
        <v>0</v>
      </c>
      <c r="AJ390" s="21" t="s">
        <v>2631</v>
      </c>
      <c r="AK390" s="23">
        <v>90</v>
      </c>
      <c r="AL390" s="23">
        <v>0</v>
      </c>
      <c r="AM390" s="23">
        <v>0</v>
      </c>
      <c r="AN390" s="23">
        <v>0</v>
      </c>
      <c r="AO390" s="23">
        <v>4</v>
      </c>
      <c r="AP390" s="23">
        <v>0</v>
      </c>
      <c r="AQ390" s="23">
        <v>0</v>
      </c>
      <c r="AR390" s="23">
        <v>0</v>
      </c>
      <c r="AS390" s="23">
        <v>0</v>
      </c>
      <c r="AT390" s="23">
        <v>0</v>
      </c>
      <c r="AU390" s="23">
        <v>0</v>
      </c>
      <c r="AV390" s="23">
        <v>0</v>
      </c>
      <c r="AW390" s="23">
        <v>16</v>
      </c>
      <c r="AX390" s="21">
        <v>20.399999999999999</v>
      </c>
      <c r="AY390" s="21">
        <v>40.5</v>
      </c>
      <c r="AZ390" s="21">
        <v>0</v>
      </c>
      <c r="BA390" s="21">
        <v>6.1</v>
      </c>
      <c r="BB390" s="23">
        <v>1</v>
      </c>
      <c r="BC390" s="21">
        <v>0</v>
      </c>
      <c r="BD390" s="21">
        <v>0.22</v>
      </c>
      <c r="BE390" s="21">
        <v>0.22</v>
      </c>
      <c r="BF390" s="21">
        <v>4.0999999999999996</v>
      </c>
      <c r="BG390" s="23">
        <v>72</v>
      </c>
      <c r="BH390" s="23">
        <v>31</v>
      </c>
      <c r="BI390" s="23">
        <v>15</v>
      </c>
      <c r="BJ390" s="23">
        <v>4</v>
      </c>
      <c r="BK390" s="23">
        <v>386</v>
      </c>
      <c r="BL390" s="23">
        <v>179</v>
      </c>
      <c r="BM390" s="23">
        <v>50</v>
      </c>
      <c r="BN390" s="23">
        <v>12</v>
      </c>
      <c r="BO390" s="23">
        <v>3</v>
      </c>
      <c r="BP390" s="21"/>
      <c r="BQ390" s="21"/>
      <c r="BR390" s="21"/>
      <c r="BS390" s="21"/>
      <c r="BT390" s="21"/>
      <c r="BU390" s="23">
        <v>0</v>
      </c>
      <c r="BV390" s="23">
        <v>0</v>
      </c>
      <c r="BW390" s="23">
        <v>0.22</v>
      </c>
      <c r="BX390" s="23">
        <v>0.22</v>
      </c>
      <c r="BY390" s="23">
        <v>4.0999999999999996</v>
      </c>
      <c r="BZ390" s="23">
        <v>4</v>
      </c>
      <c r="CA390" s="23">
        <v>442</v>
      </c>
      <c r="CB390" s="23">
        <v>124</v>
      </c>
      <c r="CC390" s="23">
        <v>461</v>
      </c>
      <c r="CD390" s="23">
        <v>192</v>
      </c>
      <c r="CE390" s="23">
        <v>461</v>
      </c>
      <c r="CF390" s="23">
        <v>192</v>
      </c>
      <c r="CG390" s="23">
        <v>366</v>
      </c>
      <c r="CH390" s="23">
        <v>143</v>
      </c>
      <c r="CI390" s="23">
        <v>1</v>
      </c>
      <c r="CJ390" s="23">
        <v>0</v>
      </c>
      <c r="CK390" s="21"/>
      <c r="CL390" s="21"/>
      <c r="CM390" s="21"/>
      <c r="CN390" s="21"/>
      <c r="CO390" s="21"/>
      <c r="CP390" s="21"/>
      <c r="CQ390" s="21"/>
      <c r="CR390" s="21"/>
      <c r="CS390" s="21"/>
      <c r="CT390" s="21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</row>
    <row r="391" spans="1:267" ht="17.25" thickBot="1">
      <c r="A391" s="21"/>
      <c r="B391" s="21"/>
      <c r="C391" s="23">
        <v>108796</v>
      </c>
      <c r="D391" s="23">
        <v>0</v>
      </c>
      <c r="E391" s="23">
        <v>0</v>
      </c>
      <c r="F391" s="23">
        <v>0</v>
      </c>
      <c r="G391" s="23">
        <v>0</v>
      </c>
      <c r="H391" s="23">
        <v>0</v>
      </c>
      <c r="I391" s="23">
        <v>2</v>
      </c>
      <c r="J391" s="21">
        <v>0</v>
      </c>
      <c r="K391" s="21">
        <v>1.5</v>
      </c>
      <c r="L391" s="23">
        <v>0</v>
      </c>
      <c r="M391" s="21" t="s">
        <v>1532</v>
      </c>
      <c r="N391" s="21">
        <v>0</v>
      </c>
      <c r="O391" s="23">
        <v>575</v>
      </c>
      <c r="P391" s="24" t="b">
        <v>0</v>
      </c>
      <c r="Q391" s="21"/>
      <c r="R391" s="21"/>
      <c r="S391" s="23">
        <v>45</v>
      </c>
      <c r="T391" s="21" t="s">
        <v>2475</v>
      </c>
      <c r="U391" s="21">
        <v>0</v>
      </c>
      <c r="V391" s="21" t="s">
        <v>2476</v>
      </c>
      <c r="W391" s="21">
        <v>0.2</v>
      </c>
      <c r="X391" s="24" t="b">
        <v>0</v>
      </c>
      <c r="Y391" s="21"/>
      <c r="Z391" s="21" t="s">
        <v>1129</v>
      </c>
      <c r="AA391" s="23">
        <v>12</v>
      </c>
      <c r="AB391" s="23">
        <v>102</v>
      </c>
      <c r="AC391" s="23">
        <v>0</v>
      </c>
      <c r="AD391" s="23">
        <v>150</v>
      </c>
      <c r="AE391" s="23">
        <v>150</v>
      </c>
      <c r="AF391" s="23">
        <v>1372</v>
      </c>
      <c r="AG391" s="23">
        <v>1372</v>
      </c>
      <c r="AH391" s="21">
        <v>0</v>
      </c>
      <c r="AI391" s="21">
        <v>0</v>
      </c>
      <c r="AJ391" s="21" t="s">
        <v>2476</v>
      </c>
      <c r="AK391" s="23">
        <v>90</v>
      </c>
      <c r="AL391" s="23">
        <v>0</v>
      </c>
      <c r="AM391" s="23">
        <v>0</v>
      </c>
      <c r="AN391" s="23">
        <v>0</v>
      </c>
      <c r="AO391" s="23">
        <v>4</v>
      </c>
      <c r="AP391" s="23">
        <v>0</v>
      </c>
      <c r="AQ391" s="23">
        <v>0</v>
      </c>
      <c r="AR391" s="23">
        <v>0</v>
      </c>
      <c r="AS391" s="23">
        <v>0</v>
      </c>
      <c r="AT391" s="23">
        <v>0</v>
      </c>
      <c r="AU391" s="23">
        <v>0</v>
      </c>
      <c r="AV391" s="23">
        <v>0</v>
      </c>
      <c r="AW391" s="23">
        <v>10</v>
      </c>
      <c r="AX391" s="21">
        <v>0</v>
      </c>
      <c r="AY391" s="21">
        <v>0</v>
      </c>
      <c r="AZ391" s="21">
        <v>0</v>
      </c>
      <c r="BA391" s="21">
        <v>0</v>
      </c>
      <c r="BB391" s="23">
        <v>1</v>
      </c>
      <c r="BC391" s="21">
        <v>0</v>
      </c>
      <c r="BD391" s="21">
        <v>0.01</v>
      </c>
      <c r="BE391" s="21">
        <v>0.01</v>
      </c>
      <c r="BF391" s="21">
        <v>4.0999999999999996</v>
      </c>
      <c r="BG391" s="23">
        <v>355</v>
      </c>
      <c r="BH391" s="23">
        <v>158</v>
      </c>
      <c r="BI391" s="23">
        <v>351</v>
      </c>
      <c r="BJ391" s="23">
        <v>154</v>
      </c>
      <c r="BK391" s="23">
        <v>314</v>
      </c>
      <c r="BL391" s="23">
        <v>135</v>
      </c>
      <c r="BM391" s="23">
        <v>363</v>
      </c>
      <c r="BN391" s="23">
        <v>156</v>
      </c>
      <c r="BO391" s="21"/>
      <c r="BP391" s="21"/>
      <c r="BQ391" s="21"/>
      <c r="BR391" s="21"/>
      <c r="BS391" s="21"/>
      <c r="BT391" s="21"/>
      <c r="BU391" s="23">
        <v>0</v>
      </c>
      <c r="BV391" s="23">
        <v>0</v>
      </c>
      <c r="BW391" s="23">
        <v>0.01</v>
      </c>
      <c r="BX391" s="23">
        <v>0.01</v>
      </c>
      <c r="BY391" s="23">
        <v>4.0999999999999996</v>
      </c>
      <c r="BZ391" s="23">
        <v>4</v>
      </c>
      <c r="CA391" s="23">
        <v>349</v>
      </c>
      <c r="CB391" s="23">
        <v>61</v>
      </c>
      <c r="CC391" s="23">
        <v>403</v>
      </c>
      <c r="CD391" s="23">
        <v>158</v>
      </c>
      <c r="CE391" s="23">
        <v>403</v>
      </c>
      <c r="CF391" s="23">
        <v>158</v>
      </c>
      <c r="CG391" s="23">
        <v>347</v>
      </c>
      <c r="CH391" s="23">
        <v>133</v>
      </c>
      <c r="CI391" s="23">
        <v>1</v>
      </c>
      <c r="CJ391" s="23">
        <v>0</v>
      </c>
      <c r="CK391" s="21"/>
      <c r="CL391" s="21"/>
      <c r="CM391" s="21"/>
      <c r="CN391" s="21"/>
      <c r="CO391" s="21"/>
      <c r="CP391" s="21"/>
      <c r="CQ391" s="21"/>
      <c r="CR391" s="21"/>
      <c r="CS391" s="21"/>
      <c r="CT391" s="21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</row>
    <row r="392" spans="1:267" ht="17.25" thickBot="1">
      <c r="A392" s="21"/>
      <c r="B392" s="21"/>
      <c r="C392" s="23">
        <v>104047</v>
      </c>
      <c r="D392" s="23">
        <v>0</v>
      </c>
      <c r="E392" s="23">
        <v>0</v>
      </c>
      <c r="F392" s="23">
        <v>0</v>
      </c>
      <c r="G392" s="23">
        <v>0</v>
      </c>
      <c r="H392" s="23">
        <v>0</v>
      </c>
      <c r="I392" s="23">
        <v>3</v>
      </c>
      <c r="J392" s="21">
        <v>0</v>
      </c>
      <c r="K392" s="21">
        <v>1.1000000000000001</v>
      </c>
      <c r="L392" s="23">
        <v>2</v>
      </c>
      <c r="M392" s="21" t="s">
        <v>2477</v>
      </c>
      <c r="N392" s="21">
        <v>2</v>
      </c>
      <c r="O392" s="23">
        <v>582</v>
      </c>
      <c r="P392" s="24" t="b">
        <v>0</v>
      </c>
      <c r="Q392" s="21"/>
      <c r="R392" s="21"/>
      <c r="S392" s="23">
        <v>50</v>
      </c>
      <c r="T392" s="21" t="s">
        <v>2478</v>
      </c>
      <c r="U392" s="21">
        <v>2</v>
      </c>
      <c r="V392" s="21" t="s">
        <v>2479</v>
      </c>
      <c r="W392" s="21">
        <v>0.1</v>
      </c>
      <c r="X392" s="24" t="b">
        <v>0</v>
      </c>
      <c r="Y392" s="21"/>
      <c r="Z392" s="21" t="s">
        <v>1129</v>
      </c>
      <c r="AA392" s="23">
        <v>12</v>
      </c>
      <c r="AB392" s="23">
        <v>102</v>
      </c>
      <c r="AC392" s="23">
        <v>2</v>
      </c>
      <c r="AD392" s="23">
        <v>115</v>
      </c>
      <c r="AE392" s="23">
        <v>115</v>
      </c>
      <c r="AF392" s="23">
        <v>450</v>
      </c>
      <c r="AG392" s="23">
        <v>450</v>
      </c>
      <c r="AH392" s="21">
        <v>0.4</v>
      </c>
      <c r="AI392" s="21">
        <v>0.4</v>
      </c>
      <c r="AJ392" s="21" t="s">
        <v>2479</v>
      </c>
      <c r="AK392" s="23">
        <v>87</v>
      </c>
      <c r="AL392" s="23">
        <v>0</v>
      </c>
      <c r="AM392" s="23">
        <v>0</v>
      </c>
      <c r="AN392" s="23">
        <v>0</v>
      </c>
      <c r="AO392" s="23">
        <v>3</v>
      </c>
      <c r="AP392" s="23">
        <v>0</v>
      </c>
      <c r="AQ392" s="23">
        <v>0</v>
      </c>
      <c r="AR392" s="23">
        <v>0</v>
      </c>
      <c r="AS392" s="23">
        <v>0</v>
      </c>
      <c r="AT392" s="23">
        <v>0</v>
      </c>
      <c r="AU392" s="23">
        <v>0</v>
      </c>
      <c r="AV392" s="23">
        <v>0</v>
      </c>
      <c r="AW392" s="23">
        <v>-2</v>
      </c>
      <c r="AX392" s="21">
        <v>0</v>
      </c>
      <c r="AY392" s="21">
        <v>0</v>
      </c>
      <c r="AZ392" s="21">
        <v>0</v>
      </c>
      <c r="BA392" s="21">
        <v>0</v>
      </c>
      <c r="BB392" s="23">
        <v>1</v>
      </c>
      <c r="BC392" s="21">
        <v>0.26</v>
      </c>
      <c r="BD392" s="21">
        <v>0</v>
      </c>
      <c r="BE392" s="21">
        <v>0.26</v>
      </c>
      <c r="BF392" s="21">
        <v>2.88</v>
      </c>
      <c r="BG392" s="23">
        <v>521</v>
      </c>
      <c r="BH392" s="23">
        <v>195</v>
      </c>
      <c r="BI392" s="23">
        <v>522</v>
      </c>
      <c r="BJ392" s="23">
        <v>201</v>
      </c>
      <c r="BK392" s="23">
        <v>505</v>
      </c>
      <c r="BL392" s="23">
        <v>187</v>
      </c>
      <c r="BM392" s="23">
        <v>529</v>
      </c>
      <c r="BN392" s="23">
        <v>202</v>
      </c>
      <c r="BO392" s="21"/>
      <c r="BP392" s="21"/>
      <c r="BQ392" s="21"/>
      <c r="BR392" s="21"/>
      <c r="BS392" s="21"/>
      <c r="BT392" s="21"/>
      <c r="BU392" s="23">
        <v>0.27</v>
      </c>
      <c r="BV392" s="23">
        <v>0</v>
      </c>
      <c r="BW392" s="23">
        <v>0</v>
      </c>
      <c r="BX392" s="23">
        <v>0.27</v>
      </c>
      <c r="BY392" s="23">
        <v>2.98</v>
      </c>
      <c r="BZ392" s="23">
        <v>3.1</v>
      </c>
      <c r="CA392" s="23">
        <v>184</v>
      </c>
      <c r="CB392" s="23">
        <v>119</v>
      </c>
      <c r="CC392" s="23">
        <v>122</v>
      </c>
      <c r="CD392" s="23">
        <v>45</v>
      </c>
      <c r="CE392" s="23">
        <v>122</v>
      </c>
      <c r="CF392" s="23">
        <v>45</v>
      </c>
      <c r="CG392" s="23">
        <v>491</v>
      </c>
      <c r="CH392" s="23">
        <v>176</v>
      </c>
      <c r="CI392" s="23">
        <v>1.03</v>
      </c>
      <c r="CJ392" s="23">
        <v>0</v>
      </c>
      <c r="CK392" s="21"/>
      <c r="CL392" s="21"/>
      <c r="CM392" s="21"/>
      <c r="CN392" s="21"/>
      <c r="CO392" s="21"/>
      <c r="CP392" s="21"/>
      <c r="CQ392" s="21"/>
      <c r="CR392" s="21"/>
      <c r="CS392" s="21"/>
      <c r="CT392" s="21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</row>
    <row r="393" spans="1:267" ht="17.25" thickBot="1">
      <c r="A393" s="21"/>
      <c r="B393" s="21"/>
      <c r="C393" s="23">
        <v>222677</v>
      </c>
      <c r="D393" s="23">
        <v>0</v>
      </c>
      <c r="E393" s="23">
        <v>0</v>
      </c>
      <c r="F393" s="23">
        <v>0</v>
      </c>
      <c r="G393" s="23">
        <v>0</v>
      </c>
      <c r="H393" s="23">
        <v>0</v>
      </c>
      <c r="I393" s="23">
        <v>3</v>
      </c>
      <c r="J393" s="21">
        <v>0</v>
      </c>
      <c r="K393" s="21">
        <v>1.1000000000000001</v>
      </c>
      <c r="L393" s="23">
        <v>2</v>
      </c>
      <c r="M393" s="21" t="s">
        <v>2480</v>
      </c>
      <c r="N393" s="21">
        <v>2</v>
      </c>
      <c r="O393" s="23">
        <v>586</v>
      </c>
      <c r="P393" s="24" t="b">
        <v>0</v>
      </c>
      <c r="Q393" s="21"/>
      <c r="R393" s="21"/>
      <c r="S393" s="23">
        <v>50</v>
      </c>
      <c r="T393" s="21" t="s">
        <v>2481</v>
      </c>
      <c r="U393" s="21">
        <v>2</v>
      </c>
      <c r="V393" s="21" t="s">
        <v>2482</v>
      </c>
      <c r="W393" s="21">
        <v>0.1</v>
      </c>
      <c r="X393" s="24" t="b">
        <v>0</v>
      </c>
      <c r="Y393" s="21"/>
      <c r="Z393" s="21" t="s">
        <v>1129</v>
      </c>
      <c r="AA393" s="23">
        <v>12</v>
      </c>
      <c r="AB393" s="23">
        <v>102</v>
      </c>
      <c r="AC393" s="23">
        <v>2</v>
      </c>
      <c r="AD393" s="23">
        <v>346</v>
      </c>
      <c r="AE393" s="23">
        <v>346</v>
      </c>
      <c r="AF393" s="23">
        <v>1033</v>
      </c>
      <c r="AG393" s="23">
        <v>1033</v>
      </c>
      <c r="AH393" s="21">
        <v>0.4</v>
      </c>
      <c r="AI393" s="21">
        <v>0.4</v>
      </c>
      <c r="AJ393" s="21" t="s">
        <v>2482</v>
      </c>
      <c r="AK393" s="23">
        <v>87</v>
      </c>
      <c r="AL393" s="23">
        <v>0</v>
      </c>
      <c r="AM393" s="23">
        <v>0</v>
      </c>
      <c r="AN393" s="23">
        <v>0</v>
      </c>
      <c r="AO393" s="23">
        <v>3</v>
      </c>
      <c r="AP393" s="23">
        <v>0</v>
      </c>
      <c r="AQ393" s="23">
        <v>0</v>
      </c>
      <c r="AR393" s="23">
        <v>0</v>
      </c>
      <c r="AS393" s="23">
        <v>0</v>
      </c>
      <c r="AT393" s="23">
        <v>0</v>
      </c>
      <c r="AU393" s="23">
        <v>0</v>
      </c>
      <c r="AV393" s="23">
        <v>0</v>
      </c>
      <c r="AW393" s="23">
        <v>4</v>
      </c>
      <c r="AX393" s="21">
        <v>5.2</v>
      </c>
      <c r="AY393" s="21">
        <v>1.8</v>
      </c>
      <c r="AZ393" s="21">
        <v>2</v>
      </c>
      <c r="BA393" s="21">
        <v>0.9</v>
      </c>
      <c r="BB393" s="23">
        <v>1</v>
      </c>
      <c r="BC393" s="21">
        <v>0</v>
      </c>
      <c r="BD393" s="21">
        <v>0.01</v>
      </c>
      <c r="BE393" s="21">
        <v>0.01</v>
      </c>
      <c r="BF393" s="21">
        <v>2.88</v>
      </c>
      <c r="BG393" s="23">
        <v>179</v>
      </c>
      <c r="BH393" s="23">
        <v>80</v>
      </c>
      <c r="BI393" s="23">
        <v>160</v>
      </c>
      <c r="BJ393" s="23">
        <v>91</v>
      </c>
      <c r="BK393" s="23">
        <v>152</v>
      </c>
      <c r="BL393" s="23">
        <v>83</v>
      </c>
      <c r="BM393" s="23">
        <v>201</v>
      </c>
      <c r="BN393" s="23">
        <v>93</v>
      </c>
      <c r="BO393" s="21"/>
      <c r="BP393" s="21"/>
      <c r="BQ393" s="21"/>
      <c r="BR393" s="21"/>
      <c r="BS393" s="21"/>
      <c r="BT393" s="21"/>
      <c r="BU393" s="23">
        <v>0</v>
      </c>
      <c r="BV393" s="23">
        <v>0</v>
      </c>
      <c r="BW393" s="23">
        <v>0.01</v>
      </c>
      <c r="BX393" s="23">
        <v>0.01</v>
      </c>
      <c r="BY393" s="23">
        <v>2.98</v>
      </c>
      <c r="BZ393" s="23">
        <v>3.1</v>
      </c>
      <c r="CA393" s="23">
        <v>255</v>
      </c>
      <c r="CB393" s="23">
        <v>166</v>
      </c>
      <c r="CC393" s="23">
        <v>137</v>
      </c>
      <c r="CD393" s="23">
        <v>55</v>
      </c>
      <c r="CE393" s="23">
        <v>137</v>
      </c>
      <c r="CF393" s="23">
        <v>55</v>
      </c>
      <c r="CG393" s="23">
        <v>416</v>
      </c>
      <c r="CH393" s="23">
        <v>134</v>
      </c>
      <c r="CI393" s="23">
        <v>1.03</v>
      </c>
      <c r="CJ393" s="23">
        <v>0</v>
      </c>
      <c r="CK393" s="21"/>
      <c r="CL393" s="21"/>
      <c r="CM393" s="21"/>
      <c r="CN393" s="21"/>
      <c r="CO393" s="21"/>
      <c r="CP393" s="21"/>
      <c r="CQ393" s="21"/>
      <c r="CR393" s="21"/>
      <c r="CS393" s="21"/>
      <c r="CT393" s="21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</row>
    <row r="394" spans="1:267" ht="17.25" thickBot="1">
      <c r="A394" s="21"/>
      <c r="B394" s="21"/>
      <c r="C394" s="23">
        <v>476369</v>
      </c>
      <c r="D394" s="23">
        <v>0</v>
      </c>
      <c r="E394" s="23">
        <v>0</v>
      </c>
      <c r="F394" s="23">
        <v>0</v>
      </c>
      <c r="G394" s="23">
        <v>0</v>
      </c>
      <c r="H394" s="23">
        <v>0</v>
      </c>
      <c r="I394" s="23">
        <v>2</v>
      </c>
      <c r="J394" s="21">
        <v>0</v>
      </c>
      <c r="K394" s="21">
        <v>0.5</v>
      </c>
      <c r="L394" s="23">
        <v>1</v>
      </c>
      <c r="M394" s="21" t="s">
        <v>1587</v>
      </c>
      <c r="N394" s="21">
        <v>1</v>
      </c>
      <c r="O394" s="23">
        <v>602</v>
      </c>
      <c r="P394" s="24" t="b">
        <v>0</v>
      </c>
      <c r="Q394" s="21"/>
      <c r="R394" s="21"/>
      <c r="S394" s="23">
        <v>40</v>
      </c>
      <c r="T394" s="21" t="s">
        <v>2483</v>
      </c>
      <c r="U394" s="21">
        <v>1</v>
      </c>
      <c r="V394" s="21" t="s">
        <v>2484</v>
      </c>
      <c r="W394" s="21">
        <v>6.4</v>
      </c>
      <c r="X394" s="24" t="b">
        <v>0</v>
      </c>
      <c r="Y394" s="21"/>
      <c r="Z394" s="21" t="s">
        <v>1129</v>
      </c>
      <c r="AA394" s="23">
        <v>12</v>
      </c>
      <c r="AB394" s="23">
        <v>102</v>
      </c>
      <c r="AC394" s="23">
        <v>1</v>
      </c>
      <c r="AD394" s="23">
        <v>9553</v>
      </c>
      <c r="AE394" s="23">
        <v>9553</v>
      </c>
      <c r="AF394" s="23">
        <v>9402</v>
      </c>
      <c r="AG394" s="23">
        <v>9402</v>
      </c>
      <c r="AH394" s="21">
        <v>0.2</v>
      </c>
      <c r="AI394" s="21">
        <v>0.2</v>
      </c>
      <c r="AJ394" s="21" t="s">
        <v>2484</v>
      </c>
      <c r="AK394" s="23">
        <v>63</v>
      </c>
      <c r="AL394" s="23">
        <v>0</v>
      </c>
      <c r="AM394" s="23">
        <v>0</v>
      </c>
      <c r="AN394" s="23">
        <v>0</v>
      </c>
      <c r="AO394" s="23">
        <v>1</v>
      </c>
      <c r="AP394" s="23">
        <v>0</v>
      </c>
      <c r="AQ394" s="23">
        <v>0</v>
      </c>
      <c r="AR394" s="23">
        <v>0</v>
      </c>
      <c r="AS394" s="23">
        <v>1</v>
      </c>
      <c r="AT394" s="23">
        <v>0</v>
      </c>
      <c r="AU394" s="23">
        <v>0</v>
      </c>
      <c r="AV394" s="23">
        <v>0</v>
      </c>
      <c r="AW394" s="23">
        <v>9</v>
      </c>
      <c r="AX394" s="21">
        <v>1.6</v>
      </c>
      <c r="AY394" s="21">
        <v>15.4</v>
      </c>
      <c r="AZ394" s="21">
        <v>5</v>
      </c>
      <c r="BA394" s="21">
        <v>2.2000000000000002</v>
      </c>
      <c r="BB394" s="23">
        <v>1</v>
      </c>
      <c r="BC394" s="21">
        <v>0.02</v>
      </c>
      <c r="BD394" s="21">
        <v>0.26</v>
      </c>
      <c r="BE394" s="21">
        <v>0.28000000000000003</v>
      </c>
      <c r="BF394" s="21">
        <v>1.55</v>
      </c>
      <c r="BG394" s="23">
        <v>209</v>
      </c>
      <c r="BH394" s="23">
        <v>78</v>
      </c>
      <c r="BI394" s="23">
        <v>72</v>
      </c>
      <c r="BJ394" s="23">
        <v>19</v>
      </c>
      <c r="BK394" s="23">
        <v>114</v>
      </c>
      <c r="BL394" s="23">
        <v>29</v>
      </c>
      <c r="BM394" s="23">
        <v>146</v>
      </c>
      <c r="BN394" s="23">
        <v>51</v>
      </c>
      <c r="BO394" s="21"/>
      <c r="BP394" s="21"/>
      <c r="BQ394" s="21"/>
      <c r="BR394" s="21"/>
      <c r="BS394" s="21"/>
      <c r="BT394" s="21"/>
      <c r="BU394" s="23">
        <v>0.03</v>
      </c>
      <c r="BV394" s="23">
        <v>0</v>
      </c>
      <c r="BW394" s="23">
        <v>0.37</v>
      </c>
      <c r="BX394" s="23">
        <v>0.4</v>
      </c>
      <c r="BY394" s="23">
        <v>2.21</v>
      </c>
      <c r="BZ394" s="23">
        <v>1.43</v>
      </c>
      <c r="CA394" s="23">
        <v>647</v>
      </c>
      <c r="CB394" s="23">
        <v>206</v>
      </c>
      <c r="CC394" s="23">
        <v>181</v>
      </c>
      <c r="CD394" s="23">
        <v>56</v>
      </c>
      <c r="CE394" s="23">
        <v>181</v>
      </c>
      <c r="CF394" s="23">
        <v>56</v>
      </c>
      <c r="CG394" s="23">
        <v>57</v>
      </c>
      <c r="CH394" s="23">
        <v>20</v>
      </c>
      <c r="CI394" s="23">
        <v>1.43</v>
      </c>
      <c r="CJ394" s="23">
        <v>0</v>
      </c>
      <c r="CK394" s="21"/>
      <c r="CL394" s="21"/>
      <c r="CM394" s="21"/>
      <c r="CN394" s="21"/>
      <c r="CO394" s="21"/>
      <c r="CP394" s="21"/>
      <c r="CQ394" s="21"/>
      <c r="CR394" s="21"/>
      <c r="CS394" s="21"/>
      <c r="CT394" s="21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</row>
    <row r="395" spans="1:267" ht="17.25" thickBot="1">
      <c r="A395" s="21"/>
      <c r="B395" s="21"/>
      <c r="C395" s="23">
        <v>54738</v>
      </c>
      <c r="D395" s="23">
        <v>0</v>
      </c>
      <c r="E395" s="23">
        <v>0</v>
      </c>
      <c r="F395" s="23">
        <v>0</v>
      </c>
      <c r="G395" s="23">
        <v>0</v>
      </c>
      <c r="H395" s="23">
        <v>0</v>
      </c>
      <c r="I395" s="23">
        <v>1</v>
      </c>
      <c r="J395" s="21">
        <v>0</v>
      </c>
      <c r="K395" s="21">
        <v>1.9</v>
      </c>
      <c r="L395" s="23">
        <v>3</v>
      </c>
      <c r="M395" s="21" t="s">
        <v>829</v>
      </c>
      <c r="N395" s="21">
        <v>3</v>
      </c>
      <c r="O395" s="23">
        <v>614</v>
      </c>
      <c r="P395" s="24" t="b">
        <v>0</v>
      </c>
      <c r="Q395" s="21"/>
      <c r="R395" s="21"/>
      <c r="S395" s="23">
        <v>45</v>
      </c>
      <c r="T395" s="21" t="s">
        <v>2742</v>
      </c>
      <c r="U395" s="21">
        <v>3</v>
      </c>
      <c r="V395" s="21" t="s">
        <v>2743</v>
      </c>
      <c r="W395" s="21">
        <v>0.1</v>
      </c>
      <c r="X395" s="24" t="b">
        <v>0</v>
      </c>
      <c r="Y395" s="21"/>
      <c r="Z395" s="21" t="s">
        <v>1129</v>
      </c>
      <c r="AA395" s="23">
        <v>12</v>
      </c>
      <c r="AB395" s="23">
        <v>102</v>
      </c>
      <c r="AC395" s="23">
        <v>3</v>
      </c>
      <c r="AD395" s="23">
        <v>420</v>
      </c>
      <c r="AE395" s="23">
        <v>420</v>
      </c>
      <c r="AF395" s="23">
        <v>621</v>
      </c>
      <c r="AG395" s="23">
        <v>621</v>
      </c>
      <c r="AH395" s="21">
        <v>0.7</v>
      </c>
      <c r="AI395" s="21">
        <v>0.7</v>
      </c>
      <c r="AJ395" s="21" t="s">
        <v>2743</v>
      </c>
      <c r="AK395" s="23">
        <v>90</v>
      </c>
      <c r="AL395" s="23">
        <v>0</v>
      </c>
      <c r="AM395" s="23">
        <v>0</v>
      </c>
      <c r="AN395" s="23">
        <v>0</v>
      </c>
      <c r="AO395" s="23">
        <v>4</v>
      </c>
      <c r="AP395" s="23">
        <v>0</v>
      </c>
      <c r="AQ395" s="23">
        <v>0</v>
      </c>
      <c r="AR395" s="23">
        <v>0</v>
      </c>
      <c r="AS395" s="23">
        <v>0</v>
      </c>
      <c r="AT395" s="23">
        <v>0</v>
      </c>
      <c r="AU395" s="23">
        <v>8</v>
      </c>
      <c r="AV395" s="23">
        <v>1</v>
      </c>
      <c r="AW395" s="23">
        <v>26</v>
      </c>
      <c r="AX395" s="21">
        <v>0</v>
      </c>
      <c r="AY395" s="21">
        <v>0</v>
      </c>
      <c r="AZ395" s="21">
        <v>0</v>
      </c>
      <c r="BA395" s="21">
        <v>0</v>
      </c>
      <c r="BB395" s="23">
        <v>1</v>
      </c>
      <c r="BC395" s="21">
        <v>0</v>
      </c>
      <c r="BD395" s="21">
        <v>0</v>
      </c>
      <c r="BE395" s="21">
        <v>0</v>
      </c>
      <c r="BF395" s="21">
        <v>4.0999999999999996</v>
      </c>
      <c r="BG395" s="23">
        <v>338</v>
      </c>
      <c r="BH395" s="23">
        <v>62</v>
      </c>
      <c r="BI395" s="23">
        <v>330</v>
      </c>
      <c r="BJ395" s="23">
        <v>52</v>
      </c>
      <c r="BK395" s="23">
        <v>291</v>
      </c>
      <c r="BL395" s="23">
        <v>51</v>
      </c>
      <c r="BM395" s="23">
        <v>346</v>
      </c>
      <c r="BN395" s="23">
        <v>62</v>
      </c>
      <c r="BO395" s="21"/>
      <c r="BP395" s="21"/>
      <c r="BQ395" s="21"/>
      <c r="BR395" s="21"/>
      <c r="BS395" s="21"/>
      <c r="BT395" s="21"/>
      <c r="BU395" s="23">
        <v>0</v>
      </c>
      <c r="BV395" s="23">
        <v>8</v>
      </c>
      <c r="BW395" s="23">
        <v>0</v>
      </c>
      <c r="BX395" s="23">
        <v>0</v>
      </c>
      <c r="BY395" s="23">
        <v>4.0999999999999996</v>
      </c>
      <c r="BZ395" s="23">
        <v>4</v>
      </c>
      <c r="CA395" s="23">
        <v>320</v>
      </c>
      <c r="CB395" s="23">
        <v>15</v>
      </c>
      <c r="CC395" s="23">
        <v>67</v>
      </c>
      <c r="CD395" s="23">
        <v>7</v>
      </c>
      <c r="CE395" s="23">
        <v>67</v>
      </c>
      <c r="CF395" s="23">
        <v>7</v>
      </c>
      <c r="CG395" s="23">
        <v>387</v>
      </c>
      <c r="CH395" s="23">
        <v>57</v>
      </c>
      <c r="CI395" s="23">
        <v>1</v>
      </c>
      <c r="CJ395" s="23">
        <v>0</v>
      </c>
      <c r="CK395" s="21"/>
      <c r="CL395" s="21"/>
      <c r="CM395" s="21"/>
      <c r="CN395" s="21"/>
      <c r="CO395" s="21"/>
      <c r="CP395" s="21"/>
      <c r="CQ395" s="21"/>
      <c r="CR395" s="21"/>
      <c r="CS395" s="21"/>
      <c r="CT395" s="21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</row>
    <row r="396" spans="1:267" ht="17.25" thickBot="1">
      <c r="A396" s="21"/>
      <c r="B396" s="21"/>
      <c r="C396" s="23">
        <v>88894</v>
      </c>
      <c r="D396" s="23">
        <v>0</v>
      </c>
      <c r="E396" s="23">
        <v>0</v>
      </c>
      <c r="F396" s="23">
        <v>0</v>
      </c>
      <c r="G396" s="23">
        <v>0</v>
      </c>
      <c r="H396" s="23">
        <v>0</v>
      </c>
      <c r="I396" s="23">
        <v>3</v>
      </c>
      <c r="J396" s="21">
        <v>0</v>
      </c>
      <c r="K396" s="21">
        <v>1.1000000000000001</v>
      </c>
      <c r="L396" s="23">
        <v>0</v>
      </c>
      <c r="M396" s="21" t="s">
        <v>2907</v>
      </c>
      <c r="N396" s="21">
        <v>0</v>
      </c>
      <c r="O396" s="23">
        <v>630</v>
      </c>
      <c r="P396" s="24" t="b">
        <v>0</v>
      </c>
      <c r="Q396" s="21"/>
      <c r="R396" s="21"/>
      <c r="S396" s="23">
        <v>50</v>
      </c>
      <c r="T396" s="21" t="s">
        <v>2908</v>
      </c>
      <c r="U396" s="21">
        <v>0</v>
      </c>
      <c r="V396" s="21" t="s">
        <v>2909</v>
      </c>
      <c r="W396" s="21">
        <v>0.2</v>
      </c>
      <c r="X396" s="24" t="b">
        <v>0</v>
      </c>
      <c r="Y396" s="21"/>
      <c r="Z396" s="21" t="s">
        <v>1129</v>
      </c>
      <c r="AA396" s="23">
        <v>12</v>
      </c>
      <c r="AB396" s="23">
        <v>102</v>
      </c>
      <c r="AC396" s="23">
        <v>0</v>
      </c>
      <c r="AD396" s="23">
        <v>922</v>
      </c>
      <c r="AE396" s="23">
        <v>922</v>
      </c>
      <c r="AF396" s="23">
        <v>1911</v>
      </c>
      <c r="AG396" s="23">
        <v>1911</v>
      </c>
      <c r="AH396" s="21">
        <v>0</v>
      </c>
      <c r="AI396" s="21">
        <v>0</v>
      </c>
      <c r="AJ396" s="21" t="s">
        <v>2909</v>
      </c>
      <c r="AK396" s="23">
        <v>0</v>
      </c>
      <c r="AL396" s="23">
        <v>0</v>
      </c>
      <c r="AM396" s="23">
        <v>0</v>
      </c>
      <c r="AN396" s="23">
        <v>0</v>
      </c>
      <c r="AO396" s="23">
        <v>0</v>
      </c>
      <c r="AP396" s="23">
        <v>0</v>
      </c>
      <c r="AQ396" s="23">
        <v>0</v>
      </c>
      <c r="AR396" s="23">
        <v>0</v>
      </c>
      <c r="AS396" s="23">
        <v>0</v>
      </c>
      <c r="AT396" s="23">
        <v>0</v>
      </c>
      <c r="AU396" s="23">
        <v>0</v>
      </c>
      <c r="AV396" s="23">
        <v>0</v>
      </c>
      <c r="AW396" s="23">
        <v>0</v>
      </c>
      <c r="AX396" s="21">
        <v>0</v>
      </c>
      <c r="AY396" s="21">
        <v>0</v>
      </c>
      <c r="AZ396" s="21">
        <v>0</v>
      </c>
      <c r="BA396" s="21">
        <v>0</v>
      </c>
      <c r="BB396" s="23">
        <v>0</v>
      </c>
      <c r="BC396" s="21">
        <v>0</v>
      </c>
      <c r="BD396" s="21">
        <v>0</v>
      </c>
      <c r="BE396" s="21">
        <v>0</v>
      </c>
      <c r="BF396" s="21">
        <v>0</v>
      </c>
      <c r="BG396" s="23">
        <v>516</v>
      </c>
      <c r="BH396" s="23">
        <v>190</v>
      </c>
      <c r="BI396" s="23">
        <v>516</v>
      </c>
      <c r="BJ396" s="23">
        <v>196</v>
      </c>
      <c r="BK396" s="23">
        <v>498</v>
      </c>
      <c r="BL396" s="23">
        <v>181</v>
      </c>
      <c r="BM396" s="23">
        <v>524</v>
      </c>
      <c r="BN396" s="23">
        <v>197</v>
      </c>
      <c r="BO396" s="21"/>
      <c r="BP396" s="21"/>
      <c r="BQ396" s="21"/>
      <c r="BR396" s="21"/>
      <c r="BS396" s="21"/>
      <c r="BT396" s="21"/>
      <c r="BU396" s="23">
        <v>0</v>
      </c>
      <c r="BV396" s="23">
        <v>0</v>
      </c>
      <c r="BW396" s="23">
        <v>0</v>
      </c>
      <c r="BX396" s="23">
        <v>0</v>
      </c>
      <c r="BY396" s="23">
        <v>0</v>
      </c>
      <c r="BZ396" s="23">
        <v>0</v>
      </c>
      <c r="CA396" s="23">
        <v>176</v>
      </c>
      <c r="CB396" s="23">
        <v>113</v>
      </c>
      <c r="CC396" s="23">
        <v>551</v>
      </c>
      <c r="CD396" s="23">
        <v>213</v>
      </c>
      <c r="CE396" s="23">
        <v>551</v>
      </c>
      <c r="CF396" s="23">
        <v>213</v>
      </c>
      <c r="CG396" s="23">
        <v>339</v>
      </c>
      <c r="CH396" s="23">
        <v>103</v>
      </c>
      <c r="CI396" s="23">
        <v>0</v>
      </c>
      <c r="CJ396" s="23">
        <v>0</v>
      </c>
      <c r="CK396" s="21"/>
      <c r="CL396" s="21"/>
      <c r="CM396" s="21"/>
      <c r="CN396" s="21"/>
      <c r="CO396" s="21"/>
      <c r="CP396" s="21"/>
      <c r="CQ396" s="21"/>
      <c r="CR396" s="21"/>
      <c r="CS396" s="21"/>
      <c r="CT396" s="21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</row>
    <row r="397" spans="1:267" ht="17.25" thickBot="1">
      <c r="A397" s="21"/>
      <c r="B397" s="21"/>
      <c r="C397" s="23">
        <v>242453</v>
      </c>
      <c r="D397" s="23">
        <v>0</v>
      </c>
      <c r="E397" s="23">
        <v>0</v>
      </c>
      <c r="F397" s="23">
        <v>0</v>
      </c>
      <c r="G397" s="23">
        <v>0</v>
      </c>
      <c r="H397" s="23">
        <v>0</v>
      </c>
      <c r="I397" s="23">
        <v>4</v>
      </c>
      <c r="J397" s="21">
        <v>0</v>
      </c>
      <c r="K397" s="21">
        <v>0.9</v>
      </c>
      <c r="L397" s="23">
        <v>4</v>
      </c>
      <c r="M397" s="21" t="s">
        <v>1228</v>
      </c>
      <c r="N397" s="21">
        <v>4</v>
      </c>
      <c r="O397" s="23">
        <v>631</v>
      </c>
      <c r="P397" s="24" t="b">
        <v>0</v>
      </c>
      <c r="Q397" s="21"/>
      <c r="R397" s="21"/>
      <c r="S397" s="23">
        <v>50</v>
      </c>
      <c r="T397" s="21" t="s">
        <v>2910</v>
      </c>
      <c r="U397" s="21">
        <v>4</v>
      </c>
      <c r="V397" s="21" t="s">
        <v>2911</v>
      </c>
      <c r="W397" s="21">
        <v>0.1</v>
      </c>
      <c r="X397" s="24" t="b">
        <v>0</v>
      </c>
      <c r="Y397" s="21"/>
      <c r="Z397" s="21" t="s">
        <v>1129</v>
      </c>
      <c r="AA397" s="23">
        <v>12</v>
      </c>
      <c r="AB397" s="23">
        <v>102</v>
      </c>
      <c r="AC397" s="23">
        <v>4</v>
      </c>
      <c r="AD397" s="23">
        <v>3976</v>
      </c>
      <c r="AE397" s="23">
        <v>3976</v>
      </c>
      <c r="AF397" s="23">
        <v>1269</v>
      </c>
      <c r="AG397" s="23">
        <v>1269</v>
      </c>
      <c r="AH397" s="21">
        <v>0.8</v>
      </c>
      <c r="AI397" s="21">
        <v>0.8</v>
      </c>
      <c r="AJ397" s="21" t="s">
        <v>2911</v>
      </c>
      <c r="AK397" s="23">
        <v>26</v>
      </c>
      <c r="AL397" s="23">
        <v>0</v>
      </c>
      <c r="AM397" s="23">
        <v>1</v>
      </c>
      <c r="AN397" s="23">
        <v>0</v>
      </c>
      <c r="AO397" s="23">
        <v>3</v>
      </c>
      <c r="AP397" s="23">
        <v>0</v>
      </c>
      <c r="AQ397" s="23">
        <v>0</v>
      </c>
      <c r="AR397" s="23">
        <v>0</v>
      </c>
      <c r="AS397" s="23">
        <v>0</v>
      </c>
      <c r="AT397" s="23">
        <v>0</v>
      </c>
      <c r="AU397" s="23">
        <v>0</v>
      </c>
      <c r="AV397" s="23">
        <v>0</v>
      </c>
      <c r="AW397" s="23">
        <v>10</v>
      </c>
      <c r="AX397" s="21">
        <v>0</v>
      </c>
      <c r="AY397" s="21">
        <v>0</v>
      </c>
      <c r="AZ397" s="21">
        <v>0</v>
      </c>
      <c r="BA397" s="21">
        <v>0</v>
      </c>
      <c r="BB397" s="23">
        <v>0</v>
      </c>
      <c r="BC397" s="21">
        <v>0.12</v>
      </c>
      <c r="BD397" s="21">
        <v>0</v>
      </c>
      <c r="BE397" s="21">
        <v>0.12</v>
      </c>
      <c r="BF397" s="21">
        <v>2.5499999999999998</v>
      </c>
      <c r="BG397" s="23">
        <v>573</v>
      </c>
      <c r="BH397" s="23">
        <v>58</v>
      </c>
      <c r="BI397" s="23">
        <v>576</v>
      </c>
      <c r="BJ397" s="23">
        <v>58</v>
      </c>
      <c r="BK397" s="23">
        <v>567</v>
      </c>
      <c r="BL397" s="23">
        <v>59</v>
      </c>
      <c r="BM397" s="23">
        <v>581</v>
      </c>
      <c r="BN397" s="23">
        <v>59</v>
      </c>
      <c r="BO397" s="21"/>
      <c r="BP397" s="21"/>
      <c r="BQ397" s="21"/>
      <c r="BR397" s="21"/>
      <c r="BS397" s="21"/>
      <c r="BT397" s="21"/>
      <c r="BU397" s="23">
        <v>0.42</v>
      </c>
      <c r="BV397" s="23">
        <v>0</v>
      </c>
      <c r="BW397" s="23">
        <v>0</v>
      </c>
      <c r="BX397" s="23">
        <v>0.42</v>
      </c>
      <c r="BY397" s="23">
        <v>8.83</v>
      </c>
      <c r="BZ397" s="23">
        <v>10.38</v>
      </c>
      <c r="CA397" s="23">
        <v>266</v>
      </c>
      <c r="CB397" s="23">
        <v>53</v>
      </c>
      <c r="CC397" s="23">
        <v>61</v>
      </c>
      <c r="CD397" s="23">
        <v>15</v>
      </c>
      <c r="CE397" s="23">
        <v>61</v>
      </c>
      <c r="CF397" s="23">
        <v>15</v>
      </c>
      <c r="CG397" s="23">
        <v>414</v>
      </c>
      <c r="CH397" s="23">
        <v>62</v>
      </c>
      <c r="CI397" s="23">
        <v>0</v>
      </c>
      <c r="CJ397" s="23">
        <v>0</v>
      </c>
      <c r="CK397" s="21"/>
      <c r="CL397" s="21"/>
      <c r="CM397" s="21"/>
      <c r="CN397" s="21"/>
      <c r="CO397" s="21"/>
      <c r="CP397" s="21"/>
      <c r="CQ397" s="21"/>
      <c r="CR397" s="21"/>
      <c r="CS397" s="21"/>
      <c r="CT397" s="21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</row>
    <row r="398" spans="1:267" ht="17.25" thickBot="1">
      <c r="A398" s="21"/>
      <c r="B398" s="21"/>
      <c r="C398" s="23">
        <v>552030</v>
      </c>
      <c r="D398" s="23">
        <v>0</v>
      </c>
      <c r="E398" s="23">
        <v>0</v>
      </c>
      <c r="F398" s="23">
        <v>0</v>
      </c>
      <c r="G398" s="23">
        <v>0</v>
      </c>
      <c r="H398" s="23">
        <v>0</v>
      </c>
      <c r="I398" s="23">
        <v>2</v>
      </c>
      <c r="J398" s="21">
        <v>0</v>
      </c>
      <c r="K398" s="21">
        <v>0.5</v>
      </c>
      <c r="L398" s="23">
        <v>0</v>
      </c>
      <c r="M398" s="21" t="s">
        <v>2912</v>
      </c>
      <c r="N398" s="21">
        <v>0</v>
      </c>
      <c r="O398" s="23">
        <v>648</v>
      </c>
      <c r="P398" s="24" t="b">
        <v>0</v>
      </c>
      <c r="Q398" s="21"/>
      <c r="R398" s="21"/>
      <c r="S398" s="23">
        <v>40</v>
      </c>
      <c r="T398" s="21" t="s">
        <v>2913</v>
      </c>
      <c r="U398" s="21">
        <v>0</v>
      </c>
      <c r="V398" s="21" t="s">
        <v>2914</v>
      </c>
      <c r="W398" s="21">
        <v>0</v>
      </c>
      <c r="X398" s="24" t="b">
        <v>0</v>
      </c>
      <c r="Y398" s="21"/>
      <c r="Z398" s="21" t="s">
        <v>1129</v>
      </c>
      <c r="AA398" s="23">
        <v>12</v>
      </c>
      <c r="AB398" s="23">
        <v>102</v>
      </c>
      <c r="AC398" s="23">
        <v>0</v>
      </c>
      <c r="AD398" s="23">
        <v>125</v>
      </c>
      <c r="AE398" s="23">
        <v>125</v>
      </c>
      <c r="AF398" s="23">
        <v>24</v>
      </c>
      <c r="AG398" s="23">
        <v>24</v>
      </c>
      <c r="AH398" s="21">
        <v>0</v>
      </c>
      <c r="AI398" s="21">
        <v>0</v>
      </c>
      <c r="AJ398" s="21" t="s">
        <v>2914</v>
      </c>
      <c r="AK398" s="23">
        <v>0</v>
      </c>
      <c r="AL398" s="23">
        <v>0</v>
      </c>
      <c r="AM398" s="23">
        <v>0</v>
      </c>
      <c r="AN398" s="23">
        <v>0</v>
      </c>
      <c r="AO398" s="23">
        <v>0</v>
      </c>
      <c r="AP398" s="23">
        <v>0</v>
      </c>
      <c r="AQ398" s="23">
        <v>0</v>
      </c>
      <c r="AR398" s="23">
        <v>0</v>
      </c>
      <c r="AS398" s="23">
        <v>0</v>
      </c>
      <c r="AT398" s="23">
        <v>0</v>
      </c>
      <c r="AU398" s="23">
        <v>0</v>
      </c>
      <c r="AV398" s="23">
        <v>0</v>
      </c>
      <c r="AW398" s="23">
        <v>0</v>
      </c>
      <c r="AX398" s="21">
        <v>0</v>
      </c>
      <c r="AY398" s="21">
        <v>0</v>
      </c>
      <c r="AZ398" s="21">
        <v>0</v>
      </c>
      <c r="BA398" s="21">
        <v>0</v>
      </c>
      <c r="BB398" s="23">
        <v>0</v>
      </c>
      <c r="BC398" s="21">
        <v>0</v>
      </c>
      <c r="BD398" s="21">
        <v>0</v>
      </c>
      <c r="BE398" s="21">
        <v>0</v>
      </c>
      <c r="BF398" s="21">
        <v>0</v>
      </c>
      <c r="BG398" s="23">
        <v>331</v>
      </c>
      <c r="BH398" s="23">
        <v>144</v>
      </c>
      <c r="BI398" s="23">
        <v>322</v>
      </c>
      <c r="BJ398" s="23">
        <v>139</v>
      </c>
      <c r="BK398" s="23">
        <v>281</v>
      </c>
      <c r="BL398" s="23">
        <v>116</v>
      </c>
      <c r="BM398" s="23">
        <v>339</v>
      </c>
      <c r="BN398" s="23">
        <v>142</v>
      </c>
      <c r="BO398" s="21"/>
      <c r="BP398" s="21"/>
      <c r="BQ398" s="21"/>
      <c r="BR398" s="21"/>
      <c r="BS398" s="21"/>
      <c r="BT398" s="21"/>
      <c r="BU398" s="23">
        <v>0</v>
      </c>
      <c r="BV398" s="23">
        <v>0</v>
      </c>
      <c r="BW398" s="23">
        <v>0</v>
      </c>
      <c r="BX398" s="23">
        <v>0</v>
      </c>
      <c r="BY398" s="23">
        <v>0</v>
      </c>
      <c r="BZ398" s="23">
        <v>0</v>
      </c>
      <c r="CA398" s="23">
        <v>663</v>
      </c>
      <c r="CB398" s="23">
        <v>217</v>
      </c>
      <c r="CC398" s="23">
        <v>384</v>
      </c>
      <c r="CD398" s="23">
        <v>146</v>
      </c>
      <c r="CE398" s="23">
        <v>384</v>
      </c>
      <c r="CF398" s="23">
        <v>146</v>
      </c>
      <c r="CG398" s="23">
        <v>635</v>
      </c>
      <c r="CH398" s="23">
        <v>214</v>
      </c>
      <c r="CI398" s="23">
        <v>0</v>
      </c>
      <c r="CJ398" s="23">
        <v>0</v>
      </c>
      <c r="CK398" s="21"/>
      <c r="CL398" s="21"/>
      <c r="CM398" s="21"/>
      <c r="CN398" s="21"/>
      <c r="CO398" s="21"/>
      <c r="CP398" s="21"/>
      <c r="CQ398" s="21"/>
      <c r="CR398" s="21"/>
      <c r="CS398" s="21"/>
      <c r="CT398" s="21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</row>
    <row r="399" spans="1:267" ht="17.25" thickBot="1">
      <c r="A399" s="21"/>
      <c r="B399" s="21"/>
      <c r="C399" s="23">
        <v>211975</v>
      </c>
      <c r="D399" s="23">
        <v>0</v>
      </c>
      <c r="E399" s="23">
        <v>0</v>
      </c>
      <c r="F399" s="23">
        <v>0</v>
      </c>
      <c r="G399" s="23">
        <v>0</v>
      </c>
      <c r="H399" s="23">
        <v>0</v>
      </c>
      <c r="I399" s="23">
        <v>2</v>
      </c>
      <c r="J399" s="21">
        <v>2.8</v>
      </c>
      <c r="K399" s="21">
        <v>3.8</v>
      </c>
      <c r="L399" s="23">
        <v>6</v>
      </c>
      <c r="M399" s="21" t="s">
        <v>1690</v>
      </c>
      <c r="N399" s="21">
        <v>6</v>
      </c>
      <c r="O399" s="23">
        <v>341</v>
      </c>
      <c r="P399" s="24" t="b">
        <v>0</v>
      </c>
      <c r="Q399" s="21"/>
      <c r="R399" s="21"/>
      <c r="S399" s="23">
        <v>50</v>
      </c>
      <c r="T399" s="21" t="s">
        <v>1691</v>
      </c>
      <c r="U399" s="21">
        <v>6</v>
      </c>
      <c r="V399" s="21" t="s">
        <v>1692</v>
      </c>
      <c r="W399" s="21">
        <v>5.8</v>
      </c>
      <c r="X399" s="24" t="b">
        <v>0</v>
      </c>
      <c r="Y399" s="21"/>
      <c r="Z399" s="21" t="s">
        <v>1129</v>
      </c>
      <c r="AA399" s="23">
        <v>13</v>
      </c>
      <c r="AB399" s="23">
        <v>43</v>
      </c>
      <c r="AC399" s="23">
        <v>6</v>
      </c>
      <c r="AD399" s="23">
        <v>81385</v>
      </c>
      <c r="AE399" s="23">
        <v>81385</v>
      </c>
      <c r="AF399" s="23">
        <v>16139</v>
      </c>
      <c r="AG399" s="23">
        <v>16139</v>
      </c>
      <c r="AH399" s="21">
        <v>1.2</v>
      </c>
      <c r="AI399" s="21">
        <v>1.2</v>
      </c>
      <c r="AJ399" s="21" t="s">
        <v>1692</v>
      </c>
      <c r="AK399" s="23">
        <v>90</v>
      </c>
      <c r="AL399" s="23">
        <v>0</v>
      </c>
      <c r="AM399" s="23">
        <v>0</v>
      </c>
      <c r="AN399" s="23">
        <v>1</v>
      </c>
      <c r="AO399" s="23">
        <v>0</v>
      </c>
      <c r="AP399" s="23">
        <v>0</v>
      </c>
      <c r="AQ399" s="23">
        <v>0</v>
      </c>
      <c r="AR399" s="23">
        <v>0</v>
      </c>
      <c r="AS399" s="23">
        <v>0</v>
      </c>
      <c r="AT399" s="23">
        <v>0</v>
      </c>
      <c r="AU399" s="23">
        <v>0</v>
      </c>
      <c r="AV399" s="23">
        <v>0</v>
      </c>
      <c r="AW399" s="23">
        <v>23</v>
      </c>
      <c r="AX399" s="21">
        <v>22</v>
      </c>
      <c r="AY399" s="21">
        <v>1.3</v>
      </c>
      <c r="AZ399" s="21">
        <v>0</v>
      </c>
      <c r="BA399" s="21">
        <v>2.2999999999999998</v>
      </c>
      <c r="BB399" s="23">
        <v>1</v>
      </c>
      <c r="BC399" s="21">
        <v>0</v>
      </c>
      <c r="BD399" s="21">
        <v>0.01</v>
      </c>
      <c r="BE399" s="21">
        <v>0.01</v>
      </c>
      <c r="BF399" s="21">
        <v>0.3</v>
      </c>
      <c r="BG399" s="23">
        <v>61</v>
      </c>
      <c r="BH399" s="23">
        <v>24</v>
      </c>
      <c r="BI399" s="23">
        <v>169</v>
      </c>
      <c r="BJ399" s="23">
        <v>56</v>
      </c>
      <c r="BK399" s="23">
        <v>550</v>
      </c>
      <c r="BL399" s="23">
        <v>206</v>
      </c>
      <c r="BM399" s="23">
        <v>143</v>
      </c>
      <c r="BN399" s="23">
        <v>49</v>
      </c>
      <c r="BO399" s="21"/>
      <c r="BP399" s="21"/>
      <c r="BQ399" s="21"/>
      <c r="BR399" s="21"/>
      <c r="BS399" s="21"/>
      <c r="BT399" s="21"/>
      <c r="BU399" s="23">
        <v>0</v>
      </c>
      <c r="BV399" s="23">
        <v>0</v>
      </c>
      <c r="BW399" s="23">
        <v>0.01</v>
      </c>
      <c r="BX399" s="23">
        <v>0.01</v>
      </c>
      <c r="BY399" s="23">
        <v>0.3</v>
      </c>
      <c r="BZ399" s="23">
        <v>0</v>
      </c>
      <c r="CA399" s="23">
        <v>244</v>
      </c>
      <c r="CB399" s="23">
        <v>27</v>
      </c>
      <c r="CC399" s="23">
        <v>40</v>
      </c>
      <c r="CD399" s="23">
        <v>18</v>
      </c>
      <c r="CE399" s="23">
        <v>40</v>
      </c>
      <c r="CF399" s="23">
        <v>18</v>
      </c>
      <c r="CG399" s="23">
        <v>64</v>
      </c>
      <c r="CH399" s="23">
        <v>24</v>
      </c>
      <c r="CI399" s="23">
        <v>1</v>
      </c>
      <c r="CJ399" s="23">
        <v>1</v>
      </c>
      <c r="CK399" s="21"/>
      <c r="CL399" s="21"/>
      <c r="CM399" s="21"/>
      <c r="CN399" s="21"/>
      <c r="CO399" s="21"/>
      <c r="CP399" s="21"/>
      <c r="CQ399" s="21"/>
      <c r="CR399" s="21"/>
      <c r="CS399" s="21"/>
      <c r="CT399" s="21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</row>
    <row r="400" spans="1:267" ht="17.25" thickBot="1">
      <c r="A400" s="23">
        <v>100</v>
      </c>
      <c r="B400" s="23">
        <v>100</v>
      </c>
      <c r="C400" s="23">
        <v>126184</v>
      </c>
      <c r="D400" s="23">
        <v>0</v>
      </c>
      <c r="E400" s="23">
        <v>0</v>
      </c>
      <c r="F400" s="23">
        <v>0</v>
      </c>
      <c r="G400" s="23">
        <v>0</v>
      </c>
      <c r="H400" s="23">
        <v>0</v>
      </c>
      <c r="I400" s="23">
        <v>2</v>
      </c>
      <c r="J400" s="21">
        <v>2.8</v>
      </c>
      <c r="K400" s="21">
        <v>3.8</v>
      </c>
      <c r="L400" s="23">
        <v>7</v>
      </c>
      <c r="M400" s="21" t="s">
        <v>1191</v>
      </c>
      <c r="N400" s="21">
        <v>7</v>
      </c>
      <c r="O400" s="23">
        <v>342</v>
      </c>
      <c r="P400" s="24" t="b">
        <v>0</v>
      </c>
      <c r="Q400" s="21"/>
      <c r="R400" s="21" t="s">
        <v>2744</v>
      </c>
      <c r="S400" s="23">
        <v>50</v>
      </c>
      <c r="T400" s="21" t="s">
        <v>1661</v>
      </c>
      <c r="U400" s="21">
        <v>7</v>
      </c>
      <c r="V400" s="21" t="s">
        <v>723</v>
      </c>
      <c r="W400" s="21">
        <v>6.2</v>
      </c>
      <c r="X400" s="24" t="b">
        <v>0</v>
      </c>
      <c r="Y400" s="21"/>
      <c r="Z400" s="21" t="s">
        <v>1129</v>
      </c>
      <c r="AA400" s="23">
        <v>13</v>
      </c>
      <c r="AB400" s="23">
        <v>43</v>
      </c>
      <c r="AC400" s="23">
        <v>7</v>
      </c>
      <c r="AD400" s="23">
        <v>144539</v>
      </c>
      <c r="AE400" s="23">
        <v>144539</v>
      </c>
      <c r="AF400" s="23">
        <v>15821</v>
      </c>
      <c r="AG400" s="23">
        <v>15821</v>
      </c>
      <c r="AH400" s="21">
        <v>1.4</v>
      </c>
      <c r="AI400" s="21">
        <v>1.4</v>
      </c>
      <c r="AJ400" s="21" t="s">
        <v>723</v>
      </c>
      <c r="AK400" s="23">
        <v>78</v>
      </c>
      <c r="AL400" s="23">
        <v>0</v>
      </c>
      <c r="AM400" s="23">
        <v>0</v>
      </c>
      <c r="AN400" s="23">
        <v>1</v>
      </c>
      <c r="AO400" s="23">
        <v>0</v>
      </c>
      <c r="AP400" s="23">
        <v>0</v>
      </c>
      <c r="AQ400" s="23">
        <v>0</v>
      </c>
      <c r="AR400" s="23">
        <v>0</v>
      </c>
      <c r="AS400" s="23">
        <v>0</v>
      </c>
      <c r="AT400" s="23">
        <v>0</v>
      </c>
      <c r="AU400" s="23">
        <v>0</v>
      </c>
      <c r="AV400" s="23">
        <v>1</v>
      </c>
      <c r="AW400" s="23">
        <v>32</v>
      </c>
      <c r="AX400" s="21">
        <v>14.2</v>
      </c>
      <c r="AY400" s="21">
        <v>1.9</v>
      </c>
      <c r="AZ400" s="21">
        <v>10</v>
      </c>
      <c r="BA400" s="21">
        <v>2.6</v>
      </c>
      <c r="BB400" s="23">
        <v>1</v>
      </c>
      <c r="BC400" s="21">
        <v>0.31</v>
      </c>
      <c r="BD400" s="21">
        <v>0.01</v>
      </c>
      <c r="BE400" s="21">
        <v>0.32</v>
      </c>
      <c r="BF400" s="21">
        <v>0.23</v>
      </c>
      <c r="BG400" s="23">
        <v>103</v>
      </c>
      <c r="BH400" s="23">
        <v>46</v>
      </c>
      <c r="BI400" s="23">
        <v>155</v>
      </c>
      <c r="BJ400" s="23">
        <v>49</v>
      </c>
      <c r="BK400" s="23">
        <v>78</v>
      </c>
      <c r="BL400" s="23">
        <v>17</v>
      </c>
      <c r="BM400" s="23">
        <v>131</v>
      </c>
      <c r="BN400" s="23">
        <v>43</v>
      </c>
      <c r="BO400" s="21"/>
      <c r="BP400" s="21"/>
      <c r="BQ400" s="21"/>
      <c r="BR400" s="21"/>
      <c r="BS400" s="21"/>
      <c r="BT400" s="21"/>
      <c r="BU400" s="23">
        <v>0.36</v>
      </c>
      <c r="BV400" s="23">
        <v>0</v>
      </c>
      <c r="BW400" s="23">
        <v>0.01</v>
      </c>
      <c r="BX400" s="23">
        <v>0.37</v>
      </c>
      <c r="BY400" s="23">
        <v>0.27</v>
      </c>
      <c r="BZ400" s="23">
        <v>0</v>
      </c>
      <c r="CA400" s="23">
        <v>195</v>
      </c>
      <c r="CB400" s="23">
        <v>21</v>
      </c>
      <c r="CC400" s="23">
        <v>24</v>
      </c>
      <c r="CD400" s="23">
        <v>10</v>
      </c>
      <c r="CE400" s="23">
        <v>24</v>
      </c>
      <c r="CF400" s="23">
        <v>10</v>
      </c>
      <c r="CG400" s="23">
        <v>59</v>
      </c>
      <c r="CH400" s="23">
        <v>21</v>
      </c>
      <c r="CI400" s="23">
        <v>1.1499999999999999</v>
      </c>
      <c r="CJ400" s="23">
        <v>1.1499999999999999</v>
      </c>
      <c r="CK400" s="21"/>
      <c r="CL400" s="21"/>
      <c r="CM400" s="21"/>
      <c r="CN400" s="21"/>
      <c r="CO400" s="21"/>
      <c r="CP400" s="21"/>
      <c r="CQ400" s="21"/>
      <c r="CR400" s="21"/>
      <c r="CS400" s="21"/>
      <c r="CT400" s="21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</row>
    <row r="401" spans="1:267" ht="17.25" thickBot="1">
      <c r="A401" s="21"/>
      <c r="B401" s="21"/>
      <c r="C401" s="23">
        <v>461358</v>
      </c>
      <c r="D401" s="23">
        <v>0</v>
      </c>
      <c r="E401" s="23">
        <v>0</v>
      </c>
      <c r="F401" s="23">
        <v>0</v>
      </c>
      <c r="G401" s="23">
        <v>0</v>
      </c>
      <c r="H401" s="23">
        <v>0</v>
      </c>
      <c r="I401" s="23">
        <v>4</v>
      </c>
      <c r="J401" s="21">
        <v>2.7</v>
      </c>
      <c r="K401" s="21">
        <v>3.7</v>
      </c>
      <c r="L401" s="23">
        <v>5</v>
      </c>
      <c r="M401" s="21" t="s">
        <v>1679</v>
      </c>
      <c r="N401" s="21">
        <v>5</v>
      </c>
      <c r="O401" s="23">
        <v>343</v>
      </c>
      <c r="P401" s="24" t="b">
        <v>0</v>
      </c>
      <c r="Q401" s="21"/>
      <c r="R401" s="21"/>
      <c r="S401" s="23">
        <v>65</v>
      </c>
      <c r="T401" s="21" t="s">
        <v>1680</v>
      </c>
      <c r="U401" s="21">
        <v>5</v>
      </c>
      <c r="V401" s="21" t="s">
        <v>682</v>
      </c>
      <c r="W401" s="21">
        <v>5.2</v>
      </c>
      <c r="X401" s="24" t="b">
        <v>0</v>
      </c>
      <c r="Y401" s="21"/>
      <c r="Z401" s="21" t="s">
        <v>1129</v>
      </c>
      <c r="AA401" s="23">
        <v>13</v>
      </c>
      <c r="AB401" s="23">
        <v>43</v>
      </c>
      <c r="AC401" s="23">
        <v>5</v>
      </c>
      <c r="AD401" s="23">
        <v>43266</v>
      </c>
      <c r="AE401" s="23">
        <v>43266</v>
      </c>
      <c r="AF401" s="23">
        <v>29767</v>
      </c>
      <c r="AG401" s="23">
        <v>29767</v>
      </c>
      <c r="AH401" s="21">
        <v>0.8</v>
      </c>
      <c r="AI401" s="21">
        <v>0.8</v>
      </c>
      <c r="AJ401" s="21" t="s">
        <v>2485</v>
      </c>
      <c r="AK401" s="23">
        <v>90</v>
      </c>
      <c r="AL401" s="23">
        <v>0</v>
      </c>
      <c r="AM401" s="23">
        <v>1</v>
      </c>
      <c r="AN401" s="23">
        <v>1</v>
      </c>
      <c r="AO401" s="23">
        <v>0</v>
      </c>
      <c r="AP401" s="23">
        <v>0</v>
      </c>
      <c r="AQ401" s="23">
        <v>0</v>
      </c>
      <c r="AR401" s="23">
        <v>0</v>
      </c>
      <c r="AS401" s="23">
        <v>0</v>
      </c>
      <c r="AT401" s="23">
        <v>0</v>
      </c>
      <c r="AU401" s="23">
        <v>0</v>
      </c>
      <c r="AV401" s="23">
        <v>0</v>
      </c>
      <c r="AW401" s="23">
        <v>25</v>
      </c>
      <c r="AX401" s="21">
        <v>30.6</v>
      </c>
      <c r="AY401" s="21">
        <v>84.8</v>
      </c>
      <c r="AZ401" s="21">
        <v>28</v>
      </c>
      <c r="BA401" s="21">
        <v>14.3</v>
      </c>
      <c r="BB401" s="23">
        <v>1</v>
      </c>
      <c r="BC401" s="21">
        <v>0.39</v>
      </c>
      <c r="BD401" s="21">
        <v>0.37</v>
      </c>
      <c r="BE401" s="21">
        <v>0.76</v>
      </c>
      <c r="BF401" s="21">
        <v>0.3</v>
      </c>
      <c r="BG401" s="23">
        <v>38</v>
      </c>
      <c r="BH401" s="23">
        <v>10</v>
      </c>
      <c r="BI401" s="23">
        <v>2</v>
      </c>
      <c r="BJ401" s="23">
        <v>1</v>
      </c>
      <c r="BK401" s="23">
        <v>39</v>
      </c>
      <c r="BL401" s="23">
        <v>14</v>
      </c>
      <c r="BM401" s="23">
        <v>6</v>
      </c>
      <c r="BN401" s="23">
        <v>2</v>
      </c>
      <c r="BO401" s="21"/>
      <c r="BP401" s="21"/>
      <c r="BQ401" s="21"/>
      <c r="BR401" s="21"/>
      <c r="BS401" s="23">
        <v>3</v>
      </c>
      <c r="BT401" s="21"/>
      <c r="BU401" s="23">
        <v>0.39</v>
      </c>
      <c r="BV401" s="23">
        <v>0</v>
      </c>
      <c r="BW401" s="23">
        <v>0.37</v>
      </c>
      <c r="BX401" s="23">
        <v>0.76</v>
      </c>
      <c r="BY401" s="23">
        <v>0.3</v>
      </c>
      <c r="BZ401" s="23">
        <v>0</v>
      </c>
      <c r="CA401" s="23">
        <v>55</v>
      </c>
      <c r="CB401" s="23">
        <v>19</v>
      </c>
      <c r="CC401" s="23">
        <v>52</v>
      </c>
      <c r="CD401" s="23">
        <v>11</v>
      </c>
      <c r="CE401" s="23">
        <v>52</v>
      </c>
      <c r="CF401" s="23">
        <v>11</v>
      </c>
      <c r="CG401" s="23">
        <v>69</v>
      </c>
      <c r="CH401" s="23">
        <v>13</v>
      </c>
      <c r="CI401" s="23">
        <v>1</v>
      </c>
      <c r="CJ401" s="23">
        <v>1</v>
      </c>
      <c r="CK401" s="21"/>
      <c r="CL401" s="21"/>
      <c r="CM401" s="21"/>
      <c r="CN401" s="21"/>
      <c r="CO401" s="21"/>
      <c r="CP401" s="21"/>
      <c r="CQ401" s="21"/>
      <c r="CR401" s="21"/>
      <c r="CS401" s="21"/>
      <c r="CT401" s="21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</row>
    <row r="402" spans="1:267" ht="17.25" thickBot="1">
      <c r="A402" s="21"/>
      <c r="B402" s="21"/>
      <c r="C402" s="23">
        <v>165809</v>
      </c>
      <c r="D402" s="23">
        <v>0</v>
      </c>
      <c r="E402" s="23">
        <v>0</v>
      </c>
      <c r="F402" s="23">
        <v>0</v>
      </c>
      <c r="G402" s="23">
        <v>0</v>
      </c>
      <c r="H402" s="23">
        <v>0</v>
      </c>
      <c r="I402" s="23">
        <v>3</v>
      </c>
      <c r="J402" s="21">
        <v>2.8</v>
      </c>
      <c r="K402" s="21">
        <v>3.8</v>
      </c>
      <c r="L402" s="23">
        <v>3</v>
      </c>
      <c r="M402" s="21" t="s">
        <v>777</v>
      </c>
      <c r="N402" s="21">
        <v>3</v>
      </c>
      <c r="O402" s="23">
        <v>344</v>
      </c>
      <c r="P402" s="24" t="b">
        <v>0</v>
      </c>
      <c r="Q402" s="21"/>
      <c r="R402" s="21"/>
      <c r="S402" s="23">
        <v>65</v>
      </c>
      <c r="T402" s="21" t="s">
        <v>1666</v>
      </c>
      <c r="U402" s="21">
        <v>3</v>
      </c>
      <c r="V402" s="21" t="s">
        <v>1667</v>
      </c>
      <c r="W402" s="21">
        <v>5.0999999999999996</v>
      </c>
      <c r="X402" s="24" t="b">
        <v>0</v>
      </c>
      <c r="Y402" s="21"/>
      <c r="Z402" s="21" t="s">
        <v>1129</v>
      </c>
      <c r="AA402" s="23">
        <v>13</v>
      </c>
      <c r="AB402" s="23">
        <v>43</v>
      </c>
      <c r="AC402" s="23">
        <v>3</v>
      </c>
      <c r="AD402" s="23">
        <v>27001</v>
      </c>
      <c r="AE402" s="23">
        <v>27001</v>
      </c>
      <c r="AF402" s="23">
        <v>34920</v>
      </c>
      <c r="AG402" s="23">
        <v>34920</v>
      </c>
      <c r="AH402" s="21">
        <v>0.5</v>
      </c>
      <c r="AI402" s="21">
        <v>0.5</v>
      </c>
      <c r="AJ402" s="21" t="s">
        <v>777</v>
      </c>
      <c r="AK402" s="23">
        <v>90</v>
      </c>
      <c r="AL402" s="23">
        <v>0</v>
      </c>
      <c r="AM402" s="23">
        <v>0</v>
      </c>
      <c r="AN402" s="23">
        <v>1</v>
      </c>
      <c r="AO402" s="23">
        <v>0</v>
      </c>
      <c r="AP402" s="23">
        <v>0</v>
      </c>
      <c r="AQ402" s="23">
        <v>0</v>
      </c>
      <c r="AR402" s="23">
        <v>0</v>
      </c>
      <c r="AS402" s="23">
        <v>0</v>
      </c>
      <c r="AT402" s="23">
        <v>0</v>
      </c>
      <c r="AU402" s="23">
        <v>0</v>
      </c>
      <c r="AV402" s="23">
        <v>0</v>
      </c>
      <c r="AW402" s="23">
        <v>11</v>
      </c>
      <c r="AX402" s="21">
        <v>2.2000000000000002</v>
      </c>
      <c r="AY402" s="21">
        <v>8.6</v>
      </c>
      <c r="AZ402" s="21">
        <v>0</v>
      </c>
      <c r="BA402" s="21">
        <v>1.1000000000000001</v>
      </c>
      <c r="BB402" s="23">
        <v>1</v>
      </c>
      <c r="BC402" s="21">
        <v>0</v>
      </c>
      <c r="BD402" s="21">
        <v>0.03</v>
      </c>
      <c r="BE402" s="21">
        <v>0.03</v>
      </c>
      <c r="BF402" s="21">
        <v>0.3</v>
      </c>
      <c r="BG402" s="23">
        <v>207</v>
      </c>
      <c r="BH402" s="23">
        <v>96</v>
      </c>
      <c r="BI402" s="23">
        <v>122</v>
      </c>
      <c r="BJ402" s="23">
        <v>73</v>
      </c>
      <c r="BK402" s="23">
        <v>650</v>
      </c>
      <c r="BL402" s="23">
        <v>278</v>
      </c>
      <c r="BM402" s="23">
        <v>196</v>
      </c>
      <c r="BN402" s="23">
        <v>91</v>
      </c>
      <c r="BO402" s="21"/>
      <c r="BP402" s="21"/>
      <c r="BQ402" s="21"/>
      <c r="BR402" s="21"/>
      <c r="BS402" s="21"/>
      <c r="BT402" s="21"/>
      <c r="BU402" s="23">
        <v>0</v>
      </c>
      <c r="BV402" s="23">
        <v>0</v>
      </c>
      <c r="BW402" s="23">
        <v>0.03</v>
      </c>
      <c r="BX402" s="23">
        <v>0.03</v>
      </c>
      <c r="BY402" s="23">
        <v>0.3</v>
      </c>
      <c r="BZ402" s="23">
        <v>0</v>
      </c>
      <c r="CA402" s="23">
        <v>47</v>
      </c>
      <c r="CB402" s="23">
        <v>27</v>
      </c>
      <c r="CC402" s="23">
        <v>82</v>
      </c>
      <c r="CD402" s="23">
        <v>35</v>
      </c>
      <c r="CE402" s="23">
        <v>82</v>
      </c>
      <c r="CF402" s="23">
        <v>35</v>
      </c>
      <c r="CG402" s="23">
        <v>71</v>
      </c>
      <c r="CH402" s="23">
        <v>23</v>
      </c>
      <c r="CI402" s="23">
        <v>1</v>
      </c>
      <c r="CJ402" s="23">
        <v>1</v>
      </c>
      <c r="CK402" s="21"/>
      <c r="CL402" s="21"/>
      <c r="CM402" s="21"/>
      <c r="CN402" s="21"/>
      <c r="CO402" s="21"/>
      <c r="CP402" s="21"/>
      <c r="CQ402" s="21"/>
      <c r="CR402" s="21"/>
      <c r="CS402" s="21"/>
      <c r="CT402" s="21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</row>
    <row r="403" spans="1:267" ht="17.25" thickBot="1">
      <c r="A403" s="21"/>
      <c r="B403" s="21"/>
      <c r="C403" s="23">
        <v>477555</v>
      </c>
      <c r="D403" s="23">
        <v>0</v>
      </c>
      <c r="E403" s="23">
        <v>0</v>
      </c>
      <c r="F403" s="23">
        <v>0</v>
      </c>
      <c r="G403" s="23">
        <v>0</v>
      </c>
      <c r="H403" s="23">
        <v>0</v>
      </c>
      <c r="I403" s="23">
        <v>3</v>
      </c>
      <c r="J403" s="21">
        <v>1.5</v>
      </c>
      <c r="K403" s="21">
        <v>2.5</v>
      </c>
      <c r="L403" s="23">
        <v>0</v>
      </c>
      <c r="M403" s="21" t="s">
        <v>2486</v>
      </c>
      <c r="N403" s="21">
        <v>0</v>
      </c>
      <c r="O403" s="23">
        <v>345</v>
      </c>
      <c r="P403" s="24" t="b">
        <v>0</v>
      </c>
      <c r="Q403" s="21"/>
      <c r="R403" s="21"/>
      <c r="S403" s="23">
        <v>45</v>
      </c>
      <c r="T403" s="21" t="s">
        <v>2487</v>
      </c>
      <c r="U403" s="21">
        <v>0</v>
      </c>
      <c r="V403" s="21" t="s">
        <v>2488</v>
      </c>
      <c r="W403" s="21">
        <v>0</v>
      </c>
      <c r="X403" s="24" t="b">
        <v>0</v>
      </c>
      <c r="Y403" s="21"/>
      <c r="Z403" s="21" t="s">
        <v>1129</v>
      </c>
      <c r="AA403" s="23">
        <v>13</v>
      </c>
      <c r="AB403" s="23">
        <v>43</v>
      </c>
      <c r="AC403" s="23">
        <v>0</v>
      </c>
      <c r="AD403" s="23">
        <v>153</v>
      </c>
      <c r="AE403" s="23">
        <v>153</v>
      </c>
      <c r="AF403" s="23">
        <v>318</v>
      </c>
      <c r="AG403" s="23">
        <v>318</v>
      </c>
      <c r="AH403" s="21">
        <v>0</v>
      </c>
      <c r="AI403" s="21">
        <v>0</v>
      </c>
      <c r="AJ403" s="21" t="s">
        <v>2488</v>
      </c>
      <c r="AK403" s="23">
        <v>0</v>
      </c>
      <c r="AL403" s="23">
        <v>0</v>
      </c>
      <c r="AM403" s="23">
        <v>0</v>
      </c>
      <c r="AN403" s="23">
        <v>0</v>
      </c>
      <c r="AO403" s="23">
        <v>0</v>
      </c>
      <c r="AP403" s="23">
        <v>0</v>
      </c>
      <c r="AQ403" s="23">
        <v>0</v>
      </c>
      <c r="AR403" s="23">
        <v>0</v>
      </c>
      <c r="AS403" s="23">
        <v>0</v>
      </c>
      <c r="AT403" s="23">
        <v>0</v>
      </c>
      <c r="AU403" s="23">
        <v>0</v>
      </c>
      <c r="AV403" s="23">
        <v>0</v>
      </c>
      <c r="AW403" s="23">
        <v>0</v>
      </c>
      <c r="AX403" s="21">
        <v>0</v>
      </c>
      <c r="AY403" s="21">
        <v>0</v>
      </c>
      <c r="AZ403" s="21">
        <v>0</v>
      </c>
      <c r="BA403" s="21">
        <v>0</v>
      </c>
      <c r="BB403" s="23">
        <v>0</v>
      </c>
      <c r="BC403" s="21">
        <v>0</v>
      </c>
      <c r="BD403" s="21">
        <v>0</v>
      </c>
      <c r="BE403" s="21">
        <v>0</v>
      </c>
      <c r="BF403" s="21">
        <v>0</v>
      </c>
      <c r="BG403" s="23">
        <v>462</v>
      </c>
      <c r="BH403" s="23">
        <v>153</v>
      </c>
      <c r="BI403" s="23">
        <v>462</v>
      </c>
      <c r="BJ403" s="23">
        <v>159</v>
      </c>
      <c r="BK403" s="23">
        <v>440</v>
      </c>
      <c r="BL403" s="23">
        <v>142</v>
      </c>
      <c r="BM403" s="23">
        <v>470</v>
      </c>
      <c r="BN403" s="23">
        <v>160</v>
      </c>
      <c r="BO403" s="21"/>
      <c r="BP403" s="21"/>
      <c r="BQ403" s="21"/>
      <c r="BR403" s="21"/>
      <c r="BS403" s="21"/>
      <c r="BT403" s="21"/>
      <c r="BU403" s="23">
        <v>0</v>
      </c>
      <c r="BV403" s="23">
        <v>0</v>
      </c>
      <c r="BW403" s="23">
        <v>0</v>
      </c>
      <c r="BX403" s="23">
        <v>0</v>
      </c>
      <c r="BY403" s="23">
        <v>0</v>
      </c>
      <c r="BZ403" s="23">
        <v>0</v>
      </c>
      <c r="CA403" s="23">
        <v>504</v>
      </c>
      <c r="CB403" s="23">
        <v>253</v>
      </c>
      <c r="CC403" s="23">
        <v>507</v>
      </c>
      <c r="CD403" s="23">
        <v>181</v>
      </c>
      <c r="CE403" s="23">
        <v>507</v>
      </c>
      <c r="CF403" s="23">
        <v>181</v>
      </c>
      <c r="CG403" s="23">
        <v>551</v>
      </c>
      <c r="CH403" s="23">
        <v>211</v>
      </c>
      <c r="CI403" s="23">
        <v>0</v>
      </c>
      <c r="CJ403" s="23">
        <v>0</v>
      </c>
      <c r="CK403" s="21"/>
      <c r="CL403" s="21"/>
      <c r="CM403" s="21"/>
      <c r="CN403" s="21"/>
      <c r="CO403" s="21"/>
      <c r="CP403" s="21"/>
      <c r="CQ403" s="21"/>
      <c r="CR403" s="21"/>
      <c r="CS403" s="21"/>
      <c r="CT403" s="21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</row>
    <row r="404" spans="1:267" ht="17.25" thickBot="1">
      <c r="A404" s="21"/>
      <c r="B404" s="21"/>
      <c r="C404" s="23">
        <v>121145</v>
      </c>
      <c r="D404" s="23">
        <v>0</v>
      </c>
      <c r="E404" s="23">
        <v>0</v>
      </c>
      <c r="F404" s="23">
        <v>0</v>
      </c>
      <c r="G404" s="23">
        <v>0</v>
      </c>
      <c r="H404" s="23">
        <v>0</v>
      </c>
      <c r="I404" s="23">
        <v>2</v>
      </c>
      <c r="J404" s="21">
        <v>3.4</v>
      </c>
      <c r="K404" s="21">
        <v>4.4000000000000004</v>
      </c>
      <c r="L404" s="23">
        <v>0</v>
      </c>
      <c r="M404" s="21" t="s">
        <v>1466</v>
      </c>
      <c r="N404" s="21">
        <v>0</v>
      </c>
      <c r="O404" s="23">
        <v>346</v>
      </c>
      <c r="P404" s="24" t="b">
        <v>0</v>
      </c>
      <c r="Q404" s="21"/>
      <c r="R404" s="21"/>
      <c r="S404" s="23">
        <v>60</v>
      </c>
      <c r="T404" s="21" t="s">
        <v>1658</v>
      </c>
      <c r="U404" s="21">
        <v>0</v>
      </c>
      <c r="V404" s="21" t="s">
        <v>713</v>
      </c>
      <c r="W404" s="21">
        <v>3.2</v>
      </c>
      <c r="X404" s="24" t="b">
        <v>0</v>
      </c>
      <c r="Y404" s="21"/>
      <c r="Z404" s="21" t="s">
        <v>1129</v>
      </c>
      <c r="AA404" s="23">
        <v>13</v>
      </c>
      <c r="AB404" s="23">
        <v>43</v>
      </c>
      <c r="AC404" s="23">
        <v>0</v>
      </c>
      <c r="AD404" s="23">
        <v>5273</v>
      </c>
      <c r="AE404" s="23">
        <v>5273</v>
      </c>
      <c r="AF404" s="23">
        <v>57146</v>
      </c>
      <c r="AG404" s="23">
        <v>57146</v>
      </c>
      <c r="AH404" s="21">
        <v>0</v>
      </c>
      <c r="AI404" s="21">
        <v>0</v>
      </c>
      <c r="AJ404" s="21" t="s">
        <v>713</v>
      </c>
      <c r="AK404" s="23">
        <v>0</v>
      </c>
      <c r="AL404" s="23">
        <v>0</v>
      </c>
      <c r="AM404" s="23">
        <v>0</v>
      </c>
      <c r="AN404" s="23">
        <v>0</v>
      </c>
      <c r="AO404" s="23">
        <v>0</v>
      </c>
      <c r="AP404" s="23">
        <v>0</v>
      </c>
      <c r="AQ404" s="23">
        <v>0</v>
      </c>
      <c r="AR404" s="23">
        <v>0</v>
      </c>
      <c r="AS404" s="23">
        <v>0</v>
      </c>
      <c r="AT404" s="23">
        <v>0</v>
      </c>
      <c r="AU404" s="23">
        <v>0</v>
      </c>
      <c r="AV404" s="23">
        <v>0</v>
      </c>
      <c r="AW404" s="23">
        <v>0</v>
      </c>
      <c r="AX404" s="21">
        <v>0</v>
      </c>
      <c r="AY404" s="21">
        <v>0</v>
      </c>
      <c r="AZ404" s="21">
        <v>0</v>
      </c>
      <c r="BA404" s="21">
        <v>0</v>
      </c>
      <c r="BB404" s="23">
        <v>0</v>
      </c>
      <c r="BC404" s="21">
        <v>0</v>
      </c>
      <c r="BD404" s="21">
        <v>0</v>
      </c>
      <c r="BE404" s="21">
        <v>0</v>
      </c>
      <c r="BF404" s="21">
        <v>0</v>
      </c>
      <c r="BG404" s="23">
        <v>641</v>
      </c>
      <c r="BH404" s="23">
        <v>217</v>
      </c>
      <c r="BI404" s="23">
        <v>644</v>
      </c>
      <c r="BJ404" s="23">
        <v>217</v>
      </c>
      <c r="BK404" s="23">
        <v>640</v>
      </c>
      <c r="BL404" s="23">
        <v>216</v>
      </c>
      <c r="BM404" s="23">
        <v>644</v>
      </c>
      <c r="BN404" s="23">
        <v>217</v>
      </c>
      <c r="BO404" s="21"/>
      <c r="BP404" s="21"/>
      <c r="BQ404" s="21"/>
      <c r="BR404" s="21"/>
      <c r="BS404" s="21"/>
      <c r="BT404" s="21"/>
      <c r="BU404" s="23">
        <v>0</v>
      </c>
      <c r="BV404" s="23">
        <v>0</v>
      </c>
      <c r="BW404" s="23">
        <v>0</v>
      </c>
      <c r="BX404" s="23">
        <v>0</v>
      </c>
      <c r="BY404" s="23">
        <v>0</v>
      </c>
      <c r="BZ404" s="23">
        <v>0</v>
      </c>
      <c r="CA404" s="23">
        <v>65</v>
      </c>
      <c r="CB404" s="23">
        <v>5</v>
      </c>
      <c r="CC404" s="23">
        <v>644</v>
      </c>
      <c r="CD404" s="23">
        <v>215</v>
      </c>
      <c r="CE404" s="23">
        <v>644</v>
      </c>
      <c r="CF404" s="23">
        <v>215</v>
      </c>
      <c r="CG404" s="23">
        <v>100</v>
      </c>
      <c r="CH404" s="23">
        <v>33</v>
      </c>
      <c r="CI404" s="23">
        <v>0</v>
      </c>
      <c r="CJ404" s="23">
        <v>0</v>
      </c>
      <c r="CK404" s="21"/>
      <c r="CL404" s="21"/>
      <c r="CM404" s="21"/>
      <c r="CN404" s="21"/>
      <c r="CO404" s="21"/>
      <c r="CP404" s="21"/>
      <c r="CQ404" s="21"/>
      <c r="CR404" s="21"/>
      <c r="CS404" s="21"/>
      <c r="CT404" s="21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</row>
    <row r="405" spans="1:267" ht="17.25" thickBot="1">
      <c r="A405" s="21"/>
      <c r="B405" s="21"/>
      <c r="C405" s="23">
        <v>17601</v>
      </c>
      <c r="D405" s="23">
        <v>0</v>
      </c>
      <c r="E405" s="23">
        <v>0</v>
      </c>
      <c r="F405" s="23">
        <v>0</v>
      </c>
      <c r="G405" s="23">
        <v>0</v>
      </c>
      <c r="H405" s="23">
        <v>0</v>
      </c>
      <c r="I405" s="23">
        <v>1</v>
      </c>
      <c r="J405" s="21">
        <v>1.5</v>
      </c>
      <c r="K405" s="21">
        <v>2.5</v>
      </c>
      <c r="L405" s="23">
        <v>0</v>
      </c>
      <c r="M405" s="21" t="s">
        <v>1685</v>
      </c>
      <c r="N405" s="21">
        <v>0</v>
      </c>
      <c r="O405" s="23">
        <v>347</v>
      </c>
      <c r="P405" s="24" t="b">
        <v>0</v>
      </c>
      <c r="Q405" s="21"/>
      <c r="R405" s="21"/>
      <c r="S405" s="23">
        <v>40</v>
      </c>
      <c r="T405" s="21" t="s">
        <v>1686</v>
      </c>
      <c r="U405" s="21">
        <v>0</v>
      </c>
      <c r="V405" s="21" t="s">
        <v>1021</v>
      </c>
      <c r="W405" s="21">
        <v>0.1</v>
      </c>
      <c r="X405" s="24" t="b">
        <v>0</v>
      </c>
      <c r="Y405" s="21"/>
      <c r="Z405" s="21" t="s">
        <v>1129</v>
      </c>
      <c r="AA405" s="23">
        <v>13</v>
      </c>
      <c r="AB405" s="23">
        <v>43</v>
      </c>
      <c r="AC405" s="23">
        <v>0</v>
      </c>
      <c r="AD405" s="23">
        <v>198</v>
      </c>
      <c r="AE405" s="23">
        <v>198</v>
      </c>
      <c r="AF405" s="23">
        <v>408</v>
      </c>
      <c r="AG405" s="23">
        <v>408</v>
      </c>
      <c r="AH405" s="21">
        <v>0</v>
      </c>
      <c r="AI405" s="21">
        <v>0</v>
      </c>
      <c r="AJ405" s="21" t="s">
        <v>1021</v>
      </c>
      <c r="AK405" s="23">
        <v>0</v>
      </c>
      <c r="AL405" s="23">
        <v>0</v>
      </c>
      <c r="AM405" s="23">
        <v>0</v>
      </c>
      <c r="AN405" s="23">
        <v>0</v>
      </c>
      <c r="AO405" s="23">
        <v>0</v>
      </c>
      <c r="AP405" s="23">
        <v>0</v>
      </c>
      <c r="AQ405" s="23">
        <v>0</v>
      </c>
      <c r="AR405" s="23">
        <v>0</v>
      </c>
      <c r="AS405" s="23">
        <v>0</v>
      </c>
      <c r="AT405" s="23">
        <v>0</v>
      </c>
      <c r="AU405" s="23">
        <v>0</v>
      </c>
      <c r="AV405" s="23">
        <v>0</v>
      </c>
      <c r="AW405" s="23">
        <v>0</v>
      </c>
      <c r="AX405" s="21">
        <v>0</v>
      </c>
      <c r="AY405" s="21">
        <v>0</v>
      </c>
      <c r="AZ405" s="21">
        <v>0</v>
      </c>
      <c r="BA405" s="21">
        <v>0</v>
      </c>
      <c r="BB405" s="23">
        <v>0</v>
      </c>
      <c r="BC405" s="21">
        <v>0</v>
      </c>
      <c r="BD405" s="21">
        <v>0</v>
      </c>
      <c r="BE405" s="21">
        <v>0</v>
      </c>
      <c r="BF405" s="21">
        <v>0</v>
      </c>
      <c r="BG405" s="23">
        <v>226</v>
      </c>
      <c r="BH405" s="23">
        <v>16</v>
      </c>
      <c r="BI405" s="23">
        <v>215</v>
      </c>
      <c r="BJ405" s="23">
        <v>3</v>
      </c>
      <c r="BK405" s="23">
        <v>172</v>
      </c>
      <c r="BL405" s="23">
        <v>2</v>
      </c>
      <c r="BM405" s="23">
        <v>234</v>
      </c>
      <c r="BN405" s="23">
        <v>16</v>
      </c>
      <c r="BO405" s="21"/>
      <c r="BP405" s="21"/>
      <c r="BQ405" s="21"/>
      <c r="BR405" s="21"/>
      <c r="BS405" s="21"/>
      <c r="BT405" s="21"/>
      <c r="BU405" s="23">
        <v>0</v>
      </c>
      <c r="BV405" s="23">
        <v>0</v>
      </c>
      <c r="BW405" s="23">
        <v>0</v>
      </c>
      <c r="BX405" s="23">
        <v>0</v>
      </c>
      <c r="BY405" s="23">
        <v>0</v>
      </c>
      <c r="BZ405" s="23">
        <v>0</v>
      </c>
      <c r="CA405" s="23">
        <v>552</v>
      </c>
      <c r="CB405" s="23">
        <v>31</v>
      </c>
      <c r="CC405" s="23">
        <v>284</v>
      </c>
      <c r="CD405" s="23">
        <v>22</v>
      </c>
      <c r="CE405" s="23">
        <v>284</v>
      </c>
      <c r="CF405" s="23">
        <v>22</v>
      </c>
      <c r="CG405" s="23">
        <v>464</v>
      </c>
      <c r="CH405" s="23">
        <v>63</v>
      </c>
      <c r="CI405" s="23">
        <v>0</v>
      </c>
      <c r="CJ405" s="23">
        <v>0</v>
      </c>
      <c r="CK405" s="21"/>
      <c r="CL405" s="21"/>
      <c r="CM405" s="21"/>
      <c r="CN405" s="21"/>
      <c r="CO405" s="21"/>
      <c r="CP405" s="21"/>
      <c r="CQ405" s="21"/>
      <c r="CR405" s="21"/>
      <c r="CS405" s="21"/>
      <c r="CT405" s="21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</row>
    <row r="406" spans="1:267" ht="17.25" thickBot="1">
      <c r="A406" s="23">
        <v>0</v>
      </c>
      <c r="B406" s="23">
        <v>0</v>
      </c>
      <c r="C406" s="23">
        <v>463210</v>
      </c>
      <c r="D406" s="23">
        <v>0</v>
      </c>
      <c r="E406" s="23">
        <v>0</v>
      </c>
      <c r="F406" s="23">
        <v>0</v>
      </c>
      <c r="G406" s="23">
        <v>0</v>
      </c>
      <c r="H406" s="23">
        <v>0</v>
      </c>
      <c r="I406" s="23">
        <v>3</v>
      </c>
      <c r="J406" s="21">
        <v>0</v>
      </c>
      <c r="K406" s="21">
        <v>0</v>
      </c>
      <c r="L406" s="23">
        <v>0</v>
      </c>
      <c r="M406" s="21" t="s">
        <v>2095</v>
      </c>
      <c r="N406" s="21">
        <v>0</v>
      </c>
      <c r="O406" s="23">
        <v>348</v>
      </c>
      <c r="P406" s="24" t="b">
        <v>0</v>
      </c>
      <c r="Q406" s="21" t="s">
        <v>2489</v>
      </c>
      <c r="R406" s="21" t="s">
        <v>2490</v>
      </c>
      <c r="S406" s="23">
        <v>45</v>
      </c>
      <c r="T406" s="21" t="s">
        <v>2096</v>
      </c>
      <c r="U406" s="21">
        <v>0</v>
      </c>
      <c r="V406" s="21" t="s">
        <v>2097</v>
      </c>
      <c r="W406" s="21">
        <v>0</v>
      </c>
      <c r="X406" s="24" t="b">
        <v>0</v>
      </c>
      <c r="Y406" s="21"/>
      <c r="Z406" s="21" t="s">
        <v>1143</v>
      </c>
      <c r="AA406" s="23">
        <v>13</v>
      </c>
      <c r="AB406" s="23">
        <v>43</v>
      </c>
      <c r="AC406" s="23">
        <v>0</v>
      </c>
      <c r="AD406" s="23">
        <v>0</v>
      </c>
      <c r="AE406" s="23">
        <v>0</v>
      </c>
      <c r="AF406" s="23">
        <v>18</v>
      </c>
      <c r="AG406" s="23">
        <v>18</v>
      </c>
      <c r="AH406" s="21">
        <v>0</v>
      </c>
      <c r="AI406" s="21">
        <v>0</v>
      </c>
      <c r="AJ406" s="21" t="s">
        <v>2097</v>
      </c>
      <c r="AK406" s="23">
        <v>0</v>
      </c>
      <c r="AL406" s="23">
        <v>0</v>
      </c>
      <c r="AM406" s="23">
        <v>0</v>
      </c>
      <c r="AN406" s="23">
        <v>0</v>
      </c>
      <c r="AO406" s="23">
        <v>0</v>
      </c>
      <c r="AP406" s="23">
        <v>0</v>
      </c>
      <c r="AQ406" s="23">
        <v>0</v>
      </c>
      <c r="AR406" s="23">
        <v>0</v>
      </c>
      <c r="AS406" s="23">
        <v>0</v>
      </c>
      <c r="AT406" s="23">
        <v>0</v>
      </c>
      <c r="AU406" s="23">
        <v>0</v>
      </c>
      <c r="AV406" s="23">
        <v>0</v>
      </c>
      <c r="AW406" s="23">
        <v>0</v>
      </c>
      <c r="AX406" s="21">
        <v>0</v>
      </c>
      <c r="AY406" s="21">
        <v>0</v>
      </c>
      <c r="AZ406" s="21">
        <v>0</v>
      </c>
      <c r="BA406" s="21">
        <v>0</v>
      </c>
      <c r="BB406" s="23">
        <v>0</v>
      </c>
      <c r="BC406" s="21">
        <v>0</v>
      </c>
      <c r="BD406" s="21">
        <v>0</v>
      </c>
      <c r="BE406" s="21">
        <v>0</v>
      </c>
      <c r="BF406" s="21">
        <v>0</v>
      </c>
      <c r="BG406" s="23">
        <v>456</v>
      </c>
      <c r="BH406" s="23">
        <v>148</v>
      </c>
      <c r="BI406" s="23">
        <v>456</v>
      </c>
      <c r="BJ406" s="23">
        <v>154</v>
      </c>
      <c r="BK406" s="23">
        <v>433</v>
      </c>
      <c r="BL406" s="23">
        <v>137</v>
      </c>
      <c r="BM406" s="23">
        <v>464</v>
      </c>
      <c r="BN406" s="23">
        <v>155</v>
      </c>
      <c r="BO406" s="21"/>
      <c r="BP406" s="21"/>
      <c r="BQ406" s="21"/>
      <c r="BR406" s="21"/>
      <c r="BS406" s="21"/>
      <c r="BT406" s="21"/>
      <c r="BU406" s="23">
        <v>0</v>
      </c>
      <c r="BV406" s="23">
        <v>0</v>
      </c>
      <c r="BW406" s="23">
        <v>0</v>
      </c>
      <c r="BX406" s="23">
        <v>0</v>
      </c>
      <c r="BY406" s="23">
        <v>0</v>
      </c>
      <c r="BZ406" s="23">
        <v>0</v>
      </c>
      <c r="CA406" s="23">
        <v>496</v>
      </c>
      <c r="CB406" s="23">
        <v>248</v>
      </c>
      <c r="CC406" s="23">
        <v>500</v>
      </c>
      <c r="CD406" s="23">
        <v>176</v>
      </c>
      <c r="CE406" s="23">
        <v>500</v>
      </c>
      <c r="CF406" s="23">
        <v>176</v>
      </c>
      <c r="CG406" s="23">
        <v>661</v>
      </c>
      <c r="CH406" s="23">
        <v>281</v>
      </c>
      <c r="CI406" s="23">
        <v>0</v>
      </c>
      <c r="CJ406" s="23">
        <v>0</v>
      </c>
      <c r="CK406" s="21"/>
      <c r="CL406" s="21"/>
      <c r="CM406" s="21"/>
      <c r="CN406" s="21"/>
      <c r="CO406" s="21"/>
      <c r="CP406" s="21"/>
      <c r="CQ406" s="21"/>
      <c r="CR406" s="21"/>
      <c r="CS406" s="21"/>
      <c r="CT406" s="21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</row>
    <row r="407" spans="1:267" ht="17.25" thickBot="1">
      <c r="A407" s="23">
        <v>25</v>
      </c>
      <c r="B407" s="23">
        <v>100</v>
      </c>
      <c r="C407" s="23">
        <v>61366</v>
      </c>
      <c r="D407" s="23">
        <v>-1</v>
      </c>
      <c r="E407" s="23">
        <v>1</v>
      </c>
      <c r="F407" s="23">
        <v>-1</v>
      </c>
      <c r="G407" s="23">
        <v>1</v>
      </c>
      <c r="H407" s="23">
        <v>0</v>
      </c>
      <c r="I407" s="23">
        <v>3</v>
      </c>
      <c r="J407" s="21">
        <v>1</v>
      </c>
      <c r="K407" s="21">
        <v>4.9000000000000004</v>
      </c>
      <c r="L407" s="23">
        <v>1</v>
      </c>
      <c r="M407" s="21" t="s">
        <v>1354</v>
      </c>
      <c r="N407" s="21">
        <v>1</v>
      </c>
      <c r="O407" s="23">
        <v>349</v>
      </c>
      <c r="P407" s="24" t="b">
        <v>0</v>
      </c>
      <c r="Q407" s="21" t="s">
        <v>2082</v>
      </c>
      <c r="R407" s="21" t="s">
        <v>2915</v>
      </c>
      <c r="S407" s="23">
        <v>104</v>
      </c>
      <c r="T407" s="21" t="s">
        <v>1653</v>
      </c>
      <c r="U407" s="21">
        <v>1</v>
      </c>
      <c r="V407" s="21" t="s">
        <v>676</v>
      </c>
      <c r="W407" s="21">
        <v>9.6999999999999993</v>
      </c>
      <c r="X407" s="24" t="b">
        <v>0</v>
      </c>
      <c r="Y407" s="21"/>
      <c r="Z407" s="21" t="s">
        <v>1208</v>
      </c>
      <c r="AA407" s="23">
        <v>13</v>
      </c>
      <c r="AB407" s="23">
        <v>43</v>
      </c>
      <c r="AC407" s="23">
        <v>1</v>
      </c>
      <c r="AD407" s="23">
        <v>6238</v>
      </c>
      <c r="AE407" s="23">
        <v>6238</v>
      </c>
      <c r="AF407" s="23">
        <v>565658</v>
      </c>
      <c r="AG407" s="23">
        <v>565658</v>
      </c>
      <c r="AH407" s="21">
        <v>0.1</v>
      </c>
      <c r="AI407" s="21">
        <v>0.1</v>
      </c>
      <c r="AJ407" s="21" t="s">
        <v>676</v>
      </c>
      <c r="AK407" s="23">
        <v>22</v>
      </c>
      <c r="AL407" s="23">
        <v>0</v>
      </c>
      <c r="AM407" s="23">
        <v>0</v>
      </c>
      <c r="AN407" s="23">
        <v>0</v>
      </c>
      <c r="AO407" s="23">
        <v>0</v>
      </c>
      <c r="AP407" s="23">
        <v>0</v>
      </c>
      <c r="AQ407" s="23">
        <v>0</v>
      </c>
      <c r="AR407" s="23">
        <v>0</v>
      </c>
      <c r="AS407" s="23">
        <v>0</v>
      </c>
      <c r="AT407" s="23">
        <v>0</v>
      </c>
      <c r="AU407" s="23">
        <v>0</v>
      </c>
      <c r="AV407" s="23">
        <v>0</v>
      </c>
      <c r="AW407" s="23">
        <v>4</v>
      </c>
      <c r="AX407" s="21">
        <v>2.4</v>
      </c>
      <c r="AY407" s="21">
        <v>18.8</v>
      </c>
      <c r="AZ407" s="21">
        <v>1</v>
      </c>
      <c r="BA407" s="21">
        <v>2.2000000000000002</v>
      </c>
      <c r="BB407" s="23">
        <v>1</v>
      </c>
      <c r="BC407" s="21">
        <v>0.02</v>
      </c>
      <c r="BD407" s="21">
        <v>0.16</v>
      </c>
      <c r="BE407" s="21">
        <v>0.18</v>
      </c>
      <c r="BF407" s="21">
        <v>0.1</v>
      </c>
      <c r="BG407" s="23">
        <v>201</v>
      </c>
      <c r="BH407" s="23">
        <v>91</v>
      </c>
      <c r="BI407" s="23">
        <v>61</v>
      </c>
      <c r="BJ407" s="23">
        <v>43</v>
      </c>
      <c r="BK407" s="23">
        <v>170</v>
      </c>
      <c r="BL407" s="23">
        <v>94</v>
      </c>
      <c r="BM407" s="23">
        <v>151</v>
      </c>
      <c r="BN407" s="23">
        <v>76</v>
      </c>
      <c r="BO407" s="23">
        <v>2</v>
      </c>
      <c r="BP407" s="21"/>
      <c r="BQ407" s="23">
        <v>1</v>
      </c>
      <c r="BR407" s="21"/>
      <c r="BS407" s="23">
        <v>4</v>
      </c>
      <c r="BT407" s="21"/>
      <c r="BU407" s="23">
        <v>0.08</v>
      </c>
      <c r="BV407" s="23">
        <v>0</v>
      </c>
      <c r="BW407" s="23">
        <v>0.65</v>
      </c>
      <c r="BX407" s="23">
        <v>0.73</v>
      </c>
      <c r="BY407" s="23">
        <v>0.41</v>
      </c>
      <c r="BZ407" s="23">
        <v>0</v>
      </c>
      <c r="CA407" s="23">
        <v>4</v>
      </c>
      <c r="CB407" s="23">
        <v>2</v>
      </c>
      <c r="CC407" s="23">
        <v>282</v>
      </c>
      <c r="CD407" s="23">
        <v>136</v>
      </c>
      <c r="CE407" s="23">
        <v>282</v>
      </c>
      <c r="CF407" s="23">
        <v>136</v>
      </c>
      <c r="CG407" s="23">
        <v>39</v>
      </c>
      <c r="CH407" s="23">
        <v>12</v>
      </c>
      <c r="CI407" s="23">
        <v>4.09</v>
      </c>
      <c r="CJ407" s="23">
        <v>0</v>
      </c>
      <c r="CK407" s="21"/>
      <c r="CL407" s="21"/>
      <c r="CM407" s="21"/>
      <c r="CN407" s="21"/>
      <c r="CO407" s="21"/>
      <c r="CP407" s="21"/>
      <c r="CQ407" s="21"/>
      <c r="CR407" s="21"/>
      <c r="CS407" s="21"/>
      <c r="CT407" s="21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</row>
    <row r="408" spans="1:267" ht="17.25" thickBot="1">
      <c r="A408" s="21"/>
      <c r="B408" s="21"/>
      <c r="C408" s="23">
        <v>171314</v>
      </c>
      <c r="D408" s="23">
        <v>0</v>
      </c>
      <c r="E408" s="23">
        <v>0</v>
      </c>
      <c r="F408" s="23">
        <v>0</v>
      </c>
      <c r="G408" s="23">
        <v>0</v>
      </c>
      <c r="H408" s="23">
        <v>0</v>
      </c>
      <c r="I408" s="23">
        <v>2</v>
      </c>
      <c r="J408" s="21">
        <v>3.1</v>
      </c>
      <c r="K408" s="21">
        <v>4.0999999999999996</v>
      </c>
      <c r="L408" s="23">
        <v>0</v>
      </c>
      <c r="M408" s="21" t="s">
        <v>1543</v>
      </c>
      <c r="N408" s="21">
        <v>0</v>
      </c>
      <c r="O408" s="23">
        <v>350</v>
      </c>
      <c r="P408" s="24" t="b">
        <v>0</v>
      </c>
      <c r="Q408" s="21"/>
      <c r="R408" s="21"/>
      <c r="S408" s="23">
        <v>55</v>
      </c>
      <c r="T408" s="21" t="s">
        <v>1668</v>
      </c>
      <c r="U408" s="21">
        <v>0</v>
      </c>
      <c r="V408" s="21" t="s">
        <v>1669</v>
      </c>
      <c r="W408" s="21">
        <v>6.4</v>
      </c>
      <c r="X408" s="24" t="b">
        <v>0</v>
      </c>
      <c r="Y408" s="21"/>
      <c r="Z408" s="21" t="s">
        <v>1129</v>
      </c>
      <c r="AA408" s="23">
        <v>13</v>
      </c>
      <c r="AB408" s="23">
        <v>43</v>
      </c>
      <c r="AC408" s="23">
        <v>0</v>
      </c>
      <c r="AD408" s="23">
        <v>23128</v>
      </c>
      <c r="AE408" s="23">
        <v>23128</v>
      </c>
      <c r="AF408" s="23">
        <v>79129</v>
      </c>
      <c r="AG408" s="23">
        <v>79129</v>
      </c>
      <c r="AH408" s="21">
        <v>0</v>
      </c>
      <c r="AI408" s="21">
        <v>0</v>
      </c>
      <c r="AJ408" s="21" t="s">
        <v>1543</v>
      </c>
      <c r="AK408" s="23">
        <v>0</v>
      </c>
      <c r="AL408" s="23">
        <v>0</v>
      </c>
      <c r="AM408" s="23">
        <v>0</v>
      </c>
      <c r="AN408" s="23">
        <v>0</v>
      </c>
      <c r="AO408" s="23">
        <v>0</v>
      </c>
      <c r="AP408" s="23">
        <v>0</v>
      </c>
      <c r="AQ408" s="23">
        <v>0</v>
      </c>
      <c r="AR408" s="23">
        <v>0</v>
      </c>
      <c r="AS408" s="23">
        <v>0</v>
      </c>
      <c r="AT408" s="23">
        <v>0</v>
      </c>
      <c r="AU408" s="23">
        <v>0</v>
      </c>
      <c r="AV408" s="23">
        <v>0</v>
      </c>
      <c r="AW408" s="23">
        <v>0</v>
      </c>
      <c r="AX408" s="21">
        <v>0</v>
      </c>
      <c r="AY408" s="21">
        <v>0</v>
      </c>
      <c r="AZ408" s="21">
        <v>0</v>
      </c>
      <c r="BA408" s="21">
        <v>0</v>
      </c>
      <c r="BB408" s="23">
        <v>0</v>
      </c>
      <c r="BC408" s="21">
        <v>0</v>
      </c>
      <c r="BD408" s="21">
        <v>0</v>
      </c>
      <c r="BE408" s="21">
        <v>0</v>
      </c>
      <c r="BF408" s="21">
        <v>0</v>
      </c>
      <c r="BG408" s="23">
        <v>613</v>
      </c>
      <c r="BH408" s="23">
        <v>216</v>
      </c>
      <c r="BI408" s="23">
        <v>617</v>
      </c>
      <c r="BJ408" s="23">
        <v>216</v>
      </c>
      <c r="BK408" s="23">
        <v>612</v>
      </c>
      <c r="BL408" s="23">
        <v>215</v>
      </c>
      <c r="BM408" s="23">
        <v>619</v>
      </c>
      <c r="BN408" s="23">
        <v>216</v>
      </c>
      <c r="BO408" s="21"/>
      <c r="BP408" s="21"/>
      <c r="BQ408" s="21"/>
      <c r="BR408" s="21"/>
      <c r="BS408" s="21"/>
      <c r="BT408" s="21"/>
      <c r="BU408" s="23">
        <v>0</v>
      </c>
      <c r="BV408" s="23">
        <v>0</v>
      </c>
      <c r="BW408" s="23">
        <v>0</v>
      </c>
      <c r="BX408" s="23">
        <v>0</v>
      </c>
      <c r="BY408" s="23">
        <v>0</v>
      </c>
      <c r="BZ408" s="23">
        <v>0</v>
      </c>
      <c r="CA408" s="23">
        <v>109</v>
      </c>
      <c r="CB408" s="23">
        <v>9</v>
      </c>
      <c r="CC408" s="23">
        <v>625</v>
      </c>
      <c r="CD408" s="23">
        <v>214</v>
      </c>
      <c r="CE408" s="23">
        <v>625</v>
      </c>
      <c r="CF408" s="23">
        <v>214</v>
      </c>
      <c r="CG408" s="23">
        <v>56</v>
      </c>
      <c r="CH408" s="23">
        <v>19</v>
      </c>
      <c r="CI408" s="23">
        <v>0</v>
      </c>
      <c r="CJ408" s="23">
        <v>0</v>
      </c>
      <c r="CK408" s="21"/>
      <c r="CL408" s="21"/>
      <c r="CM408" s="21"/>
      <c r="CN408" s="21"/>
      <c r="CO408" s="21"/>
      <c r="CP408" s="21"/>
      <c r="CQ408" s="21"/>
      <c r="CR408" s="21"/>
      <c r="CS408" s="21"/>
      <c r="CT408" s="21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</row>
    <row r="409" spans="1:267" ht="17.25" thickBot="1">
      <c r="A409" s="21"/>
      <c r="B409" s="21"/>
      <c r="C409" s="23">
        <v>220394</v>
      </c>
      <c r="D409" s="23">
        <v>0</v>
      </c>
      <c r="E409" s="23">
        <v>0</v>
      </c>
      <c r="F409" s="23">
        <v>0</v>
      </c>
      <c r="G409" s="23">
        <v>0</v>
      </c>
      <c r="H409" s="23">
        <v>0</v>
      </c>
      <c r="I409" s="23">
        <v>3</v>
      </c>
      <c r="J409" s="21">
        <v>1.5</v>
      </c>
      <c r="K409" s="21">
        <v>2.5</v>
      </c>
      <c r="L409" s="23">
        <v>0</v>
      </c>
      <c r="M409" s="21" t="s">
        <v>2491</v>
      </c>
      <c r="N409" s="21">
        <v>0</v>
      </c>
      <c r="O409" s="23">
        <v>351</v>
      </c>
      <c r="P409" s="24" t="b">
        <v>0</v>
      </c>
      <c r="Q409" s="21"/>
      <c r="R409" s="21"/>
      <c r="S409" s="23">
        <v>45</v>
      </c>
      <c r="T409" s="21" t="s">
        <v>2492</v>
      </c>
      <c r="U409" s="21">
        <v>0</v>
      </c>
      <c r="V409" s="21" t="s">
        <v>2098</v>
      </c>
      <c r="W409" s="21">
        <v>0</v>
      </c>
      <c r="X409" s="24" t="b">
        <v>0</v>
      </c>
      <c r="Y409" s="21"/>
      <c r="Z409" s="21" t="s">
        <v>1129</v>
      </c>
      <c r="AA409" s="23">
        <v>13</v>
      </c>
      <c r="AB409" s="23">
        <v>43</v>
      </c>
      <c r="AC409" s="23">
        <v>0</v>
      </c>
      <c r="AD409" s="23">
        <v>93</v>
      </c>
      <c r="AE409" s="23">
        <v>93</v>
      </c>
      <c r="AF409" s="23">
        <v>206</v>
      </c>
      <c r="AG409" s="23">
        <v>206</v>
      </c>
      <c r="AH409" s="21">
        <v>0</v>
      </c>
      <c r="AI409" s="21">
        <v>0</v>
      </c>
      <c r="AJ409" s="21" t="s">
        <v>2098</v>
      </c>
      <c r="AK409" s="23">
        <v>0</v>
      </c>
      <c r="AL409" s="23">
        <v>0</v>
      </c>
      <c r="AM409" s="23">
        <v>0</v>
      </c>
      <c r="AN409" s="23">
        <v>0</v>
      </c>
      <c r="AO409" s="23">
        <v>0</v>
      </c>
      <c r="AP409" s="23">
        <v>0</v>
      </c>
      <c r="AQ409" s="23">
        <v>0</v>
      </c>
      <c r="AR409" s="23">
        <v>0</v>
      </c>
      <c r="AS409" s="23">
        <v>0</v>
      </c>
      <c r="AT409" s="23">
        <v>0</v>
      </c>
      <c r="AU409" s="23">
        <v>0</v>
      </c>
      <c r="AV409" s="23">
        <v>0</v>
      </c>
      <c r="AW409" s="23">
        <v>0</v>
      </c>
      <c r="AX409" s="21">
        <v>0</v>
      </c>
      <c r="AY409" s="21">
        <v>0</v>
      </c>
      <c r="AZ409" s="21">
        <v>0</v>
      </c>
      <c r="BA409" s="21">
        <v>0</v>
      </c>
      <c r="BB409" s="23">
        <v>0</v>
      </c>
      <c r="BC409" s="21">
        <v>0</v>
      </c>
      <c r="BD409" s="21">
        <v>0</v>
      </c>
      <c r="BE409" s="21">
        <v>0</v>
      </c>
      <c r="BF409" s="21">
        <v>0</v>
      </c>
      <c r="BG409" s="23">
        <v>400</v>
      </c>
      <c r="BH409" s="23">
        <v>123</v>
      </c>
      <c r="BI409" s="23">
        <v>399</v>
      </c>
      <c r="BJ409" s="23">
        <v>128</v>
      </c>
      <c r="BK409" s="23">
        <v>372</v>
      </c>
      <c r="BL409" s="23">
        <v>111</v>
      </c>
      <c r="BM409" s="23">
        <v>409</v>
      </c>
      <c r="BN409" s="23">
        <v>130</v>
      </c>
      <c r="BO409" s="21"/>
      <c r="BP409" s="21"/>
      <c r="BQ409" s="21"/>
      <c r="BR409" s="21"/>
      <c r="BS409" s="21"/>
      <c r="BT409" s="21"/>
      <c r="BU409" s="23">
        <v>0</v>
      </c>
      <c r="BV409" s="23">
        <v>0</v>
      </c>
      <c r="BW409" s="23">
        <v>0</v>
      </c>
      <c r="BX409" s="23">
        <v>0</v>
      </c>
      <c r="BY409" s="23">
        <v>0</v>
      </c>
      <c r="BZ409" s="23">
        <v>0</v>
      </c>
      <c r="CA409" s="23">
        <v>425</v>
      </c>
      <c r="CB409" s="23">
        <v>221</v>
      </c>
      <c r="CC409" s="23">
        <v>449</v>
      </c>
      <c r="CD409" s="23">
        <v>152</v>
      </c>
      <c r="CE409" s="23">
        <v>449</v>
      </c>
      <c r="CF409" s="23">
        <v>152</v>
      </c>
      <c r="CG409" s="23">
        <v>581</v>
      </c>
      <c r="CH409" s="23">
        <v>230</v>
      </c>
      <c r="CI409" s="23">
        <v>0</v>
      </c>
      <c r="CJ409" s="23">
        <v>0</v>
      </c>
      <c r="CK409" s="21"/>
      <c r="CL409" s="21"/>
      <c r="CM409" s="21"/>
      <c r="CN409" s="21"/>
      <c r="CO409" s="21"/>
      <c r="CP409" s="21"/>
      <c r="CQ409" s="21"/>
      <c r="CR409" s="21"/>
      <c r="CS409" s="21"/>
      <c r="CT409" s="21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</row>
    <row r="410" spans="1:267" ht="17.25" thickBot="1">
      <c r="A410" s="21"/>
      <c r="B410" s="21"/>
      <c r="C410" s="23">
        <v>121160</v>
      </c>
      <c r="D410" s="23">
        <v>0</v>
      </c>
      <c r="E410" s="23">
        <v>0</v>
      </c>
      <c r="F410" s="23">
        <v>0</v>
      </c>
      <c r="G410" s="23">
        <v>0</v>
      </c>
      <c r="H410" s="23">
        <v>0</v>
      </c>
      <c r="I410" s="23">
        <v>1</v>
      </c>
      <c r="J410" s="21">
        <v>4.5</v>
      </c>
      <c r="K410" s="21">
        <v>5.5</v>
      </c>
      <c r="L410" s="23">
        <v>6</v>
      </c>
      <c r="M410" s="21" t="s">
        <v>66</v>
      </c>
      <c r="N410" s="21">
        <v>6</v>
      </c>
      <c r="O410" s="23">
        <v>352</v>
      </c>
      <c r="P410" s="24" t="b">
        <v>0</v>
      </c>
      <c r="Q410" s="21"/>
      <c r="R410" s="21"/>
      <c r="S410" s="23">
        <v>55</v>
      </c>
      <c r="T410" s="21" t="s">
        <v>1659</v>
      </c>
      <c r="U410" s="21">
        <v>6</v>
      </c>
      <c r="V410" s="21" t="s">
        <v>1660</v>
      </c>
      <c r="W410" s="21">
        <v>16.100000000000001</v>
      </c>
      <c r="X410" s="24" t="b">
        <v>0</v>
      </c>
      <c r="Y410" s="21"/>
      <c r="Z410" s="21" t="s">
        <v>1129</v>
      </c>
      <c r="AA410" s="23">
        <v>13</v>
      </c>
      <c r="AB410" s="23">
        <v>43</v>
      </c>
      <c r="AC410" s="23">
        <v>6</v>
      </c>
      <c r="AD410" s="23">
        <v>60090</v>
      </c>
      <c r="AE410" s="23">
        <v>60090</v>
      </c>
      <c r="AF410" s="23">
        <v>28672</v>
      </c>
      <c r="AG410" s="23">
        <v>28672</v>
      </c>
      <c r="AH410" s="21">
        <v>1.1000000000000001</v>
      </c>
      <c r="AI410" s="21">
        <v>1.1000000000000001</v>
      </c>
      <c r="AJ410" s="21" t="s">
        <v>2493</v>
      </c>
      <c r="AK410" s="23">
        <v>90</v>
      </c>
      <c r="AL410" s="23">
        <v>0</v>
      </c>
      <c r="AM410" s="23">
        <v>0</v>
      </c>
      <c r="AN410" s="23">
        <v>1</v>
      </c>
      <c r="AO410" s="23">
        <v>0</v>
      </c>
      <c r="AP410" s="23">
        <v>0</v>
      </c>
      <c r="AQ410" s="23">
        <v>0</v>
      </c>
      <c r="AR410" s="23">
        <v>0</v>
      </c>
      <c r="AS410" s="23">
        <v>0</v>
      </c>
      <c r="AT410" s="23">
        <v>0</v>
      </c>
      <c r="AU410" s="23">
        <v>1</v>
      </c>
      <c r="AV410" s="23">
        <v>0</v>
      </c>
      <c r="AW410" s="23">
        <v>27</v>
      </c>
      <c r="AX410" s="21">
        <v>18.399999999999999</v>
      </c>
      <c r="AY410" s="21">
        <v>0</v>
      </c>
      <c r="AZ410" s="21">
        <v>0</v>
      </c>
      <c r="BA410" s="21">
        <v>1.8</v>
      </c>
      <c r="BB410" s="23">
        <v>1</v>
      </c>
      <c r="BC410" s="21">
        <v>0</v>
      </c>
      <c r="BD410" s="21">
        <v>0.01</v>
      </c>
      <c r="BE410" s="21">
        <v>0.01</v>
      </c>
      <c r="BF410" s="21">
        <v>0.3</v>
      </c>
      <c r="BG410" s="23">
        <v>82</v>
      </c>
      <c r="BH410" s="23">
        <v>9</v>
      </c>
      <c r="BI410" s="23">
        <v>611</v>
      </c>
      <c r="BJ410" s="23">
        <v>76</v>
      </c>
      <c r="BK410" s="23">
        <v>605</v>
      </c>
      <c r="BL410" s="23">
        <v>76</v>
      </c>
      <c r="BM410" s="23">
        <v>167</v>
      </c>
      <c r="BN410" s="23">
        <v>10</v>
      </c>
      <c r="BO410" s="21"/>
      <c r="BP410" s="21"/>
      <c r="BQ410" s="21"/>
      <c r="BR410" s="21"/>
      <c r="BS410" s="21"/>
      <c r="BT410" s="21"/>
      <c r="BU410" s="23">
        <v>0</v>
      </c>
      <c r="BV410" s="23">
        <v>1</v>
      </c>
      <c r="BW410" s="23">
        <v>0.01</v>
      </c>
      <c r="BX410" s="23">
        <v>0.01</v>
      </c>
      <c r="BY410" s="23">
        <v>0.3</v>
      </c>
      <c r="BZ410" s="23">
        <v>0</v>
      </c>
      <c r="CA410" s="23">
        <v>96</v>
      </c>
      <c r="CB410" s="23">
        <v>3</v>
      </c>
      <c r="CC410" s="23">
        <v>44</v>
      </c>
      <c r="CD410" s="23">
        <v>4</v>
      </c>
      <c r="CE410" s="23">
        <v>44</v>
      </c>
      <c r="CF410" s="23">
        <v>4</v>
      </c>
      <c r="CG410" s="23">
        <v>24</v>
      </c>
      <c r="CH410" s="23">
        <v>4</v>
      </c>
      <c r="CI410" s="23">
        <v>1</v>
      </c>
      <c r="CJ410" s="23">
        <v>1</v>
      </c>
      <c r="CK410" s="21"/>
      <c r="CL410" s="21"/>
      <c r="CM410" s="21"/>
      <c r="CN410" s="21"/>
      <c r="CO410" s="21"/>
      <c r="CP410" s="21"/>
      <c r="CQ410" s="21"/>
      <c r="CR410" s="21"/>
      <c r="CS410" s="21"/>
      <c r="CT410" s="21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</row>
    <row r="411" spans="1:267" ht="17.25" thickBot="1">
      <c r="A411" s="21"/>
      <c r="B411" s="21"/>
      <c r="C411" s="23">
        <v>209244</v>
      </c>
      <c r="D411" s="23">
        <v>0</v>
      </c>
      <c r="E411" s="23">
        <v>0</v>
      </c>
      <c r="F411" s="23">
        <v>0</v>
      </c>
      <c r="G411" s="23">
        <v>0</v>
      </c>
      <c r="H411" s="23">
        <v>0</v>
      </c>
      <c r="I411" s="23">
        <v>3</v>
      </c>
      <c r="J411" s="21">
        <v>3.1</v>
      </c>
      <c r="K411" s="21">
        <v>4.0999999999999996</v>
      </c>
      <c r="L411" s="23">
        <v>3</v>
      </c>
      <c r="M411" s="21" t="s">
        <v>1670</v>
      </c>
      <c r="N411" s="21">
        <v>3</v>
      </c>
      <c r="O411" s="23">
        <v>353</v>
      </c>
      <c r="P411" s="24" t="b">
        <v>0</v>
      </c>
      <c r="Q411" s="21"/>
      <c r="R411" s="21"/>
      <c r="S411" s="23">
        <v>75</v>
      </c>
      <c r="T411" s="21" t="s">
        <v>1671</v>
      </c>
      <c r="U411" s="21">
        <v>3</v>
      </c>
      <c r="V411" s="21" t="s">
        <v>724</v>
      </c>
      <c r="W411" s="21">
        <v>8.6999999999999993</v>
      </c>
      <c r="X411" s="24" t="b">
        <v>0</v>
      </c>
      <c r="Y411" s="21"/>
      <c r="Z411" s="21" t="s">
        <v>1129</v>
      </c>
      <c r="AA411" s="23">
        <v>13</v>
      </c>
      <c r="AB411" s="23">
        <v>43</v>
      </c>
      <c r="AC411" s="23">
        <v>3</v>
      </c>
      <c r="AD411" s="23">
        <v>40066</v>
      </c>
      <c r="AE411" s="23">
        <v>40066</v>
      </c>
      <c r="AF411" s="23">
        <v>44833</v>
      </c>
      <c r="AG411" s="23">
        <v>44833</v>
      </c>
      <c r="AH411" s="21">
        <v>0.4</v>
      </c>
      <c r="AI411" s="21">
        <v>0.4</v>
      </c>
      <c r="AJ411" s="21" t="s">
        <v>724</v>
      </c>
      <c r="AK411" s="23">
        <v>90</v>
      </c>
      <c r="AL411" s="23">
        <v>0</v>
      </c>
      <c r="AM411" s="23">
        <v>0</v>
      </c>
      <c r="AN411" s="23">
        <v>1</v>
      </c>
      <c r="AO411" s="23">
        <v>0</v>
      </c>
      <c r="AP411" s="23">
        <v>0</v>
      </c>
      <c r="AQ411" s="23">
        <v>0</v>
      </c>
      <c r="AR411" s="23">
        <v>0</v>
      </c>
      <c r="AS411" s="23">
        <v>0</v>
      </c>
      <c r="AT411" s="23">
        <v>0</v>
      </c>
      <c r="AU411" s="23">
        <v>0</v>
      </c>
      <c r="AV411" s="23">
        <v>0</v>
      </c>
      <c r="AW411" s="23">
        <v>6</v>
      </c>
      <c r="AX411" s="21">
        <v>9</v>
      </c>
      <c r="AY411" s="21">
        <v>32.799999999999997</v>
      </c>
      <c r="AZ411" s="21">
        <v>32</v>
      </c>
      <c r="BA411" s="21">
        <v>7.4</v>
      </c>
      <c r="BB411" s="23">
        <v>1</v>
      </c>
      <c r="BC411" s="21">
        <v>0.27</v>
      </c>
      <c r="BD411" s="21">
        <v>0.11</v>
      </c>
      <c r="BE411" s="21">
        <v>0.38</v>
      </c>
      <c r="BF411" s="21">
        <v>0.3</v>
      </c>
      <c r="BG411" s="23">
        <v>149</v>
      </c>
      <c r="BH411" s="23">
        <v>60</v>
      </c>
      <c r="BI411" s="23">
        <v>26</v>
      </c>
      <c r="BJ411" s="23">
        <v>18</v>
      </c>
      <c r="BK411" s="23">
        <v>35</v>
      </c>
      <c r="BL411" s="23">
        <v>16</v>
      </c>
      <c r="BM411" s="23">
        <v>36</v>
      </c>
      <c r="BN411" s="23">
        <v>18</v>
      </c>
      <c r="BO411" s="23">
        <v>3</v>
      </c>
      <c r="BP411" s="21"/>
      <c r="BQ411" s="23">
        <v>4</v>
      </c>
      <c r="BR411" s="21"/>
      <c r="BS411" s="21"/>
      <c r="BT411" s="21"/>
      <c r="BU411" s="23">
        <v>0.27</v>
      </c>
      <c r="BV411" s="23">
        <v>0</v>
      </c>
      <c r="BW411" s="23">
        <v>0.11</v>
      </c>
      <c r="BX411" s="23">
        <v>0.38</v>
      </c>
      <c r="BY411" s="23">
        <v>0.3</v>
      </c>
      <c r="BZ411" s="23">
        <v>0</v>
      </c>
      <c r="CA411" s="23">
        <v>22</v>
      </c>
      <c r="CB411" s="23">
        <v>13</v>
      </c>
      <c r="CC411" s="23">
        <v>86</v>
      </c>
      <c r="CD411" s="23">
        <v>39</v>
      </c>
      <c r="CE411" s="23">
        <v>86</v>
      </c>
      <c r="CF411" s="23">
        <v>39</v>
      </c>
      <c r="CG411" s="23">
        <v>44</v>
      </c>
      <c r="CH411" s="23">
        <v>13</v>
      </c>
      <c r="CI411" s="23">
        <v>1</v>
      </c>
      <c r="CJ411" s="23">
        <v>1</v>
      </c>
      <c r="CK411" s="21"/>
      <c r="CL411" s="21"/>
      <c r="CM411" s="21"/>
      <c r="CN411" s="21"/>
      <c r="CO411" s="21"/>
      <c r="CP411" s="21"/>
      <c r="CQ411" s="21"/>
      <c r="CR411" s="21"/>
      <c r="CS411" s="21"/>
      <c r="CT411" s="21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</row>
    <row r="412" spans="1:267" ht="17.25" thickBot="1">
      <c r="A412" s="21"/>
      <c r="B412" s="21"/>
      <c r="C412" s="23">
        <v>114283</v>
      </c>
      <c r="D412" s="23">
        <v>0</v>
      </c>
      <c r="E412" s="23">
        <v>0</v>
      </c>
      <c r="F412" s="23">
        <v>0</v>
      </c>
      <c r="G412" s="23">
        <v>0</v>
      </c>
      <c r="H412" s="23">
        <v>0</v>
      </c>
      <c r="I412" s="23">
        <v>3</v>
      </c>
      <c r="J412" s="21">
        <v>3.1</v>
      </c>
      <c r="K412" s="21">
        <v>4.0999999999999996</v>
      </c>
      <c r="L412" s="23">
        <v>0</v>
      </c>
      <c r="M412" s="21" t="s">
        <v>1266</v>
      </c>
      <c r="N412" s="21">
        <v>0</v>
      </c>
      <c r="O412" s="23">
        <v>354</v>
      </c>
      <c r="P412" s="24" t="b">
        <v>0</v>
      </c>
      <c r="Q412" s="21"/>
      <c r="R412" s="21"/>
      <c r="S412" s="23">
        <v>75</v>
      </c>
      <c r="T412" s="21" t="s">
        <v>1657</v>
      </c>
      <c r="U412" s="21">
        <v>0</v>
      </c>
      <c r="V412" s="21" t="s">
        <v>691</v>
      </c>
      <c r="W412" s="21">
        <v>5.0999999999999996</v>
      </c>
      <c r="X412" s="24" t="b">
        <v>0</v>
      </c>
      <c r="Y412" s="21"/>
      <c r="Z412" s="21" t="s">
        <v>1129</v>
      </c>
      <c r="AA412" s="23">
        <v>13</v>
      </c>
      <c r="AB412" s="23">
        <v>43</v>
      </c>
      <c r="AC412" s="23">
        <v>0</v>
      </c>
      <c r="AD412" s="23">
        <v>6451</v>
      </c>
      <c r="AE412" s="23">
        <v>6451</v>
      </c>
      <c r="AF412" s="23">
        <v>69604</v>
      </c>
      <c r="AG412" s="23">
        <v>69604</v>
      </c>
      <c r="AH412" s="21">
        <v>0</v>
      </c>
      <c r="AI412" s="21">
        <v>0</v>
      </c>
      <c r="AJ412" s="21" t="s">
        <v>691</v>
      </c>
      <c r="AK412" s="23">
        <v>0</v>
      </c>
      <c r="AL412" s="23">
        <v>0</v>
      </c>
      <c r="AM412" s="23">
        <v>0</v>
      </c>
      <c r="AN412" s="23">
        <v>0</v>
      </c>
      <c r="AO412" s="23">
        <v>0</v>
      </c>
      <c r="AP412" s="23">
        <v>0</v>
      </c>
      <c r="AQ412" s="23">
        <v>0</v>
      </c>
      <c r="AR412" s="23">
        <v>0</v>
      </c>
      <c r="AS412" s="23">
        <v>0</v>
      </c>
      <c r="AT412" s="23">
        <v>0</v>
      </c>
      <c r="AU412" s="23">
        <v>0</v>
      </c>
      <c r="AV412" s="23">
        <v>0</v>
      </c>
      <c r="AW412" s="23">
        <v>0</v>
      </c>
      <c r="AX412" s="21">
        <v>0</v>
      </c>
      <c r="AY412" s="21">
        <v>0</v>
      </c>
      <c r="AZ412" s="21">
        <v>0</v>
      </c>
      <c r="BA412" s="21">
        <v>0</v>
      </c>
      <c r="BB412" s="23">
        <v>0</v>
      </c>
      <c r="BC412" s="21">
        <v>0</v>
      </c>
      <c r="BD412" s="21">
        <v>0</v>
      </c>
      <c r="BE412" s="21">
        <v>0</v>
      </c>
      <c r="BF412" s="21">
        <v>0</v>
      </c>
      <c r="BG412" s="23">
        <v>658</v>
      </c>
      <c r="BH412" s="23">
        <v>282</v>
      </c>
      <c r="BI412" s="23">
        <v>659</v>
      </c>
      <c r="BJ412" s="23">
        <v>283</v>
      </c>
      <c r="BK412" s="23">
        <v>658</v>
      </c>
      <c r="BL412" s="23">
        <v>283</v>
      </c>
      <c r="BM412" s="23">
        <v>659</v>
      </c>
      <c r="BN412" s="23">
        <v>283</v>
      </c>
      <c r="BO412" s="23">
        <v>4</v>
      </c>
      <c r="BP412" s="21"/>
      <c r="BQ412" s="21"/>
      <c r="BR412" s="21"/>
      <c r="BS412" s="21"/>
      <c r="BT412" s="21"/>
      <c r="BU412" s="23">
        <v>0</v>
      </c>
      <c r="BV412" s="23">
        <v>0</v>
      </c>
      <c r="BW412" s="23">
        <v>0</v>
      </c>
      <c r="BX412" s="23">
        <v>0</v>
      </c>
      <c r="BY412" s="23">
        <v>0</v>
      </c>
      <c r="BZ412" s="23">
        <v>0</v>
      </c>
      <c r="CA412" s="23">
        <v>19</v>
      </c>
      <c r="CB412" s="23">
        <v>11</v>
      </c>
      <c r="CC412" s="23">
        <v>656</v>
      </c>
      <c r="CD412" s="23">
        <v>282</v>
      </c>
      <c r="CE412" s="23">
        <v>656</v>
      </c>
      <c r="CF412" s="23">
        <v>282</v>
      </c>
      <c r="CG412" s="23">
        <v>70</v>
      </c>
      <c r="CH412" s="23">
        <v>22</v>
      </c>
      <c r="CI412" s="23">
        <v>0</v>
      </c>
      <c r="CJ412" s="23">
        <v>0</v>
      </c>
      <c r="CK412" s="21"/>
      <c r="CL412" s="21"/>
      <c r="CM412" s="21"/>
      <c r="CN412" s="21"/>
      <c r="CO412" s="21"/>
      <c r="CP412" s="21"/>
      <c r="CQ412" s="21"/>
      <c r="CR412" s="21"/>
      <c r="CS412" s="21"/>
      <c r="CT412" s="21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</row>
    <row r="413" spans="1:267" ht="17.25" thickBot="1">
      <c r="A413" s="21"/>
      <c r="B413" s="21"/>
      <c r="C413" s="23">
        <v>223094</v>
      </c>
      <c r="D413" s="23">
        <v>0</v>
      </c>
      <c r="E413" s="23">
        <v>0</v>
      </c>
      <c r="F413" s="23">
        <v>0</v>
      </c>
      <c r="G413" s="23">
        <v>0</v>
      </c>
      <c r="H413" s="23">
        <v>1</v>
      </c>
      <c r="I413" s="23">
        <v>4</v>
      </c>
      <c r="J413" s="21">
        <v>4.5</v>
      </c>
      <c r="K413" s="21">
        <v>5.5</v>
      </c>
      <c r="L413" s="23">
        <v>13</v>
      </c>
      <c r="M413" s="21" t="s">
        <v>1677</v>
      </c>
      <c r="N413" s="21">
        <v>13</v>
      </c>
      <c r="O413" s="23">
        <v>355</v>
      </c>
      <c r="P413" s="24" t="b">
        <v>1</v>
      </c>
      <c r="Q413" s="21"/>
      <c r="R413" s="21"/>
      <c r="S413" s="23">
        <v>140</v>
      </c>
      <c r="T413" s="21" t="s">
        <v>1678</v>
      </c>
      <c r="U413" s="21">
        <v>13</v>
      </c>
      <c r="V413" s="21" t="s">
        <v>656</v>
      </c>
      <c r="W413" s="21">
        <v>90.6</v>
      </c>
      <c r="X413" s="24" t="b">
        <v>0</v>
      </c>
      <c r="Y413" s="21"/>
      <c r="Z413" s="21" t="s">
        <v>1129</v>
      </c>
      <c r="AA413" s="23">
        <v>13</v>
      </c>
      <c r="AB413" s="23">
        <v>43</v>
      </c>
      <c r="AC413" s="23">
        <v>13</v>
      </c>
      <c r="AD413" s="23">
        <v>112716</v>
      </c>
      <c r="AE413" s="23">
        <v>112716</v>
      </c>
      <c r="AF413" s="23">
        <v>9294</v>
      </c>
      <c r="AG413" s="23">
        <v>9294</v>
      </c>
      <c r="AH413" s="21">
        <v>0.9</v>
      </c>
      <c r="AI413" s="21">
        <v>0.9</v>
      </c>
      <c r="AJ413" s="21" t="s">
        <v>656</v>
      </c>
      <c r="AK413" s="23">
        <v>79</v>
      </c>
      <c r="AL413" s="23">
        <v>2</v>
      </c>
      <c r="AM413" s="23">
        <v>0</v>
      </c>
      <c r="AN413" s="23">
        <v>1</v>
      </c>
      <c r="AO413" s="23">
        <v>0</v>
      </c>
      <c r="AP413" s="23">
        <v>0</v>
      </c>
      <c r="AQ413" s="23">
        <v>0</v>
      </c>
      <c r="AR413" s="23">
        <v>0</v>
      </c>
      <c r="AS413" s="23">
        <v>0</v>
      </c>
      <c r="AT413" s="23">
        <v>0</v>
      </c>
      <c r="AU413" s="23">
        <v>0</v>
      </c>
      <c r="AV413" s="23">
        <v>3</v>
      </c>
      <c r="AW413" s="23">
        <v>56</v>
      </c>
      <c r="AX413" s="21">
        <v>67.599999999999994</v>
      </c>
      <c r="AY413" s="21">
        <v>23.7</v>
      </c>
      <c r="AZ413" s="21">
        <v>48</v>
      </c>
      <c r="BA413" s="21">
        <v>13.9</v>
      </c>
      <c r="BB413" s="23">
        <v>1</v>
      </c>
      <c r="BC413" s="21">
        <v>0.6</v>
      </c>
      <c r="BD413" s="21">
        <v>0.05</v>
      </c>
      <c r="BE413" s="21">
        <v>0.65</v>
      </c>
      <c r="BF413" s="21">
        <v>0.23</v>
      </c>
      <c r="BG413" s="23">
        <v>4</v>
      </c>
      <c r="BH413" s="23">
        <v>2</v>
      </c>
      <c r="BI413" s="23">
        <v>41</v>
      </c>
      <c r="BJ413" s="23">
        <v>2</v>
      </c>
      <c r="BK413" s="23">
        <v>9</v>
      </c>
      <c r="BL413" s="23">
        <v>7</v>
      </c>
      <c r="BM413" s="23">
        <v>8</v>
      </c>
      <c r="BN413" s="23">
        <v>3</v>
      </c>
      <c r="BO413" s="21"/>
      <c r="BP413" s="21"/>
      <c r="BQ413" s="21"/>
      <c r="BR413" s="21"/>
      <c r="BS413" s="23">
        <v>1</v>
      </c>
      <c r="BT413" s="21"/>
      <c r="BU413" s="23">
        <v>0.68</v>
      </c>
      <c r="BV413" s="23">
        <v>0</v>
      </c>
      <c r="BW413" s="23">
        <v>0.06</v>
      </c>
      <c r="BX413" s="23">
        <v>0.74</v>
      </c>
      <c r="BY413" s="23">
        <v>0.26</v>
      </c>
      <c r="BZ413" s="23">
        <v>0</v>
      </c>
      <c r="CA413" s="23">
        <v>1</v>
      </c>
      <c r="CB413" s="23">
        <v>1</v>
      </c>
      <c r="CC413" s="23">
        <v>4</v>
      </c>
      <c r="CD413" s="23">
        <v>2</v>
      </c>
      <c r="CE413" s="23">
        <v>4</v>
      </c>
      <c r="CF413" s="23">
        <v>2</v>
      </c>
      <c r="CG413" s="23">
        <v>1</v>
      </c>
      <c r="CH413" s="23">
        <v>1</v>
      </c>
      <c r="CI413" s="23">
        <v>1.1399999999999999</v>
      </c>
      <c r="CJ413" s="23">
        <v>1.1399999999999999</v>
      </c>
      <c r="CK413" s="21"/>
      <c r="CL413" s="21"/>
      <c r="CM413" s="21"/>
      <c r="CN413" s="21"/>
      <c r="CO413" s="21"/>
      <c r="CP413" s="21"/>
      <c r="CQ413" s="21"/>
      <c r="CR413" s="21"/>
      <c r="CS413" s="21"/>
      <c r="CT413" s="21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</row>
    <row r="414" spans="1:267" ht="17.25" thickBot="1">
      <c r="A414" s="21"/>
      <c r="B414" s="21"/>
      <c r="C414" s="23">
        <v>91651</v>
      </c>
      <c r="D414" s="23">
        <v>0</v>
      </c>
      <c r="E414" s="23">
        <v>0</v>
      </c>
      <c r="F414" s="23">
        <v>0</v>
      </c>
      <c r="G414" s="23">
        <v>0</v>
      </c>
      <c r="H414" s="23">
        <v>0</v>
      </c>
      <c r="I414" s="23">
        <v>3</v>
      </c>
      <c r="J414" s="21">
        <v>2.1</v>
      </c>
      <c r="K414" s="21">
        <v>3.1</v>
      </c>
      <c r="L414" s="23">
        <v>3</v>
      </c>
      <c r="M414" s="21" t="s">
        <v>1424</v>
      </c>
      <c r="N414" s="21">
        <v>3</v>
      </c>
      <c r="O414" s="23">
        <v>356</v>
      </c>
      <c r="P414" s="24" t="b">
        <v>0</v>
      </c>
      <c r="Q414" s="21"/>
      <c r="R414" s="21"/>
      <c r="S414" s="23">
        <v>50</v>
      </c>
      <c r="T414" s="21" t="s">
        <v>1425</v>
      </c>
      <c r="U414" s="21">
        <v>3</v>
      </c>
      <c r="V414" s="21" t="s">
        <v>2494</v>
      </c>
      <c r="W414" s="21">
        <v>1.1000000000000001</v>
      </c>
      <c r="X414" s="24" t="b">
        <v>0</v>
      </c>
      <c r="Y414" s="21"/>
      <c r="Z414" s="21" t="s">
        <v>1129</v>
      </c>
      <c r="AA414" s="23">
        <v>13</v>
      </c>
      <c r="AB414" s="23">
        <v>43</v>
      </c>
      <c r="AC414" s="23">
        <v>3</v>
      </c>
      <c r="AD414" s="23">
        <v>6400</v>
      </c>
      <c r="AE414" s="23">
        <v>6400</v>
      </c>
      <c r="AF414" s="23">
        <v>8032</v>
      </c>
      <c r="AG414" s="23">
        <v>8032</v>
      </c>
      <c r="AH414" s="21">
        <v>0.6</v>
      </c>
      <c r="AI414" s="21">
        <v>0.6</v>
      </c>
      <c r="AJ414" s="21" t="s">
        <v>2494</v>
      </c>
      <c r="AK414" s="23">
        <v>67</v>
      </c>
      <c r="AL414" s="23">
        <v>0</v>
      </c>
      <c r="AM414" s="23">
        <v>0</v>
      </c>
      <c r="AN414" s="23">
        <v>1</v>
      </c>
      <c r="AO414" s="23">
        <v>0</v>
      </c>
      <c r="AP414" s="23">
        <v>0</v>
      </c>
      <c r="AQ414" s="23">
        <v>0</v>
      </c>
      <c r="AR414" s="23">
        <v>0</v>
      </c>
      <c r="AS414" s="23">
        <v>0</v>
      </c>
      <c r="AT414" s="23">
        <v>0</v>
      </c>
      <c r="AU414" s="23">
        <v>0</v>
      </c>
      <c r="AV414" s="23">
        <v>0</v>
      </c>
      <c r="AW414" s="23">
        <v>18</v>
      </c>
      <c r="AX414" s="21">
        <v>9.6</v>
      </c>
      <c r="AY414" s="21">
        <v>19.3</v>
      </c>
      <c r="AZ414" s="21">
        <v>0</v>
      </c>
      <c r="BA414" s="21">
        <v>2.9</v>
      </c>
      <c r="BB414" s="23">
        <v>0</v>
      </c>
      <c r="BC414" s="21">
        <v>0</v>
      </c>
      <c r="BD414" s="21">
        <v>0.24</v>
      </c>
      <c r="BE414" s="21">
        <v>0.24</v>
      </c>
      <c r="BF414" s="21">
        <v>0.21</v>
      </c>
      <c r="BG414" s="23">
        <v>143</v>
      </c>
      <c r="BH414" s="23">
        <v>56</v>
      </c>
      <c r="BI414" s="23">
        <v>57</v>
      </c>
      <c r="BJ414" s="23">
        <v>40</v>
      </c>
      <c r="BK414" s="23">
        <v>501</v>
      </c>
      <c r="BL414" s="23">
        <v>184</v>
      </c>
      <c r="BM414" s="23">
        <v>118</v>
      </c>
      <c r="BN414" s="23">
        <v>62</v>
      </c>
      <c r="BO414" s="21"/>
      <c r="BP414" s="21"/>
      <c r="BQ414" s="21"/>
      <c r="BR414" s="21"/>
      <c r="BS414" s="21"/>
      <c r="BT414" s="21"/>
      <c r="BU414" s="23">
        <v>0</v>
      </c>
      <c r="BV414" s="23">
        <v>0</v>
      </c>
      <c r="BW414" s="23">
        <v>0.32</v>
      </c>
      <c r="BX414" s="23">
        <v>0.32</v>
      </c>
      <c r="BY414" s="23">
        <v>0.28000000000000003</v>
      </c>
      <c r="BZ414" s="23">
        <v>0</v>
      </c>
      <c r="CA414" s="23">
        <v>180</v>
      </c>
      <c r="CB414" s="23">
        <v>116</v>
      </c>
      <c r="CC414" s="23">
        <v>72</v>
      </c>
      <c r="CD414" s="23">
        <v>27</v>
      </c>
      <c r="CE414" s="23">
        <v>72</v>
      </c>
      <c r="CF414" s="23">
        <v>27</v>
      </c>
      <c r="CG414" s="23">
        <v>167</v>
      </c>
      <c r="CH414" s="23">
        <v>54</v>
      </c>
      <c r="CI414" s="23">
        <v>0</v>
      </c>
      <c r="CJ414" s="23">
        <v>1.34</v>
      </c>
      <c r="CK414" s="21"/>
      <c r="CL414" s="21"/>
      <c r="CM414" s="21"/>
      <c r="CN414" s="21"/>
      <c r="CO414" s="21"/>
      <c r="CP414" s="21"/>
      <c r="CQ414" s="21"/>
      <c r="CR414" s="21"/>
      <c r="CS414" s="21"/>
      <c r="CT414" s="21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</row>
    <row r="415" spans="1:267" ht="17.25" thickBot="1">
      <c r="A415" s="21"/>
      <c r="B415" s="21"/>
      <c r="C415" s="23">
        <v>146941</v>
      </c>
      <c r="D415" s="23">
        <v>0</v>
      </c>
      <c r="E415" s="23">
        <v>0</v>
      </c>
      <c r="F415" s="23">
        <v>0</v>
      </c>
      <c r="G415" s="23">
        <v>0</v>
      </c>
      <c r="H415" s="23">
        <v>0</v>
      </c>
      <c r="I415" s="23">
        <v>2</v>
      </c>
      <c r="J415" s="21">
        <v>2.8</v>
      </c>
      <c r="K415" s="21">
        <v>3.8</v>
      </c>
      <c r="L415" s="23">
        <v>1</v>
      </c>
      <c r="M415" s="21" t="s">
        <v>1662</v>
      </c>
      <c r="N415" s="21">
        <v>1</v>
      </c>
      <c r="O415" s="23">
        <v>357</v>
      </c>
      <c r="P415" s="24" t="b">
        <v>0</v>
      </c>
      <c r="Q415" s="21"/>
      <c r="R415" s="21"/>
      <c r="S415" s="23">
        <v>50</v>
      </c>
      <c r="T415" s="21" t="s">
        <v>1663</v>
      </c>
      <c r="U415" s="21">
        <v>1</v>
      </c>
      <c r="V415" s="21" t="s">
        <v>708</v>
      </c>
      <c r="W415" s="21">
        <v>0.4</v>
      </c>
      <c r="X415" s="24" t="b">
        <v>0</v>
      </c>
      <c r="Y415" s="21"/>
      <c r="Z415" s="21" t="s">
        <v>1129</v>
      </c>
      <c r="AA415" s="23">
        <v>13</v>
      </c>
      <c r="AB415" s="23">
        <v>43</v>
      </c>
      <c r="AC415" s="23">
        <v>1</v>
      </c>
      <c r="AD415" s="23">
        <v>863</v>
      </c>
      <c r="AE415" s="23">
        <v>863</v>
      </c>
      <c r="AF415" s="23">
        <v>3649</v>
      </c>
      <c r="AG415" s="23">
        <v>3649</v>
      </c>
      <c r="AH415" s="21">
        <v>0.2</v>
      </c>
      <c r="AI415" s="21">
        <v>0.2</v>
      </c>
      <c r="AJ415" s="21" t="s">
        <v>708</v>
      </c>
      <c r="AK415" s="23">
        <v>11</v>
      </c>
      <c r="AL415" s="23">
        <v>0</v>
      </c>
      <c r="AM415" s="23">
        <v>0</v>
      </c>
      <c r="AN415" s="23">
        <v>0</v>
      </c>
      <c r="AO415" s="23">
        <v>0</v>
      </c>
      <c r="AP415" s="23">
        <v>0</v>
      </c>
      <c r="AQ415" s="23">
        <v>0</v>
      </c>
      <c r="AR415" s="23">
        <v>0</v>
      </c>
      <c r="AS415" s="23">
        <v>0</v>
      </c>
      <c r="AT415" s="23">
        <v>0</v>
      </c>
      <c r="AU415" s="23">
        <v>0</v>
      </c>
      <c r="AV415" s="23">
        <v>0</v>
      </c>
      <c r="AW415" s="23">
        <v>4</v>
      </c>
      <c r="AX415" s="21">
        <v>11.4</v>
      </c>
      <c r="AY415" s="21">
        <v>0.1</v>
      </c>
      <c r="AZ415" s="21">
        <v>17</v>
      </c>
      <c r="BA415" s="21">
        <v>2.9</v>
      </c>
      <c r="BB415" s="23">
        <v>0</v>
      </c>
      <c r="BC415" s="21">
        <v>0.12</v>
      </c>
      <c r="BD415" s="21">
        <v>0</v>
      </c>
      <c r="BE415" s="21">
        <v>0.12</v>
      </c>
      <c r="BF415" s="21">
        <v>7.0000000000000007E-2</v>
      </c>
      <c r="BG415" s="23">
        <v>123</v>
      </c>
      <c r="BH415" s="23">
        <v>54</v>
      </c>
      <c r="BI415" s="23">
        <v>211</v>
      </c>
      <c r="BJ415" s="23">
        <v>77</v>
      </c>
      <c r="BK415" s="23">
        <v>57</v>
      </c>
      <c r="BL415" s="23">
        <v>12</v>
      </c>
      <c r="BM415" s="23">
        <v>119</v>
      </c>
      <c r="BN415" s="23">
        <v>37</v>
      </c>
      <c r="BO415" s="21"/>
      <c r="BP415" s="21"/>
      <c r="BQ415" s="21"/>
      <c r="BR415" s="21"/>
      <c r="BS415" s="21"/>
      <c r="BT415" s="21"/>
      <c r="BU415" s="23">
        <v>0.98</v>
      </c>
      <c r="BV415" s="23">
        <v>0</v>
      </c>
      <c r="BW415" s="23">
        <v>0</v>
      </c>
      <c r="BX415" s="23">
        <v>0.98</v>
      </c>
      <c r="BY415" s="23">
        <v>0.56999999999999995</v>
      </c>
      <c r="BZ415" s="23">
        <v>0</v>
      </c>
      <c r="CA415" s="23">
        <v>198</v>
      </c>
      <c r="CB415" s="23">
        <v>22</v>
      </c>
      <c r="CC415" s="23">
        <v>231</v>
      </c>
      <c r="CD415" s="23">
        <v>85</v>
      </c>
      <c r="CE415" s="23">
        <v>231</v>
      </c>
      <c r="CF415" s="23">
        <v>85</v>
      </c>
      <c r="CG415" s="23">
        <v>246</v>
      </c>
      <c r="CH415" s="23">
        <v>90</v>
      </c>
      <c r="CI415" s="23">
        <v>0</v>
      </c>
      <c r="CJ415" s="23">
        <v>0</v>
      </c>
      <c r="CK415" s="21"/>
      <c r="CL415" s="21"/>
      <c r="CM415" s="21"/>
      <c r="CN415" s="21"/>
      <c r="CO415" s="21"/>
      <c r="CP415" s="21"/>
      <c r="CQ415" s="21"/>
      <c r="CR415" s="21"/>
      <c r="CS415" s="21"/>
      <c r="CT415" s="21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</row>
    <row r="416" spans="1:267" ht="17.25" thickBot="1">
      <c r="A416" s="21"/>
      <c r="B416" s="21"/>
      <c r="C416" s="23">
        <v>477064</v>
      </c>
      <c r="D416" s="23">
        <v>0</v>
      </c>
      <c r="E416" s="23">
        <v>0</v>
      </c>
      <c r="F416" s="23">
        <v>0</v>
      </c>
      <c r="G416" s="23">
        <v>0</v>
      </c>
      <c r="H416" s="23">
        <v>0</v>
      </c>
      <c r="I416" s="23">
        <v>2</v>
      </c>
      <c r="J416" s="21">
        <v>2.5</v>
      </c>
      <c r="K416" s="21">
        <v>3.5</v>
      </c>
      <c r="L416" s="23">
        <v>6</v>
      </c>
      <c r="M416" s="21" t="s">
        <v>1314</v>
      </c>
      <c r="N416" s="21">
        <v>6</v>
      </c>
      <c r="O416" s="23">
        <v>358</v>
      </c>
      <c r="P416" s="24" t="b">
        <v>0</v>
      </c>
      <c r="Q416" s="21"/>
      <c r="R416" s="21"/>
      <c r="S416" s="23">
        <v>45</v>
      </c>
      <c r="T416" s="21" t="s">
        <v>1687</v>
      </c>
      <c r="U416" s="21">
        <v>6</v>
      </c>
      <c r="V416" s="21" t="s">
        <v>776</v>
      </c>
      <c r="W416" s="21">
        <v>0.6</v>
      </c>
      <c r="X416" s="24" t="b">
        <v>0</v>
      </c>
      <c r="Y416" s="21"/>
      <c r="Z416" s="21" t="s">
        <v>1129</v>
      </c>
      <c r="AA416" s="23">
        <v>13</v>
      </c>
      <c r="AB416" s="23">
        <v>43</v>
      </c>
      <c r="AC416" s="23">
        <v>6</v>
      </c>
      <c r="AD416" s="23">
        <v>16844</v>
      </c>
      <c r="AE416" s="23">
        <v>16844</v>
      </c>
      <c r="AF416" s="23">
        <v>3713</v>
      </c>
      <c r="AG416" s="23">
        <v>3713</v>
      </c>
      <c r="AH416" s="21">
        <v>1.3</v>
      </c>
      <c r="AI416" s="21">
        <v>1.3</v>
      </c>
      <c r="AJ416" s="21" t="s">
        <v>2495</v>
      </c>
      <c r="AK416" s="23">
        <v>78</v>
      </c>
      <c r="AL416" s="23">
        <v>0</v>
      </c>
      <c r="AM416" s="23">
        <v>0</v>
      </c>
      <c r="AN416" s="23">
        <v>1</v>
      </c>
      <c r="AO416" s="23">
        <v>0</v>
      </c>
      <c r="AP416" s="23">
        <v>0</v>
      </c>
      <c r="AQ416" s="23">
        <v>0</v>
      </c>
      <c r="AR416" s="23">
        <v>0</v>
      </c>
      <c r="AS416" s="23">
        <v>0</v>
      </c>
      <c r="AT416" s="23">
        <v>0</v>
      </c>
      <c r="AU416" s="23">
        <v>0</v>
      </c>
      <c r="AV416" s="23">
        <v>0</v>
      </c>
      <c r="AW416" s="23">
        <v>25</v>
      </c>
      <c r="AX416" s="21">
        <v>2.2000000000000002</v>
      </c>
      <c r="AY416" s="21">
        <v>5.8</v>
      </c>
      <c r="AZ416" s="21">
        <v>0</v>
      </c>
      <c r="BA416" s="21">
        <v>0.8</v>
      </c>
      <c r="BB416" s="23">
        <v>1</v>
      </c>
      <c r="BC416" s="21">
        <v>0</v>
      </c>
      <c r="BD416" s="21">
        <v>0.01</v>
      </c>
      <c r="BE416" s="21">
        <v>0.01</v>
      </c>
      <c r="BF416" s="21">
        <v>0.23</v>
      </c>
      <c r="BG416" s="23">
        <v>203</v>
      </c>
      <c r="BH416" s="23">
        <v>77</v>
      </c>
      <c r="BI416" s="23">
        <v>130</v>
      </c>
      <c r="BJ416" s="23">
        <v>38</v>
      </c>
      <c r="BK416" s="23">
        <v>439</v>
      </c>
      <c r="BL416" s="23">
        <v>193</v>
      </c>
      <c r="BM416" s="23">
        <v>203</v>
      </c>
      <c r="BN416" s="23">
        <v>74</v>
      </c>
      <c r="BO416" s="21"/>
      <c r="BP416" s="21"/>
      <c r="BQ416" s="21"/>
      <c r="BR416" s="21"/>
      <c r="BS416" s="21"/>
      <c r="BT416" s="21"/>
      <c r="BU416" s="23">
        <v>0</v>
      </c>
      <c r="BV416" s="23">
        <v>0</v>
      </c>
      <c r="BW416" s="23">
        <v>0.01</v>
      </c>
      <c r="BX416" s="23">
        <v>0.01</v>
      </c>
      <c r="BY416" s="23">
        <v>0.27</v>
      </c>
      <c r="BZ416" s="23">
        <v>0</v>
      </c>
      <c r="CA416" s="23">
        <v>503</v>
      </c>
      <c r="CB416" s="23">
        <v>144</v>
      </c>
      <c r="CC416" s="23">
        <v>38</v>
      </c>
      <c r="CD416" s="23">
        <v>16</v>
      </c>
      <c r="CE416" s="23">
        <v>38</v>
      </c>
      <c r="CF416" s="23">
        <v>16</v>
      </c>
      <c r="CG416" s="23">
        <v>209</v>
      </c>
      <c r="CH416" s="23">
        <v>75</v>
      </c>
      <c r="CI416" s="23">
        <v>1.1499999999999999</v>
      </c>
      <c r="CJ416" s="23">
        <v>1.1499999999999999</v>
      </c>
      <c r="CK416" s="21"/>
      <c r="CL416" s="21"/>
      <c r="CM416" s="21"/>
      <c r="CN416" s="21"/>
      <c r="CO416" s="21"/>
      <c r="CP416" s="21"/>
      <c r="CQ416" s="21"/>
      <c r="CR416" s="21"/>
      <c r="CS416" s="21"/>
      <c r="CT416" s="21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</row>
    <row r="417" spans="1:267" ht="17.25" thickBot="1">
      <c r="A417" s="23">
        <v>0</v>
      </c>
      <c r="B417" s="23">
        <v>0</v>
      </c>
      <c r="C417" s="23">
        <v>103025</v>
      </c>
      <c r="D417" s="23">
        <v>0</v>
      </c>
      <c r="E417" s="23">
        <v>0</v>
      </c>
      <c r="F417" s="23">
        <v>0</v>
      </c>
      <c r="G417" s="23">
        <v>0</v>
      </c>
      <c r="H417" s="23">
        <v>0</v>
      </c>
      <c r="I417" s="23">
        <v>3</v>
      </c>
      <c r="J417" s="21">
        <v>0</v>
      </c>
      <c r="K417" s="21">
        <v>0</v>
      </c>
      <c r="L417" s="23">
        <v>0</v>
      </c>
      <c r="M417" s="21" t="s">
        <v>1655</v>
      </c>
      <c r="N417" s="21">
        <v>0</v>
      </c>
      <c r="O417" s="23">
        <v>359</v>
      </c>
      <c r="P417" s="24" t="b">
        <v>0</v>
      </c>
      <c r="Q417" s="21" t="s">
        <v>2745</v>
      </c>
      <c r="R417" s="21" t="s">
        <v>2746</v>
      </c>
      <c r="S417" s="23">
        <v>75</v>
      </c>
      <c r="T417" s="21" t="s">
        <v>1656</v>
      </c>
      <c r="U417" s="21">
        <v>0</v>
      </c>
      <c r="V417" s="21" t="s">
        <v>659</v>
      </c>
      <c r="W417" s="21">
        <v>0.1</v>
      </c>
      <c r="X417" s="24" t="b">
        <v>0</v>
      </c>
      <c r="Y417" s="21"/>
      <c r="Z417" s="21" t="s">
        <v>1143</v>
      </c>
      <c r="AA417" s="23">
        <v>13</v>
      </c>
      <c r="AB417" s="23">
        <v>43</v>
      </c>
      <c r="AC417" s="23">
        <v>0</v>
      </c>
      <c r="AD417" s="23">
        <v>0</v>
      </c>
      <c r="AE417" s="23">
        <v>0</v>
      </c>
      <c r="AF417" s="23">
        <v>2511</v>
      </c>
      <c r="AG417" s="23">
        <v>2511</v>
      </c>
      <c r="AH417" s="21">
        <v>0</v>
      </c>
      <c r="AI417" s="21">
        <v>0</v>
      </c>
      <c r="AJ417" s="21" t="s">
        <v>659</v>
      </c>
      <c r="AK417" s="23">
        <v>0</v>
      </c>
      <c r="AL417" s="23">
        <v>0</v>
      </c>
      <c r="AM417" s="23">
        <v>0</v>
      </c>
      <c r="AN417" s="23">
        <v>0</v>
      </c>
      <c r="AO417" s="23">
        <v>0</v>
      </c>
      <c r="AP417" s="23">
        <v>0</v>
      </c>
      <c r="AQ417" s="23">
        <v>0</v>
      </c>
      <c r="AR417" s="23">
        <v>0</v>
      </c>
      <c r="AS417" s="23">
        <v>0</v>
      </c>
      <c r="AT417" s="23">
        <v>0</v>
      </c>
      <c r="AU417" s="23">
        <v>0</v>
      </c>
      <c r="AV417" s="23">
        <v>0</v>
      </c>
      <c r="AW417" s="23">
        <v>0</v>
      </c>
      <c r="AX417" s="21">
        <v>0</v>
      </c>
      <c r="AY417" s="21">
        <v>0</v>
      </c>
      <c r="AZ417" s="21">
        <v>0</v>
      </c>
      <c r="BA417" s="21">
        <v>0</v>
      </c>
      <c r="BB417" s="23">
        <v>0</v>
      </c>
      <c r="BC417" s="21">
        <v>0</v>
      </c>
      <c r="BD417" s="21">
        <v>0</v>
      </c>
      <c r="BE417" s="21">
        <v>0</v>
      </c>
      <c r="BF417" s="21">
        <v>0</v>
      </c>
      <c r="BG417" s="23">
        <v>657</v>
      </c>
      <c r="BH417" s="23">
        <v>281</v>
      </c>
      <c r="BI417" s="23">
        <v>658</v>
      </c>
      <c r="BJ417" s="23">
        <v>282</v>
      </c>
      <c r="BK417" s="23">
        <v>657</v>
      </c>
      <c r="BL417" s="23">
        <v>282</v>
      </c>
      <c r="BM417" s="23">
        <v>658</v>
      </c>
      <c r="BN417" s="23">
        <v>282</v>
      </c>
      <c r="BO417" s="21"/>
      <c r="BP417" s="21"/>
      <c r="BQ417" s="21"/>
      <c r="BR417" s="21"/>
      <c r="BS417" s="21"/>
      <c r="BT417" s="21"/>
      <c r="BU417" s="23">
        <v>0</v>
      </c>
      <c r="BV417" s="23">
        <v>0</v>
      </c>
      <c r="BW417" s="23">
        <v>0</v>
      </c>
      <c r="BX417" s="23">
        <v>0</v>
      </c>
      <c r="BY417" s="23">
        <v>0</v>
      </c>
      <c r="BZ417" s="23">
        <v>0</v>
      </c>
      <c r="CA417" s="23">
        <v>18</v>
      </c>
      <c r="CB417" s="23">
        <v>10</v>
      </c>
      <c r="CC417" s="23">
        <v>655</v>
      </c>
      <c r="CD417" s="23">
        <v>281</v>
      </c>
      <c r="CE417" s="23">
        <v>655</v>
      </c>
      <c r="CF417" s="23">
        <v>281</v>
      </c>
      <c r="CG417" s="23">
        <v>463</v>
      </c>
      <c r="CH417" s="23">
        <v>160</v>
      </c>
      <c r="CI417" s="23">
        <v>0</v>
      </c>
      <c r="CJ417" s="23">
        <v>0</v>
      </c>
      <c r="CK417" s="21"/>
      <c r="CL417" s="21"/>
      <c r="CM417" s="21"/>
      <c r="CN417" s="21"/>
      <c r="CO417" s="21"/>
      <c r="CP417" s="21"/>
      <c r="CQ417" s="21"/>
      <c r="CR417" s="21"/>
      <c r="CS417" s="21"/>
      <c r="CT417" s="21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</row>
    <row r="418" spans="1:267" ht="17.25" thickBot="1">
      <c r="A418" s="21"/>
      <c r="B418" s="21"/>
      <c r="C418" s="23">
        <v>432714</v>
      </c>
      <c r="D418" s="23">
        <v>0</v>
      </c>
      <c r="E418" s="23">
        <v>0</v>
      </c>
      <c r="F418" s="23">
        <v>0</v>
      </c>
      <c r="G418" s="23">
        <v>0</v>
      </c>
      <c r="H418" s="23">
        <v>0</v>
      </c>
      <c r="I418" s="23">
        <v>3</v>
      </c>
      <c r="J418" s="21">
        <v>1.5</v>
      </c>
      <c r="K418" s="21">
        <v>2.5</v>
      </c>
      <c r="L418" s="23">
        <v>1</v>
      </c>
      <c r="M418" s="21" t="s">
        <v>750</v>
      </c>
      <c r="N418" s="21">
        <v>1</v>
      </c>
      <c r="O418" s="23">
        <v>360</v>
      </c>
      <c r="P418" s="24" t="b">
        <v>0</v>
      </c>
      <c r="Q418" s="21"/>
      <c r="R418" s="21"/>
      <c r="S418" s="23">
        <v>45</v>
      </c>
      <c r="T418" s="21" t="s">
        <v>1676</v>
      </c>
      <c r="U418" s="21">
        <v>1</v>
      </c>
      <c r="V418" s="21" t="s">
        <v>1023</v>
      </c>
      <c r="W418" s="21">
        <v>0</v>
      </c>
      <c r="X418" s="24" t="b">
        <v>0</v>
      </c>
      <c r="Y418" s="21"/>
      <c r="Z418" s="21" t="s">
        <v>1129</v>
      </c>
      <c r="AA418" s="23">
        <v>13</v>
      </c>
      <c r="AB418" s="23">
        <v>43</v>
      </c>
      <c r="AC418" s="23">
        <v>1</v>
      </c>
      <c r="AD418" s="23">
        <v>454</v>
      </c>
      <c r="AE418" s="23">
        <v>454</v>
      </c>
      <c r="AF418" s="23">
        <v>379</v>
      </c>
      <c r="AG418" s="23">
        <v>379</v>
      </c>
      <c r="AH418" s="21">
        <v>0.2</v>
      </c>
      <c r="AI418" s="21">
        <v>0.2</v>
      </c>
      <c r="AJ418" s="21" t="s">
        <v>1023</v>
      </c>
      <c r="AK418" s="23">
        <v>1</v>
      </c>
      <c r="AL418" s="23">
        <v>0</v>
      </c>
      <c r="AM418" s="23">
        <v>0</v>
      </c>
      <c r="AN418" s="23">
        <v>0</v>
      </c>
      <c r="AO418" s="23">
        <v>0</v>
      </c>
      <c r="AP418" s="23">
        <v>0</v>
      </c>
      <c r="AQ418" s="23">
        <v>0</v>
      </c>
      <c r="AR418" s="23">
        <v>0</v>
      </c>
      <c r="AS418" s="23">
        <v>0</v>
      </c>
      <c r="AT418" s="23">
        <v>0</v>
      </c>
      <c r="AU418" s="23">
        <v>0</v>
      </c>
      <c r="AV418" s="23">
        <v>0</v>
      </c>
      <c r="AW418" s="23">
        <v>3</v>
      </c>
      <c r="AX418" s="21">
        <v>0</v>
      </c>
      <c r="AY418" s="21">
        <v>0</v>
      </c>
      <c r="AZ418" s="21">
        <v>0</v>
      </c>
      <c r="BA418" s="21">
        <v>0</v>
      </c>
      <c r="BB418" s="23">
        <v>0</v>
      </c>
      <c r="BC418" s="21">
        <v>0</v>
      </c>
      <c r="BD418" s="21">
        <v>0</v>
      </c>
      <c r="BE418" s="21">
        <v>0</v>
      </c>
      <c r="BF418" s="21">
        <v>0</v>
      </c>
      <c r="BG418" s="23">
        <v>434</v>
      </c>
      <c r="BH418" s="23">
        <v>138</v>
      </c>
      <c r="BI418" s="23">
        <v>435</v>
      </c>
      <c r="BJ418" s="23">
        <v>144</v>
      </c>
      <c r="BK418" s="23">
        <v>411</v>
      </c>
      <c r="BL418" s="23">
        <v>127</v>
      </c>
      <c r="BM418" s="23">
        <v>443</v>
      </c>
      <c r="BN418" s="23">
        <v>145</v>
      </c>
      <c r="BO418" s="21"/>
      <c r="BP418" s="21"/>
      <c r="BQ418" s="21"/>
      <c r="BR418" s="21"/>
      <c r="BS418" s="21"/>
      <c r="BT418" s="21"/>
      <c r="BU418" s="23">
        <v>0</v>
      </c>
      <c r="BV418" s="23">
        <v>0</v>
      </c>
      <c r="BW418" s="23">
        <v>0</v>
      </c>
      <c r="BX418" s="23">
        <v>0</v>
      </c>
      <c r="BY418" s="23">
        <v>0</v>
      </c>
      <c r="BZ418" s="23">
        <v>0</v>
      </c>
      <c r="CA418" s="23">
        <v>470</v>
      </c>
      <c r="CB418" s="23">
        <v>237</v>
      </c>
      <c r="CC418" s="23">
        <v>205</v>
      </c>
      <c r="CD418" s="23">
        <v>87</v>
      </c>
      <c r="CE418" s="23">
        <v>205</v>
      </c>
      <c r="CF418" s="23">
        <v>87</v>
      </c>
      <c r="CG418" s="23">
        <v>521</v>
      </c>
      <c r="CH418" s="23">
        <v>191</v>
      </c>
      <c r="CI418" s="23">
        <v>0</v>
      </c>
      <c r="CJ418" s="23">
        <v>0</v>
      </c>
      <c r="CK418" s="21"/>
      <c r="CL418" s="21"/>
      <c r="CM418" s="21"/>
      <c r="CN418" s="21"/>
      <c r="CO418" s="21"/>
      <c r="CP418" s="21"/>
      <c r="CQ418" s="21"/>
      <c r="CR418" s="21"/>
      <c r="CS418" s="21"/>
      <c r="CT418" s="21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</row>
    <row r="419" spans="1:267" ht="17.25" thickBot="1">
      <c r="A419" s="21"/>
      <c r="B419" s="21"/>
      <c r="C419" s="23">
        <v>88248</v>
      </c>
      <c r="D419" s="23">
        <v>0</v>
      </c>
      <c r="E419" s="23">
        <v>0</v>
      </c>
      <c r="F419" s="23">
        <v>0</v>
      </c>
      <c r="G419" s="23">
        <v>0</v>
      </c>
      <c r="H419" s="23">
        <v>0</v>
      </c>
      <c r="I419" s="23">
        <v>1</v>
      </c>
      <c r="J419" s="21">
        <v>1.5</v>
      </c>
      <c r="K419" s="21">
        <v>2.5</v>
      </c>
      <c r="L419" s="23">
        <v>0</v>
      </c>
      <c r="M419" s="21" t="s">
        <v>1599</v>
      </c>
      <c r="N419" s="21">
        <v>0</v>
      </c>
      <c r="O419" s="23">
        <v>361</v>
      </c>
      <c r="P419" s="24" t="b">
        <v>0</v>
      </c>
      <c r="Q419" s="21"/>
      <c r="R419" s="21"/>
      <c r="S419" s="23">
        <v>40</v>
      </c>
      <c r="T419" s="21" t="s">
        <v>1681</v>
      </c>
      <c r="U419" s="21">
        <v>0</v>
      </c>
      <c r="V419" s="21" t="s">
        <v>1682</v>
      </c>
      <c r="W419" s="21">
        <v>0.7</v>
      </c>
      <c r="X419" s="24" t="b">
        <v>0</v>
      </c>
      <c r="Y419" s="21"/>
      <c r="Z419" s="21" t="s">
        <v>1129</v>
      </c>
      <c r="AA419" s="23">
        <v>13</v>
      </c>
      <c r="AB419" s="23">
        <v>43</v>
      </c>
      <c r="AC419" s="23">
        <v>0</v>
      </c>
      <c r="AD419" s="23">
        <v>1069</v>
      </c>
      <c r="AE419" s="23">
        <v>1069</v>
      </c>
      <c r="AF419" s="23">
        <v>3880</v>
      </c>
      <c r="AG419" s="23">
        <v>3880</v>
      </c>
      <c r="AH419" s="21">
        <v>0</v>
      </c>
      <c r="AI419" s="21">
        <v>0</v>
      </c>
      <c r="AJ419" s="21" t="s">
        <v>1682</v>
      </c>
      <c r="AK419" s="23">
        <v>0</v>
      </c>
      <c r="AL419" s="23">
        <v>0</v>
      </c>
      <c r="AM419" s="23">
        <v>0</v>
      </c>
      <c r="AN419" s="23">
        <v>0</v>
      </c>
      <c r="AO419" s="23">
        <v>0</v>
      </c>
      <c r="AP419" s="23">
        <v>0</v>
      </c>
      <c r="AQ419" s="23">
        <v>0</v>
      </c>
      <c r="AR419" s="23">
        <v>0</v>
      </c>
      <c r="AS419" s="23">
        <v>0</v>
      </c>
      <c r="AT419" s="23">
        <v>0</v>
      </c>
      <c r="AU419" s="23">
        <v>0</v>
      </c>
      <c r="AV419" s="23">
        <v>0</v>
      </c>
      <c r="AW419" s="23">
        <v>0</v>
      </c>
      <c r="AX419" s="21">
        <v>0</v>
      </c>
      <c r="AY419" s="21">
        <v>0</v>
      </c>
      <c r="AZ419" s="21">
        <v>0</v>
      </c>
      <c r="BA419" s="21">
        <v>0</v>
      </c>
      <c r="BB419" s="23">
        <v>0</v>
      </c>
      <c r="BC419" s="21">
        <v>0</v>
      </c>
      <c r="BD419" s="21">
        <v>0</v>
      </c>
      <c r="BE419" s="21">
        <v>0</v>
      </c>
      <c r="BF419" s="21">
        <v>0</v>
      </c>
      <c r="BG419" s="23">
        <v>239</v>
      </c>
      <c r="BH419" s="23">
        <v>26</v>
      </c>
      <c r="BI419" s="23">
        <v>230</v>
      </c>
      <c r="BJ419" s="23">
        <v>14</v>
      </c>
      <c r="BK419" s="23">
        <v>187</v>
      </c>
      <c r="BL419" s="23">
        <v>13</v>
      </c>
      <c r="BM419" s="23">
        <v>248</v>
      </c>
      <c r="BN419" s="23">
        <v>26</v>
      </c>
      <c r="BO419" s="21"/>
      <c r="BP419" s="21"/>
      <c r="BQ419" s="21"/>
      <c r="BR419" s="21"/>
      <c r="BS419" s="21"/>
      <c r="BT419" s="21"/>
      <c r="BU419" s="23">
        <v>0</v>
      </c>
      <c r="BV419" s="23">
        <v>0</v>
      </c>
      <c r="BW419" s="23">
        <v>0</v>
      </c>
      <c r="BX419" s="23">
        <v>0</v>
      </c>
      <c r="BY419" s="23">
        <v>0</v>
      </c>
      <c r="BZ419" s="23">
        <v>0</v>
      </c>
      <c r="CA419" s="23">
        <v>567</v>
      </c>
      <c r="CB419" s="23">
        <v>42</v>
      </c>
      <c r="CC419" s="23">
        <v>295</v>
      </c>
      <c r="CD419" s="23">
        <v>32</v>
      </c>
      <c r="CE419" s="23">
        <v>295</v>
      </c>
      <c r="CF419" s="23">
        <v>32</v>
      </c>
      <c r="CG419" s="23">
        <v>198</v>
      </c>
      <c r="CH419" s="23">
        <v>28</v>
      </c>
      <c r="CI419" s="23">
        <v>0</v>
      </c>
      <c r="CJ419" s="23">
        <v>0</v>
      </c>
      <c r="CK419" s="21"/>
      <c r="CL419" s="21"/>
      <c r="CM419" s="21"/>
      <c r="CN419" s="21"/>
      <c r="CO419" s="21"/>
      <c r="CP419" s="21"/>
      <c r="CQ419" s="21"/>
      <c r="CR419" s="21"/>
      <c r="CS419" s="21"/>
      <c r="CT419" s="21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</row>
    <row r="420" spans="1:267" ht="17.25" thickBot="1">
      <c r="A420" s="21"/>
      <c r="B420" s="21"/>
      <c r="C420" s="23">
        <v>244851</v>
      </c>
      <c r="D420" s="23">
        <v>0</v>
      </c>
      <c r="E420" s="23">
        <v>0</v>
      </c>
      <c r="F420" s="23">
        <v>0</v>
      </c>
      <c r="G420" s="23">
        <v>0</v>
      </c>
      <c r="H420" s="23">
        <v>0</v>
      </c>
      <c r="I420" s="23">
        <v>3</v>
      </c>
      <c r="J420" s="21">
        <v>2.1</v>
      </c>
      <c r="K420" s="21">
        <v>3.1</v>
      </c>
      <c r="L420" s="23">
        <v>1</v>
      </c>
      <c r="M420" s="21" t="s">
        <v>1674</v>
      </c>
      <c r="N420" s="21">
        <v>1</v>
      </c>
      <c r="O420" s="23">
        <v>362</v>
      </c>
      <c r="P420" s="24" t="b">
        <v>0</v>
      </c>
      <c r="Q420" s="21"/>
      <c r="R420" s="21"/>
      <c r="S420" s="23">
        <v>50</v>
      </c>
      <c r="T420" s="21" t="s">
        <v>1675</v>
      </c>
      <c r="U420" s="21">
        <v>1</v>
      </c>
      <c r="V420" s="21" t="s">
        <v>1019</v>
      </c>
      <c r="W420" s="21">
        <v>0.2</v>
      </c>
      <c r="X420" s="24" t="b">
        <v>0</v>
      </c>
      <c r="Y420" s="21"/>
      <c r="Z420" s="21" t="s">
        <v>1129</v>
      </c>
      <c r="AA420" s="23">
        <v>13</v>
      </c>
      <c r="AB420" s="23">
        <v>43</v>
      </c>
      <c r="AC420" s="23">
        <v>1</v>
      </c>
      <c r="AD420" s="23">
        <v>369</v>
      </c>
      <c r="AE420" s="23">
        <v>369</v>
      </c>
      <c r="AF420" s="23">
        <v>1719</v>
      </c>
      <c r="AG420" s="23">
        <v>1719</v>
      </c>
      <c r="AH420" s="21">
        <v>0.2</v>
      </c>
      <c r="AI420" s="21">
        <v>0.2</v>
      </c>
      <c r="AJ420" s="21" t="s">
        <v>1019</v>
      </c>
      <c r="AK420" s="23">
        <v>10</v>
      </c>
      <c r="AL420" s="23">
        <v>0</v>
      </c>
      <c r="AM420" s="23">
        <v>0</v>
      </c>
      <c r="AN420" s="23">
        <v>0</v>
      </c>
      <c r="AO420" s="23">
        <v>0</v>
      </c>
      <c r="AP420" s="23">
        <v>0</v>
      </c>
      <c r="AQ420" s="23">
        <v>0</v>
      </c>
      <c r="AR420" s="23">
        <v>0</v>
      </c>
      <c r="AS420" s="23">
        <v>0</v>
      </c>
      <c r="AT420" s="23">
        <v>0</v>
      </c>
      <c r="AU420" s="23">
        <v>0</v>
      </c>
      <c r="AV420" s="23">
        <v>0</v>
      </c>
      <c r="AW420" s="23">
        <v>1</v>
      </c>
      <c r="AX420" s="21">
        <v>0</v>
      </c>
      <c r="AY420" s="21">
        <v>0.7</v>
      </c>
      <c r="AZ420" s="21">
        <v>0</v>
      </c>
      <c r="BA420" s="21">
        <v>0</v>
      </c>
      <c r="BB420" s="23">
        <v>0</v>
      </c>
      <c r="BC420" s="21">
        <v>0</v>
      </c>
      <c r="BD420" s="21">
        <v>0.02</v>
      </c>
      <c r="BE420" s="21">
        <v>0.02</v>
      </c>
      <c r="BF420" s="21">
        <v>7.0000000000000007E-2</v>
      </c>
      <c r="BG420" s="23">
        <v>575</v>
      </c>
      <c r="BH420" s="23">
        <v>230</v>
      </c>
      <c r="BI420" s="23">
        <v>183</v>
      </c>
      <c r="BJ420" s="23">
        <v>101</v>
      </c>
      <c r="BK420" s="23">
        <v>569</v>
      </c>
      <c r="BL420" s="23">
        <v>227</v>
      </c>
      <c r="BM420" s="23">
        <v>583</v>
      </c>
      <c r="BN420" s="23">
        <v>237</v>
      </c>
      <c r="BO420" s="21"/>
      <c r="BP420" s="21"/>
      <c r="BQ420" s="21"/>
      <c r="BR420" s="21"/>
      <c r="BS420" s="21"/>
      <c r="BT420" s="21"/>
      <c r="BU420" s="23">
        <v>0</v>
      </c>
      <c r="BV420" s="23">
        <v>0</v>
      </c>
      <c r="BW420" s="23">
        <v>0.18</v>
      </c>
      <c r="BX420" s="23">
        <v>0.18</v>
      </c>
      <c r="BY420" s="23">
        <v>0.63</v>
      </c>
      <c r="BZ420" s="23">
        <v>0</v>
      </c>
      <c r="CA420" s="23">
        <v>269</v>
      </c>
      <c r="CB420" s="23">
        <v>174</v>
      </c>
      <c r="CC420" s="23">
        <v>245</v>
      </c>
      <c r="CD420" s="23">
        <v>110</v>
      </c>
      <c r="CE420" s="23">
        <v>245</v>
      </c>
      <c r="CF420" s="23">
        <v>110</v>
      </c>
      <c r="CG420" s="23">
        <v>380</v>
      </c>
      <c r="CH420" s="23">
        <v>118</v>
      </c>
      <c r="CI420" s="23">
        <v>0</v>
      </c>
      <c r="CJ420" s="23">
        <v>0</v>
      </c>
      <c r="CK420" s="21"/>
      <c r="CL420" s="21"/>
      <c r="CM420" s="21"/>
      <c r="CN420" s="21"/>
      <c r="CO420" s="21"/>
      <c r="CP420" s="21"/>
      <c r="CQ420" s="21"/>
      <c r="CR420" s="21"/>
      <c r="CS420" s="21"/>
      <c r="CT420" s="21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</row>
    <row r="421" spans="1:267" ht="17.25" thickBot="1">
      <c r="A421" s="21"/>
      <c r="B421" s="21"/>
      <c r="C421" s="23">
        <v>482769</v>
      </c>
      <c r="D421" s="23">
        <v>0</v>
      </c>
      <c r="E421" s="23">
        <v>0</v>
      </c>
      <c r="F421" s="23">
        <v>0</v>
      </c>
      <c r="G421" s="23">
        <v>0</v>
      </c>
      <c r="H421" s="23">
        <v>0</v>
      </c>
      <c r="I421" s="23">
        <v>3</v>
      </c>
      <c r="J421" s="21">
        <v>1.5</v>
      </c>
      <c r="K421" s="21">
        <v>2.5</v>
      </c>
      <c r="L421" s="23">
        <v>0</v>
      </c>
      <c r="M421" s="21" t="s">
        <v>2027</v>
      </c>
      <c r="N421" s="21">
        <v>0</v>
      </c>
      <c r="O421" s="23">
        <v>363</v>
      </c>
      <c r="P421" s="24" t="b">
        <v>0</v>
      </c>
      <c r="Q421" s="21"/>
      <c r="R421" s="21"/>
      <c r="S421" s="23">
        <v>45</v>
      </c>
      <c r="T421" s="21" t="s">
        <v>2028</v>
      </c>
      <c r="U421" s="21">
        <v>0</v>
      </c>
      <c r="V421" s="21" t="s">
        <v>2029</v>
      </c>
      <c r="W421" s="21">
        <v>0</v>
      </c>
      <c r="X421" s="24" t="b">
        <v>0</v>
      </c>
      <c r="Y421" s="21"/>
      <c r="Z421" s="21" t="s">
        <v>1129</v>
      </c>
      <c r="AA421" s="23">
        <v>13</v>
      </c>
      <c r="AB421" s="23">
        <v>43</v>
      </c>
      <c r="AC421" s="23">
        <v>0</v>
      </c>
      <c r="AD421" s="23">
        <v>150</v>
      </c>
      <c r="AE421" s="23">
        <v>150</v>
      </c>
      <c r="AF421" s="23">
        <v>345</v>
      </c>
      <c r="AG421" s="23">
        <v>345</v>
      </c>
      <c r="AH421" s="21">
        <v>0</v>
      </c>
      <c r="AI421" s="21">
        <v>0</v>
      </c>
      <c r="AJ421" s="21" t="s">
        <v>2029</v>
      </c>
      <c r="AK421" s="23">
        <v>0</v>
      </c>
      <c r="AL421" s="23">
        <v>0</v>
      </c>
      <c r="AM421" s="23">
        <v>0</v>
      </c>
      <c r="AN421" s="23">
        <v>0</v>
      </c>
      <c r="AO421" s="23">
        <v>0</v>
      </c>
      <c r="AP421" s="23">
        <v>0</v>
      </c>
      <c r="AQ421" s="23">
        <v>0</v>
      </c>
      <c r="AR421" s="23">
        <v>0</v>
      </c>
      <c r="AS421" s="23">
        <v>0</v>
      </c>
      <c r="AT421" s="23">
        <v>0</v>
      </c>
      <c r="AU421" s="23">
        <v>0</v>
      </c>
      <c r="AV421" s="23">
        <v>0</v>
      </c>
      <c r="AW421" s="23">
        <v>0</v>
      </c>
      <c r="AX421" s="21">
        <v>0</v>
      </c>
      <c r="AY421" s="21">
        <v>0</v>
      </c>
      <c r="AZ421" s="21">
        <v>0</v>
      </c>
      <c r="BA421" s="21">
        <v>0</v>
      </c>
      <c r="BB421" s="23">
        <v>0</v>
      </c>
      <c r="BC421" s="21">
        <v>0</v>
      </c>
      <c r="BD421" s="21">
        <v>0</v>
      </c>
      <c r="BE421" s="21">
        <v>0</v>
      </c>
      <c r="BF421" s="21">
        <v>0</v>
      </c>
      <c r="BG421" s="23">
        <v>465</v>
      </c>
      <c r="BH421" s="23">
        <v>156</v>
      </c>
      <c r="BI421" s="23">
        <v>465</v>
      </c>
      <c r="BJ421" s="23">
        <v>162</v>
      </c>
      <c r="BK421" s="23">
        <v>444</v>
      </c>
      <c r="BL421" s="23">
        <v>145</v>
      </c>
      <c r="BM421" s="23">
        <v>473</v>
      </c>
      <c r="BN421" s="23">
        <v>163</v>
      </c>
      <c r="BO421" s="21"/>
      <c r="BP421" s="21"/>
      <c r="BQ421" s="21"/>
      <c r="BR421" s="21"/>
      <c r="BS421" s="21"/>
      <c r="BT421" s="21"/>
      <c r="BU421" s="23">
        <v>0</v>
      </c>
      <c r="BV421" s="23">
        <v>0</v>
      </c>
      <c r="BW421" s="23">
        <v>0</v>
      </c>
      <c r="BX421" s="23">
        <v>0</v>
      </c>
      <c r="BY421" s="23">
        <v>0</v>
      </c>
      <c r="BZ421" s="23">
        <v>0</v>
      </c>
      <c r="CA421" s="23">
        <v>511</v>
      </c>
      <c r="CB421" s="23">
        <v>259</v>
      </c>
      <c r="CC421" s="23">
        <v>510</v>
      </c>
      <c r="CD421" s="23">
        <v>184</v>
      </c>
      <c r="CE421" s="23">
        <v>510</v>
      </c>
      <c r="CF421" s="23">
        <v>184</v>
      </c>
      <c r="CG421" s="23">
        <v>563</v>
      </c>
      <c r="CH421" s="23">
        <v>220</v>
      </c>
      <c r="CI421" s="23">
        <v>0</v>
      </c>
      <c r="CJ421" s="23">
        <v>0</v>
      </c>
      <c r="CK421" s="21"/>
      <c r="CL421" s="21"/>
      <c r="CM421" s="21"/>
      <c r="CN421" s="21"/>
      <c r="CO421" s="21"/>
      <c r="CP421" s="21"/>
      <c r="CQ421" s="21"/>
      <c r="CR421" s="21"/>
      <c r="CS421" s="21"/>
      <c r="CT421" s="21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</row>
    <row r="422" spans="1:267" ht="17.25" thickBot="1">
      <c r="A422" s="21"/>
      <c r="B422" s="21"/>
      <c r="C422" s="23">
        <v>155405</v>
      </c>
      <c r="D422" s="23">
        <v>0</v>
      </c>
      <c r="E422" s="23">
        <v>0</v>
      </c>
      <c r="F422" s="23">
        <v>0</v>
      </c>
      <c r="G422" s="23">
        <v>0</v>
      </c>
      <c r="H422" s="23">
        <v>0</v>
      </c>
      <c r="I422" s="23">
        <v>3</v>
      </c>
      <c r="J422" s="21">
        <v>2.1</v>
      </c>
      <c r="K422" s="21">
        <v>3.1</v>
      </c>
      <c r="L422" s="23">
        <v>0</v>
      </c>
      <c r="M422" s="21" t="s">
        <v>1683</v>
      </c>
      <c r="N422" s="21">
        <v>0</v>
      </c>
      <c r="O422" s="23">
        <v>364</v>
      </c>
      <c r="P422" s="24" t="b">
        <v>0</v>
      </c>
      <c r="Q422" s="21"/>
      <c r="R422" s="21"/>
      <c r="S422" s="23">
        <v>50</v>
      </c>
      <c r="T422" s="21" t="s">
        <v>1684</v>
      </c>
      <c r="U422" s="21">
        <v>0</v>
      </c>
      <c r="V422" s="21" t="s">
        <v>951</v>
      </c>
      <c r="W422" s="21">
        <v>0</v>
      </c>
      <c r="X422" s="24" t="b">
        <v>0</v>
      </c>
      <c r="Y422" s="21"/>
      <c r="Z422" s="21" t="s">
        <v>1129</v>
      </c>
      <c r="AA422" s="23">
        <v>13</v>
      </c>
      <c r="AB422" s="23">
        <v>43</v>
      </c>
      <c r="AC422" s="23">
        <v>0</v>
      </c>
      <c r="AD422" s="23">
        <v>82</v>
      </c>
      <c r="AE422" s="23">
        <v>82</v>
      </c>
      <c r="AF422" s="23">
        <v>617</v>
      </c>
      <c r="AG422" s="23">
        <v>617</v>
      </c>
      <c r="AH422" s="21">
        <v>0</v>
      </c>
      <c r="AI422" s="21">
        <v>0</v>
      </c>
      <c r="AJ422" s="21" t="s">
        <v>951</v>
      </c>
      <c r="AK422" s="23">
        <v>0</v>
      </c>
      <c r="AL422" s="23">
        <v>0</v>
      </c>
      <c r="AM422" s="23">
        <v>0</v>
      </c>
      <c r="AN422" s="23">
        <v>0</v>
      </c>
      <c r="AO422" s="23">
        <v>0</v>
      </c>
      <c r="AP422" s="23">
        <v>0</v>
      </c>
      <c r="AQ422" s="23">
        <v>0</v>
      </c>
      <c r="AR422" s="23">
        <v>0</v>
      </c>
      <c r="AS422" s="23">
        <v>0</v>
      </c>
      <c r="AT422" s="23">
        <v>0</v>
      </c>
      <c r="AU422" s="23">
        <v>0</v>
      </c>
      <c r="AV422" s="23">
        <v>0</v>
      </c>
      <c r="AW422" s="23">
        <v>0</v>
      </c>
      <c r="AX422" s="21">
        <v>0</v>
      </c>
      <c r="AY422" s="21">
        <v>0</v>
      </c>
      <c r="AZ422" s="21">
        <v>0</v>
      </c>
      <c r="BA422" s="21">
        <v>0</v>
      </c>
      <c r="BB422" s="23">
        <v>0</v>
      </c>
      <c r="BC422" s="21">
        <v>0</v>
      </c>
      <c r="BD422" s="21">
        <v>0</v>
      </c>
      <c r="BE422" s="21">
        <v>0</v>
      </c>
      <c r="BF422" s="21">
        <v>0</v>
      </c>
      <c r="BG422" s="23">
        <v>533</v>
      </c>
      <c r="BH422" s="23">
        <v>203</v>
      </c>
      <c r="BI422" s="23">
        <v>534</v>
      </c>
      <c r="BJ422" s="23">
        <v>209</v>
      </c>
      <c r="BK422" s="23">
        <v>518</v>
      </c>
      <c r="BL422" s="23">
        <v>195</v>
      </c>
      <c r="BM422" s="23">
        <v>540</v>
      </c>
      <c r="BN422" s="23">
        <v>210</v>
      </c>
      <c r="BO422" s="21"/>
      <c r="BP422" s="21"/>
      <c r="BQ422" s="21"/>
      <c r="BR422" s="21"/>
      <c r="BS422" s="21"/>
      <c r="BT422" s="21"/>
      <c r="BU422" s="23">
        <v>0</v>
      </c>
      <c r="BV422" s="23">
        <v>0</v>
      </c>
      <c r="BW422" s="23">
        <v>0</v>
      </c>
      <c r="BX422" s="23">
        <v>0</v>
      </c>
      <c r="BY422" s="23">
        <v>0</v>
      </c>
      <c r="BZ422" s="23">
        <v>0</v>
      </c>
      <c r="CA422" s="23">
        <v>206</v>
      </c>
      <c r="CB422" s="23">
        <v>132</v>
      </c>
      <c r="CC422" s="23">
        <v>566</v>
      </c>
      <c r="CD422" s="23">
        <v>225</v>
      </c>
      <c r="CE422" s="23">
        <v>566</v>
      </c>
      <c r="CF422" s="23">
        <v>225</v>
      </c>
      <c r="CG422" s="23">
        <v>516</v>
      </c>
      <c r="CH422" s="23">
        <v>188</v>
      </c>
      <c r="CI422" s="23">
        <v>0</v>
      </c>
      <c r="CJ422" s="23">
        <v>0</v>
      </c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</row>
    <row r="423" spans="1:267" ht="17.25" thickBot="1">
      <c r="A423" s="21"/>
      <c r="B423" s="21"/>
      <c r="C423" s="23">
        <v>220566</v>
      </c>
      <c r="D423" s="23">
        <v>1</v>
      </c>
      <c r="E423" s="23">
        <v>-1</v>
      </c>
      <c r="F423" s="23">
        <v>1</v>
      </c>
      <c r="G423" s="23">
        <v>-1</v>
      </c>
      <c r="H423" s="23">
        <v>1</v>
      </c>
      <c r="I423" s="23">
        <v>3</v>
      </c>
      <c r="J423" s="21">
        <v>2.6</v>
      </c>
      <c r="K423" s="21">
        <v>3.6</v>
      </c>
      <c r="L423" s="23">
        <v>13</v>
      </c>
      <c r="M423" s="21" t="s">
        <v>574</v>
      </c>
      <c r="N423" s="21">
        <v>13</v>
      </c>
      <c r="O423" s="23">
        <v>365</v>
      </c>
      <c r="P423" s="24" t="b">
        <v>1</v>
      </c>
      <c r="Q423" s="21"/>
      <c r="R423" s="21"/>
      <c r="S423" s="23">
        <v>56</v>
      </c>
      <c r="T423" s="21" t="s">
        <v>1672</v>
      </c>
      <c r="U423" s="21">
        <v>13</v>
      </c>
      <c r="V423" s="21" t="s">
        <v>1673</v>
      </c>
      <c r="W423" s="21">
        <v>6.7</v>
      </c>
      <c r="X423" s="24" t="b">
        <v>0</v>
      </c>
      <c r="Y423" s="21"/>
      <c r="Z423" s="21" t="s">
        <v>1129</v>
      </c>
      <c r="AA423" s="23">
        <v>13</v>
      </c>
      <c r="AB423" s="23">
        <v>43</v>
      </c>
      <c r="AC423" s="23">
        <v>13</v>
      </c>
      <c r="AD423" s="23">
        <v>258408</v>
      </c>
      <c r="AE423" s="23">
        <v>258408</v>
      </c>
      <c r="AF423" s="23">
        <v>13749</v>
      </c>
      <c r="AG423" s="23">
        <v>13749</v>
      </c>
      <c r="AH423" s="21">
        <v>2.2999999999999998</v>
      </c>
      <c r="AI423" s="21">
        <v>2.2999999999999998</v>
      </c>
      <c r="AJ423" s="21" t="s">
        <v>574</v>
      </c>
      <c r="AK423" s="23">
        <v>90</v>
      </c>
      <c r="AL423" s="23">
        <v>1</v>
      </c>
      <c r="AM423" s="23">
        <v>1</v>
      </c>
      <c r="AN423" s="23">
        <v>1</v>
      </c>
      <c r="AO423" s="23">
        <v>0</v>
      </c>
      <c r="AP423" s="23">
        <v>0</v>
      </c>
      <c r="AQ423" s="23">
        <v>0</v>
      </c>
      <c r="AR423" s="23">
        <v>0</v>
      </c>
      <c r="AS423" s="23">
        <v>0</v>
      </c>
      <c r="AT423" s="23">
        <v>0</v>
      </c>
      <c r="AU423" s="23">
        <v>0</v>
      </c>
      <c r="AV423" s="23">
        <v>2</v>
      </c>
      <c r="AW423" s="23">
        <v>42</v>
      </c>
      <c r="AX423" s="21">
        <v>70.2</v>
      </c>
      <c r="AY423" s="21">
        <v>18.8</v>
      </c>
      <c r="AZ423" s="21">
        <v>64</v>
      </c>
      <c r="BA423" s="21">
        <v>15.3</v>
      </c>
      <c r="BB423" s="23">
        <v>1</v>
      </c>
      <c r="BC423" s="21">
        <v>0.5</v>
      </c>
      <c r="BD423" s="21">
        <v>0.17</v>
      </c>
      <c r="BE423" s="21">
        <v>0.67</v>
      </c>
      <c r="BF423" s="21">
        <v>0.3</v>
      </c>
      <c r="BG423" s="23">
        <v>2</v>
      </c>
      <c r="BH423" s="23">
        <v>1</v>
      </c>
      <c r="BI423" s="23">
        <v>60</v>
      </c>
      <c r="BJ423" s="23">
        <v>42</v>
      </c>
      <c r="BK423" s="23">
        <v>4</v>
      </c>
      <c r="BL423" s="23">
        <v>1</v>
      </c>
      <c r="BM423" s="23">
        <v>3</v>
      </c>
      <c r="BN423" s="23">
        <v>1</v>
      </c>
      <c r="BO423" s="21"/>
      <c r="BP423" s="21"/>
      <c r="BQ423" s="21"/>
      <c r="BR423" s="21"/>
      <c r="BS423" s="21"/>
      <c r="BT423" s="21"/>
      <c r="BU423" s="23">
        <v>0.5</v>
      </c>
      <c r="BV423" s="23">
        <v>0</v>
      </c>
      <c r="BW423" s="23">
        <v>0.17</v>
      </c>
      <c r="BX423" s="23">
        <v>0.67</v>
      </c>
      <c r="BY423" s="23">
        <v>0.3</v>
      </c>
      <c r="BZ423" s="23">
        <v>0</v>
      </c>
      <c r="CA423" s="23">
        <v>83</v>
      </c>
      <c r="CB423" s="23">
        <v>51</v>
      </c>
      <c r="CC423" s="23">
        <v>2</v>
      </c>
      <c r="CD423" s="23">
        <v>1</v>
      </c>
      <c r="CE423" s="23">
        <v>2</v>
      </c>
      <c r="CF423" s="23">
        <v>1</v>
      </c>
      <c r="CG423" s="23">
        <v>54</v>
      </c>
      <c r="CH423" s="23">
        <v>17</v>
      </c>
      <c r="CI423" s="23">
        <v>1</v>
      </c>
      <c r="CJ423" s="23">
        <v>1</v>
      </c>
      <c r="CK423" s="21"/>
      <c r="CL423" s="21"/>
      <c r="CM423" s="21"/>
      <c r="CN423" s="21"/>
      <c r="CO423" s="21"/>
      <c r="CP423" s="21"/>
      <c r="CQ423" s="21"/>
      <c r="CR423" s="21"/>
      <c r="CS423" s="21"/>
      <c r="CT423" s="21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</row>
    <row r="424" spans="1:267" ht="17.25" thickBot="1">
      <c r="A424" s="21"/>
      <c r="B424" s="21"/>
      <c r="C424" s="23">
        <v>437468</v>
      </c>
      <c r="D424" s="23">
        <v>0</v>
      </c>
      <c r="E424" s="23">
        <v>0</v>
      </c>
      <c r="F424" s="23">
        <v>0</v>
      </c>
      <c r="G424" s="23">
        <v>0</v>
      </c>
      <c r="H424" s="23">
        <v>0</v>
      </c>
      <c r="I424" s="23">
        <v>2</v>
      </c>
      <c r="J424" s="21">
        <v>1.5</v>
      </c>
      <c r="K424" s="21">
        <v>2.5</v>
      </c>
      <c r="L424" s="23">
        <v>0</v>
      </c>
      <c r="M424" s="21" t="s">
        <v>1688</v>
      </c>
      <c r="N424" s="21">
        <v>0</v>
      </c>
      <c r="O424" s="23">
        <v>366</v>
      </c>
      <c r="P424" s="24" t="b">
        <v>0</v>
      </c>
      <c r="Q424" s="21"/>
      <c r="R424" s="21"/>
      <c r="S424" s="23">
        <v>40</v>
      </c>
      <c r="T424" s="21" t="s">
        <v>1689</v>
      </c>
      <c r="U424" s="21">
        <v>0</v>
      </c>
      <c r="V424" s="21" t="s">
        <v>1020</v>
      </c>
      <c r="W424" s="21">
        <v>1</v>
      </c>
      <c r="X424" s="24" t="b">
        <v>0</v>
      </c>
      <c r="Y424" s="21"/>
      <c r="Z424" s="21" t="s">
        <v>1129</v>
      </c>
      <c r="AA424" s="23">
        <v>13</v>
      </c>
      <c r="AB424" s="23">
        <v>43</v>
      </c>
      <c r="AC424" s="23">
        <v>0</v>
      </c>
      <c r="AD424" s="23">
        <v>1549</v>
      </c>
      <c r="AE424" s="23">
        <v>1549</v>
      </c>
      <c r="AF424" s="23">
        <v>5877</v>
      </c>
      <c r="AG424" s="23">
        <v>5877</v>
      </c>
      <c r="AH424" s="21">
        <v>0</v>
      </c>
      <c r="AI424" s="21">
        <v>0</v>
      </c>
      <c r="AJ424" s="21" t="s">
        <v>368</v>
      </c>
      <c r="AK424" s="23">
        <v>0</v>
      </c>
      <c r="AL424" s="23">
        <v>0</v>
      </c>
      <c r="AM424" s="23">
        <v>0</v>
      </c>
      <c r="AN424" s="23">
        <v>0</v>
      </c>
      <c r="AO424" s="23">
        <v>0</v>
      </c>
      <c r="AP424" s="23">
        <v>0</v>
      </c>
      <c r="AQ424" s="23">
        <v>0</v>
      </c>
      <c r="AR424" s="23">
        <v>0</v>
      </c>
      <c r="AS424" s="23">
        <v>0</v>
      </c>
      <c r="AT424" s="23">
        <v>0</v>
      </c>
      <c r="AU424" s="23">
        <v>0</v>
      </c>
      <c r="AV424" s="23">
        <v>0</v>
      </c>
      <c r="AW424" s="23">
        <v>0</v>
      </c>
      <c r="AX424" s="21">
        <v>0</v>
      </c>
      <c r="AY424" s="21">
        <v>0</v>
      </c>
      <c r="AZ424" s="21">
        <v>0</v>
      </c>
      <c r="BA424" s="21">
        <v>0</v>
      </c>
      <c r="BB424" s="23">
        <v>0</v>
      </c>
      <c r="BC424" s="21">
        <v>0</v>
      </c>
      <c r="BD424" s="21">
        <v>0</v>
      </c>
      <c r="BE424" s="21">
        <v>0</v>
      </c>
      <c r="BF424" s="21">
        <v>0</v>
      </c>
      <c r="BG424" s="23">
        <v>299</v>
      </c>
      <c r="BH424" s="23">
        <v>121</v>
      </c>
      <c r="BI424" s="23">
        <v>291</v>
      </c>
      <c r="BJ424" s="23">
        <v>117</v>
      </c>
      <c r="BK424" s="23">
        <v>248</v>
      </c>
      <c r="BL424" s="23">
        <v>92</v>
      </c>
      <c r="BM424" s="23">
        <v>308</v>
      </c>
      <c r="BN424" s="23">
        <v>120</v>
      </c>
      <c r="BO424" s="21"/>
      <c r="BP424" s="21"/>
      <c r="BQ424" s="21"/>
      <c r="BR424" s="21"/>
      <c r="BS424" s="21"/>
      <c r="BT424" s="21"/>
      <c r="BU424" s="23">
        <v>0</v>
      </c>
      <c r="BV424" s="23">
        <v>0</v>
      </c>
      <c r="BW424" s="23">
        <v>0</v>
      </c>
      <c r="BX424" s="23">
        <v>0</v>
      </c>
      <c r="BY424" s="23">
        <v>0</v>
      </c>
      <c r="BZ424" s="23">
        <v>0</v>
      </c>
      <c r="CA424" s="23">
        <v>628</v>
      </c>
      <c r="CB424" s="23">
        <v>191</v>
      </c>
      <c r="CC424" s="23">
        <v>354</v>
      </c>
      <c r="CD424" s="23">
        <v>125</v>
      </c>
      <c r="CE424" s="23">
        <v>354</v>
      </c>
      <c r="CF424" s="23">
        <v>125</v>
      </c>
      <c r="CG424" s="23">
        <v>174</v>
      </c>
      <c r="CH424" s="23">
        <v>63</v>
      </c>
      <c r="CI424" s="23">
        <v>0</v>
      </c>
      <c r="CJ424" s="23">
        <v>0</v>
      </c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</row>
    <row r="425" spans="1:267" ht="17.25" thickBot="1">
      <c r="A425" s="21"/>
      <c r="B425" s="21"/>
      <c r="C425" s="23">
        <v>164484</v>
      </c>
      <c r="D425" s="23">
        <v>0</v>
      </c>
      <c r="E425" s="23">
        <v>0</v>
      </c>
      <c r="F425" s="23">
        <v>0</v>
      </c>
      <c r="G425" s="23">
        <v>0</v>
      </c>
      <c r="H425" s="23">
        <v>0</v>
      </c>
      <c r="I425" s="23">
        <v>1</v>
      </c>
      <c r="J425" s="21">
        <v>1.5</v>
      </c>
      <c r="K425" s="21">
        <v>2.5</v>
      </c>
      <c r="L425" s="23">
        <v>0</v>
      </c>
      <c r="M425" s="21" t="s">
        <v>1664</v>
      </c>
      <c r="N425" s="21">
        <v>0</v>
      </c>
      <c r="O425" s="23">
        <v>367</v>
      </c>
      <c r="P425" s="24" t="b">
        <v>0</v>
      </c>
      <c r="Q425" s="21"/>
      <c r="R425" s="21"/>
      <c r="S425" s="23">
        <v>40</v>
      </c>
      <c r="T425" s="21" t="s">
        <v>1665</v>
      </c>
      <c r="U425" s="21">
        <v>0</v>
      </c>
      <c r="V425" s="21" t="s">
        <v>1022</v>
      </c>
      <c r="W425" s="21">
        <v>0.2</v>
      </c>
      <c r="X425" s="24" t="b">
        <v>0</v>
      </c>
      <c r="Y425" s="21"/>
      <c r="Z425" s="21" t="s">
        <v>1129</v>
      </c>
      <c r="AA425" s="23">
        <v>13</v>
      </c>
      <c r="AB425" s="23">
        <v>43</v>
      </c>
      <c r="AC425" s="23">
        <v>0</v>
      </c>
      <c r="AD425" s="23">
        <v>255</v>
      </c>
      <c r="AE425" s="23">
        <v>255</v>
      </c>
      <c r="AF425" s="23">
        <v>632</v>
      </c>
      <c r="AG425" s="23">
        <v>632</v>
      </c>
      <c r="AH425" s="21">
        <v>0</v>
      </c>
      <c r="AI425" s="21">
        <v>0</v>
      </c>
      <c r="AJ425" s="21" t="s">
        <v>1022</v>
      </c>
      <c r="AK425" s="23">
        <v>0</v>
      </c>
      <c r="AL425" s="23">
        <v>0</v>
      </c>
      <c r="AM425" s="23">
        <v>0</v>
      </c>
      <c r="AN425" s="23">
        <v>0</v>
      </c>
      <c r="AO425" s="23">
        <v>0</v>
      </c>
      <c r="AP425" s="23">
        <v>0</v>
      </c>
      <c r="AQ425" s="23">
        <v>0</v>
      </c>
      <c r="AR425" s="23">
        <v>0</v>
      </c>
      <c r="AS425" s="23">
        <v>0</v>
      </c>
      <c r="AT425" s="23">
        <v>0</v>
      </c>
      <c r="AU425" s="23">
        <v>0</v>
      </c>
      <c r="AV425" s="23">
        <v>0</v>
      </c>
      <c r="AW425" s="23">
        <v>0</v>
      </c>
      <c r="AX425" s="21">
        <v>0</v>
      </c>
      <c r="AY425" s="21">
        <v>0</v>
      </c>
      <c r="AZ425" s="21">
        <v>0</v>
      </c>
      <c r="BA425" s="21">
        <v>0</v>
      </c>
      <c r="BB425" s="23">
        <v>0</v>
      </c>
      <c r="BC425" s="21">
        <v>0</v>
      </c>
      <c r="BD425" s="21">
        <v>0</v>
      </c>
      <c r="BE425" s="21">
        <v>0</v>
      </c>
      <c r="BF425" s="21">
        <v>0</v>
      </c>
      <c r="BG425" s="23">
        <v>261</v>
      </c>
      <c r="BH425" s="23">
        <v>37</v>
      </c>
      <c r="BI425" s="23">
        <v>252</v>
      </c>
      <c r="BJ425" s="23">
        <v>25</v>
      </c>
      <c r="BK425" s="23">
        <v>209</v>
      </c>
      <c r="BL425" s="23">
        <v>24</v>
      </c>
      <c r="BM425" s="23">
        <v>270</v>
      </c>
      <c r="BN425" s="23">
        <v>37</v>
      </c>
      <c r="BO425" s="21"/>
      <c r="BP425" s="21"/>
      <c r="BQ425" s="21"/>
      <c r="BR425" s="21"/>
      <c r="BS425" s="21"/>
      <c r="BT425" s="21"/>
      <c r="BU425" s="23">
        <v>0</v>
      </c>
      <c r="BV425" s="23">
        <v>0</v>
      </c>
      <c r="BW425" s="23">
        <v>0</v>
      </c>
      <c r="BX425" s="23">
        <v>0</v>
      </c>
      <c r="BY425" s="23">
        <v>0</v>
      </c>
      <c r="BZ425" s="23">
        <v>0</v>
      </c>
      <c r="CA425" s="23">
        <v>589</v>
      </c>
      <c r="CB425" s="23">
        <v>53</v>
      </c>
      <c r="CC425" s="23">
        <v>317</v>
      </c>
      <c r="CD425" s="23">
        <v>43</v>
      </c>
      <c r="CE425" s="23">
        <v>317</v>
      </c>
      <c r="CF425" s="23">
        <v>43</v>
      </c>
      <c r="CG425" s="23">
        <v>382</v>
      </c>
      <c r="CH425" s="23">
        <v>56</v>
      </c>
      <c r="CI425" s="23">
        <v>0</v>
      </c>
      <c r="CJ425" s="23">
        <v>0</v>
      </c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</row>
    <row r="426" spans="1:267" ht="17.25" thickBot="1">
      <c r="A426" s="23">
        <v>75</v>
      </c>
      <c r="B426" s="21"/>
      <c r="C426" s="23">
        <v>97299</v>
      </c>
      <c r="D426" s="23">
        <v>0</v>
      </c>
      <c r="E426" s="23">
        <v>0</v>
      </c>
      <c r="F426" s="23">
        <v>0</v>
      </c>
      <c r="G426" s="23">
        <v>0</v>
      </c>
      <c r="H426" s="23">
        <v>0</v>
      </c>
      <c r="I426" s="23">
        <v>2</v>
      </c>
      <c r="J426" s="21">
        <v>2.2999999999999998</v>
      </c>
      <c r="K426" s="21">
        <v>4.0999999999999996</v>
      </c>
      <c r="L426" s="23">
        <v>0</v>
      </c>
      <c r="M426" s="21" t="s">
        <v>1206</v>
      </c>
      <c r="N426" s="21">
        <v>0</v>
      </c>
      <c r="O426" s="23">
        <v>368</v>
      </c>
      <c r="P426" s="24" t="b">
        <v>0</v>
      </c>
      <c r="Q426" s="21" t="s">
        <v>2916</v>
      </c>
      <c r="R426" s="21" t="s">
        <v>2917</v>
      </c>
      <c r="S426" s="23">
        <v>55</v>
      </c>
      <c r="T426" s="21" t="s">
        <v>1654</v>
      </c>
      <c r="U426" s="21">
        <v>0</v>
      </c>
      <c r="V426" s="21" t="s">
        <v>678</v>
      </c>
      <c r="W426" s="21">
        <v>21.1</v>
      </c>
      <c r="X426" s="24" t="b">
        <v>0</v>
      </c>
      <c r="Y426" s="21"/>
      <c r="Z426" s="21" t="s">
        <v>1208</v>
      </c>
      <c r="AA426" s="23">
        <v>13</v>
      </c>
      <c r="AB426" s="23">
        <v>43</v>
      </c>
      <c r="AC426" s="23">
        <v>0</v>
      </c>
      <c r="AD426" s="23">
        <v>7726</v>
      </c>
      <c r="AE426" s="23">
        <v>7726</v>
      </c>
      <c r="AF426" s="23">
        <v>513964</v>
      </c>
      <c r="AG426" s="23">
        <v>513964</v>
      </c>
      <c r="AH426" s="21">
        <v>0</v>
      </c>
      <c r="AI426" s="21">
        <v>0</v>
      </c>
      <c r="AJ426" s="21" t="s">
        <v>678</v>
      </c>
      <c r="AK426" s="23">
        <v>0</v>
      </c>
      <c r="AL426" s="23">
        <v>0</v>
      </c>
      <c r="AM426" s="23">
        <v>0</v>
      </c>
      <c r="AN426" s="23">
        <v>0</v>
      </c>
      <c r="AO426" s="23">
        <v>0</v>
      </c>
      <c r="AP426" s="23">
        <v>0</v>
      </c>
      <c r="AQ426" s="23">
        <v>0</v>
      </c>
      <c r="AR426" s="23">
        <v>0</v>
      </c>
      <c r="AS426" s="23">
        <v>0</v>
      </c>
      <c r="AT426" s="23">
        <v>0</v>
      </c>
      <c r="AU426" s="23">
        <v>0</v>
      </c>
      <c r="AV426" s="23">
        <v>0</v>
      </c>
      <c r="AW426" s="23">
        <v>0</v>
      </c>
      <c r="AX426" s="21">
        <v>0</v>
      </c>
      <c r="AY426" s="21">
        <v>0</v>
      </c>
      <c r="AZ426" s="21">
        <v>0</v>
      </c>
      <c r="BA426" s="21">
        <v>0</v>
      </c>
      <c r="BB426" s="23">
        <v>0</v>
      </c>
      <c r="BC426" s="21">
        <v>0</v>
      </c>
      <c r="BD426" s="21">
        <v>0</v>
      </c>
      <c r="BE426" s="21">
        <v>0</v>
      </c>
      <c r="BF426" s="21">
        <v>0</v>
      </c>
      <c r="BG426" s="23">
        <v>606</v>
      </c>
      <c r="BH426" s="23">
        <v>215</v>
      </c>
      <c r="BI426" s="23">
        <v>607</v>
      </c>
      <c r="BJ426" s="23">
        <v>215</v>
      </c>
      <c r="BK426" s="23">
        <v>601</v>
      </c>
      <c r="BL426" s="23">
        <v>214</v>
      </c>
      <c r="BM426" s="23">
        <v>613</v>
      </c>
      <c r="BN426" s="23">
        <v>215</v>
      </c>
      <c r="BO426" s="21"/>
      <c r="BP426" s="21"/>
      <c r="BQ426" s="21"/>
      <c r="BR426" s="21"/>
      <c r="BS426" s="21"/>
      <c r="BT426" s="21"/>
      <c r="BU426" s="23">
        <v>0</v>
      </c>
      <c r="BV426" s="23">
        <v>0</v>
      </c>
      <c r="BW426" s="23">
        <v>0</v>
      </c>
      <c r="BX426" s="23">
        <v>0</v>
      </c>
      <c r="BY426" s="23">
        <v>0</v>
      </c>
      <c r="BZ426" s="23">
        <v>0</v>
      </c>
      <c r="CA426" s="23">
        <v>90</v>
      </c>
      <c r="CB426" s="23">
        <v>7</v>
      </c>
      <c r="CC426" s="23">
        <v>620</v>
      </c>
      <c r="CD426" s="23">
        <v>213</v>
      </c>
      <c r="CE426" s="23">
        <v>620</v>
      </c>
      <c r="CF426" s="23">
        <v>213</v>
      </c>
      <c r="CG426" s="23">
        <v>18</v>
      </c>
      <c r="CH426" s="23">
        <v>6</v>
      </c>
      <c r="CI426" s="23">
        <v>0</v>
      </c>
      <c r="CJ426" s="23">
        <v>0</v>
      </c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</row>
    <row r="427" spans="1:267" ht="17.25" thickBot="1">
      <c r="A427" s="21"/>
      <c r="B427" s="21"/>
      <c r="C427" s="23">
        <v>58621</v>
      </c>
      <c r="D427" s="23">
        <v>0</v>
      </c>
      <c r="E427" s="23">
        <v>0</v>
      </c>
      <c r="F427" s="23">
        <v>0</v>
      </c>
      <c r="G427" s="23">
        <v>0</v>
      </c>
      <c r="H427" s="23">
        <v>0</v>
      </c>
      <c r="I427" s="23">
        <v>2</v>
      </c>
      <c r="J427" s="21">
        <v>2.8</v>
      </c>
      <c r="K427" s="21">
        <v>3.8</v>
      </c>
      <c r="L427" s="23">
        <v>6</v>
      </c>
      <c r="M427" s="21" t="s">
        <v>1552</v>
      </c>
      <c r="N427" s="21">
        <v>6</v>
      </c>
      <c r="O427" s="23">
        <v>369</v>
      </c>
      <c r="P427" s="24" t="b">
        <v>0</v>
      </c>
      <c r="Q427" s="21"/>
      <c r="R427" s="21"/>
      <c r="S427" s="23">
        <v>50</v>
      </c>
      <c r="T427" s="21" t="s">
        <v>1652</v>
      </c>
      <c r="U427" s="21">
        <v>6</v>
      </c>
      <c r="V427" s="21" t="s">
        <v>785</v>
      </c>
      <c r="W427" s="21">
        <v>4.5999999999999996</v>
      </c>
      <c r="X427" s="24" t="b">
        <v>0</v>
      </c>
      <c r="Y427" s="21"/>
      <c r="Z427" s="21" t="s">
        <v>1129</v>
      </c>
      <c r="AA427" s="23">
        <v>13</v>
      </c>
      <c r="AB427" s="23">
        <v>43</v>
      </c>
      <c r="AC427" s="23">
        <v>6</v>
      </c>
      <c r="AD427" s="23">
        <v>63758</v>
      </c>
      <c r="AE427" s="23">
        <v>63758</v>
      </c>
      <c r="AF427" s="23">
        <v>10612</v>
      </c>
      <c r="AG427" s="23">
        <v>10612</v>
      </c>
      <c r="AH427" s="21">
        <v>1.2</v>
      </c>
      <c r="AI427" s="21">
        <v>1.2</v>
      </c>
      <c r="AJ427" s="21" t="s">
        <v>785</v>
      </c>
      <c r="AK427" s="23">
        <v>90</v>
      </c>
      <c r="AL427" s="23">
        <v>0</v>
      </c>
      <c r="AM427" s="23">
        <v>0</v>
      </c>
      <c r="AN427" s="23">
        <v>1</v>
      </c>
      <c r="AO427" s="23">
        <v>0</v>
      </c>
      <c r="AP427" s="23">
        <v>0</v>
      </c>
      <c r="AQ427" s="23">
        <v>0</v>
      </c>
      <c r="AR427" s="23">
        <v>0</v>
      </c>
      <c r="AS427" s="23">
        <v>0</v>
      </c>
      <c r="AT427" s="23">
        <v>0</v>
      </c>
      <c r="AU427" s="23">
        <v>0</v>
      </c>
      <c r="AV427" s="23">
        <v>0</v>
      </c>
      <c r="AW427" s="23">
        <v>26</v>
      </c>
      <c r="AX427" s="21">
        <v>3.6</v>
      </c>
      <c r="AY427" s="21">
        <v>14.5</v>
      </c>
      <c r="AZ427" s="21">
        <v>2</v>
      </c>
      <c r="BA427" s="21">
        <v>2</v>
      </c>
      <c r="BB427" s="23">
        <v>1</v>
      </c>
      <c r="BC427" s="21">
        <v>0</v>
      </c>
      <c r="BD427" s="21">
        <v>0.04</v>
      </c>
      <c r="BE427" s="21">
        <v>0.04</v>
      </c>
      <c r="BF427" s="21">
        <v>0.3</v>
      </c>
      <c r="BG427" s="23">
        <v>190</v>
      </c>
      <c r="BH427" s="23">
        <v>74</v>
      </c>
      <c r="BI427" s="23">
        <v>77</v>
      </c>
      <c r="BJ427" s="23">
        <v>20</v>
      </c>
      <c r="BK427" s="23">
        <v>147</v>
      </c>
      <c r="BL427" s="23">
        <v>47</v>
      </c>
      <c r="BM427" s="23">
        <v>157</v>
      </c>
      <c r="BN427" s="23">
        <v>55</v>
      </c>
      <c r="BO427" s="21"/>
      <c r="BP427" s="21"/>
      <c r="BQ427" s="21"/>
      <c r="BR427" s="21"/>
      <c r="BS427" s="21"/>
      <c r="BT427" s="21"/>
      <c r="BU427" s="23">
        <v>0</v>
      </c>
      <c r="BV427" s="23">
        <v>0</v>
      </c>
      <c r="BW427" s="23">
        <v>0.04</v>
      </c>
      <c r="BX427" s="23">
        <v>0.04</v>
      </c>
      <c r="BY427" s="23">
        <v>0.3</v>
      </c>
      <c r="BZ427" s="23">
        <v>0</v>
      </c>
      <c r="CA427" s="23">
        <v>163</v>
      </c>
      <c r="CB427" s="23">
        <v>15</v>
      </c>
      <c r="CC427" s="23">
        <v>39</v>
      </c>
      <c r="CD427" s="23">
        <v>17</v>
      </c>
      <c r="CE427" s="23">
        <v>39</v>
      </c>
      <c r="CF427" s="23">
        <v>17</v>
      </c>
      <c r="CG427" s="23">
        <v>76</v>
      </c>
      <c r="CH427" s="23">
        <v>26</v>
      </c>
      <c r="CI427" s="23">
        <v>1</v>
      </c>
      <c r="CJ427" s="23">
        <v>1</v>
      </c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</row>
    <row r="428" spans="1:267" ht="17.25" thickBot="1">
      <c r="A428" s="21"/>
      <c r="B428" s="21"/>
      <c r="C428" s="23">
        <v>477424</v>
      </c>
      <c r="D428" s="23">
        <v>0</v>
      </c>
      <c r="E428" s="23">
        <v>0</v>
      </c>
      <c r="F428" s="23">
        <v>0</v>
      </c>
      <c r="G428" s="23">
        <v>0</v>
      </c>
      <c r="H428" s="23">
        <v>0</v>
      </c>
      <c r="I428" s="23">
        <v>2</v>
      </c>
      <c r="J428" s="21">
        <v>2.8</v>
      </c>
      <c r="K428" s="21">
        <v>3.8</v>
      </c>
      <c r="L428" s="23">
        <v>1</v>
      </c>
      <c r="M428" s="21" t="s">
        <v>2747</v>
      </c>
      <c r="N428" s="21">
        <v>1</v>
      </c>
      <c r="O428" s="23">
        <v>616</v>
      </c>
      <c r="P428" s="24" t="b">
        <v>0</v>
      </c>
      <c r="Q428" s="21"/>
      <c r="R428" s="21"/>
      <c r="S428" s="23">
        <v>50</v>
      </c>
      <c r="T428" s="21" t="s">
        <v>2748</v>
      </c>
      <c r="U428" s="21">
        <v>1</v>
      </c>
      <c r="V428" s="21" t="s">
        <v>2749</v>
      </c>
      <c r="W428" s="21">
        <v>3.3</v>
      </c>
      <c r="X428" s="24" t="b">
        <v>0</v>
      </c>
      <c r="Y428" s="21"/>
      <c r="Z428" s="21" t="s">
        <v>1129</v>
      </c>
      <c r="AA428" s="23">
        <v>13</v>
      </c>
      <c r="AB428" s="23">
        <v>43</v>
      </c>
      <c r="AC428" s="23">
        <v>1</v>
      </c>
      <c r="AD428" s="23">
        <v>19600</v>
      </c>
      <c r="AE428" s="23">
        <v>19600</v>
      </c>
      <c r="AF428" s="23">
        <v>23380</v>
      </c>
      <c r="AG428" s="23">
        <v>23380</v>
      </c>
      <c r="AH428" s="21">
        <v>0.2</v>
      </c>
      <c r="AI428" s="21">
        <v>0.2</v>
      </c>
      <c r="AJ428" s="21" t="s">
        <v>2749</v>
      </c>
      <c r="AK428" s="23">
        <v>11</v>
      </c>
      <c r="AL428" s="23">
        <v>0</v>
      </c>
      <c r="AM428" s="23">
        <v>0</v>
      </c>
      <c r="AN428" s="23">
        <v>0</v>
      </c>
      <c r="AO428" s="23">
        <v>0</v>
      </c>
      <c r="AP428" s="23">
        <v>0</v>
      </c>
      <c r="AQ428" s="23">
        <v>0</v>
      </c>
      <c r="AR428" s="23">
        <v>0</v>
      </c>
      <c r="AS428" s="23">
        <v>0</v>
      </c>
      <c r="AT428" s="23">
        <v>0</v>
      </c>
      <c r="AU428" s="23">
        <v>0</v>
      </c>
      <c r="AV428" s="23">
        <v>0</v>
      </c>
      <c r="AW428" s="23">
        <v>7</v>
      </c>
      <c r="AX428" s="21">
        <v>0</v>
      </c>
      <c r="AY428" s="21">
        <v>0</v>
      </c>
      <c r="AZ428" s="21">
        <v>0</v>
      </c>
      <c r="BA428" s="21">
        <v>0</v>
      </c>
      <c r="BB428" s="23">
        <v>0</v>
      </c>
      <c r="BC428" s="21">
        <v>0</v>
      </c>
      <c r="BD428" s="21">
        <v>0</v>
      </c>
      <c r="BE428" s="21">
        <v>0</v>
      </c>
      <c r="BF428" s="21">
        <v>7.0000000000000007E-2</v>
      </c>
      <c r="BG428" s="23">
        <v>588</v>
      </c>
      <c r="BH428" s="23">
        <v>214</v>
      </c>
      <c r="BI428" s="23">
        <v>590</v>
      </c>
      <c r="BJ428" s="23">
        <v>214</v>
      </c>
      <c r="BK428" s="23">
        <v>582</v>
      </c>
      <c r="BL428" s="23">
        <v>213</v>
      </c>
      <c r="BM428" s="23">
        <v>596</v>
      </c>
      <c r="BN428" s="23">
        <v>214</v>
      </c>
      <c r="BO428" s="21"/>
      <c r="BP428" s="21"/>
      <c r="BQ428" s="21"/>
      <c r="BR428" s="21"/>
      <c r="BS428" s="21"/>
      <c r="BT428" s="21"/>
      <c r="BU428" s="23">
        <v>0</v>
      </c>
      <c r="BV428" s="23">
        <v>0</v>
      </c>
      <c r="BW428" s="23">
        <v>0</v>
      </c>
      <c r="BX428" s="23">
        <v>0</v>
      </c>
      <c r="BY428" s="23">
        <v>0.56999999999999995</v>
      </c>
      <c r="BZ428" s="23">
        <v>0</v>
      </c>
      <c r="CA428" s="23">
        <v>293</v>
      </c>
      <c r="CB428" s="23">
        <v>35</v>
      </c>
      <c r="CC428" s="23">
        <v>252</v>
      </c>
      <c r="CD428" s="23">
        <v>87</v>
      </c>
      <c r="CE428" s="23">
        <v>252</v>
      </c>
      <c r="CF428" s="23">
        <v>87</v>
      </c>
      <c r="CG428" s="23">
        <v>96</v>
      </c>
      <c r="CH428" s="23">
        <v>32</v>
      </c>
      <c r="CI428" s="23">
        <v>0</v>
      </c>
      <c r="CJ428" s="23">
        <v>0</v>
      </c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</row>
    <row r="429" spans="1:267" ht="17.25" thickBot="1">
      <c r="A429" s="21"/>
      <c r="B429" s="21"/>
      <c r="C429" s="23">
        <v>184341</v>
      </c>
      <c r="D429" s="23">
        <v>0</v>
      </c>
      <c r="E429" s="23">
        <v>0</v>
      </c>
      <c r="F429" s="23">
        <v>0</v>
      </c>
      <c r="G429" s="23">
        <v>0</v>
      </c>
      <c r="H429" s="23">
        <v>0</v>
      </c>
      <c r="I429" s="23">
        <v>3</v>
      </c>
      <c r="J429" s="21">
        <v>3</v>
      </c>
      <c r="K429" s="21">
        <v>3</v>
      </c>
      <c r="L429" s="23">
        <v>3</v>
      </c>
      <c r="M429" s="21" t="s">
        <v>1433</v>
      </c>
      <c r="N429" s="21">
        <v>3</v>
      </c>
      <c r="O429" s="23">
        <v>209</v>
      </c>
      <c r="P429" s="24" t="b">
        <v>0</v>
      </c>
      <c r="Q429" s="21"/>
      <c r="R429" s="21"/>
      <c r="S429" s="23">
        <v>70</v>
      </c>
      <c r="T429" s="21" t="s">
        <v>1434</v>
      </c>
      <c r="U429" s="21">
        <v>3</v>
      </c>
      <c r="V429" s="21" t="s">
        <v>736</v>
      </c>
      <c r="W429" s="21">
        <v>3.5</v>
      </c>
      <c r="X429" s="24" t="b">
        <v>0</v>
      </c>
      <c r="Y429" s="21"/>
      <c r="Z429" s="21" t="s">
        <v>1129</v>
      </c>
      <c r="AA429" s="23">
        <v>14</v>
      </c>
      <c r="AB429" s="23">
        <v>1</v>
      </c>
      <c r="AC429" s="23">
        <v>3</v>
      </c>
      <c r="AD429" s="23">
        <v>5795</v>
      </c>
      <c r="AE429" s="23">
        <v>5795</v>
      </c>
      <c r="AF429" s="23">
        <v>20822</v>
      </c>
      <c r="AG429" s="23">
        <v>20822</v>
      </c>
      <c r="AH429" s="21">
        <v>0.4</v>
      </c>
      <c r="AI429" s="21">
        <v>0.4</v>
      </c>
      <c r="AJ429" s="21" t="s">
        <v>736</v>
      </c>
      <c r="AK429" s="23">
        <v>67</v>
      </c>
      <c r="AL429" s="23">
        <v>0</v>
      </c>
      <c r="AM429" s="23">
        <v>0</v>
      </c>
      <c r="AN429" s="23">
        <v>1</v>
      </c>
      <c r="AO429" s="23">
        <v>0</v>
      </c>
      <c r="AP429" s="23">
        <v>0</v>
      </c>
      <c r="AQ429" s="23">
        <v>0</v>
      </c>
      <c r="AR429" s="23">
        <v>0</v>
      </c>
      <c r="AS429" s="23">
        <v>0</v>
      </c>
      <c r="AT429" s="23">
        <v>0</v>
      </c>
      <c r="AU429" s="23">
        <v>0</v>
      </c>
      <c r="AV429" s="23">
        <v>0</v>
      </c>
      <c r="AW429" s="23">
        <v>7</v>
      </c>
      <c r="AX429" s="21">
        <v>0</v>
      </c>
      <c r="AY429" s="21">
        <v>2</v>
      </c>
      <c r="AZ429" s="21">
        <v>4</v>
      </c>
      <c r="BA429" s="21">
        <v>0.6</v>
      </c>
      <c r="BB429" s="23">
        <v>1</v>
      </c>
      <c r="BC429" s="21">
        <v>0</v>
      </c>
      <c r="BD429" s="21">
        <v>0.02</v>
      </c>
      <c r="BE429" s="21">
        <v>0.02</v>
      </c>
      <c r="BF429" s="21">
        <v>1.19</v>
      </c>
      <c r="BG429" s="23">
        <v>653</v>
      </c>
      <c r="BH429" s="23">
        <v>279</v>
      </c>
      <c r="BI429" s="23">
        <v>153</v>
      </c>
      <c r="BJ429" s="23">
        <v>88</v>
      </c>
      <c r="BK429" s="23">
        <v>130</v>
      </c>
      <c r="BL429" s="23">
        <v>74</v>
      </c>
      <c r="BM429" s="23">
        <v>212</v>
      </c>
      <c r="BN429" s="23">
        <v>100</v>
      </c>
      <c r="BO429" s="23">
        <v>4</v>
      </c>
      <c r="BP429" s="21"/>
      <c r="BQ429" s="21"/>
      <c r="BR429" s="21"/>
      <c r="BS429" s="21"/>
      <c r="BT429" s="21"/>
      <c r="BU429" s="23">
        <v>0</v>
      </c>
      <c r="BV429" s="23">
        <v>0</v>
      </c>
      <c r="BW429" s="23">
        <v>0.03</v>
      </c>
      <c r="BX429" s="23">
        <v>0.03</v>
      </c>
      <c r="BY429" s="23">
        <v>1.6</v>
      </c>
      <c r="BZ429" s="23">
        <v>0</v>
      </c>
      <c r="CA429" s="23">
        <v>32</v>
      </c>
      <c r="CB429" s="23">
        <v>19</v>
      </c>
      <c r="CC429" s="23">
        <v>84</v>
      </c>
      <c r="CD429" s="23">
        <v>37</v>
      </c>
      <c r="CE429" s="23">
        <v>84</v>
      </c>
      <c r="CF429" s="23">
        <v>37</v>
      </c>
      <c r="CG429" s="23">
        <v>91</v>
      </c>
      <c r="CH429" s="23">
        <v>33</v>
      </c>
      <c r="CI429" s="23">
        <v>1.34</v>
      </c>
      <c r="CJ429" s="23">
        <v>1.34</v>
      </c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</row>
    <row r="430" spans="1:267" ht="17.25" thickBot="1">
      <c r="A430" s="23">
        <v>0</v>
      </c>
      <c r="B430" s="23">
        <v>0</v>
      </c>
      <c r="C430" s="23">
        <v>152590</v>
      </c>
      <c r="D430" s="23">
        <v>0</v>
      </c>
      <c r="E430" s="23">
        <v>0</v>
      </c>
      <c r="F430" s="23">
        <v>0</v>
      </c>
      <c r="G430" s="23">
        <v>0</v>
      </c>
      <c r="H430" s="23">
        <v>0</v>
      </c>
      <c r="I430" s="23">
        <v>2</v>
      </c>
      <c r="J430" s="21">
        <v>0</v>
      </c>
      <c r="K430" s="21">
        <v>0</v>
      </c>
      <c r="L430" s="23">
        <v>0</v>
      </c>
      <c r="M430" s="21" t="s">
        <v>1527</v>
      </c>
      <c r="N430" s="21">
        <v>0</v>
      </c>
      <c r="O430" s="23">
        <v>370</v>
      </c>
      <c r="P430" s="24" t="b">
        <v>0</v>
      </c>
      <c r="Q430" s="21" t="s">
        <v>2496</v>
      </c>
      <c r="R430" s="21" t="s">
        <v>2497</v>
      </c>
      <c r="S430" s="23">
        <v>45</v>
      </c>
      <c r="T430" s="21" t="s">
        <v>1703</v>
      </c>
      <c r="U430" s="21">
        <v>0</v>
      </c>
      <c r="V430" s="21" t="s">
        <v>1026</v>
      </c>
      <c r="W430" s="21">
        <v>0</v>
      </c>
      <c r="X430" s="24" t="b">
        <v>0</v>
      </c>
      <c r="Y430" s="21"/>
      <c r="Z430" s="21" t="s">
        <v>1143</v>
      </c>
      <c r="AA430" s="23">
        <v>14</v>
      </c>
      <c r="AB430" s="23">
        <v>1</v>
      </c>
      <c r="AC430" s="23">
        <v>0</v>
      </c>
      <c r="AD430" s="23">
        <v>0</v>
      </c>
      <c r="AE430" s="23">
        <v>0</v>
      </c>
      <c r="AF430" s="23">
        <v>300</v>
      </c>
      <c r="AG430" s="23">
        <v>300</v>
      </c>
      <c r="AH430" s="21">
        <v>0</v>
      </c>
      <c r="AI430" s="21">
        <v>0</v>
      </c>
      <c r="AJ430" s="21" t="s">
        <v>2498</v>
      </c>
      <c r="AK430" s="23">
        <v>0</v>
      </c>
      <c r="AL430" s="23">
        <v>0</v>
      </c>
      <c r="AM430" s="23">
        <v>0</v>
      </c>
      <c r="AN430" s="23">
        <v>0</v>
      </c>
      <c r="AO430" s="23">
        <v>0</v>
      </c>
      <c r="AP430" s="23">
        <v>0</v>
      </c>
      <c r="AQ430" s="23">
        <v>0</v>
      </c>
      <c r="AR430" s="23">
        <v>0</v>
      </c>
      <c r="AS430" s="23">
        <v>0</v>
      </c>
      <c r="AT430" s="23">
        <v>0</v>
      </c>
      <c r="AU430" s="23">
        <v>0</v>
      </c>
      <c r="AV430" s="23">
        <v>0</v>
      </c>
      <c r="AW430" s="23">
        <v>0</v>
      </c>
      <c r="AX430" s="21">
        <v>0</v>
      </c>
      <c r="AY430" s="21">
        <v>0</v>
      </c>
      <c r="AZ430" s="21">
        <v>0</v>
      </c>
      <c r="BA430" s="21">
        <v>0</v>
      </c>
      <c r="BB430" s="23">
        <v>0</v>
      </c>
      <c r="BC430" s="21">
        <v>0</v>
      </c>
      <c r="BD430" s="21">
        <v>0</v>
      </c>
      <c r="BE430" s="21">
        <v>0</v>
      </c>
      <c r="BF430" s="21">
        <v>0</v>
      </c>
      <c r="BG430" s="23">
        <v>367</v>
      </c>
      <c r="BH430" s="23">
        <v>166</v>
      </c>
      <c r="BI430" s="23">
        <v>363</v>
      </c>
      <c r="BJ430" s="23">
        <v>162</v>
      </c>
      <c r="BK430" s="23">
        <v>328</v>
      </c>
      <c r="BL430" s="23">
        <v>144</v>
      </c>
      <c r="BM430" s="23">
        <v>375</v>
      </c>
      <c r="BN430" s="23">
        <v>164</v>
      </c>
      <c r="BO430" s="21"/>
      <c r="BP430" s="21"/>
      <c r="BQ430" s="21"/>
      <c r="BR430" s="21"/>
      <c r="BS430" s="21"/>
      <c r="BT430" s="21"/>
      <c r="BU430" s="23">
        <v>0</v>
      </c>
      <c r="BV430" s="23">
        <v>0</v>
      </c>
      <c r="BW430" s="23">
        <v>0</v>
      </c>
      <c r="BX430" s="23">
        <v>0</v>
      </c>
      <c r="BY430" s="23">
        <v>0</v>
      </c>
      <c r="BZ430" s="23">
        <v>0</v>
      </c>
      <c r="CA430" s="23">
        <v>365</v>
      </c>
      <c r="CB430" s="23">
        <v>72</v>
      </c>
      <c r="CC430" s="23">
        <v>415</v>
      </c>
      <c r="CD430" s="23">
        <v>167</v>
      </c>
      <c r="CE430" s="23">
        <v>415</v>
      </c>
      <c r="CF430" s="23">
        <v>167</v>
      </c>
      <c r="CG430" s="23">
        <v>625</v>
      </c>
      <c r="CH430" s="23">
        <v>212</v>
      </c>
      <c r="CI430" s="23">
        <v>0</v>
      </c>
      <c r="CJ430" s="23">
        <v>0</v>
      </c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</row>
    <row r="431" spans="1:267" ht="17.25" thickBot="1">
      <c r="A431" s="23">
        <v>0</v>
      </c>
      <c r="B431" s="23">
        <v>0</v>
      </c>
      <c r="C431" s="23">
        <v>493250</v>
      </c>
      <c r="D431" s="23">
        <v>0</v>
      </c>
      <c r="E431" s="23">
        <v>0</v>
      </c>
      <c r="F431" s="23">
        <v>0</v>
      </c>
      <c r="G431" s="23">
        <v>0</v>
      </c>
      <c r="H431" s="23">
        <v>0</v>
      </c>
      <c r="I431" s="23">
        <v>3</v>
      </c>
      <c r="J431" s="21">
        <v>0</v>
      </c>
      <c r="K431" s="21">
        <v>0</v>
      </c>
      <c r="L431" s="23">
        <v>0</v>
      </c>
      <c r="M431" s="21" t="s">
        <v>1027</v>
      </c>
      <c r="N431" s="21">
        <v>0</v>
      </c>
      <c r="O431" s="23">
        <v>371</v>
      </c>
      <c r="P431" s="24" t="b">
        <v>0</v>
      </c>
      <c r="Q431" s="21" t="s">
        <v>2904</v>
      </c>
      <c r="R431" s="21" t="s">
        <v>2750</v>
      </c>
      <c r="S431" s="23">
        <v>45</v>
      </c>
      <c r="T431" s="21" t="s">
        <v>1729</v>
      </c>
      <c r="U431" s="21">
        <v>0</v>
      </c>
      <c r="V431" s="21" t="s">
        <v>903</v>
      </c>
      <c r="W431" s="21">
        <v>0</v>
      </c>
      <c r="X431" s="24" t="b">
        <v>0</v>
      </c>
      <c r="Y431" s="21"/>
      <c r="Z431" s="21" t="s">
        <v>1170</v>
      </c>
      <c r="AA431" s="23">
        <v>14</v>
      </c>
      <c r="AB431" s="23">
        <v>1</v>
      </c>
      <c r="AC431" s="23">
        <v>0</v>
      </c>
      <c r="AD431" s="23">
        <v>60</v>
      </c>
      <c r="AE431" s="23">
        <v>60</v>
      </c>
      <c r="AF431" s="23">
        <v>753</v>
      </c>
      <c r="AG431" s="23">
        <v>753</v>
      </c>
      <c r="AH431" s="21">
        <v>0</v>
      </c>
      <c r="AI431" s="21">
        <v>0</v>
      </c>
      <c r="AJ431" s="21" t="s">
        <v>1027</v>
      </c>
      <c r="AK431" s="23">
        <v>0</v>
      </c>
      <c r="AL431" s="23">
        <v>0</v>
      </c>
      <c r="AM431" s="23">
        <v>0</v>
      </c>
      <c r="AN431" s="23">
        <v>0</v>
      </c>
      <c r="AO431" s="23">
        <v>0</v>
      </c>
      <c r="AP431" s="23">
        <v>0</v>
      </c>
      <c r="AQ431" s="23">
        <v>0</v>
      </c>
      <c r="AR431" s="23">
        <v>0</v>
      </c>
      <c r="AS431" s="23">
        <v>0</v>
      </c>
      <c r="AT431" s="23">
        <v>0</v>
      </c>
      <c r="AU431" s="23">
        <v>0</v>
      </c>
      <c r="AV431" s="23">
        <v>0</v>
      </c>
      <c r="AW431" s="23">
        <v>0</v>
      </c>
      <c r="AX431" s="21">
        <v>0</v>
      </c>
      <c r="AY431" s="21">
        <v>0</v>
      </c>
      <c r="AZ431" s="21">
        <v>0</v>
      </c>
      <c r="BA431" s="21">
        <v>0</v>
      </c>
      <c r="BB431" s="23">
        <v>0</v>
      </c>
      <c r="BC431" s="21">
        <v>0</v>
      </c>
      <c r="BD431" s="21">
        <v>0</v>
      </c>
      <c r="BE431" s="21">
        <v>0</v>
      </c>
      <c r="BF431" s="21">
        <v>0</v>
      </c>
      <c r="BG431" s="23">
        <v>479</v>
      </c>
      <c r="BH431" s="23">
        <v>162</v>
      </c>
      <c r="BI431" s="23">
        <v>479</v>
      </c>
      <c r="BJ431" s="23">
        <v>168</v>
      </c>
      <c r="BK431" s="23">
        <v>458</v>
      </c>
      <c r="BL431" s="23">
        <v>151</v>
      </c>
      <c r="BM431" s="23">
        <v>487</v>
      </c>
      <c r="BN431" s="23">
        <v>169</v>
      </c>
      <c r="BO431" s="21"/>
      <c r="BP431" s="21"/>
      <c r="BQ431" s="21"/>
      <c r="BR431" s="21"/>
      <c r="BS431" s="21"/>
      <c r="BT431" s="21"/>
      <c r="BU431" s="23">
        <v>0</v>
      </c>
      <c r="BV431" s="23">
        <v>0</v>
      </c>
      <c r="BW431" s="23">
        <v>0</v>
      </c>
      <c r="BX431" s="23">
        <v>0</v>
      </c>
      <c r="BY431" s="23">
        <v>0</v>
      </c>
      <c r="BZ431" s="23">
        <v>0</v>
      </c>
      <c r="CA431" s="23">
        <v>528</v>
      </c>
      <c r="CB431" s="23">
        <v>266</v>
      </c>
      <c r="CC431" s="23">
        <v>522</v>
      </c>
      <c r="CD431" s="23">
        <v>190</v>
      </c>
      <c r="CE431" s="23">
        <v>522</v>
      </c>
      <c r="CF431" s="23">
        <v>190</v>
      </c>
      <c r="CG431" s="23">
        <v>524</v>
      </c>
      <c r="CH431" s="23">
        <v>193</v>
      </c>
      <c r="CI431" s="23">
        <v>0</v>
      </c>
      <c r="CJ431" s="23">
        <v>0</v>
      </c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</row>
    <row r="432" spans="1:267" ht="17.25" thickBot="1">
      <c r="A432" s="21"/>
      <c r="B432" s="21"/>
      <c r="C432" s="23">
        <v>467169</v>
      </c>
      <c r="D432" s="23">
        <v>0</v>
      </c>
      <c r="E432" s="23">
        <v>0</v>
      </c>
      <c r="F432" s="23">
        <v>0</v>
      </c>
      <c r="G432" s="23">
        <v>0</v>
      </c>
      <c r="H432" s="23">
        <v>0</v>
      </c>
      <c r="I432" s="23">
        <v>3</v>
      </c>
      <c r="J432" s="21">
        <v>3</v>
      </c>
      <c r="K432" s="21">
        <v>3</v>
      </c>
      <c r="L432" s="23">
        <v>3</v>
      </c>
      <c r="M432" s="21" t="s">
        <v>1735</v>
      </c>
      <c r="N432" s="21">
        <v>3</v>
      </c>
      <c r="O432" s="23">
        <v>372</v>
      </c>
      <c r="P432" s="24" t="b">
        <v>0</v>
      </c>
      <c r="Q432" s="21"/>
      <c r="R432" s="21"/>
      <c r="S432" s="23">
        <v>70</v>
      </c>
      <c r="T432" s="21" t="s">
        <v>1736</v>
      </c>
      <c r="U432" s="21">
        <v>3</v>
      </c>
      <c r="V432" s="21" t="s">
        <v>1737</v>
      </c>
      <c r="W432" s="21">
        <v>1.4</v>
      </c>
      <c r="X432" s="24" t="b">
        <v>0</v>
      </c>
      <c r="Y432" s="21"/>
      <c r="Z432" s="21" t="s">
        <v>1129</v>
      </c>
      <c r="AA432" s="23">
        <v>14</v>
      </c>
      <c r="AB432" s="23">
        <v>1</v>
      </c>
      <c r="AC432" s="23">
        <v>3</v>
      </c>
      <c r="AD432" s="23">
        <v>3534</v>
      </c>
      <c r="AE432" s="23">
        <v>3534</v>
      </c>
      <c r="AF432" s="23">
        <v>8519</v>
      </c>
      <c r="AG432" s="23">
        <v>8519</v>
      </c>
      <c r="AH432" s="21">
        <v>0.4</v>
      </c>
      <c r="AI432" s="21">
        <v>0.4</v>
      </c>
      <c r="AJ432" s="21" t="s">
        <v>140</v>
      </c>
      <c r="AK432" s="23">
        <v>76</v>
      </c>
      <c r="AL432" s="23">
        <v>0</v>
      </c>
      <c r="AM432" s="23">
        <v>0</v>
      </c>
      <c r="AN432" s="23">
        <v>1</v>
      </c>
      <c r="AO432" s="23">
        <v>0</v>
      </c>
      <c r="AP432" s="23">
        <v>0</v>
      </c>
      <c r="AQ432" s="23">
        <v>0</v>
      </c>
      <c r="AR432" s="23">
        <v>0</v>
      </c>
      <c r="AS432" s="23">
        <v>0</v>
      </c>
      <c r="AT432" s="23">
        <v>0</v>
      </c>
      <c r="AU432" s="23">
        <v>0</v>
      </c>
      <c r="AV432" s="23">
        <v>0</v>
      </c>
      <c r="AW432" s="23">
        <v>8</v>
      </c>
      <c r="AX432" s="21">
        <v>7.4</v>
      </c>
      <c r="AY432" s="21">
        <v>34.799999999999997</v>
      </c>
      <c r="AZ432" s="21">
        <v>19</v>
      </c>
      <c r="BA432" s="21">
        <v>6.1</v>
      </c>
      <c r="BB432" s="23">
        <v>1</v>
      </c>
      <c r="BC432" s="21">
        <v>0.22</v>
      </c>
      <c r="BD432" s="21">
        <v>0.05</v>
      </c>
      <c r="BE432" s="21">
        <v>0.27</v>
      </c>
      <c r="BF432" s="21">
        <v>1.45</v>
      </c>
      <c r="BG432" s="23">
        <v>166</v>
      </c>
      <c r="BH432" s="23">
        <v>72</v>
      </c>
      <c r="BI432" s="23">
        <v>21</v>
      </c>
      <c r="BJ432" s="23">
        <v>14</v>
      </c>
      <c r="BK432" s="23">
        <v>54</v>
      </c>
      <c r="BL432" s="23">
        <v>28</v>
      </c>
      <c r="BM432" s="23">
        <v>52</v>
      </c>
      <c r="BN432" s="23">
        <v>26</v>
      </c>
      <c r="BO432" s="21"/>
      <c r="BP432" s="21"/>
      <c r="BQ432" s="21"/>
      <c r="BR432" s="21"/>
      <c r="BS432" s="21"/>
      <c r="BT432" s="21"/>
      <c r="BU432" s="23">
        <v>0.26</v>
      </c>
      <c r="BV432" s="23">
        <v>0</v>
      </c>
      <c r="BW432" s="23">
        <v>0.06</v>
      </c>
      <c r="BX432" s="23">
        <v>0.32</v>
      </c>
      <c r="BY432" s="23">
        <v>1.72</v>
      </c>
      <c r="BZ432" s="23">
        <v>0</v>
      </c>
      <c r="CA432" s="23">
        <v>37</v>
      </c>
      <c r="CB432" s="23">
        <v>24</v>
      </c>
      <c r="CC432" s="23">
        <v>85</v>
      </c>
      <c r="CD432" s="23">
        <v>38</v>
      </c>
      <c r="CE432" s="23">
        <v>85</v>
      </c>
      <c r="CF432" s="23">
        <v>38</v>
      </c>
      <c r="CG432" s="23">
        <v>143</v>
      </c>
      <c r="CH432" s="23">
        <v>48</v>
      </c>
      <c r="CI432" s="23">
        <v>1.18</v>
      </c>
      <c r="CJ432" s="23">
        <v>1.18</v>
      </c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</row>
    <row r="433" spans="1:267" ht="17.25" thickBot="1">
      <c r="A433" s="21"/>
      <c r="B433" s="21"/>
      <c r="C433" s="23">
        <v>141746</v>
      </c>
      <c r="D433" s="23">
        <v>0</v>
      </c>
      <c r="E433" s="23">
        <v>0</v>
      </c>
      <c r="F433" s="23">
        <v>0</v>
      </c>
      <c r="G433" s="23">
        <v>0</v>
      </c>
      <c r="H433" s="23">
        <v>0</v>
      </c>
      <c r="I433" s="23">
        <v>3</v>
      </c>
      <c r="J433" s="21">
        <v>3.4</v>
      </c>
      <c r="K433" s="21">
        <v>3.4</v>
      </c>
      <c r="L433" s="23">
        <v>3</v>
      </c>
      <c r="M433" s="21" t="s">
        <v>1700</v>
      </c>
      <c r="N433" s="21">
        <v>3</v>
      </c>
      <c r="O433" s="23">
        <v>373</v>
      </c>
      <c r="P433" s="24" t="b">
        <v>0</v>
      </c>
      <c r="Q433" s="21"/>
      <c r="R433" s="21"/>
      <c r="S433" s="23">
        <v>85</v>
      </c>
      <c r="T433" s="21" t="s">
        <v>1701</v>
      </c>
      <c r="U433" s="21">
        <v>3</v>
      </c>
      <c r="V433" s="21" t="s">
        <v>1702</v>
      </c>
      <c r="W433" s="21">
        <v>27.1</v>
      </c>
      <c r="X433" s="24" t="b">
        <v>0</v>
      </c>
      <c r="Y433" s="21"/>
      <c r="Z433" s="21" t="s">
        <v>1129</v>
      </c>
      <c r="AA433" s="23">
        <v>14</v>
      </c>
      <c r="AB433" s="23">
        <v>1</v>
      </c>
      <c r="AC433" s="23">
        <v>3</v>
      </c>
      <c r="AD433" s="23">
        <v>54590</v>
      </c>
      <c r="AE433" s="23">
        <v>54590</v>
      </c>
      <c r="AF433" s="23">
        <v>64395</v>
      </c>
      <c r="AG433" s="23">
        <v>64395</v>
      </c>
      <c r="AH433" s="21">
        <v>0.4</v>
      </c>
      <c r="AI433" s="21">
        <v>0.4</v>
      </c>
      <c r="AJ433" s="21" t="s">
        <v>2499</v>
      </c>
      <c r="AK433" s="23">
        <v>90</v>
      </c>
      <c r="AL433" s="23">
        <v>0</v>
      </c>
      <c r="AM433" s="23">
        <v>0</v>
      </c>
      <c r="AN433" s="23">
        <v>1</v>
      </c>
      <c r="AO433" s="23">
        <v>0</v>
      </c>
      <c r="AP433" s="23">
        <v>0</v>
      </c>
      <c r="AQ433" s="23">
        <v>0</v>
      </c>
      <c r="AR433" s="23">
        <v>0</v>
      </c>
      <c r="AS433" s="23">
        <v>0</v>
      </c>
      <c r="AT433" s="23">
        <v>0</v>
      </c>
      <c r="AU433" s="23">
        <v>0</v>
      </c>
      <c r="AV433" s="23">
        <v>0</v>
      </c>
      <c r="AW433" s="23">
        <v>13</v>
      </c>
      <c r="AX433" s="21">
        <v>29.4</v>
      </c>
      <c r="AY433" s="21">
        <v>42.6</v>
      </c>
      <c r="AZ433" s="21">
        <v>6</v>
      </c>
      <c r="BA433" s="21">
        <v>7.8</v>
      </c>
      <c r="BB433" s="23">
        <v>1</v>
      </c>
      <c r="BC433" s="21">
        <v>0.03</v>
      </c>
      <c r="BD433" s="21">
        <v>0.73</v>
      </c>
      <c r="BE433" s="21">
        <v>0.76</v>
      </c>
      <c r="BF433" s="21">
        <v>2.27</v>
      </c>
      <c r="BG433" s="23">
        <v>42</v>
      </c>
      <c r="BH433" s="23">
        <v>14</v>
      </c>
      <c r="BI433" s="23">
        <v>12</v>
      </c>
      <c r="BJ433" s="23">
        <v>8</v>
      </c>
      <c r="BK433" s="23">
        <v>113</v>
      </c>
      <c r="BL433" s="23">
        <v>65</v>
      </c>
      <c r="BM433" s="23">
        <v>31</v>
      </c>
      <c r="BN433" s="23">
        <v>16</v>
      </c>
      <c r="BO433" s="23">
        <v>2</v>
      </c>
      <c r="BP433" s="21"/>
      <c r="BQ433" s="23">
        <v>3</v>
      </c>
      <c r="BR433" s="21"/>
      <c r="BS433" s="23">
        <v>1</v>
      </c>
      <c r="BT433" s="21"/>
      <c r="BU433" s="23">
        <v>0.03</v>
      </c>
      <c r="BV433" s="23">
        <v>0</v>
      </c>
      <c r="BW433" s="23">
        <v>0.73</v>
      </c>
      <c r="BX433" s="23">
        <v>0.76</v>
      </c>
      <c r="BY433" s="23">
        <v>2.27</v>
      </c>
      <c r="BZ433" s="23">
        <v>0</v>
      </c>
      <c r="CA433" s="23">
        <v>8</v>
      </c>
      <c r="CB433" s="23">
        <v>6</v>
      </c>
      <c r="CC433" s="23">
        <v>87</v>
      </c>
      <c r="CD433" s="23">
        <v>40</v>
      </c>
      <c r="CE433" s="23">
        <v>87</v>
      </c>
      <c r="CF433" s="23">
        <v>40</v>
      </c>
      <c r="CG433" s="23">
        <v>10</v>
      </c>
      <c r="CH433" s="23">
        <v>5</v>
      </c>
      <c r="CI433" s="23">
        <v>1</v>
      </c>
      <c r="CJ433" s="23">
        <v>1</v>
      </c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</row>
    <row r="434" spans="1:267" ht="17.25" thickBot="1">
      <c r="A434" s="21"/>
      <c r="B434" s="21"/>
      <c r="C434" s="23">
        <v>232937</v>
      </c>
      <c r="D434" s="23">
        <v>0</v>
      </c>
      <c r="E434" s="23">
        <v>0</v>
      </c>
      <c r="F434" s="23">
        <v>0</v>
      </c>
      <c r="G434" s="23">
        <v>0</v>
      </c>
      <c r="H434" s="23">
        <v>0</v>
      </c>
      <c r="I434" s="23">
        <v>2</v>
      </c>
      <c r="J434" s="21">
        <v>1.5</v>
      </c>
      <c r="K434" s="21">
        <v>1.5</v>
      </c>
      <c r="L434" s="23">
        <v>0</v>
      </c>
      <c r="M434" s="21" t="s">
        <v>1717</v>
      </c>
      <c r="N434" s="21">
        <v>0</v>
      </c>
      <c r="O434" s="23">
        <v>374</v>
      </c>
      <c r="P434" s="24" t="b">
        <v>0</v>
      </c>
      <c r="Q434" s="21"/>
      <c r="R434" s="21"/>
      <c r="S434" s="23">
        <v>40</v>
      </c>
      <c r="T434" s="21" t="s">
        <v>1718</v>
      </c>
      <c r="U434" s="21">
        <v>0</v>
      </c>
      <c r="V434" s="21" t="s">
        <v>1644</v>
      </c>
      <c r="W434" s="21">
        <v>0.2</v>
      </c>
      <c r="X434" s="24" t="b">
        <v>0</v>
      </c>
      <c r="Y434" s="21"/>
      <c r="Z434" s="21" t="s">
        <v>1129</v>
      </c>
      <c r="AA434" s="23">
        <v>14</v>
      </c>
      <c r="AB434" s="23">
        <v>1</v>
      </c>
      <c r="AC434" s="23">
        <v>0</v>
      </c>
      <c r="AD434" s="23">
        <v>506</v>
      </c>
      <c r="AE434" s="23">
        <v>506</v>
      </c>
      <c r="AF434" s="23">
        <v>1055</v>
      </c>
      <c r="AG434" s="23">
        <v>1055</v>
      </c>
      <c r="AH434" s="21">
        <v>0</v>
      </c>
      <c r="AI434" s="21">
        <v>0</v>
      </c>
      <c r="AJ434" s="21" t="s">
        <v>1024</v>
      </c>
      <c r="AK434" s="23">
        <v>0</v>
      </c>
      <c r="AL434" s="23">
        <v>0</v>
      </c>
      <c r="AM434" s="23">
        <v>0</v>
      </c>
      <c r="AN434" s="23">
        <v>0</v>
      </c>
      <c r="AO434" s="23">
        <v>0</v>
      </c>
      <c r="AP434" s="23">
        <v>0</v>
      </c>
      <c r="AQ434" s="23">
        <v>0</v>
      </c>
      <c r="AR434" s="23">
        <v>0</v>
      </c>
      <c r="AS434" s="23">
        <v>0</v>
      </c>
      <c r="AT434" s="23">
        <v>0</v>
      </c>
      <c r="AU434" s="23">
        <v>0</v>
      </c>
      <c r="AV434" s="23">
        <v>0</v>
      </c>
      <c r="AW434" s="23">
        <v>0</v>
      </c>
      <c r="AX434" s="21">
        <v>0</v>
      </c>
      <c r="AY434" s="21">
        <v>0</v>
      </c>
      <c r="AZ434" s="21">
        <v>0</v>
      </c>
      <c r="BA434" s="21">
        <v>0</v>
      </c>
      <c r="BB434" s="23">
        <v>0</v>
      </c>
      <c r="BC434" s="21">
        <v>0</v>
      </c>
      <c r="BD434" s="21">
        <v>0</v>
      </c>
      <c r="BE434" s="21">
        <v>0</v>
      </c>
      <c r="BF434" s="21">
        <v>0</v>
      </c>
      <c r="BG434" s="23">
        <v>288</v>
      </c>
      <c r="BH434" s="23">
        <v>113</v>
      </c>
      <c r="BI434" s="23">
        <v>280</v>
      </c>
      <c r="BJ434" s="23">
        <v>109</v>
      </c>
      <c r="BK434" s="23">
        <v>237</v>
      </c>
      <c r="BL434" s="23">
        <v>84</v>
      </c>
      <c r="BM434" s="23">
        <v>297</v>
      </c>
      <c r="BN434" s="23">
        <v>112</v>
      </c>
      <c r="BO434" s="21"/>
      <c r="BP434" s="21"/>
      <c r="BQ434" s="21"/>
      <c r="BR434" s="21"/>
      <c r="BS434" s="21"/>
      <c r="BT434" s="21"/>
      <c r="BU434" s="23">
        <v>0</v>
      </c>
      <c r="BV434" s="23">
        <v>0</v>
      </c>
      <c r="BW434" s="23">
        <v>0</v>
      </c>
      <c r="BX434" s="23">
        <v>0</v>
      </c>
      <c r="BY434" s="23">
        <v>0</v>
      </c>
      <c r="BZ434" s="23">
        <v>0</v>
      </c>
      <c r="CA434" s="23">
        <v>617</v>
      </c>
      <c r="CB434" s="23">
        <v>183</v>
      </c>
      <c r="CC434" s="23">
        <v>344</v>
      </c>
      <c r="CD434" s="23">
        <v>118</v>
      </c>
      <c r="CE434" s="23">
        <v>344</v>
      </c>
      <c r="CF434" s="23">
        <v>118</v>
      </c>
      <c r="CG434" s="23">
        <v>349</v>
      </c>
      <c r="CH434" s="23">
        <v>135</v>
      </c>
      <c r="CI434" s="23">
        <v>0</v>
      </c>
      <c r="CJ434" s="23">
        <v>0</v>
      </c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</row>
    <row r="435" spans="1:267" ht="17.25" thickBot="1">
      <c r="A435" s="21"/>
      <c r="B435" s="21"/>
      <c r="C435" s="23">
        <v>197365</v>
      </c>
      <c r="D435" s="23">
        <v>0</v>
      </c>
      <c r="E435" s="23">
        <v>0</v>
      </c>
      <c r="F435" s="23">
        <v>0</v>
      </c>
      <c r="G435" s="23">
        <v>0</v>
      </c>
      <c r="H435" s="23">
        <v>0</v>
      </c>
      <c r="I435" s="23">
        <v>2</v>
      </c>
      <c r="J435" s="21">
        <v>1.5</v>
      </c>
      <c r="K435" s="21">
        <v>1.5</v>
      </c>
      <c r="L435" s="23">
        <v>0</v>
      </c>
      <c r="M435" s="21" t="s">
        <v>1710</v>
      </c>
      <c r="N435" s="21">
        <v>0</v>
      </c>
      <c r="O435" s="23">
        <v>375</v>
      </c>
      <c r="P435" s="24" t="b">
        <v>0</v>
      </c>
      <c r="Q435" s="21"/>
      <c r="R435" s="21"/>
      <c r="S435" s="23">
        <v>40</v>
      </c>
      <c r="T435" s="21" t="s">
        <v>1711</v>
      </c>
      <c r="U435" s="21">
        <v>0</v>
      </c>
      <c r="V435" s="21" t="s">
        <v>1025</v>
      </c>
      <c r="W435" s="21">
        <v>0.2</v>
      </c>
      <c r="X435" s="24" t="b">
        <v>0</v>
      </c>
      <c r="Y435" s="21"/>
      <c r="Z435" s="21" t="s">
        <v>1129</v>
      </c>
      <c r="AA435" s="23">
        <v>14</v>
      </c>
      <c r="AB435" s="23">
        <v>1</v>
      </c>
      <c r="AC435" s="23">
        <v>0</v>
      </c>
      <c r="AD435" s="23">
        <v>732</v>
      </c>
      <c r="AE435" s="23">
        <v>732</v>
      </c>
      <c r="AF435" s="23">
        <v>1406</v>
      </c>
      <c r="AG435" s="23">
        <v>1406</v>
      </c>
      <c r="AH435" s="21">
        <v>0</v>
      </c>
      <c r="AI435" s="21">
        <v>0</v>
      </c>
      <c r="AJ435" s="21" t="s">
        <v>1025</v>
      </c>
      <c r="AK435" s="23">
        <v>0</v>
      </c>
      <c r="AL435" s="23">
        <v>0</v>
      </c>
      <c r="AM435" s="23">
        <v>0</v>
      </c>
      <c r="AN435" s="23">
        <v>0</v>
      </c>
      <c r="AO435" s="23">
        <v>0</v>
      </c>
      <c r="AP435" s="23">
        <v>0</v>
      </c>
      <c r="AQ435" s="23">
        <v>0</v>
      </c>
      <c r="AR435" s="23">
        <v>0</v>
      </c>
      <c r="AS435" s="23">
        <v>0</v>
      </c>
      <c r="AT435" s="23">
        <v>0</v>
      </c>
      <c r="AU435" s="23">
        <v>0</v>
      </c>
      <c r="AV435" s="23">
        <v>0</v>
      </c>
      <c r="AW435" s="23">
        <v>0</v>
      </c>
      <c r="AX435" s="21">
        <v>0</v>
      </c>
      <c r="AY435" s="21">
        <v>0</v>
      </c>
      <c r="AZ435" s="21">
        <v>0</v>
      </c>
      <c r="BA435" s="21">
        <v>0</v>
      </c>
      <c r="BB435" s="23">
        <v>0</v>
      </c>
      <c r="BC435" s="21">
        <v>0</v>
      </c>
      <c r="BD435" s="21">
        <v>0</v>
      </c>
      <c r="BE435" s="21">
        <v>0</v>
      </c>
      <c r="BF435" s="21">
        <v>0</v>
      </c>
      <c r="BG435" s="23">
        <v>268</v>
      </c>
      <c r="BH435" s="23">
        <v>101</v>
      </c>
      <c r="BI435" s="23">
        <v>259</v>
      </c>
      <c r="BJ435" s="23">
        <v>97</v>
      </c>
      <c r="BK435" s="23">
        <v>216</v>
      </c>
      <c r="BL435" s="23">
        <v>72</v>
      </c>
      <c r="BM435" s="23">
        <v>277</v>
      </c>
      <c r="BN435" s="23">
        <v>100</v>
      </c>
      <c r="BO435" s="21"/>
      <c r="BP435" s="21"/>
      <c r="BQ435" s="21"/>
      <c r="BR435" s="21"/>
      <c r="BS435" s="21"/>
      <c r="BT435" s="21"/>
      <c r="BU435" s="23">
        <v>0</v>
      </c>
      <c r="BV435" s="23">
        <v>0</v>
      </c>
      <c r="BW435" s="23">
        <v>0</v>
      </c>
      <c r="BX435" s="23">
        <v>0</v>
      </c>
      <c r="BY435" s="23">
        <v>0</v>
      </c>
      <c r="BZ435" s="23">
        <v>0</v>
      </c>
      <c r="CA435" s="23">
        <v>596</v>
      </c>
      <c r="CB435" s="23">
        <v>171</v>
      </c>
      <c r="CC435" s="23">
        <v>324</v>
      </c>
      <c r="CD435" s="23">
        <v>106</v>
      </c>
      <c r="CE435" s="23">
        <v>324</v>
      </c>
      <c r="CF435" s="23">
        <v>106</v>
      </c>
      <c r="CG435" s="23">
        <v>327</v>
      </c>
      <c r="CH435" s="23">
        <v>125</v>
      </c>
      <c r="CI435" s="23">
        <v>0</v>
      </c>
      <c r="CJ435" s="23">
        <v>0</v>
      </c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</row>
    <row r="436" spans="1:267" ht="17.25" thickBot="1">
      <c r="A436" s="21"/>
      <c r="B436" s="21"/>
      <c r="C436" s="23">
        <v>61256</v>
      </c>
      <c r="D436" s="23">
        <v>0</v>
      </c>
      <c r="E436" s="23">
        <v>0</v>
      </c>
      <c r="F436" s="23">
        <v>0</v>
      </c>
      <c r="G436" s="23">
        <v>0</v>
      </c>
      <c r="H436" s="23">
        <v>0</v>
      </c>
      <c r="I436" s="23">
        <v>3</v>
      </c>
      <c r="J436" s="21">
        <v>2.6</v>
      </c>
      <c r="K436" s="21">
        <v>2.6</v>
      </c>
      <c r="L436" s="23">
        <v>3</v>
      </c>
      <c r="M436" s="21" t="s">
        <v>1732</v>
      </c>
      <c r="N436" s="21">
        <v>3</v>
      </c>
      <c r="O436" s="23">
        <v>376</v>
      </c>
      <c r="P436" s="24" t="b">
        <v>0</v>
      </c>
      <c r="Q436" s="21"/>
      <c r="R436" s="21"/>
      <c r="S436" s="23">
        <v>55</v>
      </c>
      <c r="T436" s="21" t="s">
        <v>1733</v>
      </c>
      <c r="U436" s="21">
        <v>3</v>
      </c>
      <c r="V436" s="21" t="s">
        <v>1734</v>
      </c>
      <c r="W436" s="21">
        <v>4.8</v>
      </c>
      <c r="X436" s="24" t="b">
        <v>0</v>
      </c>
      <c r="Y436" s="21"/>
      <c r="Z436" s="21" t="s">
        <v>1129</v>
      </c>
      <c r="AA436" s="23">
        <v>14</v>
      </c>
      <c r="AB436" s="23">
        <v>1</v>
      </c>
      <c r="AC436" s="23">
        <v>3</v>
      </c>
      <c r="AD436" s="23">
        <v>15890</v>
      </c>
      <c r="AE436" s="23">
        <v>15890</v>
      </c>
      <c r="AF436" s="23">
        <v>28716</v>
      </c>
      <c r="AG436" s="23">
        <v>28716</v>
      </c>
      <c r="AH436" s="21">
        <v>0.5</v>
      </c>
      <c r="AI436" s="21">
        <v>0.5</v>
      </c>
      <c r="AJ436" s="21" t="s">
        <v>210</v>
      </c>
      <c r="AK436" s="23">
        <v>90</v>
      </c>
      <c r="AL436" s="23">
        <v>0</v>
      </c>
      <c r="AM436" s="23">
        <v>0</v>
      </c>
      <c r="AN436" s="23">
        <v>1</v>
      </c>
      <c r="AO436" s="23">
        <v>0</v>
      </c>
      <c r="AP436" s="23">
        <v>0</v>
      </c>
      <c r="AQ436" s="23">
        <v>0</v>
      </c>
      <c r="AR436" s="23">
        <v>0</v>
      </c>
      <c r="AS436" s="23">
        <v>0</v>
      </c>
      <c r="AT436" s="23">
        <v>0</v>
      </c>
      <c r="AU436" s="23">
        <v>0</v>
      </c>
      <c r="AV436" s="23">
        <v>0</v>
      </c>
      <c r="AW436" s="23">
        <v>16</v>
      </c>
      <c r="AX436" s="21">
        <v>33.6</v>
      </c>
      <c r="AY436" s="21">
        <v>24.2</v>
      </c>
      <c r="AZ436" s="21">
        <v>0</v>
      </c>
      <c r="BA436" s="21">
        <v>5.8</v>
      </c>
      <c r="BB436" s="23">
        <v>1</v>
      </c>
      <c r="BC436" s="21">
        <v>0</v>
      </c>
      <c r="BD436" s="21">
        <v>0.08</v>
      </c>
      <c r="BE436" s="21">
        <v>0.08</v>
      </c>
      <c r="BF436" s="21">
        <v>2.27</v>
      </c>
      <c r="BG436" s="23">
        <v>28</v>
      </c>
      <c r="BH436" s="23">
        <v>9</v>
      </c>
      <c r="BI436" s="23">
        <v>40</v>
      </c>
      <c r="BJ436" s="23">
        <v>29</v>
      </c>
      <c r="BK436" s="23">
        <v>599</v>
      </c>
      <c r="BL436" s="23">
        <v>246</v>
      </c>
      <c r="BM436" s="23">
        <v>57</v>
      </c>
      <c r="BN436" s="23">
        <v>30</v>
      </c>
      <c r="BO436" s="21"/>
      <c r="BP436" s="21"/>
      <c r="BQ436" s="21"/>
      <c r="BR436" s="21"/>
      <c r="BS436" s="21"/>
      <c r="BT436" s="21"/>
      <c r="BU436" s="23">
        <v>0</v>
      </c>
      <c r="BV436" s="23">
        <v>0</v>
      </c>
      <c r="BW436" s="23">
        <v>0.08</v>
      </c>
      <c r="BX436" s="23">
        <v>0.08</v>
      </c>
      <c r="BY436" s="23">
        <v>2.27</v>
      </c>
      <c r="BZ436" s="23">
        <v>0</v>
      </c>
      <c r="CA436" s="23">
        <v>86</v>
      </c>
      <c r="CB436" s="23">
        <v>53</v>
      </c>
      <c r="CC436" s="23">
        <v>78</v>
      </c>
      <c r="CD436" s="23">
        <v>33</v>
      </c>
      <c r="CE436" s="23">
        <v>78</v>
      </c>
      <c r="CF436" s="23">
        <v>33</v>
      </c>
      <c r="CG436" s="23">
        <v>74</v>
      </c>
      <c r="CH436" s="23">
        <v>25</v>
      </c>
      <c r="CI436" s="23">
        <v>1</v>
      </c>
      <c r="CJ436" s="23">
        <v>1</v>
      </c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</row>
    <row r="437" spans="1:267" ht="17.25" thickBot="1">
      <c r="A437" s="21"/>
      <c r="B437" s="21"/>
      <c r="C437" s="23">
        <v>216051</v>
      </c>
      <c r="D437" s="23">
        <v>0</v>
      </c>
      <c r="E437" s="23">
        <v>0</v>
      </c>
      <c r="F437" s="23">
        <v>0</v>
      </c>
      <c r="G437" s="23">
        <v>0</v>
      </c>
      <c r="H437" s="23">
        <v>0</v>
      </c>
      <c r="I437" s="23">
        <v>2</v>
      </c>
      <c r="J437" s="21">
        <v>2.8</v>
      </c>
      <c r="K437" s="21">
        <v>2.8</v>
      </c>
      <c r="L437" s="23">
        <v>0</v>
      </c>
      <c r="M437" s="21" t="s">
        <v>1625</v>
      </c>
      <c r="N437" s="21">
        <v>0</v>
      </c>
      <c r="O437" s="23">
        <v>377</v>
      </c>
      <c r="P437" s="24" t="b">
        <v>0</v>
      </c>
      <c r="Q437" s="21"/>
      <c r="R437" s="21"/>
      <c r="S437" s="23">
        <v>50</v>
      </c>
      <c r="T437" s="21" t="s">
        <v>1715</v>
      </c>
      <c r="U437" s="21">
        <v>0</v>
      </c>
      <c r="V437" s="21" t="s">
        <v>1716</v>
      </c>
      <c r="W437" s="21">
        <v>1.9</v>
      </c>
      <c r="X437" s="24" t="b">
        <v>0</v>
      </c>
      <c r="Y437" s="21"/>
      <c r="Z437" s="21" t="s">
        <v>1129</v>
      </c>
      <c r="AA437" s="23">
        <v>14</v>
      </c>
      <c r="AB437" s="23">
        <v>1</v>
      </c>
      <c r="AC437" s="23">
        <v>0</v>
      </c>
      <c r="AD437" s="23">
        <v>3672</v>
      </c>
      <c r="AE437" s="23">
        <v>3672</v>
      </c>
      <c r="AF437" s="23">
        <v>18961</v>
      </c>
      <c r="AG437" s="23">
        <v>18961</v>
      </c>
      <c r="AH437" s="21">
        <v>0</v>
      </c>
      <c r="AI437" s="21">
        <v>0</v>
      </c>
      <c r="AJ437" s="21" t="s">
        <v>747</v>
      </c>
      <c r="AK437" s="23">
        <v>0</v>
      </c>
      <c r="AL437" s="23">
        <v>0</v>
      </c>
      <c r="AM437" s="23">
        <v>0</v>
      </c>
      <c r="AN437" s="23">
        <v>0</v>
      </c>
      <c r="AO437" s="23">
        <v>0</v>
      </c>
      <c r="AP437" s="23">
        <v>0</v>
      </c>
      <c r="AQ437" s="23">
        <v>0</v>
      </c>
      <c r="AR437" s="23">
        <v>0</v>
      </c>
      <c r="AS437" s="23">
        <v>0</v>
      </c>
      <c r="AT437" s="23">
        <v>0</v>
      </c>
      <c r="AU437" s="23">
        <v>0</v>
      </c>
      <c r="AV437" s="23">
        <v>0</v>
      </c>
      <c r="AW437" s="23">
        <v>0</v>
      </c>
      <c r="AX437" s="21">
        <v>0</v>
      </c>
      <c r="AY437" s="21">
        <v>0</v>
      </c>
      <c r="AZ437" s="21">
        <v>0</v>
      </c>
      <c r="BA437" s="21">
        <v>0</v>
      </c>
      <c r="BB437" s="23">
        <v>0</v>
      </c>
      <c r="BC437" s="21">
        <v>0</v>
      </c>
      <c r="BD437" s="21">
        <v>0</v>
      </c>
      <c r="BE437" s="21">
        <v>0</v>
      </c>
      <c r="BF437" s="21">
        <v>0</v>
      </c>
      <c r="BG437" s="23">
        <v>563</v>
      </c>
      <c r="BH437" s="23">
        <v>210</v>
      </c>
      <c r="BI437" s="23">
        <v>564</v>
      </c>
      <c r="BJ437" s="23">
        <v>209</v>
      </c>
      <c r="BK437" s="23">
        <v>553</v>
      </c>
      <c r="BL437" s="23">
        <v>207</v>
      </c>
      <c r="BM437" s="23">
        <v>570</v>
      </c>
      <c r="BN437" s="23">
        <v>209</v>
      </c>
      <c r="BO437" s="21"/>
      <c r="BP437" s="21"/>
      <c r="BQ437" s="21"/>
      <c r="BR437" s="21"/>
      <c r="BS437" s="21"/>
      <c r="BT437" s="21"/>
      <c r="BU437" s="23">
        <v>0</v>
      </c>
      <c r="BV437" s="23">
        <v>0</v>
      </c>
      <c r="BW437" s="23">
        <v>0</v>
      </c>
      <c r="BX437" s="23">
        <v>0</v>
      </c>
      <c r="BY437" s="23">
        <v>0</v>
      </c>
      <c r="BZ437" s="23">
        <v>0</v>
      </c>
      <c r="CA437" s="23">
        <v>248</v>
      </c>
      <c r="CB437" s="23">
        <v>28</v>
      </c>
      <c r="CC437" s="23">
        <v>586</v>
      </c>
      <c r="CD437" s="23">
        <v>209</v>
      </c>
      <c r="CE437" s="23">
        <v>586</v>
      </c>
      <c r="CF437" s="23">
        <v>209</v>
      </c>
      <c r="CG437" s="23">
        <v>133</v>
      </c>
      <c r="CH437" s="23">
        <v>49</v>
      </c>
      <c r="CI437" s="23">
        <v>0</v>
      </c>
      <c r="CJ437" s="23">
        <v>0</v>
      </c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</row>
    <row r="438" spans="1:267" ht="17.25" thickBot="1">
      <c r="A438" s="21"/>
      <c r="B438" s="21"/>
      <c r="C438" s="23">
        <v>80607</v>
      </c>
      <c r="D438" s="23">
        <v>0</v>
      </c>
      <c r="E438" s="23">
        <v>0</v>
      </c>
      <c r="F438" s="23">
        <v>0</v>
      </c>
      <c r="G438" s="23">
        <v>0</v>
      </c>
      <c r="H438" s="23">
        <v>0</v>
      </c>
      <c r="I438" s="23">
        <v>3</v>
      </c>
      <c r="J438" s="21">
        <v>2.7</v>
      </c>
      <c r="K438" s="21">
        <v>2.7</v>
      </c>
      <c r="L438" s="23">
        <v>1</v>
      </c>
      <c r="M438" s="21" t="s">
        <v>1296</v>
      </c>
      <c r="N438" s="21">
        <v>1</v>
      </c>
      <c r="O438" s="23">
        <v>379</v>
      </c>
      <c r="P438" s="24" t="b">
        <v>0</v>
      </c>
      <c r="Q438" s="21"/>
      <c r="R438" s="21"/>
      <c r="S438" s="23">
        <v>60</v>
      </c>
      <c r="T438" s="21" t="s">
        <v>1726</v>
      </c>
      <c r="U438" s="21">
        <v>1</v>
      </c>
      <c r="V438" s="21" t="s">
        <v>721</v>
      </c>
      <c r="W438" s="21">
        <v>0.5</v>
      </c>
      <c r="X438" s="24" t="b">
        <v>0</v>
      </c>
      <c r="Y438" s="21"/>
      <c r="Z438" s="21" t="s">
        <v>1129</v>
      </c>
      <c r="AA438" s="23">
        <v>14</v>
      </c>
      <c r="AB438" s="23">
        <v>1</v>
      </c>
      <c r="AC438" s="23">
        <v>1</v>
      </c>
      <c r="AD438" s="23">
        <v>1483</v>
      </c>
      <c r="AE438" s="23">
        <v>1483</v>
      </c>
      <c r="AF438" s="23">
        <v>4599</v>
      </c>
      <c r="AG438" s="23">
        <v>4599</v>
      </c>
      <c r="AH438" s="21">
        <v>0.2</v>
      </c>
      <c r="AI438" s="21">
        <v>0.2</v>
      </c>
      <c r="AJ438" s="21" t="s">
        <v>721</v>
      </c>
      <c r="AK438" s="23">
        <v>22</v>
      </c>
      <c r="AL438" s="23">
        <v>0</v>
      </c>
      <c r="AM438" s="23">
        <v>0</v>
      </c>
      <c r="AN438" s="23">
        <v>0</v>
      </c>
      <c r="AO438" s="23">
        <v>0</v>
      </c>
      <c r="AP438" s="23">
        <v>0</v>
      </c>
      <c r="AQ438" s="23">
        <v>0</v>
      </c>
      <c r="AR438" s="23">
        <v>0</v>
      </c>
      <c r="AS438" s="23">
        <v>0</v>
      </c>
      <c r="AT438" s="23">
        <v>0</v>
      </c>
      <c r="AU438" s="23">
        <v>0</v>
      </c>
      <c r="AV438" s="23">
        <v>0</v>
      </c>
      <c r="AW438" s="23">
        <v>4</v>
      </c>
      <c r="AX438" s="21">
        <v>0.2</v>
      </c>
      <c r="AY438" s="21">
        <v>0.6</v>
      </c>
      <c r="AZ438" s="21">
        <v>0</v>
      </c>
      <c r="BA438" s="21">
        <v>0.1</v>
      </c>
      <c r="BB438" s="23">
        <v>0</v>
      </c>
      <c r="BC438" s="21">
        <v>0</v>
      </c>
      <c r="BD438" s="21">
        <v>0.01</v>
      </c>
      <c r="BE438" s="21">
        <v>0.01</v>
      </c>
      <c r="BF438" s="21">
        <v>1.08</v>
      </c>
      <c r="BG438" s="23">
        <v>224</v>
      </c>
      <c r="BH438" s="23">
        <v>107</v>
      </c>
      <c r="BI438" s="23">
        <v>188</v>
      </c>
      <c r="BJ438" s="23">
        <v>104</v>
      </c>
      <c r="BK438" s="23">
        <v>637</v>
      </c>
      <c r="BL438" s="23">
        <v>270</v>
      </c>
      <c r="BM438" s="23">
        <v>232</v>
      </c>
      <c r="BN438" s="23">
        <v>114</v>
      </c>
      <c r="BO438" s="23">
        <v>1</v>
      </c>
      <c r="BP438" s="21"/>
      <c r="BQ438" s="23">
        <v>1</v>
      </c>
      <c r="BR438" s="21"/>
      <c r="BS438" s="21"/>
      <c r="BT438" s="21"/>
      <c r="BU438" s="23">
        <v>0</v>
      </c>
      <c r="BV438" s="23">
        <v>0</v>
      </c>
      <c r="BW438" s="23">
        <v>0.04</v>
      </c>
      <c r="BX438" s="23">
        <v>0.04</v>
      </c>
      <c r="BY438" s="23">
        <v>4.42</v>
      </c>
      <c r="BZ438" s="23">
        <v>0</v>
      </c>
      <c r="CA438" s="23">
        <v>59</v>
      </c>
      <c r="CB438" s="23">
        <v>35</v>
      </c>
      <c r="CC438" s="23">
        <v>267</v>
      </c>
      <c r="CD438" s="23">
        <v>126</v>
      </c>
      <c r="CE438" s="23">
        <v>267</v>
      </c>
      <c r="CF438" s="23">
        <v>126</v>
      </c>
      <c r="CG438" s="23">
        <v>229</v>
      </c>
      <c r="CH438" s="23">
        <v>73</v>
      </c>
      <c r="CI438" s="23">
        <v>0</v>
      </c>
      <c r="CJ438" s="23">
        <v>0</v>
      </c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</row>
    <row r="439" spans="1:267" ht="17.25" thickBot="1">
      <c r="A439" s="21"/>
      <c r="B439" s="21"/>
      <c r="C439" s="23">
        <v>515501</v>
      </c>
      <c r="D439" s="23">
        <v>0</v>
      </c>
      <c r="E439" s="23">
        <v>0</v>
      </c>
      <c r="F439" s="23">
        <v>0</v>
      </c>
      <c r="G439" s="23">
        <v>0</v>
      </c>
      <c r="H439" s="23">
        <v>0</v>
      </c>
      <c r="I439" s="23">
        <v>2</v>
      </c>
      <c r="J439" s="21">
        <v>1.5</v>
      </c>
      <c r="K439" s="21">
        <v>1.5</v>
      </c>
      <c r="L439" s="23">
        <v>0</v>
      </c>
      <c r="M439" s="21" t="s">
        <v>2500</v>
      </c>
      <c r="N439" s="21">
        <v>0</v>
      </c>
      <c r="O439" s="23">
        <v>380</v>
      </c>
      <c r="P439" s="24" t="b">
        <v>0</v>
      </c>
      <c r="Q439" s="21"/>
      <c r="R439" s="21"/>
      <c r="S439" s="23">
        <v>40</v>
      </c>
      <c r="T439" s="21" t="s">
        <v>2501</v>
      </c>
      <c r="U439" s="21">
        <v>0</v>
      </c>
      <c r="V439" s="21" t="s">
        <v>2502</v>
      </c>
      <c r="W439" s="21">
        <v>0.3</v>
      </c>
      <c r="X439" s="24" t="b">
        <v>0</v>
      </c>
      <c r="Y439" s="21"/>
      <c r="Z439" s="21" t="s">
        <v>1129</v>
      </c>
      <c r="AA439" s="23">
        <v>14</v>
      </c>
      <c r="AB439" s="23">
        <v>1</v>
      </c>
      <c r="AC439" s="23">
        <v>0</v>
      </c>
      <c r="AD439" s="23">
        <v>1540</v>
      </c>
      <c r="AE439" s="23">
        <v>1540</v>
      </c>
      <c r="AF439" s="23">
        <v>2179</v>
      </c>
      <c r="AG439" s="23">
        <v>2179</v>
      </c>
      <c r="AH439" s="21">
        <v>0</v>
      </c>
      <c r="AI439" s="21">
        <v>0</v>
      </c>
      <c r="AJ439" s="21" t="s">
        <v>2503</v>
      </c>
      <c r="AK439" s="23">
        <v>0</v>
      </c>
      <c r="AL439" s="23">
        <v>0</v>
      </c>
      <c r="AM439" s="23">
        <v>0</v>
      </c>
      <c r="AN439" s="23">
        <v>0</v>
      </c>
      <c r="AO439" s="23">
        <v>0</v>
      </c>
      <c r="AP439" s="23">
        <v>0</v>
      </c>
      <c r="AQ439" s="23">
        <v>0</v>
      </c>
      <c r="AR439" s="23">
        <v>0</v>
      </c>
      <c r="AS439" s="23">
        <v>0</v>
      </c>
      <c r="AT439" s="23">
        <v>0</v>
      </c>
      <c r="AU439" s="23">
        <v>0</v>
      </c>
      <c r="AV439" s="23">
        <v>0</v>
      </c>
      <c r="AW439" s="23">
        <v>0</v>
      </c>
      <c r="AX439" s="21">
        <v>0</v>
      </c>
      <c r="AY439" s="21">
        <v>0</v>
      </c>
      <c r="AZ439" s="21">
        <v>0</v>
      </c>
      <c r="BA439" s="21">
        <v>0</v>
      </c>
      <c r="BB439" s="23">
        <v>0</v>
      </c>
      <c r="BC439" s="21">
        <v>0</v>
      </c>
      <c r="BD439" s="21">
        <v>0</v>
      </c>
      <c r="BE439" s="21">
        <v>0</v>
      </c>
      <c r="BF439" s="21">
        <v>0</v>
      </c>
      <c r="BG439" s="23">
        <v>326</v>
      </c>
      <c r="BH439" s="23">
        <v>140</v>
      </c>
      <c r="BI439" s="23">
        <v>317</v>
      </c>
      <c r="BJ439" s="23">
        <v>135</v>
      </c>
      <c r="BK439" s="23">
        <v>276</v>
      </c>
      <c r="BL439" s="23">
        <v>112</v>
      </c>
      <c r="BM439" s="23">
        <v>334</v>
      </c>
      <c r="BN439" s="23">
        <v>138</v>
      </c>
      <c r="BO439" s="21"/>
      <c r="BP439" s="21"/>
      <c r="BQ439" s="21"/>
      <c r="BR439" s="21"/>
      <c r="BS439" s="21"/>
      <c r="BT439" s="21"/>
      <c r="BU439" s="23">
        <v>0</v>
      </c>
      <c r="BV439" s="23">
        <v>0</v>
      </c>
      <c r="BW439" s="23">
        <v>0</v>
      </c>
      <c r="BX439" s="23">
        <v>0</v>
      </c>
      <c r="BY439" s="23">
        <v>0</v>
      </c>
      <c r="BZ439" s="23">
        <v>0</v>
      </c>
      <c r="CA439" s="23">
        <v>658</v>
      </c>
      <c r="CB439" s="23">
        <v>213</v>
      </c>
      <c r="CC439" s="23">
        <v>379</v>
      </c>
      <c r="CD439" s="23">
        <v>142</v>
      </c>
      <c r="CE439" s="23">
        <v>379</v>
      </c>
      <c r="CF439" s="23">
        <v>142</v>
      </c>
      <c r="CG439" s="23">
        <v>269</v>
      </c>
      <c r="CH439" s="23">
        <v>100</v>
      </c>
      <c r="CI439" s="23">
        <v>0</v>
      </c>
      <c r="CJ439" s="23">
        <v>0</v>
      </c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</row>
    <row r="440" spans="1:267" ht="17.25" thickBot="1">
      <c r="A440" s="23">
        <v>0</v>
      </c>
      <c r="B440" s="21"/>
      <c r="C440" s="23">
        <v>101582</v>
      </c>
      <c r="D440" s="23">
        <v>0</v>
      </c>
      <c r="E440" s="23">
        <v>0</v>
      </c>
      <c r="F440" s="23">
        <v>0</v>
      </c>
      <c r="G440" s="23">
        <v>0</v>
      </c>
      <c r="H440" s="23">
        <v>0</v>
      </c>
      <c r="I440" s="23">
        <v>3</v>
      </c>
      <c r="J440" s="21">
        <v>0</v>
      </c>
      <c r="K440" s="21">
        <v>2.1</v>
      </c>
      <c r="L440" s="23">
        <v>0</v>
      </c>
      <c r="M440" s="21" t="s">
        <v>1696</v>
      </c>
      <c r="N440" s="21">
        <v>0</v>
      </c>
      <c r="O440" s="23">
        <v>381</v>
      </c>
      <c r="P440" s="24" t="b">
        <v>0</v>
      </c>
      <c r="Q440" s="21" t="s">
        <v>2918</v>
      </c>
      <c r="R440" s="21" t="s">
        <v>2919</v>
      </c>
      <c r="S440" s="23">
        <v>50</v>
      </c>
      <c r="T440" s="21" t="s">
        <v>1697</v>
      </c>
      <c r="U440" s="21">
        <v>0</v>
      </c>
      <c r="V440" s="21" t="s">
        <v>1698</v>
      </c>
      <c r="W440" s="21">
        <v>0.1</v>
      </c>
      <c r="X440" s="24" t="b">
        <v>0</v>
      </c>
      <c r="Y440" s="21"/>
      <c r="Z440" s="21" t="s">
        <v>1143</v>
      </c>
      <c r="AA440" s="23">
        <v>14</v>
      </c>
      <c r="AB440" s="23">
        <v>1</v>
      </c>
      <c r="AC440" s="23">
        <v>0</v>
      </c>
      <c r="AD440" s="23">
        <v>322</v>
      </c>
      <c r="AE440" s="23">
        <v>322</v>
      </c>
      <c r="AF440" s="23">
        <v>3704</v>
      </c>
      <c r="AG440" s="23">
        <v>3704</v>
      </c>
      <c r="AH440" s="21">
        <v>0</v>
      </c>
      <c r="AI440" s="21">
        <v>0</v>
      </c>
      <c r="AJ440" s="21" t="s">
        <v>340</v>
      </c>
      <c r="AK440" s="23">
        <v>0</v>
      </c>
      <c r="AL440" s="23">
        <v>0</v>
      </c>
      <c r="AM440" s="23">
        <v>0</v>
      </c>
      <c r="AN440" s="23">
        <v>0</v>
      </c>
      <c r="AO440" s="23">
        <v>0</v>
      </c>
      <c r="AP440" s="23">
        <v>0</v>
      </c>
      <c r="AQ440" s="23">
        <v>0</v>
      </c>
      <c r="AR440" s="23">
        <v>0</v>
      </c>
      <c r="AS440" s="23">
        <v>0</v>
      </c>
      <c r="AT440" s="23">
        <v>0</v>
      </c>
      <c r="AU440" s="23">
        <v>0</v>
      </c>
      <c r="AV440" s="23">
        <v>0</v>
      </c>
      <c r="AW440" s="23">
        <v>0</v>
      </c>
      <c r="AX440" s="21">
        <v>0</v>
      </c>
      <c r="AY440" s="21">
        <v>0</v>
      </c>
      <c r="AZ440" s="21">
        <v>0</v>
      </c>
      <c r="BA440" s="21">
        <v>0</v>
      </c>
      <c r="BB440" s="23">
        <v>0</v>
      </c>
      <c r="BC440" s="21">
        <v>0</v>
      </c>
      <c r="BD440" s="21">
        <v>0</v>
      </c>
      <c r="BE440" s="21">
        <v>0</v>
      </c>
      <c r="BF440" s="21">
        <v>0</v>
      </c>
      <c r="BG440" s="23">
        <v>520</v>
      </c>
      <c r="BH440" s="23">
        <v>194</v>
      </c>
      <c r="BI440" s="23">
        <v>521</v>
      </c>
      <c r="BJ440" s="23">
        <v>200</v>
      </c>
      <c r="BK440" s="23">
        <v>504</v>
      </c>
      <c r="BL440" s="23">
        <v>186</v>
      </c>
      <c r="BM440" s="23">
        <v>528</v>
      </c>
      <c r="BN440" s="23">
        <v>201</v>
      </c>
      <c r="BO440" s="21"/>
      <c r="BP440" s="21"/>
      <c r="BQ440" s="21"/>
      <c r="BR440" s="21"/>
      <c r="BS440" s="21"/>
      <c r="BT440" s="21"/>
      <c r="BU440" s="23">
        <v>0</v>
      </c>
      <c r="BV440" s="23">
        <v>0</v>
      </c>
      <c r="BW440" s="23">
        <v>0</v>
      </c>
      <c r="BX440" s="23">
        <v>0</v>
      </c>
      <c r="BY440" s="23">
        <v>0</v>
      </c>
      <c r="BZ440" s="23">
        <v>0</v>
      </c>
      <c r="CA440" s="23">
        <v>183</v>
      </c>
      <c r="CB440" s="23">
        <v>118</v>
      </c>
      <c r="CC440" s="23">
        <v>555</v>
      </c>
      <c r="CD440" s="23">
        <v>217</v>
      </c>
      <c r="CE440" s="23">
        <v>555</v>
      </c>
      <c r="CF440" s="23">
        <v>217</v>
      </c>
      <c r="CG440" s="23">
        <v>415</v>
      </c>
      <c r="CH440" s="23">
        <v>133</v>
      </c>
      <c r="CI440" s="23">
        <v>0</v>
      </c>
      <c r="CJ440" s="23">
        <v>0</v>
      </c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</row>
    <row r="441" spans="1:267" ht="17.25" thickBot="1">
      <c r="A441" s="21"/>
      <c r="B441" s="21"/>
      <c r="C441" s="23">
        <v>493105</v>
      </c>
      <c r="D441" s="23">
        <v>0</v>
      </c>
      <c r="E441" s="23">
        <v>0</v>
      </c>
      <c r="F441" s="23">
        <v>0</v>
      </c>
      <c r="G441" s="23">
        <v>0</v>
      </c>
      <c r="H441" s="23">
        <v>0</v>
      </c>
      <c r="I441" s="23">
        <v>3</v>
      </c>
      <c r="J441" s="21">
        <v>2.1</v>
      </c>
      <c r="K441" s="21">
        <v>2.1</v>
      </c>
      <c r="L441" s="23">
        <v>3</v>
      </c>
      <c r="M441" s="21" t="s">
        <v>1730</v>
      </c>
      <c r="N441" s="21">
        <v>3</v>
      </c>
      <c r="O441" s="23">
        <v>382</v>
      </c>
      <c r="P441" s="24" t="b">
        <v>0</v>
      </c>
      <c r="Q441" s="21"/>
      <c r="R441" s="21"/>
      <c r="S441" s="23">
        <v>50</v>
      </c>
      <c r="T441" s="21" t="s">
        <v>1731</v>
      </c>
      <c r="U441" s="21">
        <v>3</v>
      </c>
      <c r="V441" s="21" t="s">
        <v>784</v>
      </c>
      <c r="W441" s="21">
        <v>2.7</v>
      </c>
      <c r="X441" s="24" t="b">
        <v>0</v>
      </c>
      <c r="Y441" s="21"/>
      <c r="Z441" s="21" t="s">
        <v>1129</v>
      </c>
      <c r="AA441" s="23">
        <v>14</v>
      </c>
      <c r="AB441" s="23">
        <v>1</v>
      </c>
      <c r="AC441" s="23">
        <v>3</v>
      </c>
      <c r="AD441" s="23">
        <v>9300</v>
      </c>
      <c r="AE441" s="23">
        <v>9300</v>
      </c>
      <c r="AF441" s="23">
        <v>13433</v>
      </c>
      <c r="AG441" s="23">
        <v>13433</v>
      </c>
      <c r="AH441" s="21">
        <v>0.6</v>
      </c>
      <c r="AI441" s="21">
        <v>0.6</v>
      </c>
      <c r="AJ441" s="21" t="s">
        <v>784</v>
      </c>
      <c r="AK441" s="23">
        <v>67</v>
      </c>
      <c r="AL441" s="23">
        <v>0</v>
      </c>
      <c r="AM441" s="23">
        <v>0</v>
      </c>
      <c r="AN441" s="23">
        <v>1</v>
      </c>
      <c r="AO441" s="23">
        <v>0</v>
      </c>
      <c r="AP441" s="23">
        <v>0</v>
      </c>
      <c r="AQ441" s="23">
        <v>0</v>
      </c>
      <c r="AR441" s="23">
        <v>0</v>
      </c>
      <c r="AS441" s="23">
        <v>0</v>
      </c>
      <c r="AT441" s="23">
        <v>0</v>
      </c>
      <c r="AU441" s="23">
        <v>0</v>
      </c>
      <c r="AV441" s="23">
        <v>0</v>
      </c>
      <c r="AW441" s="23">
        <v>4</v>
      </c>
      <c r="AX441" s="21">
        <v>0</v>
      </c>
      <c r="AY441" s="21">
        <v>3.8</v>
      </c>
      <c r="AZ441" s="21">
        <v>14</v>
      </c>
      <c r="BA441" s="21">
        <v>1.5</v>
      </c>
      <c r="BB441" s="23">
        <v>1</v>
      </c>
      <c r="BC441" s="21">
        <v>0.12</v>
      </c>
      <c r="BD441" s="21">
        <v>0.04</v>
      </c>
      <c r="BE441" s="21">
        <v>0.16</v>
      </c>
      <c r="BF441" s="21">
        <v>1.19</v>
      </c>
      <c r="BG441" s="23">
        <v>592</v>
      </c>
      <c r="BH441" s="23">
        <v>239</v>
      </c>
      <c r="BI441" s="23">
        <v>138</v>
      </c>
      <c r="BJ441" s="23">
        <v>82</v>
      </c>
      <c r="BK441" s="23">
        <v>68</v>
      </c>
      <c r="BL441" s="23">
        <v>39</v>
      </c>
      <c r="BM441" s="23">
        <v>184</v>
      </c>
      <c r="BN441" s="23">
        <v>87</v>
      </c>
      <c r="BO441" s="21"/>
      <c r="BP441" s="21"/>
      <c r="BQ441" s="21"/>
      <c r="BR441" s="21"/>
      <c r="BS441" s="21"/>
      <c r="BT441" s="21"/>
      <c r="BU441" s="23">
        <v>0.16</v>
      </c>
      <c r="BV441" s="23">
        <v>0</v>
      </c>
      <c r="BW441" s="23">
        <v>0.05</v>
      </c>
      <c r="BX441" s="23">
        <v>0.21</v>
      </c>
      <c r="BY441" s="23">
        <v>1.6</v>
      </c>
      <c r="BZ441" s="23">
        <v>0</v>
      </c>
      <c r="CA441" s="23">
        <v>297</v>
      </c>
      <c r="CB441" s="23">
        <v>192</v>
      </c>
      <c r="CC441" s="23">
        <v>77</v>
      </c>
      <c r="CD441" s="23">
        <v>32</v>
      </c>
      <c r="CE441" s="23">
        <v>77</v>
      </c>
      <c r="CF441" s="23">
        <v>32</v>
      </c>
      <c r="CG441" s="23">
        <v>112</v>
      </c>
      <c r="CH441" s="23">
        <v>43</v>
      </c>
      <c r="CI441" s="23">
        <v>1.34</v>
      </c>
      <c r="CJ441" s="23">
        <v>1.34</v>
      </c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</row>
    <row r="442" spans="1:267" ht="17.25" thickBot="1">
      <c r="A442" s="21"/>
      <c r="B442" s="21"/>
      <c r="C442" s="23">
        <v>465527</v>
      </c>
      <c r="D442" s="23">
        <v>0</v>
      </c>
      <c r="E442" s="23">
        <v>0</v>
      </c>
      <c r="F442" s="23">
        <v>0</v>
      </c>
      <c r="G442" s="23">
        <v>0</v>
      </c>
      <c r="H442" s="23">
        <v>0</v>
      </c>
      <c r="I442" s="23">
        <v>3</v>
      </c>
      <c r="J442" s="21">
        <v>1.5</v>
      </c>
      <c r="K442" s="21">
        <v>1.5</v>
      </c>
      <c r="L442" s="23">
        <v>0</v>
      </c>
      <c r="M442" s="21" t="s">
        <v>2504</v>
      </c>
      <c r="N442" s="21">
        <v>0</v>
      </c>
      <c r="O442" s="23">
        <v>383</v>
      </c>
      <c r="P442" s="24" t="b">
        <v>0</v>
      </c>
      <c r="Q442" s="21"/>
      <c r="R442" s="21"/>
      <c r="S442" s="23">
        <v>45</v>
      </c>
      <c r="T442" s="21" t="s">
        <v>2505</v>
      </c>
      <c r="U442" s="21">
        <v>0</v>
      </c>
      <c r="V442" s="21" t="s">
        <v>2506</v>
      </c>
      <c r="W442" s="21">
        <v>0.1</v>
      </c>
      <c r="X442" s="24" t="b">
        <v>0</v>
      </c>
      <c r="Y442" s="21"/>
      <c r="Z442" s="21" t="s">
        <v>1129</v>
      </c>
      <c r="AA442" s="23">
        <v>14</v>
      </c>
      <c r="AB442" s="23">
        <v>1</v>
      </c>
      <c r="AC442" s="23">
        <v>0</v>
      </c>
      <c r="AD442" s="23">
        <v>187</v>
      </c>
      <c r="AE442" s="23">
        <v>187</v>
      </c>
      <c r="AF442" s="23">
        <v>557</v>
      </c>
      <c r="AG442" s="23">
        <v>557</v>
      </c>
      <c r="AH442" s="21">
        <v>0</v>
      </c>
      <c r="AI442" s="21">
        <v>0</v>
      </c>
      <c r="AJ442" s="21" t="s">
        <v>2504</v>
      </c>
      <c r="AK442" s="23">
        <v>0</v>
      </c>
      <c r="AL442" s="23">
        <v>0</v>
      </c>
      <c r="AM442" s="23">
        <v>0</v>
      </c>
      <c r="AN442" s="23">
        <v>0</v>
      </c>
      <c r="AO442" s="23">
        <v>0</v>
      </c>
      <c r="AP442" s="23">
        <v>0</v>
      </c>
      <c r="AQ442" s="23">
        <v>0</v>
      </c>
      <c r="AR442" s="23">
        <v>0</v>
      </c>
      <c r="AS442" s="23">
        <v>0</v>
      </c>
      <c r="AT442" s="23">
        <v>0</v>
      </c>
      <c r="AU442" s="23">
        <v>0</v>
      </c>
      <c r="AV442" s="23">
        <v>0</v>
      </c>
      <c r="AW442" s="23">
        <v>0</v>
      </c>
      <c r="AX442" s="21">
        <v>0</v>
      </c>
      <c r="AY442" s="21">
        <v>0</v>
      </c>
      <c r="AZ442" s="21">
        <v>0</v>
      </c>
      <c r="BA442" s="21">
        <v>0</v>
      </c>
      <c r="BB442" s="23">
        <v>0</v>
      </c>
      <c r="BC442" s="21">
        <v>0</v>
      </c>
      <c r="BD442" s="21">
        <v>0</v>
      </c>
      <c r="BE442" s="21">
        <v>0</v>
      </c>
      <c r="BF442" s="21">
        <v>0</v>
      </c>
      <c r="BG442" s="23">
        <v>457</v>
      </c>
      <c r="BH442" s="23">
        <v>149</v>
      </c>
      <c r="BI442" s="23">
        <v>457</v>
      </c>
      <c r="BJ442" s="23">
        <v>155</v>
      </c>
      <c r="BK442" s="23">
        <v>434</v>
      </c>
      <c r="BL442" s="23">
        <v>138</v>
      </c>
      <c r="BM442" s="23">
        <v>465</v>
      </c>
      <c r="BN442" s="23">
        <v>156</v>
      </c>
      <c r="BO442" s="21"/>
      <c r="BP442" s="21"/>
      <c r="BQ442" s="21"/>
      <c r="BR442" s="21"/>
      <c r="BS442" s="21"/>
      <c r="BT442" s="21"/>
      <c r="BU442" s="23">
        <v>0</v>
      </c>
      <c r="BV442" s="23">
        <v>0</v>
      </c>
      <c r="BW442" s="23">
        <v>0</v>
      </c>
      <c r="BX442" s="23">
        <v>0</v>
      </c>
      <c r="BY442" s="23">
        <v>0</v>
      </c>
      <c r="BZ442" s="23">
        <v>0</v>
      </c>
      <c r="CA442" s="23">
        <v>497</v>
      </c>
      <c r="CB442" s="23">
        <v>249</v>
      </c>
      <c r="CC442" s="23">
        <v>501</v>
      </c>
      <c r="CD442" s="23">
        <v>177</v>
      </c>
      <c r="CE442" s="23">
        <v>501</v>
      </c>
      <c r="CF442" s="23">
        <v>177</v>
      </c>
      <c r="CG442" s="23">
        <v>500</v>
      </c>
      <c r="CH442" s="23">
        <v>182</v>
      </c>
      <c r="CI442" s="23">
        <v>0</v>
      </c>
      <c r="CJ442" s="23">
        <v>0</v>
      </c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</row>
    <row r="443" spans="1:267" ht="17.25" thickBot="1">
      <c r="A443" s="23">
        <v>0</v>
      </c>
      <c r="B443" s="23">
        <v>0</v>
      </c>
      <c r="C443" s="23">
        <v>21205</v>
      </c>
      <c r="D443" s="23">
        <v>0</v>
      </c>
      <c r="E443" s="23">
        <v>0</v>
      </c>
      <c r="F443" s="23">
        <v>0</v>
      </c>
      <c r="G443" s="23">
        <v>0</v>
      </c>
      <c r="H443" s="23">
        <v>0</v>
      </c>
      <c r="I443" s="23">
        <v>1</v>
      </c>
      <c r="J443" s="21">
        <v>0</v>
      </c>
      <c r="K443" s="21">
        <v>0</v>
      </c>
      <c r="L443" s="23">
        <v>0</v>
      </c>
      <c r="M443" s="21" t="s">
        <v>1532</v>
      </c>
      <c r="N443" s="21">
        <v>0</v>
      </c>
      <c r="O443" s="23">
        <v>384</v>
      </c>
      <c r="P443" s="24" t="b">
        <v>0</v>
      </c>
      <c r="Q443" s="21" t="s">
        <v>2817</v>
      </c>
      <c r="R443" s="21" t="s">
        <v>2920</v>
      </c>
      <c r="S443" s="23">
        <v>40</v>
      </c>
      <c r="T443" s="21" t="s">
        <v>1723</v>
      </c>
      <c r="U443" s="21">
        <v>0</v>
      </c>
      <c r="V443" s="21" t="s">
        <v>1028</v>
      </c>
      <c r="W443" s="21">
        <v>0.1</v>
      </c>
      <c r="X443" s="24" t="b">
        <v>0</v>
      </c>
      <c r="Y443" s="21"/>
      <c r="Z443" s="21" t="s">
        <v>1170</v>
      </c>
      <c r="AA443" s="23">
        <v>14</v>
      </c>
      <c r="AB443" s="23">
        <v>1</v>
      </c>
      <c r="AC443" s="23">
        <v>0</v>
      </c>
      <c r="AD443" s="23">
        <v>64</v>
      </c>
      <c r="AE443" s="23">
        <v>64</v>
      </c>
      <c r="AF443" s="23">
        <v>1330</v>
      </c>
      <c r="AG443" s="23">
        <v>1330</v>
      </c>
      <c r="AH443" s="21">
        <v>0</v>
      </c>
      <c r="AI443" s="21">
        <v>0</v>
      </c>
      <c r="AJ443" s="21" t="s">
        <v>1028</v>
      </c>
      <c r="AK443" s="23">
        <v>0</v>
      </c>
      <c r="AL443" s="23">
        <v>0</v>
      </c>
      <c r="AM443" s="23">
        <v>0</v>
      </c>
      <c r="AN443" s="23">
        <v>0</v>
      </c>
      <c r="AO443" s="23">
        <v>0</v>
      </c>
      <c r="AP443" s="23">
        <v>0</v>
      </c>
      <c r="AQ443" s="23">
        <v>0</v>
      </c>
      <c r="AR443" s="23">
        <v>0</v>
      </c>
      <c r="AS443" s="23">
        <v>0</v>
      </c>
      <c r="AT443" s="23">
        <v>0</v>
      </c>
      <c r="AU443" s="23">
        <v>0</v>
      </c>
      <c r="AV443" s="23">
        <v>0</v>
      </c>
      <c r="AW443" s="23">
        <v>0</v>
      </c>
      <c r="AX443" s="21">
        <v>0</v>
      </c>
      <c r="AY443" s="21">
        <v>0</v>
      </c>
      <c r="AZ443" s="21">
        <v>0</v>
      </c>
      <c r="BA443" s="21">
        <v>0</v>
      </c>
      <c r="BB443" s="23">
        <v>0</v>
      </c>
      <c r="BC443" s="21">
        <v>0</v>
      </c>
      <c r="BD443" s="21">
        <v>0</v>
      </c>
      <c r="BE443" s="21">
        <v>0</v>
      </c>
      <c r="BF443" s="21">
        <v>0</v>
      </c>
      <c r="BG443" s="23">
        <v>228</v>
      </c>
      <c r="BH443" s="23">
        <v>18</v>
      </c>
      <c r="BI443" s="23">
        <v>217</v>
      </c>
      <c r="BJ443" s="23">
        <v>5</v>
      </c>
      <c r="BK443" s="23">
        <v>174</v>
      </c>
      <c r="BL443" s="23">
        <v>4</v>
      </c>
      <c r="BM443" s="23">
        <v>236</v>
      </c>
      <c r="BN443" s="23">
        <v>18</v>
      </c>
      <c r="BO443" s="21"/>
      <c r="BP443" s="21"/>
      <c r="BQ443" s="21"/>
      <c r="BR443" s="21"/>
      <c r="BS443" s="21"/>
      <c r="BT443" s="21"/>
      <c r="BU443" s="23">
        <v>0</v>
      </c>
      <c r="BV443" s="23">
        <v>0</v>
      </c>
      <c r="BW443" s="23">
        <v>0</v>
      </c>
      <c r="BX443" s="23">
        <v>0</v>
      </c>
      <c r="BY443" s="23">
        <v>0</v>
      </c>
      <c r="BZ443" s="23">
        <v>0</v>
      </c>
      <c r="CA443" s="23">
        <v>554</v>
      </c>
      <c r="CB443" s="23">
        <v>33</v>
      </c>
      <c r="CC443" s="23">
        <v>286</v>
      </c>
      <c r="CD443" s="23">
        <v>24</v>
      </c>
      <c r="CE443" s="23">
        <v>286</v>
      </c>
      <c r="CF443" s="23">
        <v>24</v>
      </c>
      <c r="CG443" s="23">
        <v>396</v>
      </c>
      <c r="CH443" s="23">
        <v>59</v>
      </c>
      <c r="CI443" s="23">
        <v>0</v>
      </c>
      <c r="CJ443" s="23">
        <v>0</v>
      </c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</row>
    <row r="444" spans="1:267" ht="17.25" thickBot="1">
      <c r="A444" s="23">
        <v>100</v>
      </c>
      <c r="B444" s="23">
        <v>0</v>
      </c>
      <c r="C444" s="23">
        <v>172649</v>
      </c>
      <c r="D444" s="23">
        <v>0</v>
      </c>
      <c r="E444" s="23">
        <v>0</v>
      </c>
      <c r="F444" s="23">
        <v>0</v>
      </c>
      <c r="G444" s="23">
        <v>0</v>
      </c>
      <c r="H444" s="23">
        <v>0</v>
      </c>
      <c r="I444" s="23">
        <v>1</v>
      </c>
      <c r="J444" s="21">
        <v>2.9</v>
      </c>
      <c r="K444" s="21">
        <v>0</v>
      </c>
      <c r="L444" s="23">
        <v>0</v>
      </c>
      <c r="M444" s="21" t="s">
        <v>1826</v>
      </c>
      <c r="N444" s="21">
        <v>0</v>
      </c>
      <c r="O444" s="23">
        <v>385</v>
      </c>
      <c r="P444" s="24" t="b">
        <v>0</v>
      </c>
      <c r="Q444" s="21"/>
      <c r="R444" s="21" t="s">
        <v>2921</v>
      </c>
      <c r="S444" s="23">
        <v>45</v>
      </c>
      <c r="T444" s="21" t="s">
        <v>1827</v>
      </c>
      <c r="U444" s="21">
        <v>0</v>
      </c>
      <c r="V444" s="21" t="s">
        <v>705</v>
      </c>
      <c r="W444" s="21">
        <v>0.3</v>
      </c>
      <c r="X444" s="24" t="b">
        <v>0</v>
      </c>
      <c r="Y444" s="21"/>
      <c r="Z444" s="21" t="s">
        <v>1129</v>
      </c>
      <c r="AA444" s="23">
        <v>14</v>
      </c>
      <c r="AB444" s="23">
        <v>1</v>
      </c>
      <c r="AC444" s="23">
        <v>0</v>
      </c>
      <c r="AD444" s="23">
        <v>134</v>
      </c>
      <c r="AE444" s="23">
        <v>134</v>
      </c>
      <c r="AF444" s="23">
        <v>6141</v>
      </c>
      <c r="AG444" s="23">
        <v>6141</v>
      </c>
      <c r="AH444" s="21">
        <v>0</v>
      </c>
      <c r="AI444" s="21">
        <v>0</v>
      </c>
      <c r="AJ444" s="21" t="s">
        <v>705</v>
      </c>
      <c r="AK444" s="23">
        <v>0</v>
      </c>
      <c r="AL444" s="23">
        <v>0</v>
      </c>
      <c r="AM444" s="23">
        <v>0</v>
      </c>
      <c r="AN444" s="23">
        <v>0</v>
      </c>
      <c r="AO444" s="23">
        <v>0</v>
      </c>
      <c r="AP444" s="23">
        <v>0</v>
      </c>
      <c r="AQ444" s="23">
        <v>0</v>
      </c>
      <c r="AR444" s="23">
        <v>0</v>
      </c>
      <c r="AS444" s="23">
        <v>0</v>
      </c>
      <c r="AT444" s="23">
        <v>0</v>
      </c>
      <c r="AU444" s="23">
        <v>0</v>
      </c>
      <c r="AV444" s="23">
        <v>0</v>
      </c>
      <c r="AW444" s="23">
        <v>0</v>
      </c>
      <c r="AX444" s="21">
        <v>0</v>
      </c>
      <c r="AY444" s="21">
        <v>0</v>
      </c>
      <c r="AZ444" s="21">
        <v>0</v>
      </c>
      <c r="BA444" s="21">
        <v>0</v>
      </c>
      <c r="BB444" s="23">
        <v>0</v>
      </c>
      <c r="BC444" s="21">
        <v>0</v>
      </c>
      <c r="BD444" s="21">
        <v>0</v>
      </c>
      <c r="BE444" s="21">
        <v>0</v>
      </c>
      <c r="BF444" s="21">
        <v>0</v>
      </c>
      <c r="BG444" s="23">
        <v>378</v>
      </c>
      <c r="BH444" s="23">
        <v>67</v>
      </c>
      <c r="BI444" s="23">
        <v>374</v>
      </c>
      <c r="BJ444" s="23">
        <v>60</v>
      </c>
      <c r="BK444" s="23">
        <v>343</v>
      </c>
      <c r="BL444" s="23">
        <v>60</v>
      </c>
      <c r="BM444" s="23">
        <v>386</v>
      </c>
      <c r="BN444" s="23">
        <v>67</v>
      </c>
      <c r="BO444" s="21"/>
      <c r="BP444" s="21"/>
      <c r="BQ444" s="21"/>
      <c r="BR444" s="21"/>
      <c r="BS444" s="21"/>
      <c r="BT444" s="21"/>
      <c r="BU444" s="23">
        <v>0</v>
      </c>
      <c r="BV444" s="23">
        <v>0</v>
      </c>
      <c r="BW444" s="23">
        <v>0</v>
      </c>
      <c r="BX444" s="23">
        <v>0</v>
      </c>
      <c r="BY444" s="23">
        <v>0</v>
      </c>
      <c r="BZ444" s="23">
        <v>0</v>
      </c>
      <c r="CA444" s="23">
        <v>382</v>
      </c>
      <c r="CB444" s="23">
        <v>24</v>
      </c>
      <c r="CC444" s="23">
        <v>427</v>
      </c>
      <c r="CD444" s="23">
        <v>70</v>
      </c>
      <c r="CE444" s="23">
        <v>427</v>
      </c>
      <c r="CF444" s="23">
        <v>70</v>
      </c>
      <c r="CG444" s="23">
        <v>266</v>
      </c>
      <c r="CH444" s="23">
        <v>40</v>
      </c>
      <c r="CI444" s="23">
        <v>0</v>
      </c>
      <c r="CJ444" s="23">
        <v>0</v>
      </c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</row>
    <row r="445" spans="1:267" ht="17.25" thickBot="1">
      <c r="A445" s="21"/>
      <c r="B445" s="21"/>
      <c r="C445" s="23">
        <v>184667</v>
      </c>
      <c r="D445" s="23">
        <v>0</v>
      </c>
      <c r="E445" s="23">
        <v>0</v>
      </c>
      <c r="F445" s="23">
        <v>0</v>
      </c>
      <c r="G445" s="23">
        <v>0</v>
      </c>
      <c r="H445" s="23">
        <v>0</v>
      </c>
      <c r="I445" s="23">
        <v>2</v>
      </c>
      <c r="J445" s="21">
        <v>2.5</v>
      </c>
      <c r="K445" s="21">
        <v>2.5</v>
      </c>
      <c r="L445" s="23">
        <v>1</v>
      </c>
      <c r="M445" s="21" t="s">
        <v>1605</v>
      </c>
      <c r="N445" s="21">
        <v>1</v>
      </c>
      <c r="O445" s="23">
        <v>386</v>
      </c>
      <c r="P445" s="24" t="b">
        <v>0</v>
      </c>
      <c r="Q445" s="21"/>
      <c r="R445" s="21"/>
      <c r="S445" s="23">
        <v>45</v>
      </c>
      <c r="T445" s="21" t="s">
        <v>1708</v>
      </c>
      <c r="U445" s="21">
        <v>1</v>
      </c>
      <c r="V445" s="21" t="s">
        <v>818</v>
      </c>
      <c r="W445" s="21">
        <v>0.2</v>
      </c>
      <c r="X445" s="24" t="b">
        <v>0</v>
      </c>
      <c r="Y445" s="21"/>
      <c r="Z445" s="21" t="s">
        <v>1129</v>
      </c>
      <c r="AA445" s="23">
        <v>14</v>
      </c>
      <c r="AB445" s="23">
        <v>1</v>
      </c>
      <c r="AC445" s="23">
        <v>1</v>
      </c>
      <c r="AD445" s="23">
        <v>523</v>
      </c>
      <c r="AE445" s="23">
        <v>523</v>
      </c>
      <c r="AF445" s="23">
        <v>1078</v>
      </c>
      <c r="AG445" s="23">
        <v>1078</v>
      </c>
      <c r="AH445" s="21">
        <v>0.2</v>
      </c>
      <c r="AI445" s="21">
        <v>0.2</v>
      </c>
      <c r="AJ445" s="21" t="s">
        <v>2507</v>
      </c>
      <c r="AK445" s="23">
        <v>45</v>
      </c>
      <c r="AL445" s="23">
        <v>0</v>
      </c>
      <c r="AM445" s="23">
        <v>0</v>
      </c>
      <c r="AN445" s="23">
        <v>0</v>
      </c>
      <c r="AO445" s="23">
        <v>0</v>
      </c>
      <c r="AP445" s="23">
        <v>0</v>
      </c>
      <c r="AQ445" s="23">
        <v>0</v>
      </c>
      <c r="AR445" s="23">
        <v>0</v>
      </c>
      <c r="AS445" s="23">
        <v>0</v>
      </c>
      <c r="AT445" s="23">
        <v>0</v>
      </c>
      <c r="AU445" s="23">
        <v>0</v>
      </c>
      <c r="AV445" s="23">
        <v>0</v>
      </c>
      <c r="AW445" s="23">
        <v>5</v>
      </c>
      <c r="AX445" s="21">
        <v>5</v>
      </c>
      <c r="AY445" s="21">
        <v>0.2</v>
      </c>
      <c r="AZ445" s="21">
        <v>2</v>
      </c>
      <c r="BA445" s="21">
        <v>0.7</v>
      </c>
      <c r="BB445" s="23">
        <v>0</v>
      </c>
      <c r="BC445" s="21">
        <v>0</v>
      </c>
      <c r="BD445" s="21">
        <v>0</v>
      </c>
      <c r="BE445" s="21">
        <v>0</v>
      </c>
      <c r="BF445" s="21">
        <v>2.0299999999999998</v>
      </c>
      <c r="BG445" s="23">
        <v>180</v>
      </c>
      <c r="BH445" s="23">
        <v>69</v>
      </c>
      <c r="BI445" s="23">
        <v>206</v>
      </c>
      <c r="BJ445" s="23">
        <v>74</v>
      </c>
      <c r="BK445" s="23">
        <v>137</v>
      </c>
      <c r="BL445" s="23">
        <v>40</v>
      </c>
      <c r="BM445" s="23">
        <v>208</v>
      </c>
      <c r="BN445" s="23">
        <v>75</v>
      </c>
      <c r="BO445" s="21"/>
      <c r="BP445" s="21"/>
      <c r="BQ445" s="21"/>
      <c r="BR445" s="21"/>
      <c r="BS445" s="21"/>
      <c r="BT445" s="21"/>
      <c r="BU445" s="23">
        <v>0</v>
      </c>
      <c r="BV445" s="23">
        <v>0</v>
      </c>
      <c r="BW445" s="23">
        <v>0</v>
      </c>
      <c r="BX445" s="23">
        <v>0</v>
      </c>
      <c r="BY445" s="23">
        <v>4.0599999999999996</v>
      </c>
      <c r="BZ445" s="23">
        <v>0</v>
      </c>
      <c r="CA445" s="23">
        <v>390</v>
      </c>
      <c r="CB445" s="23">
        <v>87</v>
      </c>
      <c r="CC445" s="23">
        <v>191</v>
      </c>
      <c r="CD445" s="23">
        <v>65</v>
      </c>
      <c r="CE445" s="23">
        <v>191</v>
      </c>
      <c r="CF445" s="23">
        <v>65</v>
      </c>
      <c r="CG445" s="23">
        <v>351</v>
      </c>
      <c r="CH445" s="23">
        <v>137</v>
      </c>
      <c r="CI445" s="23">
        <v>0</v>
      </c>
      <c r="CJ445" s="23">
        <v>0</v>
      </c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</row>
    <row r="446" spans="1:267" ht="17.25" thickBot="1">
      <c r="A446" s="21"/>
      <c r="B446" s="21"/>
      <c r="C446" s="23">
        <v>95658</v>
      </c>
      <c r="D446" s="23">
        <v>0</v>
      </c>
      <c r="E446" s="23">
        <v>0</v>
      </c>
      <c r="F446" s="23">
        <v>0</v>
      </c>
      <c r="G446" s="23">
        <v>0</v>
      </c>
      <c r="H446" s="23">
        <v>0</v>
      </c>
      <c r="I446" s="23">
        <v>2</v>
      </c>
      <c r="J446" s="21">
        <v>2.5</v>
      </c>
      <c r="K446" s="21">
        <v>2.5</v>
      </c>
      <c r="L446" s="23">
        <v>0</v>
      </c>
      <c r="M446" s="21" t="s">
        <v>1570</v>
      </c>
      <c r="N446" s="21">
        <v>0</v>
      </c>
      <c r="O446" s="23">
        <v>387</v>
      </c>
      <c r="P446" s="24" t="b">
        <v>0</v>
      </c>
      <c r="Q446" s="21"/>
      <c r="R446" s="21"/>
      <c r="S446" s="23">
        <v>45</v>
      </c>
      <c r="T446" s="21" t="s">
        <v>1695</v>
      </c>
      <c r="U446" s="21">
        <v>0</v>
      </c>
      <c r="V446" s="21" t="s">
        <v>790</v>
      </c>
      <c r="W446" s="21">
        <v>0.6</v>
      </c>
      <c r="X446" s="24" t="b">
        <v>0</v>
      </c>
      <c r="Y446" s="21"/>
      <c r="Z446" s="21" t="s">
        <v>1129</v>
      </c>
      <c r="AA446" s="23">
        <v>14</v>
      </c>
      <c r="AB446" s="23">
        <v>1</v>
      </c>
      <c r="AC446" s="23">
        <v>0</v>
      </c>
      <c r="AD446" s="23">
        <v>1296</v>
      </c>
      <c r="AE446" s="23">
        <v>1296</v>
      </c>
      <c r="AF446" s="23">
        <v>3669</v>
      </c>
      <c r="AG446" s="23">
        <v>3669</v>
      </c>
      <c r="AH446" s="21">
        <v>0</v>
      </c>
      <c r="AI446" s="21">
        <v>0</v>
      </c>
      <c r="AJ446" s="21" t="s">
        <v>790</v>
      </c>
      <c r="AK446" s="23">
        <v>0</v>
      </c>
      <c r="AL446" s="23">
        <v>0</v>
      </c>
      <c r="AM446" s="23">
        <v>0</v>
      </c>
      <c r="AN446" s="23">
        <v>0</v>
      </c>
      <c r="AO446" s="23">
        <v>0</v>
      </c>
      <c r="AP446" s="23">
        <v>0</v>
      </c>
      <c r="AQ446" s="23">
        <v>0</v>
      </c>
      <c r="AR446" s="23">
        <v>0</v>
      </c>
      <c r="AS446" s="23">
        <v>0</v>
      </c>
      <c r="AT446" s="23">
        <v>0</v>
      </c>
      <c r="AU446" s="23">
        <v>0</v>
      </c>
      <c r="AV446" s="23">
        <v>0</v>
      </c>
      <c r="AW446" s="23">
        <v>0</v>
      </c>
      <c r="AX446" s="21">
        <v>0</v>
      </c>
      <c r="AY446" s="21">
        <v>0</v>
      </c>
      <c r="AZ446" s="21">
        <v>0</v>
      </c>
      <c r="BA446" s="21">
        <v>0</v>
      </c>
      <c r="BB446" s="23">
        <v>0</v>
      </c>
      <c r="BC446" s="21">
        <v>0</v>
      </c>
      <c r="BD446" s="21">
        <v>0</v>
      </c>
      <c r="BE446" s="21">
        <v>0</v>
      </c>
      <c r="BF446" s="21">
        <v>0</v>
      </c>
      <c r="BG446" s="23">
        <v>353</v>
      </c>
      <c r="BH446" s="23">
        <v>156</v>
      </c>
      <c r="BI446" s="23">
        <v>347</v>
      </c>
      <c r="BJ446" s="23">
        <v>151</v>
      </c>
      <c r="BK446" s="23">
        <v>310</v>
      </c>
      <c r="BL446" s="23">
        <v>132</v>
      </c>
      <c r="BM446" s="23">
        <v>361</v>
      </c>
      <c r="BN446" s="23">
        <v>154</v>
      </c>
      <c r="BO446" s="21"/>
      <c r="BP446" s="21"/>
      <c r="BQ446" s="21"/>
      <c r="BR446" s="21"/>
      <c r="BS446" s="21"/>
      <c r="BT446" s="21"/>
      <c r="BU446" s="23">
        <v>0</v>
      </c>
      <c r="BV446" s="23">
        <v>0</v>
      </c>
      <c r="BW446" s="23">
        <v>0</v>
      </c>
      <c r="BX446" s="23">
        <v>0</v>
      </c>
      <c r="BY446" s="23">
        <v>0</v>
      </c>
      <c r="BZ446" s="23">
        <v>0</v>
      </c>
      <c r="CA446" s="23">
        <v>343</v>
      </c>
      <c r="CB446" s="23">
        <v>56</v>
      </c>
      <c r="CC446" s="23">
        <v>402</v>
      </c>
      <c r="CD446" s="23">
        <v>157</v>
      </c>
      <c r="CE446" s="23">
        <v>402</v>
      </c>
      <c r="CF446" s="23">
        <v>157</v>
      </c>
      <c r="CG446" s="23">
        <v>224</v>
      </c>
      <c r="CH446" s="23">
        <v>83</v>
      </c>
      <c r="CI446" s="23">
        <v>0</v>
      </c>
      <c r="CJ446" s="23">
        <v>0</v>
      </c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</row>
    <row r="447" spans="1:267" ht="17.25" thickBot="1">
      <c r="A447" s="23">
        <v>0</v>
      </c>
      <c r="B447" s="23">
        <v>0</v>
      </c>
      <c r="C447" s="23">
        <v>516895</v>
      </c>
      <c r="D447" s="23">
        <v>0</v>
      </c>
      <c r="E447" s="23">
        <v>0</v>
      </c>
      <c r="F447" s="23">
        <v>0</v>
      </c>
      <c r="G447" s="23">
        <v>0</v>
      </c>
      <c r="H447" s="23">
        <v>0</v>
      </c>
      <c r="I447" s="23">
        <v>3</v>
      </c>
      <c r="J447" s="21">
        <v>0</v>
      </c>
      <c r="K447" s="21">
        <v>0</v>
      </c>
      <c r="L447" s="23">
        <v>0</v>
      </c>
      <c r="M447" s="21" t="s">
        <v>1738</v>
      </c>
      <c r="N447" s="21">
        <v>0</v>
      </c>
      <c r="O447" s="23">
        <v>388</v>
      </c>
      <c r="P447" s="24" t="b">
        <v>0</v>
      </c>
      <c r="Q447" s="21" t="s">
        <v>2725</v>
      </c>
      <c r="R447" s="21" t="s">
        <v>2751</v>
      </c>
      <c r="S447" s="23">
        <v>45</v>
      </c>
      <c r="T447" s="21" t="s">
        <v>1739</v>
      </c>
      <c r="U447" s="21">
        <v>0</v>
      </c>
      <c r="V447" s="21" t="s">
        <v>1740</v>
      </c>
      <c r="W447" s="21">
        <v>0</v>
      </c>
      <c r="X447" s="24" t="b">
        <v>0</v>
      </c>
      <c r="Y447" s="21"/>
      <c r="Z447" s="21" t="s">
        <v>1170</v>
      </c>
      <c r="AA447" s="23">
        <v>14</v>
      </c>
      <c r="AB447" s="23">
        <v>1</v>
      </c>
      <c r="AC447" s="23">
        <v>0</v>
      </c>
      <c r="AD447" s="23">
        <v>68</v>
      </c>
      <c r="AE447" s="23">
        <v>68</v>
      </c>
      <c r="AF447" s="23">
        <v>473</v>
      </c>
      <c r="AG447" s="23">
        <v>473</v>
      </c>
      <c r="AH447" s="21">
        <v>0</v>
      </c>
      <c r="AI447" s="21">
        <v>0</v>
      </c>
      <c r="AJ447" s="21" t="s">
        <v>1740</v>
      </c>
      <c r="AK447" s="23">
        <v>0</v>
      </c>
      <c r="AL447" s="23">
        <v>0</v>
      </c>
      <c r="AM447" s="23">
        <v>0</v>
      </c>
      <c r="AN447" s="23">
        <v>0</v>
      </c>
      <c r="AO447" s="23">
        <v>0</v>
      </c>
      <c r="AP447" s="23">
        <v>0</v>
      </c>
      <c r="AQ447" s="23">
        <v>0</v>
      </c>
      <c r="AR447" s="23">
        <v>0</v>
      </c>
      <c r="AS447" s="23">
        <v>0</v>
      </c>
      <c r="AT447" s="23">
        <v>0</v>
      </c>
      <c r="AU447" s="23">
        <v>0</v>
      </c>
      <c r="AV447" s="23">
        <v>0</v>
      </c>
      <c r="AW447" s="23">
        <v>0</v>
      </c>
      <c r="AX447" s="21">
        <v>0</v>
      </c>
      <c r="AY447" s="21">
        <v>0</v>
      </c>
      <c r="AZ447" s="21">
        <v>0</v>
      </c>
      <c r="BA447" s="21">
        <v>0</v>
      </c>
      <c r="BB447" s="23">
        <v>0</v>
      </c>
      <c r="BC447" s="21">
        <v>0</v>
      </c>
      <c r="BD447" s="21">
        <v>0</v>
      </c>
      <c r="BE447" s="21">
        <v>0</v>
      </c>
      <c r="BF447" s="21">
        <v>0</v>
      </c>
      <c r="BG447" s="23">
        <v>487</v>
      </c>
      <c r="BH447" s="23">
        <v>169</v>
      </c>
      <c r="BI447" s="23">
        <v>487</v>
      </c>
      <c r="BJ447" s="23">
        <v>175</v>
      </c>
      <c r="BK447" s="23">
        <v>467</v>
      </c>
      <c r="BL447" s="23">
        <v>159</v>
      </c>
      <c r="BM447" s="23">
        <v>495</v>
      </c>
      <c r="BN447" s="23">
        <v>176</v>
      </c>
      <c r="BO447" s="21"/>
      <c r="BP447" s="21"/>
      <c r="BQ447" s="21"/>
      <c r="BR447" s="21"/>
      <c r="BS447" s="21"/>
      <c r="BT447" s="21"/>
      <c r="BU447" s="23">
        <v>0</v>
      </c>
      <c r="BV447" s="23">
        <v>0</v>
      </c>
      <c r="BW447" s="23">
        <v>0</v>
      </c>
      <c r="BX447" s="23">
        <v>0</v>
      </c>
      <c r="BY447" s="23">
        <v>0</v>
      </c>
      <c r="BZ447" s="23">
        <v>0</v>
      </c>
      <c r="CA447" s="23">
        <v>537</v>
      </c>
      <c r="CB447" s="23">
        <v>274</v>
      </c>
      <c r="CC447" s="23">
        <v>529</v>
      </c>
      <c r="CD447" s="23">
        <v>196</v>
      </c>
      <c r="CE447" s="23">
        <v>529</v>
      </c>
      <c r="CF447" s="23">
        <v>196</v>
      </c>
      <c r="CG447" s="23">
        <v>566</v>
      </c>
      <c r="CH447" s="23">
        <v>222</v>
      </c>
      <c r="CI447" s="23">
        <v>0</v>
      </c>
      <c r="CJ447" s="23">
        <v>0</v>
      </c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</row>
    <row r="448" spans="1:267" ht="17.25" thickBot="1">
      <c r="A448" s="23">
        <v>0</v>
      </c>
      <c r="B448" s="23">
        <v>0</v>
      </c>
      <c r="C448" s="23">
        <v>222690</v>
      </c>
      <c r="D448" s="23">
        <v>0</v>
      </c>
      <c r="E448" s="23">
        <v>0</v>
      </c>
      <c r="F448" s="23">
        <v>0</v>
      </c>
      <c r="G448" s="23">
        <v>0</v>
      </c>
      <c r="H448" s="23">
        <v>0</v>
      </c>
      <c r="I448" s="23">
        <v>2</v>
      </c>
      <c r="J448" s="21">
        <v>0</v>
      </c>
      <c r="K448" s="21">
        <v>0</v>
      </c>
      <c r="L448" s="23">
        <v>0</v>
      </c>
      <c r="M448" s="21" t="s">
        <v>1724</v>
      </c>
      <c r="N448" s="21">
        <v>0</v>
      </c>
      <c r="O448" s="23">
        <v>389</v>
      </c>
      <c r="P448" s="24" t="b">
        <v>0</v>
      </c>
      <c r="Q448" s="21" t="s">
        <v>2818</v>
      </c>
      <c r="R448" s="21" t="s">
        <v>2752</v>
      </c>
      <c r="S448" s="23">
        <v>45</v>
      </c>
      <c r="T448" s="21" t="s">
        <v>1725</v>
      </c>
      <c r="U448" s="21">
        <v>0</v>
      </c>
      <c r="V448" s="21" t="s">
        <v>734</v>
      </c>
      <c r="W448" s="21">
        <v>0.1</v>
      </c>
      <c r="X448" s="24" t="b">
        <v>0</v>
      </c>
      <c r="Y448" s="21"/>
      <c r="Z448" s="21" t="s">
        <v>1170</v>
      </c>
      <c r="AA448" s="23">
        <v>14</v>
      </c>
      <c r="AB448" s="23">
        <v>1</v>
      </c>
      <c r="AC448" s="23">
        <v>0</v>
      </c>
      <c r="AD448" s="23">
        <v>39</v>
      </c>
      <c r="AE448" s="23">
        <v>39</v>
      </c>
      <c r="AF448" s="23">
        <v>1422</v>
      </c>
      <c r="AG448" s="23">
        <v>1422</v>
      </c>
      <c r="AH448" s="21">
        <v>0</v>
      </c>
      <c r="AI448" s="21">
        <v>0</v>
      </c>
      <c r="AJ448" s="21" t="s">
        <v>734</v>
      </c>
      <c r="AK448" s="23">
        <v>0</v>
      </c>
      <c r="AL448" s="23">
        <v>0</v>
      </c>
      <c r="AM448" s="23">
        <v>0</v>
      </c>
      <c r="AN448" s="23">
        <v>0</v>
      </c>
      <c r="AO448" s="23">
        <v>0</v>
      </c>
      <c r="AP448" s="23">
        <v>0</v>
      </c>
      <c r="AQ448" s="23">
        <v>0</v>
      </c>
      <c r="AR448" s="23">
        <v>0</v>
      </c>
      <c r="AS448" s="23">
        <v>0</v>
      </c>
      <c r="AT448" s="23">
        <v>0</v>
      </c>
      <c r="AU448" s="23">
        <v>0</v>
      </c>
      <c r="AV448" s="23">
        <v>0</v>
      </c>
      <c r="AW448" s="23">
        <v>0</v>
      </c>
      <c r="AX448" s="21">
        <v>0</v>
      </c>
      <c r="AY448" s="21">
        <v>0</v>
      </c>
      <c r="AZ448" s="21">
        <v>0</v>
      </c>
      <c r="BA448" s="21">
        <v>0</v>
      </c>
      <c r="BB448" s="23">
        <v>0</v>
      </c>
      <c r="BC448" s="21">
        <v>0</v>
      </c>
      <c r="BD448" s="21">
        <v>0</v>
      </c>
      <c r="BE448" s="21">
        <v>0</v>
      </c>
      <c r="BF448" s="21">
        <v>0</v>
      </c>
      <c r="BG448" s="23">
        <v>404</v>
      </c>
      <c r="BH448" s="23">
        <v>185</v>
      </c>
      <c r="BI448" s="23">
        <v>403</v>
      </c>
      <c r="BJ448" s="23">
        <v>183</v>
      </c>
      <c r="BK448" s="23">
        <v>377</v>
      </c>
      <c r="BL448" s="23">
        <v>173</v>
      </c>
      <c r="BM448" s="23">
        <v>413</v>
      </c>
      <c r="BN448" s="23">
        <v>184</v>
      </c>
      <c r="BO448" s="21"/>
      <c r="BP448" s="21"/>
      <c r="BQ448" s="21"/>
      <c r="BR448" s="21"/>
      <c r="BS448" s="21"/>
      <c r="BT448" s="21"/>
      <c r="BU448" s="23">
        <v>0</v>
      </c>
      <c r="BV448" s="23">
        <v>0</v>
      </c>
      <c r="BW448" s="23">
        <v>0</v>
      </c>
      <c r="BX448" s="23">
        <v>0</v>
      </c>
      <c r="BY448" s="23">
        <v>0</v>
      </c>
      <c r="BZ448" s="23">
        <v>0</v>
      </c>
      <c r="CA448" s="23">
        <v>431</v>
      </c>
      <c r="CB448" s="23">
        <v>116</v>
      </c>
      <c r="CC448" s="23">
        <v>453</v>
      </c>
      <c r="CD448" s="23">
        <v>187</v>
      </c>
      <c r="CE448" s="23">
        <v>453</v>
      </c>
      <c r="CF448" s="23">
        <v>187</v>
      </c>
      <c r="CG448" s="23">
        <v>504</v>
      </c>
      <c r="CH448" s="23">
        <v>186</v>
      </c>
      <c r="CI448" s="23">
        <v>0</v>
      </c>
      <c r="CJ448" s="23">
        <v>0</v>
      </c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</row>
    <row r="449" spans="1:267" ht="17.25" thickBot="1">
      <c r="A449" s="23">
        <v>100</v>
      </c>
      <c r="B449" s="23">
        <v>25</v>
      </c>
      <c r="C449" s="23">
        <v>148225</v>
      </c>
      <c r="D449" s="23">
        <v>0</v>
      </c>
      <c r="E449" s="23">
        <v>0</v>
      </c>
      <c r="F449" s="23">
        <v>0</v>
      </c>
      <c r="G449" s="23">
        <v>0</v>
      </c>
      <c r="H449" s="23">
        <v>0</v>
      </c>
      <c r="I449" s="23">
        <v>4</v>
      </c>
      <c r="J449" s="21">
        <v>2.7</v>
      </c>
      <c r="K449" s="21">
        <v>0.7</v>
      </c>
      <c r="L449" s="23">
        <v>0</v>
      </c>
      <c r="M449" s="21" t="s">
        <v>715</v>
      </c>
      <c r="N449" s="21">
        <v>0</v>
      </c>
      <c r="O449" s="23">
        <v>390</v>
      </c>
      <c r="P449" s="24" t="b">
        <v>0</v>
      </c>
      <c r="Q449" s="21"/>
      <c r="R449" s="21" t="s">
        <v>2753</v>
      </c>
      <c r="S449" s="23">
        <v>65</v>
      </c>
      <c r="T449" s="21" t="s">
        <v>1720</v>
      </c>
      <c r="U449" s="21">
        <v>0</v>
      </c>
      <c r="V449" s="21" t="s">
        <v>769</v>
      </c>
      <c r="W449" s="21">
        <v>0.2</v>
      </c>
      <c r="X449" s="24" t="b">
        <v>0</v>
      </c>
      <c r="Y449" s="21"/>
      <c r="Z449" s="21" t="s">
        <v>1129</v>
      </c>
      <c r="AA449" s="23">
        <v>14</v>
      </c>
      <c r="AB449" s="23">
        <v>1</v>
      </c>
      <c r="AC449" s="23">
        <v>0</v>
      </c>
      <c r="AD449" s="23">
        <v>786</v>
      </c>
      <c r="AE449" s="23">
        <v>786</v>
      </c>
      <c r="AF449" s="23">
        <v>3695</v>
      </c>
      <c r="AG449" s="23">
        <v>3695</v>
      </c>
      <c r="AH449" s="21">
        <v>0</v>
      </c>
      <c r="AI449" s="21">
        <v>0</v>
      </c>
      <c r="AJ449" s="21" t="s">
        <v>769</v>
      </c>
      <c r="AK449" s="23">
        <v>0</v>
      </c>
      <c r="AL449" s="23">
        <v>0</v>
      </c>
      <c r="AM449" s="23">
        <v>0</v>
      </c>
      <c r="AN449" s="23">
        <v>0</v>
      </c>
      <c r="AO449" s="23">
        <v>0</v>
      </c>
      <c r="AP449" s="23">
        <v>0</v>
      </c>
      <c r="AQ449" s="23">
        <v>0</v>
      </c>
      <c r="AR449" s="23">
        <v>0</v>
      </c>
      <c r="AS449" s="23">
        <v>0</v>
      </c>
      <c r="AT449" s="23">
        <v>0</v>
      </c>
      <c r="AU449" s="23">
        <v>0</v>
      </c>
      <c r="AV449" s="23">
        <v>0</v>
      </c>
      <c r="AW449" s="23">
        <v>0</v>
      </c>
      <c r="AX449" s="21">
        <v>0</v>
      </c>
      <c r="AY449" s="21">
        <v>0</v>
      </c>
      <c r="AZ449" s="21">
        <v>0</v>
      </c>
      <c r="BA449" s="21">
        <v>0</v>
      </c>
      <c r="BB449" s="23">
        <v>0</v>
      </c>
      <c r="BC449" s="21">
        <v>0</v>
      </c>
      <c r="BD449" s="21">
        <v>0</v>
      </c>
      <c r="BE449" s="21">
        <v>0</v>
      </c>
      <c r="BF449" s="21">
        <v>0</v>
      </c>
      <c r="BG449" s="23">
        <v>650</v>
      </c>
      <c r="BH449" s="23">
        <v>80</v>
      </c>
      <c r="BI449" s="23">
        <v>652</v>
      </c>
      <c r="BJ449" s="23">
        <v>80</v>
      </c>
      <c r="BK449" s="23">
        <v>649</v>
      </c>
      <c r="BL449" s="23">
        <v>80</v>
      </c>
      <c r="BM449" s="23">
        <v>652</v>
      </c>
      <c r="BN449" s="23">
        <v>80</v>
      </c>
      <c r="BO449" s="21"/>
      <c r="BP449" s="21"/>
      <c r="BQ449" s="21"/>
      <c r="BR449" s="21"/>
      <c r="BS449" s="23">
        <v>2</v>
      </c>
      <c r="BT449" s="21"/>
      <c r="BU449" s="23">
        <v>0</v>
      </c>
      <c r="BV449" s="23">
        <v>0</v>
      </c>
      <c r="BW449" s="23">
        <v>0</v>
      </c>
      <c r="BX449" s="23">
        <v>0</v>
      </c>
      <c r="BY449" s="23">
        <v>0</v>
      </c>
      <c r="BZ449" s="23">
        <v>0</v>
      </c>
      <c r="CA449" s="23">
        <v>45</v>
      </c>
      <c r="CB449" s="23">
        <v>16</v>
      </c>
      <c r="CC449" s="23">
        <v>652</v>
      </c>
      <c r="CD449" s="23">
        <v>81</v>
      </c>
      <c r="CE449" s="23">
        <v>652</v>
      </c>
      <c r="CF449" s="23">
        <v>81</v>
      </c>
      <c r="CG449" s="23">
        <v>334</v>
      </c>
      <c r="CH449" s="23">
        <v>55</v>
      </c>
      <c r="CI449" s="23">
        <v>0</v>
      </c>
      <c r="CJ449" s="23">
        <v>0</v>
      </c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</row>
    <row r="450" spans="1:267" ht="17.25" thickBot="1">
      <c r="A450" s="21"/>
      <c r="B450" s="21"/>
      <c r="C450" s="23">
        <v>221820</v>
      </c>
      <c r="D450" s="23">
        <v>0</v>
      </c>
      <c r="E450" s="23">
        <v>0</v>
      </c>
      <c r="F450" s="23">
        <v>0</v>
      </c>
      <c r="G450" s="23">
        <v>0</v>
      </c>
      <c r="H450" s="23">
        <v>0</v>
      </c>
      <c r="I450" s="23">
        <v>2</v>
      </c>
      <c r="J450" s="21">
        <v>2.8</v>
      </c>
      <c r="K450" s="21">
        <v>2.8</v>
      </c>
      <c r="L450" s="23">
        <v>0</v>
      </c>
      <c r="M450" s="21" t="s">
        <v>1727</v>
      </c>
      <c r="N450" s="21">
        <v>0</v>
      </c>
      <c r="O450" s="23">
        <v>391</v>
      </c>
      <c r="P450" s="24" t="b">
        <v>0</v>
      </c>
      <c r="Q450" s="21"/>
      <c r="R450" s="21"/>
      <c r="S450" s="23">
        <v>50</v>
      </c>
      <c r="T450" s="21" t="s">
        <v>1728</v>
      </c>
      <c r="U450" s="21">
        <v>0</v>
      </c>
      <c r="V450" s="21" t="s">
        <v>754</v>
      </c>
      <c r="W450" s="21">
        <v>7.3</v>
      </c>
      <c r="X450" s="24" t="b">
        <v>0</v>
      </c>
      <c r="Y450" s="21"/>
      <c r="Z450" s="21" t="s">
        <v>1129</v>
      </c>
      <c r="AA450" s="23">
        <v>14</v>
      </c>
      <c r="AB450" s="23">
        <v>1</v>
      </c>
      <c r="AC450" s="23">
        <v>0</v>
      </c>
      <c r="AD450" s="23">
        <v>20472</v>
      </c>
      <c r="AE450" s="23">
        <v>20472</v>
      </c>
      <c r="AF450" s="23">
        <v>42836</v>
      </c>
      <c r="AG450" s="23">
        <v>42836</v>
      </c>
      <c r="AH450" s="21">
        <v>0</v>
      </c>
      <c r="AI450" s="21">
        <v>0</v>
      </c>
      <c r="AJ450" s="21" t="s">
        <v>2187</v>
      </c>
      <c r="AK450" s="23">
        <v>45</v>
      </c>
      <c r="AL450" s="23">
        <v>0</v>
      </c>
      <c r="AM450" s="23">
        <v>0</v>
      </c>
      <c r="AN450" s="23">
        <v>0</v>
      </c>
      <c r="AO450" s="23">
        <v>0</v>
      </c>
      <c r="AP450" s="23">
        <v>0</v>
      </c>
      <c r="AQ450" s="23">
        <v>0</v>
      </c>
      <c r="AR450" s="23">
        <v>0</v>
      </c>
      <c r="AS450" s="23">
        <v>1</v>
      </c>
      <c r="AT450" s="23">
        <v>0</v>
      </c>
      <c r="AU450" s="23">
        <v>0</v>
      </c>
      <c r="AV450" s="23">
        <v>0</v>
      </c>
      <c r="AW450" s="23">
        <v>7</v>
      </c>
      <c r="AX450" s="21">
        <v>4.8</v>
      </c>
      <c r="AY450" s="21">
        <v>4.0999999999999996</v>
      </c>
      <c r="AZ450" s="21">
        <v>0</v>
      </c>
      <c r="BA450" s="21">
        <v>0.9</v>
      </c>
      <c r="BB450" s="23">
        <v>1</v>
      </c>
      <c r="BC450" s="21">
        <v>0</v>
      </c>
      <c r="BD450" s="21">
        <v>0.02</v>
      </c>
      <c r="BE450" s="21">
        <v>0.02</v>
      </c>
      <c r="BF450" s="21">
        <v>0.24</v>
      </c>
      <c r="BG450" s="23">
        <v>181</v>
      </c>
      <c r="BH450" s="23">
        <v>70</v>
      </c>
      <c r="BI450" s="23">
        <v>137</v>
      </c>
      <c r="BJ450" s="23">
        <v>42</v>
      </c>
      <c r="BK450" s="23">
        <v>558</v>
      </c>
      <c r="BL450" s="23">
        <v>209</v>
      </c>
      <c r="BM450" s="23">
        <v>200</v>
      </c>
      <c r="BN450" s="23">
        <v>73</v>
      </c>
      <c r="BO450" s="21"/>
      <c r="BP450" s="21"/>
      <c r="BQ450" s="21"/>
      <c r="BR450" s="21"/>
      <c r="BS450" s="21"/>
      <c r="BT450" s="21"/>
      <c r="BU450" s="23">
        <v>0</v>
      </c>
      <c r="BV450" s="23">
        <v>0</v>
      </c>
      <c r="BW450" s="23">
        <v>0.04</v>
      </c>
      <c r="BX450" s="23">
        <v>0.04</v>
      </c>
      <c r="BY450" s="23">
        <v>0.48</v>
      </c>
      <c r="BZ450" s="23">
        <v>0</v>
      </c>
      <c r="CA450" s="23">
        <v>254</v>
      </c>
      <c r="CB450" s="23">
        <v>30</v>
      </c>
      <c r="CC450" s="23">
        <v>590</v>
      </c>
      <c r="CD450" s="23">
        <v>210</v>
      </c>
      <c r="CE450" s="23">
        <v>590</v>
      </c>
      <c r="CF450" s="23">
        <v>210</v>
      </c>
      <c r="CG450" s="23">
        <v>52</v>
      </c>
      <c r="CH450" s="23">
        <v>18</v>
      </c>
      <c r="CI450" s="23">
        <v>2</v>
      </c>
      <c r="CJ450" s="23">
        <v>0</v>
      </c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</row>
    <row r="451" spans="1:267" ht="17.25" thickBot="1">
      <c r="A451" s="21"/>
      <c r="B451" s="21"/>
      <c r="C451" s="23">
        <v>195851</v>
      </c>
      <c r="D451" s="23">
        <v>0</v>
      </c>
      <c r="E451" s="23">
        <v>0</v>
      </c>
      <c r="F451" s="23">
        <v>0</v>
      </c>
      <c r="G451" s="23">
        <v>0</v>
      </c>
      <c r="H451" s="23">
        <v>0</v>
      </c>
      <c r="I451" s="23">
        <v>3</v>
      </c>
      <c r="J451" s="21">
        <v>2.1</v>
      </c>
      <c r="K451" s="21">
        <v>2.1</v>
      </c>
      <c r="L451" s="23">
        <v>1</v>
      </c>
      <c r="M451" s="21" t="s">
        <v>1685</v>
      </c>
      <c r="N451" s="21">
        <v>1</v>
      </c>
      <c r="O451" s="23">
        <v>392</v>
      </c>
      <c r="P451" s="24" t="b">
        <v>0</v>
      </c>
      <c r="Q451" s="21"/>
      <c r="R451" s="21"/>
      <c r="S451" s="23">
        <v>50</v>
      </c>
      <c r="T451" s="21" t="s">
        <v>1709</v>
      </c>
      <c r="U451" s="21">
        <v>1</v>
      </c>
      <c r="V451" s="21" t="s">
        <v>901</v>
      </c>
      <c r="W451" s="21">
        <v>0.1</v>
      </c>
      <c r="X451" s="24" t="b">
        <v>0</v>
      </c>
      <c r="Y451" s="21"/>
      <c r="Z451" s="21" t="s">
        <v>1129</v>
      </c>
      <c r="AA451" s="23">
        <v>14</v>
      </c>
      <c r="AB451" s="23">
        <v>1</v>
      </c>
      <c r="AC451" s="23">
        <v>1</v>
      </c>
      <c r="AD451" s="23">
        <v>165</v>
      </c>
      <c r="AE451" s="23">
        <v>165</v>
      </c>
      <c r="AF451" s="23">
        <v>557</v>
      </c>
      <c r="AG451" s="23">
        <v>557</v>
      </c>
      <c r="AH451" s="21">
        <v>0.2</v>
      </c>
      <c r="AI451" s="21">
        <v>0.2</v>
      </c>
      <c r="AJ451" s="21" t="s">
        <v>901</v>
      </c>
      <c r="AK451" s="23">
        <v>2</v>
      </c>
      <c r="AL451" s="23">
        <v>0</v>
      </c>
      <c r="AM451" s="23">
        <v>0</v>
      </c>
      <c r="AN451" s="23">
        <v>0</v>
      </c>
      <c r="AO451" s="23">
        <v>0</v>
      </c>
      <c r="AP451" s="23">
        <v>0</v>
      </c>
      <c r="AQ451" s="23">
        <v>0</v>
      </c>
      <c r="AR451" s="23">
        <v>0</v>
      </c>
      <c r="AS451" s="23">
        <v>0</v>
      </c>
      <c r="AT451" s="23">
        <v>0</v>
      </c>
      <c r="AU451" s="23">
        <v>0</v>
      </c>
      <c r="AV451" s="23">
        <v>0</v>
      </c>
      <c r="AW451" s="23">
        <v>4</v>
      </c>
      <c r="AX451" s="21">
        <v>7.2</v>
      </c>
      <c r="AY451" s="21">
        <v>0.1</v>
      </c>
      <c r="AZ451" s="21">
        <v>0</v>
      </c>
      <c r="BA451" s="21">
        <v>0.7</v>
      </c>
      <c r="BB451" s="23">
        <v>0</v>
      </c>
      <c r="BC451" s="21">
        <v>0</v>
      </c>
      <c r="BD451" s="21">
        <v>0</v>
      </c>
      <c r="BE451" s="21">
        <v>0</v>
      </c>
      <c r="BF451" s="21">
        <v>0.46</v>
      </c>
      <c r="BG451" s="23">
        <v>167</v>
      </c>
      <c r="BH451" s="23">
        <v>73</v>
      </c>
      <c r="BI451" s="23">
        <v>212</v>
      </c>
      <c r="BJ451" s="23">
        <v>112</v>
      </c>
      <c r="BK451" s="23">
        <v>540</v>
      </c>
      <c r="BL451" s="23">
        <v>213</v>
      </c>
      <c r="BM451" s="23">
        <v>209</v>
      </c>
      <c r="BN451" s="23">
        <v>98</v>
      </c>
      <c r="BO451" s="21"/>
      <c r="BP451" s="21"/>
      <c r="BQ451" s="21"/>
      <c r="BR451" s="21"/>
      <c r="BS451" s="21"/>
      <c r="BT451" s="21"/>
      <c r="BU451" s="23">
        <v>0</v>
      </c>
      <c r="BV451" s="23">
        <v>0</v>
      </c>
      <c r="BW451" s="23">
        <v>0</v>
      </c>
      <c r="BX451" s="23">
        <v>0</v>
      </c>
      <c r="BY451" s="23">
        <v>20.7</v>
      </c>
      <c r="BZ451" s="23">
        <v>0</v>
      </c>
      <c r="CA451" s="23">
        <v>231</v>
      </c>
      <c r="CB451" s="23">
        <v>153</v>
      </c>
      <c r="CC451" s="23">
        <v>238</v>
      </c>
      <c r="CD451" s="23">
        <v>105</v>
      </c>
      <c r="CE451" s="23">
        <v>238</v>
      </c>
      <c r="CF451" s="23">
        <v>105</v>
      </c>
      <c r="CG451" s="23">
        <v>459</v>
      </c>
      <c r="CH451" s="23">
        <v>157</v>
      </c>
      <c r="CI451" s="23">
        <v>0</v>
      </c>
      <c r="CJ451" s="23">
        <v>0</v>
      </c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</row>
    <row r="452" spans="1:267" ht="17.25" thickBot="1">
      <c r="A452" s="21"/>
      <c r="B452" s="21"/>
      <c r="C452" s="23">
        <v>244856</v>
      </c>
      <c r="D452" s="23">
        <v>0</v>
      </c>
      <c r="E452" s="23">
        <v>0</v>
      </c>
      <c r="F452" s="23">
        <v>0</v>
      </c>
      <c r="G452" s="23">
        <v>0</v>
      </c>
      <c r="H452" s="23">
        <v>0</v>
      </c>
      <c r="I452" s="23">
        <v>2</v>
      </c>
      <c r="J452" s="21">
        <v>1.5</v>
      </c>
      <c r="K452" s="21">
        <v>1.5</v>
      </c>
      <c r="L452" s="23">
        <v>0</v>
      </c>
      <c r="M452" s="21" t="s">
        <v>2508</v>
      </c>
      <c r="N452" s="21">
        <v>0</v>
      </c>
      <c r="O452" s="23">
        <v>393</v>
      </c>
      <c r="P452" s="24" t="b">
        <v>0</v>
      </c>
      <c r="Q452" s="21"/>
      <c r="R452" s="21"/>
      <c r="S452" s="23">
        <v>40</v>
      </c>
      <c r="T452" s="21" t="s">
        <v>2509</v>
      </c>
      <c r="U452" s="21">
        <v>0</v>
      </c>
      <c r="V452" s="21" t="s">
        <v>2510</v>
      </c>
      <c r="W452" s="21">
        <v>0.1</v>
      </c>
      <c r="X452" s="24" t="b">
        <v>0</v>
      </c>
      <c r="Y452" s="21"/>
      <c r="Z452" s="21" t="s">
        <v>1129</v>
      </c>
      <c r="AA452" s="23">
        <v>14</v>
      </c>
      <c r="AB452" s="23">
        <v>1</v>
      </c>
      <c r="AC452" s="23">
        <v>0</v>
      </c>
      <c r="AD452" s="23">
        <v>147</v>
      </c>
      <c r="AE452" s="23">
        <v>147</v>
      </c>
      <c r="AF452" s="23">
        <v>561</v>
      </c>
      <c r="AG452" s="23">
        <v>561</v>
      </c>
      <c r="AH452" s="21">
        <v>0</v>
      </c>
      <c r="AI452" s="21">
        <v>0</v>
      </c>
      <c r="AJ452" s="21" t="s">
        <v>2510</v>
      </c>
      <c r="AK452" s="23">
        <v>0</v>
      </c>
      <c r="AL452" s="23">
        <v>0</v>
      </c>
      <c r="AM452" s="23">
        <v>0</v>
      </c>
      <c r="AN452" s="23">
        <v>0</v>
      </c>
      <c r="AO452" s="23">
        <v>0</v>
      </c>
      <c r="AP452" s="23">
        <v>0</v>
      </c>
      <c r="AQ452" s="23">
        <v>0</v>
      </c>
      <c r="AR452" s="23">
        <v>0</v>
      </c>
      <c r="AS452" s="23">
        <v>0</v>
      </c>
      <c r="AT452" s="23">
        <v>0</v>
      </c>
      <c r="AU452" s="23">
        <v>0</v>
      </c>
      <c r="AV452" s="23">
        <v>0</v>
      </c>
      <c r="AW452" s="23">
        <v>0</v>
      </c>
      <c r="AX452" s="21">
        <v>0</v>
      </c>
      <c r="AY452" s="21">
        <v>0</v>
      </c>
      <c r="AZ452" s="21">
        <v>0</v>
      </c>
      <c r="BA452" s="21">
        <v>0</v>
      </c>
      <c r="BB452" s="23">
        <v>0</v>
      </c>
      <c r="BC452" s="21">
        <v>0</v>
      </c>
      <c r="BD452" s="21">
        <v>0</v>
      </c>
      <c r="BE452" s="21">
        <v>0</v>
      </c>
      <c r="BF452" s="21">
        <v>0</v>
      </c>
      <c r="BG452" s="23">
        <v>294</v>
      </c>
      <c r="BH452" s="23">
        <v>117</v>
      </c>
      <c r="BI452" s="23">
        <v>286</v>
      </c>
      <c r="BJ452" s="23">
        <v>113</v>
      </c>
      <c r="BK452" s="23">
        <v>243</v>
      </c>
      <c r="BL452" s="23">
        <v>88</v>
      </c>
      <c r="BM452" s="23">
        <v>303</v>
      </c>
      <c r="BN452" s="23">
        <v>116</v>
      </c>
      <c r="BO452" s="21"/>
      <c r="BP452" s="21"/>
      <c r="BQ452" s="21"/>
      <c r="BR452" s="21"/>
      <c r="BS452" s="21"/>
      <c r="BT452" s="21"/>
      <c r="BU452" s="23">
        <v>0</v>
      </c>
      <c r="BV452" s="23">
        <v>0</v>
      </c>
      <c r="BW452" s="23">
        <v>0</v>
      </c>
      <c r="BX452" s="23">
        <v>0</v>
      </c>
      <c r="BY452" s="23">
        <v>0</v>
      </c>
      <c r="BZ452" s="23">
        <v>0</v>
      </c>
      <c r="CA452" s="23">
        <v>623</v>
      </c>
      <c r="CB452" s="23">
        <v>187</v>
      </c>
      <c r="CC452" s="23">
        <v>349</v>
      </c>
      <c r="CD452" s="23">
        <v>121</v>
      </c>
      <c r="CE452" s="23">
        <v>349</v>
      </c>
      <c r="CF452" s="23">
        <v>121</v>
      </c>
      <c r="CG452" s="23">
        <v>451</v>
      </c>
      <c r="CH452" s="23">
        <v>174</v>
      </c>
      <c r="CI452" s="23">
        <v>0</v>
      </c>
      <c r="CJ452" s="23">
        <v>0</v>
      </c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</row>
    <row r="453" spans="1:267" ht="17.25" thickBot="1">
      <c r="A453" s="21"/>
      <c r="B453" s="21"/>
      <c r="C453" s="23">
        <v>488404</v>
      </c>
      <c r="D453" s="23">
        <v>0</v>
      </c>
      <c r="E453" s="23">
        <v>0</v>
      </c>
      <c r="F453" s="23">
        <v>0</v>
      </c>
      <c r="G453" s="23">
        <v>0</v>
      </c>
      <c r="H453" s="23">
        <v>0</v>
      </c>
      <c r="I453" s="23">
        <v>3</v>
      </c>
      <c r="J453" s="21">
        <v>1.5</v>
      </c>
      <c r="K453" s="21">
        <v>1.5</v>
      </c>
      <c r="L453" s="23">
        <v>1</v>
      </c>
      <c r="M453" s="21" t="s">
        <v>1409</v>
      </c>
      <c r="N453" s="21">
        <v>1</v>
      </c>
      <c r="O453" s="23">
        <v>394</v>
      </c>
      <c r="P453" s="24" t="b">
        <v>0</v>
      </c>
      <c r="Q453" s="21"/>
      <c r="R453" s="21"/>
      <c r="S453" s="23">
        <v>45</v>
      </c>
      <c r="T453" s="21" t="s">
        <v>1721</v>
      </c>
      <c r="U453" s="21">
        <v>1</v>
      </c>
      <c r="V453" s="21" t="s">
        <v>1722</v>
      </c>
      <c r="W453" s="21">
        <v>0.1</v>
      </c>
      <c r="X453" s="24" t="b">
        <v>0</v>
      </c>
      <c r="Y453" s="21"/>
      <c r="Z453" s="21" t="s">
        <v>1129</v>
      </c>
      <c r="AA453" s="23">
        <v>14</v>
      </c>
      <c r="AB453" s="23">
        <v>1</v>
      </c>
      <c r="AC453" s="23">
        <v>1</v>
      </c>
      <c r="AD453" s="23">
        <v>932</v>
      </c>
      <c r="AE453" s="23">
        <v>932</v>
      </c>
      <c r="AF453" s="23">
        <v>1209</v>
      </c>
      <c r="AG453" s="23">
        <v>1209</v>
      </c>
      <c r="AH453" s="21">
        <v>0.2</v>
      </c>
      <c r="AI453" s="21">
        <v>0.2</v>
      </c>
      <c r="AJ453" s="21" t="s">
        <v>1029</v>
      </c>
      <c r="AK453" s="23">
        <v>13</v>
      </c>
      <c r="AL453" s="23">
        <v>0</v>
      </c>
      <c r="AM453" s="23">
        <v>0</v>
      </c>
      <c r="AN453" s="23">
        <v>0</v>
      </c>
      <c r="AO453" s="23">
        <v>0</v>
      </c>
      <c r="AP453" s="23">
        <v>0</v>
      </c>
      <c r="AQ453" s="23">
        <v>0</v>
      </c>
      <c r="AR453" s="23">
        <v>0</v>
      </c>
      <c r="AS453" s="23">
        <v>0</v>
      </c>
      <c r="AT453" s="23">
        <v>0</v>
      </c>
      <c r="AU453" s="23">
        <v>0</v>
      </c>
      <c r="AV453" s="23">
        <v>0</v>
      </c>
      <c r="AW453" s="23">
        <v>2</v>
      </c>
      <c r="AX453" s="21">
        <v>0.2</v>
      </c>
      <c r="AY453" s="21">
        <v>0.3</v>
      </c>
      <c r="AZ453" s="21">
        <v>7</v>
      </c>
      <c r="BA453" s="21">
        <v>0.8</v>
      </c>
      <c r="BB453" s="23">
        <v>0</v>
      </c>
      <c r="BC453" s="21">
        <v>0.24</v>
      </c>
      <c r="BD453" s="21">
        <v>0</v>
      </c>
      <c r="BE453" s="21">
        <v>0.24</v>
      </c>
      <c r="BF453" s="21">
        <v>0.82</v>
      </c>
      <c r="BG453" s="23">
        <v>220</v>
      </c>
      <c r="BH453" s="23">
        <v>104</v>
      </c>
      <c r="BI453" s="23">
        <v>201</v>
      </c>
      <c r="BJ453" s="23">
        <v>107</v>
      </c>
      <c r="BK453" s="23">
        <v>98</v>
      </c>
      <c r="BL453" s="23">
        <v>57</v>
      </c>
      <c r="BM453" s="23">
        <v>204</v>
      </c>
      <c r="BN453" s="23">
        <v>95</v>
      </c>
      <c r="BO453" s="21"/>
      <c r="BP453" s="21"/>
      <c r="BQ453" s="21"/>
      <c r="BR453" s="21"/>
      <c r="BS453" s="21"/>
      <c r="BT453" s="21"/>
      <c r="BU453" s="23">
        <v>1.66</v>
      </c>
      <c r="BV453" s="23">
        <v>0</v>
      </c>
      <c r="BW453" s="23">
        <v>0</v>
      </c>
      <c r="BX453" s="23">
        <v>1.66</v>
      </c>
      <c r="BY453" s="23">
        <v>5.68</v>
      </c>
      <c r="BZ453" s="23">
        <v>0</v>
      </c>
      <c r="CA453" s="23">
        <v>518</v>
      </c>
      <c r="CB453" s="23">
        <v>262</v>
      </c>
      <c r="CC453" s="23">
        <v>216</v>
      </c>
      <c r="CD453" s="23">
        <v>92</v>
      </c>
      <c r="CE453" s="23">
        <v>216</v>
      </c>
      <c r="CF453" s="23">
        <v>92</v>
      </c>
      <c r="CG453" s="23">
        <v>392</v>
      </c>
      <c r="CH453" s="23">
        <v>124</v>
      </c>
      <c r="CI453" s="23">
        <v>0</v>
      </c>
      <c r="CJ453" s="23">
        <v>0</v>
      </c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</row>
    <row r="454" spans="1:267" ht="17.25" thickBot="1">
      <c r="A454" s="21"/>
      <c r="B454" s="21"/>
      <c r="C454" s="23">
        <v>90152</v>
      </c>
      <c r="D454" s="23">
        <v>0</v>
      </c>
      <c r="E454" s="23">
        <v>0</v>
      </c>
      <c r="F454" s="23">
        <v>0</v>
      </c>
      <c r="G454" s="23">
        <v>0</v>
      </c>
      <c r="H454" s="23">
        <v>1</v>
      </c>
      <c r="I454" s="23">
        <v>2</v>
      </c>
      <c r="J454" s="21">
        <v>2.8</v>
      </c>
      <c r="K454" s="21">
        <v>2.8</v>
      </c>
      <c r="L454" s="23">
        <v>14</v>
      </c>
      <c r="M454" s="21" t="s">
        <v>1693</v>
      </c>
      <c r="N454" s="21">
        <v>14</v>
      </c>
      <c r="O454" s="23">
        <v>395</v>
      </c>
      <c r="P454" s="24" t="b">
        <v>1</v>
      </c>
      <c r="Q454" s="21"/>
      <c r="R454" s="21"/>
      <c r="S454" s="23">
        <v>50</v>
      </c>
      <c r="T454" s="21" t="s">
        <v>1694</v>
      </c>
      <c r="U454" s="21">
        <v>14</v>
      </c>
      <c r="V454" s="21" t="s">
        <v>746</v>
      </c>
      <c r="W454" s="21">
        <v>3</v>
      </c>
      <c r="X454" s="24" t="b">
        <v>0</v>
      </c>
      <c r="Y454" s="21"/>
      <c r="Z454" s="21" t="s">
        <v>1129</v>
      </c>
      <c r="AA454" s="23">
        <v>14</v>
      </c>
      <c r="AB454" s="23">
        <v>1</v>
      </c>
      <c r="AC454" s="23">
        <v>14</v>
      </c>
      <c r="AD454" s="23">
        <v>51456</v>
      </c>
      <c r="AE454" s="23">
        <v>51456</v>
      </c>
      <c r="AF454" s="23">
        <v>6971</v>
      </c>
      <c r="AG454" s="23">
        <v>6971</v>
      </c>
      <c r="AH454" s="21">
        <v>2.8</v>
      </c>
      <c r="AI454" s="21">
        <v>2.8</v>
      </c>
      <c r="AJ454" s="21" t="s">
        <v>2511</v>
      </c>
      <c r="AK454" s="23">
        <v>90</v>
      </c>
      <c r="AL454" s="23">
        <v>1</v>
      </c>
      <c r="AM454" s="23">
        <v>0</v>
      </c>
      <c r="AN454" s="23">
        <v>1</v>
      </c>
      <c r="AO454" s="23">
        <v>0</v>
      </c>
      <c r="AP454" s="23">
        <v>0</v>
      </c>
      <c r="AQ454" s="23">
        <v>0</v>
      </c>
      <c r="AR454" s="23">
        <v>0</v>
      </c>
      <c r="AS454" s="23">
        <v>0</v>
      </c>
      <c r="AT454" s="23">
        <v>0</v>
      </c>
      <c r="AU454" s="23">
        <v>0</v>
      </c>
      <c r="AV454" s="23">
        <v>2</v>
      </c>
      <c r="AW454" s="23">
        <v>38</v>
      </c>
      <c r="AX454" s="21">
        <v>46.6</v>
      </c>
      <c r="AY454" s="21">
        <v>1</v>
      </c>
      <c r="AZ454" s="21">
        <v>37</v>
      </c>
      <c r="BA454" s="21">
        <v>8.5</v>
      </c>
      <c r="BB454" s="23">
        <v>1</v>
      </c>
      <c r="BC454" s="21">
        <v>0.55000000000000004</v>
      </c>
      <c r="BD454" s="21">
        <v>0</v>
      </c>
      <c r="BE454" s="21">
        <v>0.55000000000000004</v>
      </c>
      <c r="BF454" s="21">
        <v>2.27</v>
      </c>
      <c r="BG454" s="23">
        <v>10</v>
      </c>
      <c r="BH454" s="23">
        <v>2</v>
      </c>
      <c r="BI454" s="23">
        <v>177</v>
      </c>
      <c r="BJ454" s="23">
        <v>59</v>
      </c>
      <c r="BK454" s="23">
        <v>18</v>
      </c>
      <c r="BL454" s="23">
        <v>3</v>
      </c>
      <c r="BM454" s="23">
        <v>23</v>
      </c>
      <c r="BN454" s="23">
        <v>3</v>
      </c>
      <c r="BO454" s="21"/>
      <c r="BP454" s="21"/>
      <c r="BQ454" s="21"/>
      <c r="BR454" s="21"/>
      <c r="BS454" s="21"/>
      <c r="BT454" s="21"/>
      <c r="BU454" s="23">
        <v>0.55000000000000004</v>
      </c>
      <c r="BV454" s="23">
        <v>0</v>
      </c>
      <c r="BW454" s="23">
        <v>0</v>
      </c>
      <c r="BX454" s="23">
        <v>0.55000000000000004</v>
      </c>
      <c r="BY454" s="23">
        <v>2.27</v>
      </c>
      <c r="BZ454" s="23">
        <v>0</v>
      </c>
      <c r="CA454" s="23">
        <v>179</v>
      </c>
      <c r="CB454" s="23">
        <v>18</v>
      </c>
      <c r="CC454" s="23">
        <v>1</v>
      </c>
      <c r="CD454" s="23">
        <v>1</v>
      </c>
      <c r="CE454" s="23">
        <v>1</v>
      </c>
      <c r="CF454" s="23">
        <v>1</v>
      </c>
      <c r="CG454" s="23">
        <v>106</v>
      </c>
      <c r="CH454" s="23">
        <v>35</v>
      </c>
      <c r="CI454" s="23">
        <v>1</v>
      </c>
      <c r="CJ454" s="23">
        <v>1</v>
      </c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</row>
    <row r="455" spans="1:267" ht="17.25" thickBot="1">
      <c r="A455" s="21"/>
      <c r="B455" s="21"/>
      <c r="C455" s="23">
        <v>176297</v>
      </c>
      <c r="D455" s="23">
        <v>0</v>
      </c>
      <c r="E455" s="23">
        <v>0</v>
      </c>
      <c r="F455" s="23">
        <v>0</v>
      </c>
      <c r="G455" s="23">
        <v>0</v>
      </c>
      <c r="H455" s="23">
        <v>0</v>
      </c>
      <c r="I455" s="23">
        <v>3</v>
      </c>
      <c r="J455" s="21">
        <v>3.5</v>
      </c>
      <c r="K455" s="21">
        <v>3.5</v>
      </c>
      <c r="L455" s="23">
        <v>3</v>
      </c>
      <c r="M455" s="21" t="s">
        <v>1178</v>
      </c>
      <c r="N455" s="21">
        <v>3</v>
      </c>
      <c r="O455" s="23">
        <v>396</v>
      </c>
      <c r="P455" s="24" t="b">
        <v>0</v>
      </c>
      <c r="Q455" s="21"/>
      <c r="R455" s="21"/>
      <c r="S455" s="23">
        <v>90</v>
      </c>
      <c r="T455" s="21" t="s">
        <v>1704</v>
      </c>
      <c r="U455" s="21">
        <v>3</v>
      </c>
      <c r="V455" s="21" t="s">
        <v>661</v>
      </c>
      <c r="W455" s="21">
        <v>49.8</v>
      </c>
      <c r="X455" s="24" t="b">
        <v>0</v>
      </c>
      <c r="Y455" s="21"/>
      <c r="Z455" s="21" t="s">
        <v>1129</v>
      </c>
      <c r="AA455" s="23">
        <v>14</v>
      </c>
      <c r="AB455" s="23">
        <v>1</v>
      </c>
      <c r="AC455" s="23">
        <v>3</v>
      </c>
      <c r="AD455" s="23">
        <v>109304</v>
      </c>
      <c r="AE455" s="23">
        <v>109304</v>
      </c>
      <c r="AF455" s="23">
        <v>78037</v>
      </c>
      <c r="AG455" s="23">
        <v>78037</v>
      </c>
      <c r="AH455" s="21">
        <v>0.3</v>
      </c>
      <c r="AI455" s="21">
        <v>0.3</v>
      </c>
      <c r="AJ455" s="21" t="s">
        <v>661</v>
      </c>
      <c r="AK455" s="23">
        <v>87</v>
      </c>
      <c r="AL455" s="23">
        <v>0</v>
      </c>
      <c r="AM455" s="23">
        <v>0</v>
      </c>
      <c r="AN455" s="23">
        <v>1</v>
      </c>
      <c r="AO455" s="23">
        <v>0</v>
      </c>
      <c r="AP455" s="23">
        <v>0</v>
      </c>
      <c r="AQ455" s="23">
        <v>0</v>
      </c>
      <c r="AR455" s="23">
        <v>0</v>
      </c>
      <c r="AS455" s="23">
        <v>0</v>
      </c>
      <c r="AT455" s="23">
        <v>0</v>
      </c>
      <c r="AU455" s="23">
        <v>0</v>
      </c>
      <c r="AV455" s="23">
        <v>0</v>
      </c>
      <c r="AW455" s="23">
        <v>5</v>
      </c>
      <c r="AX455" s="21">
        <v>8.6</v>
      </c>
      <c r="AY455" s="21">
        <v>12</v>
      </c>
      <c r="AZ455" s="21">
        <v>48</v>
      </c>
      <c r="BA455" s="21">
        <v>6.9</v>
      </c>
      <c r="BB455" s="23">
        <v>1</v>
      </c>
      <c r="BC455" s="21">
        <v>0.3</v>
      </c>
      <c r="BD455" s="21">
        <v>0.02</v>
      </c>
      <c r="BE455" s="21">
        <v>0.32</v>
      </c>
      <c r="BF455" s="21">
        <v>1.81</v>
      </c>
      <c r="BG455" s="23">
        <v>156</v>
      </c>
      <c r="BH455" s="23">
        <v>66</v>
      </c>
      <c r="BI455" s="23">
        <v>93</v>
      </c>
      <c r="BJ455" s="23">
        <v>63</v>
      </c>
      <c r="BK455" s="23">
        <v>8</v>
      </c>
      <c r="BL455" s="23">
        <v>2</v>
      </c>
      <c r="BM455" s="23">
        <v>40</v>
      </c>
      <c r="BN455" s="23">
        <v>20</v>
      </c>
      <c r="BO455" s="21"/>
      <c r="BP455" s="21"/>
      <c r="BQ455" s="23">
        <v>2</v>
      </c>
      <c r="BR455" s="21"/>
      <c r="BS455" s="23">
        <v>3</v>
      </c>
      <c r="BT455" s="21"/>
      <c r="BU455" s="23">
        <v>0.31</v>
      </c>
      <c r="BV455" s="23">
        <v>0</v>
      </c>
      <c r="BW455" s="23">
        <v>0.02</v>
      </c>
      <c r="BX455" s="23">
        <v>0.33</v>
      </c>
      <c r="BY455" s="23">
        <v>1.87</v>
      </c>
      <c r="BZ455" s="23">
        <v>0</v>
      </c>
      <c r="CA455" s="23">
        <v>6</v>
      </c>
      <c r="CB455" s="23">
        <v>4</v>
      </c>
      <c r="CC455" s="23">
        <v>88</v>
      </c>
      <c r="CD455" s="23">
        <v>41</v>
      </c>
      <c r="CE455" s="23">
        <v>88</v>
      </c>
      <c r="CF455" s="23">
        <v>41</v>
      </c>
      <c r="CG455" s="23">
        <v>4</v>
      </c>
      <c r="CH455" s="23">
        <v>2</v>
      </c>
      <c r="CI455" s="23">
        <v>1.03</v>
      </c>
      <c r="CJ455" s="23">
        <v>1.03</v>
      </c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</row>
    <row r="456" spans="1:267" ht="17.25" thickBot="1">
      <c r="A456" s="21"/>
      <c r="B456" s="21"/>
      <c r="C456" s="23">
        <v>209243</v>
      </c>
      <c r="D456" s="23">
        <v>0</v>
      </c>
      <c r="E456" s="23">
        <v>0</v>
      </c>
      <c r="F456" s="23">
        <v>0</v>
      </c>
      <c r="G456" s="23">
        <v>0</v>
      </c>
      <c r="H456" s="23">
        <v>0</v>
      </c>
      <c r="I456" s="23">
        <v>3</v>
      </c>
      <c r="J456" s="21">
        <v>3</v>
      </c>
      <c r="K456" s="21">
        <v>3</v>
      </c>
      <c r="L456" s="23">
        <v>1</v>
      </c>
      <c r="M456" s="21" t="s">
        <v>1712</v>
      </c>
      <c r="N456" s="21">
        <v>1</v>
      </c>
      <c r="O456" s="23">
        <v>397</v>
      </c>
      <c r="P456" s="24" t="b">
        <v>0</v>
      </c>
      <c r="Q456" s="21"/>
      <c r="R456" s="21"/>
      <c r="S456" s="23">
        <v>70</v>
      </c>
      <c r="T456" s="21" t="s">
        <v>1713</v>
      </c>
      <c r="U456" s="21">
        <v>1</v>
      </c>
      <c r="V456" s="21" t="s">
        <v>808</v>
      </c>
      <c r="W456" s="21">
        <v>1</v>
      </c>
      <c r="X456" s="24" t="b">
        <v>0</v>
      </c>
      <c r="Y456" s="21"/>
      <c r="Z456" s="21" t="s">
        <v>1129</v>
      </c>
      <c r="AA456" s="23">
        <v>14</v>
      </c>
      <c r="AB456" s="23">
        <v>1</v>
      </c>
      <c r="AC456" s="23">
        <v>1</v>
      </c>
      <c r="AD456" s="23">
        <v>1424</v>
      </c>
      <c r="AE456" s="23">
        <v>1424</v>
      </c>
      <c r="AF456" s="23">
        <v>6662</v>
      </c>
      <c r="AG456" s="23">
        <v>6662</v>
      </c>
      <c r="AH456" s="21">
        <v>0.1</v>
      </c>
      <c r="AI456" s="21">
        <v>0.1</v>
      </c>
      <c r="AJ456" s="21" t="s">
        <v>808</v>
      </c>
      <c r="AK456" s="23">
        <v>22</v>
      </c>
      <c r="AL456" s="23">
        <v>0</v>
      </c>
      <c r="AM456" s="23">
        <v>0</v>
      </c>
      <c r="AN456" s="23">
        <v>0</v>
      </c>
      <c r="AO456" s="23">
        <v>0</v>
      </c>
      <c r="AP456" s="23">
        <v>0</v>
      </c>
      <c r="AQ456" s="23">
        <v>0</v>
      </c>
      <c r="AR456" s="23">
        <v>0</v>
      </c>
      <c r="AS456" s="23">
        <v>0</v>
      </c>
      <c r="AT456" s="23">
        <v>0</v>
      </c>
      <c r="AU456" s="23">
        <v>0</v>
      </c>
      <c r="AV456" s="23">
        <v>0</v>
      </c>
      <c r="AW456" s="23">
        <v>4</v>
      </c>
      <c r="AX456" s="21">
        <v>3.8</v>
      </c>
      <c r="AY456" s="21">
        <v>11.3</v>
      </c>
      <c r="AZ456" s="21">
        <v>8</v>
      </c>
      <c r="BA456" s="21">
        <v>2.2999999999999998</v>
      </c>
      <c r="BB456" s="23">
        <v>0</v>
      </c>
      <c r="BC456" s="21">
        <v>0</v>
      </c>
      <c r="BD456" s="21">
        <v>0.05</v>
      </c>
      <c r="BE456" s="21">
        <v>0.05</v>
      </c>
      <c r="BF456" s="21">
        <v>1.08</v>
      </c>
      <c r="BG456" s="23">
        <v>188</v>
      </c>
      <c r="BH456" s="23">
        <v>83</v>
      </c>
      <c r="BI456" s="23">
        <v>101</v>
      </c>
      <c r="BJ456" s="23">
        <v>66</v>
      </c>
      <c r="BK456" s="23">
        <v>94</v>
      </c>
      <c r="BL456" s="23">
        <v>55</v>
      </c>
      <c r="BM456" s="23">
        <v>144</v>
      </c>
      <c r="BN456" s="23">
        <v>73</v>
      </c>
      <c r="BO456" s="21"/>
      <c r="BP456" s="21"/>
      <c r="BQ456" s="21"/>
      <c r="BR456" s="21"/>
      <c r="BS456" s="21"/>
      <c r="BT456" s="21"/>
      <c r="BU456" s="23">
        <v>0</v>
      </c>
      <c r="BV456" s="23">
        <v>0</v>
      </c>
      <c r="BW456" s="23">
        <v>0.2</v>
      </c>
      <c r="BX456" s="23">
        <v>0.2</v>
      </c>
      <c r="BY456" s="23">
        <v>4.42</v>
      </c>
      <c r="BZ456" s="23">
        <v>0</v>
      </c>
      <c r="CA456" s="23">
        <v>33</v>
      </c>
      <c r="CB456" s="23">
        <v>20</v>
      </c>
      <c r="CC456" s="23">
        <v>276</v>
      </c>
      <c r="CD456" s="23">
        <v>134</v>
      </c>
      <c r="CE456" s="23">
        <v>276</v>
      </c>
      <c r="CF456" s="23">
        <v>134</v>
      </c>
      <c r="CG456" s="23">
        <v>169</v>
      </c>
      <c r="CH456" s="23">
        <v>55</v>
      </c>
      <c r="CI456" s="23">
        <v>0</v>
      </c>
      <c r="CJ456" s="23">
        <v>0</v>
      </c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</row>
    <row r="457" spans="1:267" ht="17.25" thickBot="1">
      <c r="A457" s="21"/>
      <c r="B457" s="21"/>
      <c r="C457" s="23">
        <v>106760</v>
      </c>
      <c r="D457" s="23">
        <v>0</v>
      </c>
      <c r="E457" s="23">
        <v>0</v>
      </c>
      <c r="F457" s="23">
        <v>0</v>
      </c>
      <c r="G457" s="23">
        <v>0</v>
      </c>
      <c r="H457" s="23">
        <v>0</v>
      </c>
      <c r="I457" s="23">
        <v>2</v>
      </c>
      <c r="J457" s="21">
        <v>3.1</v>
      </c>
      <c r="K457" s="21">
        <v>3.1</v>
      </c>
      <c r="L457" s="23">
        <v>5</v>
      </c>
      <c r="M457" s="21" t="s">
        <v>1507</v>
      </c>
      <c r="N457" s="21">
        <v>5</v>
      </c>
      <c r="O457" s="23">
        <v>398</v>
      </c>
      <c r="P457" s="24" t="b">
        <v>0</v>
      </c>
      <c r="Q457" s="21"/>
      <c r="R457" s="21"/>
      <c r="S457" s="23">
        <v>55</v>
      </c>
      <c r="T457" s="21" t="s">
        <v>1699</v>
      </c>
      <c r="U457" s="21">
        <v>5</v>
      </c>
      <c r="V457" s="21" t="s">
        <v>674</v>
      </c>
      <c r="W457" s="21">
        <v>26.2</v>
      </c>
      <c r="X457" s="24" t="b">
        <v>0</v>
      </c>
      <c r="Y457" s="21"/>
      <c r="Z457" s="21" t="s">
        <v>1129</v>
      </c>
      <c r="AA457" s="23">
        <v>14</v>
      </c>
      <c r="AB457" s="23">
        <v>1</v>
      </c>
      <c r="AC457" s="23">
        <v>5</v>
      </c>
      <c r="AD457" s="23">
        <v>52982</v>
      </c>
      <c r="AE457" s="23">
        <v>52982</v>
      </c>
      <c r="AF457" s="23">
        <v>57329</v>
      </c>
      <c r="AG457" s="23">
        <v>57329</v>
      </c>
      <c r="AH457" s="21">
        <v>0.9</v>
      </c>
      <c r="AI457" s="21">
        <v>0.9</v>
      </c>
      <c r="AJ457" s="21" t="s">
        <v>674</v>
      </c>
      <c r="AK457" s="23">
        <v>90</v>
      </c>
      <c r="AL457" s="23">
        <v>0</v>
      </c>
      <c r="AM457" s="23">
        <v>0</v>
      </c>
      <c r="AN457" s="23">
        <v>1</v>
      </c>
      <c r="AO457" s="23">
        <v>0</v>
      </c>
      <c r="AP457" s="23">
        <v>0</v>
      </c>
      <c r="AQ457" s="23">
        <v>0</v>
      </c>
      <c r="AR457" s="23">
        <v>0</v>
      </c>
      <c r="AS457" s="23">
        <v>1</v>
      </c>
      <c r="AT457" s="23">
        <v>0</v>
      </c>
      <c r="AU457" s="23">
        <v>0</v>
      </c>
      <c r="AV457" s="23">
        <v>0</v>
      </c>
      <c r="AW457" s="23">
        <v>25</v>
      </c>
      <c r="AX457" s="21">
        <v>27</v>
      </c>
      <c r="AY457" s="21">
        <v>3.7</v>
      </c>
      <c r="AZ457" s="21">
        <v>8</v>
      </c>
      <c r="BA457" s="21">
        <v>3.9</v>
      </c>
      <c r="BB457" s="23">
        <v>1</v>
      </c>
      <c r="BC457" s="21">
        <v>0</v>
      </c>
      <c r="BD457" s="21">
        <v>0.04</v>
      </c>
      <c r="BE457" s="21">
        <v>0.04</v>
      </c>
      <c r="BF457" s="21">
        <v>2.27</v>
      </c>
      <c r="BG457" s="23">
        <v>47</v>
      </c>
      <c r="BH457" s="23">
        <v>16</v>
      </c>
      <c r="BI457" s="23">
        <v>141</v>
      </c>
      <c r="BJ457" s="23">
        <v>44</v>
      </c>
      <c r="BK457" s="23">
        <v>92</v>
      </c>
      <c r="BL457" s="23">
        <v>23</v>
      </c>
      <c r="BM457" s="23">
        <v>97</v>
      </c>
      <c r="BN457" s="23">
        <v>29</v>
      </c>
      <c r="BO457" s="23">
        <v>3</v>
      </c>
      <c r="BP457" s="21"/>
      <c r="BQ457" s="23">
        <v>4</v>
      </c>
      <c r="BR457" s="21"/>
      <c r="BS457" s="21"/>
      <c r="BT457" s="21"/>
      <c r="BU457" s="23">
        <v>0</v>
      </c>
      <c r="BV457" s="23">
        <v>0</v>
      </c>
      <c r="BW457" s="23">
        <v>0.04</v>
      </c>
      <c r="BX457" s="23">
        <v>0.04</v>
      </c>
      <c r="BY457" s="23">
        <v>2.27</v>
      </c>
      <c r="BZ457" s="23">
        <v>0</v>
      </c>
      <c r="CA457" s="23">
        <v>93</v>
      </c>
      <c r="CB457" s="23">
        <v>8</v>
      </c>
      <c r="CC457" s="23">
        <v>49</v>
      </c>
      <c r="CD457" s="23">
        <v>22</v>
      </c>
      <c r="CE457" s="23">
        <v>49</v>
      </c>
      <c r="CF457" s="23">
        <v>22</v>
      </c>
      <c r="CG457" s="23">
        <v>12</v>
      </c>
      <c r="CH457" s="23">
        <v>4</v>
      </c>
      <c r="CI457" s="23">
        <v>1</v>
      </c>
      <c r="CJ457" s="23">
        <v>1</v>
      </c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</row>
    <row r="458" spans="1:267" ht="17.25" thickBot="1">
      <c r="A458" s="21"/>
      <c r="B458" s="21"/>
      <c r="C458" s="23">
        <v>472464</v>
      </c>
      <c r="D458" s="23">
        <v>0</v>
      </c>
      <c r="E458" s="23">
        <v>0</v>
      </c>
      <c r="F458" s="23">
        <v>0</v>
      </c>
      <c r="G458" s="23">
        <v>0</v>
      </c>
      <c r="H458" s="23">
        <v>0</v>
      </c>
      <c r="I458" s="23">
        <v>4</v>
      </c>
      <c r="J458" s="21">
        <v>1.5</v>
      </c>
      <c r="K458" s="21">
        <v>1.5</v>
      </c>
      <c r="L458" s="23">
        <v>0</v>
      </c>
      <c r="M458" s="21" t="s">
        <v>1741</v>
      </c>
      <c r="N458" s="21">
        <v>0</v>
      </c>
      <c r="O458" s="23">
        <v>399</v>
      </c>
      <c r="P458" s="24" t="b">
        <v>0</v>
      </c>
      <c r="Q458" s="21"/>
      <c r="R458" s="21"/>
      <c r="S458" s="23">
        <v>45</v>
      </c>
      <c r="T458" s="21" t="s">
        <v>1742</v>
      </c>
      <c r="U458" s="21">
        <v>0</v>
      </c>
      <c r="V458" s="21" t="s">
        <v>1743</v>
      </c>
      <c r="W458" s="21">
        <v>0.2</v>
      </c>
      <c r="X458" s="24" t="b">
        <v>0</v>
      </c>
      <c r="Y458" s="21"/>
      <c r="Z458" s="21" t="s">
        <v>1129</v>
      </c>
      <c r="AA458" s="23">
        <v>14</v>
      </c>
      <c r="AB458" s="23">
        <v>1</v>
      </c>
      <c r="AC458" s="23">
        <v>0</v>
      </c>
      <c r="AD458" s="23">
        <v>813</v>
      </c>
      <c r="AE458" s="23">
        <v>813</v>
      </c>
      <c r="AF458" s="23">
        <v>1525</v>
      </c>
      <c r="AG458" s="23">
        <v>1525</v>
      </c>
      <c r="AH458" s="21">
        <v>0</v>
      </c>
      <c r="AI458" s="21">
        <v>0</v>
      </c>
      <c r="AJ458" s="21" t="s">
        <v>1743</v>
      </c>
      <c r="AK458" s="23">
        <v>0</v>
      </c>
      <c r="AL458" s="23">
        <v>0</v>
      </c>
      <c r="AM458" s="23">
        <v>0</v>
      </c>
      <c r="AN458" s="23">
        <v>0</v>
      </c>
      <c r="AO458" s="23">
        <v>0</v>
      </c>
      <c r="AP458" s="23">
        <v>0</v>
      </c>
      <c r="AQ458" s="23">
        <v>0</v>
      </c>
      <c r="AR458" s="23">
        <v>0</v>
      </c>
      <c r="AS458" s="23">
        <v>0</v>
      </c>
      <c r="AT458" s="23">
        <v>0</v>
      </c>
      <c r="AU458" s="23">
        <v>0</v>
      </c>
      <c r="AV458" s="23">
        <v>0</v>
      </c>
      <c r="AW458" s="23">
        <v>0</v>
      </c>
      <c r="AX458" s="21">
        <v>0</v>
      </c>
      <c r="AY458" s="21">
        <v>0</v>
      </c>
      <c r="AZ458" s="21">
        <v>0</v>
      </c>
      <c r="BA458" s="21">
        <v>0</v>
      </c>
      <c r="BB458" s="23">
        <v>0</v>
      </c>
      <c r="BC458" s="21">
        <v>0</v>
      </c>
      <c r="BD458" s="21">
        <v>0</v>
      </c>
      <c r="BE458" s="21">
        <v>0</v>
      </c>
      <c r="BF458" s="21">
        <v>0</v>
      </c>
      <c r="BG458" s="23">
        <v>459</v>
      </c>
      <c r="BH458" s="23">
        <v>39</v>
      </c>
      <c r="BI458" s="23">
        <v>459</v>
      </c>
      <c r="BJ458" s="23">
        <v>40</v>
      </c>
      <c r="BK458" s="23">
        <v>436</v>
      </c>
      <c r="BL458" s="23">
        <v>41</v>
      </c>
      <c r="BM458" s="23">
        <v>467</v>
      </c>
      <c r="BN458" s="23">
        <v>41</v>
      </c>
      <c r="BO458" s="21"/>
      <c r="BP458" s="21"/>
      <c r="BQ458" s="21"/>
      <c r="BR458" s="21"/>
      <c r="BS458" s="21"/>
      <c r="BT458" s="21"/>
      <c r="BU458" s="23">
        <v>0</v>
      </c>
      <c r="BV458" s="23">
        <v>0</v>
      </c>
      <c r="BW458" s="23">
        <v>0</v>
      </c>
      <c r="BX458" s="23">
        <v>0</v>
      </c>
      <c r="BY458" s="23">
        <v>0</v>
      </c>
      <c r="BZ458" s="23">
        <v>0</v>
      </c>
      <c r="CA458" s="23">
        <v>499</v>
      </c>
      <c r="CB458" s="23">
        <v>79</v>
      </c>
      <c r="CC458" s="23">
        <v>503</v>
      </c>
      <c r="CD458" s="23">
        <v>53</v>
      </c>
      <c r="CE458" s="23">
        <v>503</v>
      </c>
      <c r="CF458" s="23">
        <v>53</v>
      </c>
      <c r="CG458" s="23">
        <v>360</v>
      </c>
      <c r="CH458" s="23">
        <v>56</v>
      </c>
      <c r="CI458" s="23">
        <v>0</v>
      </c>
      <c r="CJ458" s="23">
        <v>0</v>
      </c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</row>
    <row r="459" spans="1:267" ht="17.25" thickBot="1">
      <c r="A459" s="21"/>
      <c r="B459" s="21"/>
      <c r="C459" s="23">
        <v>180184</v>
      </c>
      <c r="D459" s="23">
        <v>0</v>
      </c>
      <c r="E459" s="23">
        <v>0</v>
      </c>
      <c r="F459" s="23">
        <v>0</v>
      </c>
      <c r="G459" s="23">
        <v>0</v>
      </c>
      <c r="H459" s="23">
        <v>0</v>
      </c>
      <c r="I459" s="23">
        <v>3</v>
      </c>
      <c r="J459" s="21">
        <v>2.1</v>
      </c>
      <c r="K459" s="21">
        <v>2.1</v>
      </c>
      <c r="L459" s="23">
        <v>0</v>
      </c>
      <c r="M459" s="21" t="s">
        <v>1705</v>
      </c>
      <c r="N459" s="21">
        <v>0</v>
      </c>
      <c r="O459" s="23">
        <v>400</v>
      </c>
      <c r="P459" s="24" t="b">
        <v>0</v>
      </c>
      <c r="Q459" s="21"/>
      <c r="R459" s="21"/>
      <c r="S459" s="23">
        <v>50</v>
      </c>
      <c r="T459" s="21" t="s">
        <v>1706</v>
      </c>
      <c r="U459" s="21">
        <v>0</v>
      </c>
      <c r="V459" s="21" t="s">
        <v>1707</v>
      </c>
      <c r="W459" s="21">
        <v>0.1</v>
      </c>
      <c r="X459" s="24" t="b">
        <v>0</v>
      </c>
      <c r="Y459" s="21"/>
      <c r="Z459" s="21" t="s">
        <v>1129</v>
      </c>
      <c r="AA459" s="23">
        <v>14</v>
      </c>
      <c r="AB459" s="23">
        <v>1</v>
      </c>
      <c r="AC459" s="23">
        <v>0</v>
      </c>
      <c r="AD459" s="23">
        <v>138</v>
      </c>
      <c r="AE459" s="23">
        <v>138</v>
      </c>
      <c r="AF459" s="23">
        <v>572</v>
      </c>
      <c r="AG459" s="23">
        <v>572</v>
      </c>
      <c r="AH459" s="21">
        <v>0</v>
      </c>
      <c r="AI459" s="21">
        <v>0</v>
      </c>
      <c r="AJ459" s="21" t="s">
        <v>878</v>
      </c>
      <c r="AK459" s="23">
        <v>0</v>
      </c>
      <c r="AL459" s="23">
        <v>0</v>
      </c>
      <c r="AM459" s="23">
        <v>0</v>
      </c>
      <c r="AN459" s="23">
        <v>0</v>
      </c>
      <c r="AO459" s="23">
        <v>0</v>
      </c>
      <c r="AP459" s="23">
        <v>0</v>
      </c>
      <c r="AQ459" s="23">
        <v>0</v>
      </c>
      <c r="AR459" s="23">
        <v>0</v>
      </c>
      <c r="AS459" s="23">
        <v>0</v>
      </c>
      <c r="AT459" s="23">
        <v>0</v>
      </c>
      <c r="AU459" s="23">
        <v>0</v>
      </c>
      <c r="AV459" s="23">
        <v>0</v>
      </c>
      <c r="AW459" s="23">
        <v>0</v>
      </c>
      <c r="AX459" s="21">
        <v>0</v>
      </c>
      <c r="AY459" s="21">
        <v>0</v>
      </c>
      <c r="AZ459" s="21">
        <v>0</v>
      </c>
      <c r="BA459" s="21">
        <v>0</v>
      </c>
      <c r="BB459" s="23">
        <v>0</v>
      </c>
      <c r="BC459" s="21">
        <v>0</v>
      </c>
      <c r="BD459" s="21">
        <v>0</v>
      </c>
      <c r="BE459" s="21">
        <v>0</v>
      </c>
      <c r="BF459" s="21">
        <v>0</v>
      </c>
      <c r="BG459" s="23">
        <v>547</v>
      </c>
      <c r="BH459" s="23">
        <v>215</v>
      </c>
      <c r="BI459" s="23">
        <v>548</v>
      </c>
      <c r="BJ459" s="23">
        <v>221</v>
      </c>
      <c r="BK459" s="23">
        <v>533</v>
      </c>
      <c r="BL459" s="23">
        <v>208</v>
      </c>
      <c r="BM459" s="23">
        <v>554</v>
      </c>
      <c r="BN459" s="23">
        <v>222</v>
      </c>
      <c r="BO459" s="21"/>
      <c r="BP459" s="21"/>
      <c r="BQ459" s="21"/>
      <c r="BR459" s="21"/>
      <c r="BS459" s="21"/>
      <c r="BT459" s="21"/>
      <c r="BU459" s="23">
        <v>0</v>
      </c>
      <c r="BV459" s="23">
        <v>0</v>
      </c>
      <c r="BW459" s="23">
        <v>0</v>
      </c>
      <c r="BX459" s="23">
        <v>0</v>
      </c>
      <c r="BY459" s="23">
        <v>0</v>
      </c>
      <c r="BZ459" s="23">
        <v>0</v>
      </c>
      <c r="CA459" s="23">
        <v>224</v>
      </c>
      <c r="CB459" s="23">
        <v>148</v>
      </c>
      <c r="CC459" s="23">
        <v>573</v>
      </c>
      <c r="CD459" s="23">
        <v>231</v>
      </c>
      <c r="CE459" s="23">
        <v>573</v>
      </c>
      <c r="CF459" s="23">
        <v>231</v>
      </c>
      <c r="CG459" s="23">
        <v>493</v>
      </c>
      <c r="CH459" s="23">
        <v>178</v>
      </c>
      <c r="CI459" s="23">
        <v>0</v>
      </c>
      <c r="CJ459" s="23">
        <v>0</v>
      </c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</row>
    <row r="460" spans="1:267" ht="17.25" thickBot="1">
      <c r="A460" s="21"/>
      <c r="B460" s="21"/>
      <c r="C460" s="23">
        <v>214590</v>
      </c>
      <c r="D460" s="23">
        <v>0</v>
      </c>
      <c r="E460" s="23">
        <v>0</v>
      </c>
      <c r="F460" s="23">
        <v>0</v>
      </c>
      <c r="G460" s="23">
        <v>0</v>
      </c>
      <c r="H460" s="23">
        <v>1</v>
      </c>
      <c r="I460" s="23">
        <v>2</v>
      </c>
      <c r="J460" s="21">
        <v>2.5</v>
      </c>
      <c r="K460" s="21">
        <v>2.5</v>
      </c>
      <c r="L460" s="23">
        <v>12</v>
      </c>
      <c r="M460" s="21" t="s">
        <v>1154</v>
      </c>
      <c r="N460" s="21">
        <v>12</v>
      </c>
      <c r="O460" s="23">
        <v>401</v>
      </c>
      <c r="P460" s="24" t="b">
        <v>1</v>
      </c>
      <c r="Q460" s="21"/>
      <c r="R460" s="21"/>
      <c r="S460" s="23">
        <v>45</v>
      </c>
      <c r="T460" s="21" t="s">
        <v>1714</v>
      </c>
      <c r="U460" s="21">
        <v>12</v>
      </c>
      <c r="V460" s="21" t="s">
        <v>679</v>
      </c>
      <c r="W460" s="21">
        <v>2.4</v>
      </c>
      <c r="X460" s="24" t="b">
        <v>0</v>
      </c>
      <c r="Y460" s="21"/>
      <c r="Z460" s="21" t="s">
        <v>1129</v>
      </c>
      <c r="AA460" s="23">
        <v>14</v>
      </c>
      <c r="AB460" s="23">
        <v>1</v>
      </c>
      <c r="AC460" s="23">
        <v>12</v>
      </c>
      <c r="AD460" s="23">
        <v>61553</v>
      </c>
      <c r="AE460" s="23">
        <v>61553</v>
      </c>
      <c r="AF460" s="23">
        <v>6094</v>
      </c>
      <c r="AG460" s="23">
        <v>6094</v>
      </c>
      <c r="AH460" s="21">
        <v>2.7</v>
      </c>
      <c r="AI460" s="21">
        <v>2.7</v>
      </c>
      <c r="AJ460" s="21" t="s">
        <v>679</v>
      </c>
      <c r="AK460" s="23">
        <v>90</v>
      </c>
      <c r="AL460" s="23">
        <v>0</v>
      </c>
      <c r="AM460" s="23">
        <v>1</v>
      </c>
      <c r="AN460" s="23">
        <v>1</v>
      </c>
      <c r="AO460" s="23">
        <v>0</v>
      </c>
      <c r="AP460" s="23">
        <v>0</v>
      </c>
      <c r="AQ460" s="23">
        <v>0</v>
      </c>
      <c r="AR460" s="23">
        <v>0</v>
      </c>
      <c r="AS460" s="23">
        <v>0</v>
      </c>
      <c r="AT460" s="23">
        <v>0</v>
      </c>
      <c r="AU460" s="23">
        <v>0</v>
      </c>
      <c r="AV460" s="23">
        <v>3</v>
      </c>
      <c r="AW460" s="23">
        <v>40</v>
      </c>
      <c r="AX460" s="21">
        <v>42.4</v>
      </c>
      <c r="AY460" s="21">
        <v>33.700000000000003</v>
      </c>
      <c r="AZ460" s="21">
        <v>6</v>
      </c>
      <c r="BA460" s="21">
        <v>8.1999999999999993</v>
      </c>
      <c r="BB460" s="23">
        <v>1</v>
      </c>
      <c r="BC460" s="21">
        <v>0</v>
      </c>
      <c r="BD460" s="21">
        <v>0.78</v>
      </c>
      <c r="BE460" s="21">
        <v>0.78</v>
      </c>
      <c r="BF460" s="21">
        <v>2.27</v>
      </c>
      <c r="BG460" s="23">
        <v>15</v>
      </c>
      <c r="BH460" s="23">
        <v>4</v>
      </c>
      <c r="BI460" s="23">
        <v>23</v>
      </c>
      <c r="BJ460" s="23">
        <v>7</v>
      </c>
      <c r="BK460" s="23">
        <v>105</v>
      </c>
      <c r="BL460" s="23">
        <v>27</v>
      </c>
      <c r="BM460" s="23">
        <v>28</v>
      </c>
      <c r="BN460" s="23">
        <v>4</v>
      </c>
      <c r="BO460" s="21"/>
      <c r="BP460" s="21"/>
      <c r="BQ460" s="21"/>
      <c r="BR460" s="21"/>
      <c r="BS460" s="21"/>
      <c r="BT460" s="21"/>
      <c r="BU460" s="23">
        <v>0</v>
      </c>
      <c r="BV460" s="23">
        <v>0</v>
      </c>
      <c r="BW460" s="23">
        <v>0.78</v>
      </c>
      <c r="BX460" s="23">
        <v>0.78</v>
      </c>
      <c r="BY460" s="23">
        <v>2.27</v>
      </c>
      <c r="BZ460" s="23">
        <v>0</v>
      </c>
      <c r="CA460" s="23">
        <v>415</v>
      </c>
      <c r="CB460" s="23">
        <v>107</v>
      </c>
      <c r="CC460" s="23">
        <v>6</v>
      </c>
      <c r="CD460" s="23">
        <v>2</v>
      </c>
      <c r="CE460" s="23">
        <v>6</v>
      </c>
      <c r="CF460" s="23">
        <v>2</v>
      </c>
      <c r="CG460" s="23">
        <v>116</v>
      </c>
      <c r="CH460" s="23">
        <v>39</v>
      </c>
      <c r="CI460" s="23">
        <v>1</v>
      </c>
      <c r="CJ460" s="23">
        <v>1</v>
      </c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</row>
    <row r="461" spans="1:267" ht="17.25" thickBot="1">
      <c r="A461" s="21"/>
      <c r="B461" s="21"/>
      <c r="C461" s="23">
        <v>202641</v>
      </c>
      <c r="D461" s="23">
        <v>0</v>
      </c>
      <c r="E461" s="23">
        <v>0</v>
      </c>
      <c r="F461" s="23">
        <v>0</v>
      </c>
      <c r="G461" s="23">
        <v>0</v>
      </c>
      <c r="H461" s="23">
        <v>0</v>
      </c>
      <c r="I461" s="23">
        <v>1</v>
      </c>
      <c r="J461" s="21">
        <v>3.7</v>
      </c>
      <c r="K461" s="21">
        <v>3.7</v>
      </c>
      <c r="L461" s="23">
        <v>9</v>
      </c>
      <c r="M461" s="21" t="s">
        <v>1522</v>
      </c>
      <c r="N461" s="21">
        <v>9</v>
      </c>
      <c r="O461" s="23">
        <v>597</v>
      </c>
      <c r="P461" s="24" t="b">
        <v>0</v>
      </c>
      <c r="Q461" s="21"/>
      <c r="R461" s="21"/>
      <c r="S461" s="23">
        <v>50</v>
      </c>
      <c r="T461" s="21" t="s">
        <v>2512</v>
      </c>
      <c r="U461" s="21">
        <v>9</v>
      </c>
      <c r="V461" s="21" t="s">
        <v>825</v>
      </c>
      <c r="W461" s="21">
        <v>28.6</v>
      </c>
      <c r="X461" s="24" t="b">
        <v>0</v>
      </c>
      <c r="Y461" s="21"/>
      <c r="Z461" s="21" t="s">
        <v>1129</v>
      </c>
      <c r="AA461" s="23">
        <v>14</v>
      </c>
      <c r="AB461" s="23">
        <v>1</v>
      </c>
      <c r="AC461" s="23">
        <v>9</v>
      </c>
      <c r="AD461" s="23">
        <v>81648</v>
      </c>
      <c r="AE461" s="23">
        <v>81648</v>
      </c>
      <c r="AF461" s="23">
        <v>32744</v>
      </c>
      <c r="AG461" s="23">
        <v>32744</v>
      </c>
      <c r="AH461" s="21">
        <v>1.8</v>
      </c>
      <c r="AI461" s="21">
        <v>1.8</v>
      </c>
      <c r="AJ461" s="21" t="s">
        <v>825</v>
      </c>
      <c r="AK461" s="23">
        <v>90</v>
      </c>
      <c r="AL461" s="23">
        <v>0</v>
      </c>
      <c r="AM461" s="23">
        <v>0</v>
      </c>
      <c r="AN461" s="23">
        <v>1</v>
      </c>
      <c r="AO461" s="23">
        <v>0</v>
      </c>
      <c r="AP461" s="23">
        <v>0</v>
      </c>
      <c r="AQ461" s="23">
        <v>0</v>
      </c>
      <c r="AR461" s="23">
        <v>0</v>
      </c>
      <c r="AS461" s="23">
        <v>0</v>
      </c>
      <c r="AT461" s="23">
        <v>0</v>
      </c>
      <c r="AU461" s="23">
        <v>6</v>
      </c>
      <c r="AV461" s="23">
        <v>1</v>
      </c>
      <c r="AW461" s="23">
        <v>32</v>
      </c>
      <c r="AX461" s="21">
        <v>0</v>
      </c>
      <c r="AY461" s="21">
        <v>0</v>
      </c>
      <c r="AZ461" s="21">
        <v>0</v>
      </c>
      <c r="BA461" s="21">
        <v>0</v>
      </c>
      <c r="BB461" s="23">
        <v>1</v>
      </c>
      <c r="BC461" s="21">
        <v>0</v>
      </c>
      <c r="BD461" s="21">
        <v>0</v>
      </c>
      <c r="BE461" s="21">
        <v>0</v>
      </c>
      <c r="BF461" s="21">
        <v>2.27</v>
      </c>
      <c r="BG461" s="23">
        <v>557</v>
      </c>
      <c r="BH461" s="23">
        <v>76</v>
      </c>
      <c r="BI461" s="23">
        <v>558</v>
      </c>
      <c r="BJ461" s="23">
        <v>72</v>
      </c>
      <c r="BK461" s="23">
        <v>544</v>
      </c>
      <c r="BL461" s="23">
        <v>72</v>
      </c>
      <c r="BM461" s="23">
        <v>564</v>
      </c>
      <c r="BN461" s="23">
        <v>76</v>
      </c>
      <c r="BO461" s="21"/>
      <c r="BP461" s="21"/>
      <c r="BQ461" s="21"/>
      <c r="BR461" s="21"/>
      <c r="BS461" s="21"/>
      <c r="BT461" s="21"/>
      <c r="BU461" s="23">
        <v>0</v>
      </c>
      <c r="BV461" s="23">
        <v>6</v>
      </c>
      <c r="BW461" s="23">
        <v>0</v>
      </c>
      <c r="BX461" s="23">
        <v>0</v>
      </c>
      <c r="BY461" s="23">
        <v>2.27</v>
      </c>
      <c r="BZ461" s="23">
        <v>0</v>
      </c>
      <c r="CA461" s="23">
        <v>235</v>
      </c>
      <c r="CB461" s="23">
        <v>10</v>
      </c>
      <c r="CC461" s="23">
        <v>11</v>
      </c>
      <c r="CD461" s="23">
        <v>2</v>
      </c>
      <c r="CE461" s="23">
        <v>11</v>
      </c>
      <c r="CF461" s="23">
        <v>2</v>
      </c>
      <c r="CG461" s="23">
        <v>9</v>
      </c>
      <c r="CH461" s="23">
        <v>1</v>
      </c>
      <c r="CI461" s="23">
        <v>1</v>
      </c>
      <c r="CJ461" s="23">
        <v>1</v>
      </c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</row>
    <row r="462" spans="1:267" ht="17.25" thickBot="1">
      <c r="A462" s="23">
        <v>0</v>
      </c>
      <c r="B462" s="23">
        <v>0</v>
      </c>
      <c r="C462" s="23">
        <v>497894</v>
      </c>
      <c r="D462" s="23">
        <v>0</v>
      </c>
      <c r="E462" s="23">
        <v>0</v>
      </c>
      <c r="F462" s="23">
        <v>0</v>
      </c>
      <c r="G462" s="23">
        <v>0</v>
      </c>
      <c r="H462" s="23">
        <v>0</v>
      </c>
      <c r="I462" s="23">
        <v>4</v>
      </c>
      <c r="J462" s="21">
        <v>0</v>
      </c>
      <c r="K462" s="21">
        <v>0</v>
      </c>
      <c r="L462" s="23">
        <v>0</v>
      </c>
      <c r="M462" s="21" t="s">
        <v>2754</v>
      </c>
      <c r="N462" s="21">
        <v>0</v>
      </c>
      <c r="O462" s="23">
        <v>617</v>
      </c>
      <c r="P462" s="24" t="b">
        <v>0</v>
      </c>
      <c r="Q462" s="21" t="s">
        <v>2922</v>
      </c>
      <c r="R462" s="21" t="s">
        <v>2755</v>
      </c>
      <c r="S462" s="23">
        <v>70</v>
      </c>
      <c r="T462" s="21" t="s">
        <v>2756</v>
      </c>
      <c r="U462" s="21">
        <v>0</v>
      </c>
      <c r="V462" s="21" t="s">
        <v>2757</v>
      </c>
      <c r="W462" s="21">
        <v>1</v>
      </c>
      <c r="X462" s="24" t="b">
        <v>0</v>
      </c>
      <c r="Y462" s="21"/>
      <c r="Z462" s="21" t="s">
        <v>1170</v>
      </c>
      <c r="AA462" s="23">
        <v>14</v>
      </c>
      <c r="AB462" s="23">
        <v>1</v>
      </c>
      <c r="AC462" s="23">
        <v>0</v>
      </c>
      <c r="AD462" s="23">
        <v>4586</v>
      </c>
      <c r="AE462" s="23">
        <v>4586</v>
      </c>
      <c r="AF462" s="23">
        <v>17518</v>
      </c>
      <c r="AG462" s="23">
        <v>17518</v>
      </c>
      <c r="AH462" s="21">
        <v>0</v>
      </c>
      <c r="AI462" s="21">
        <v>0</v>
      </c>
      <c r="AJ462" s="21" t="s">
        <v>2757</v>
      </c>
      <c r="AK462" s="23">
        <v>0</v>
      </c>
      <c r="AL462" s="23">
        <v>0</v>
      </c>
      <c r="AM462" s="23">
        <v>0</v>
      </c>
      <c r="AN462" s="23">
        <v>0</v>
      </c>
      <c r="AO462" s="23">
        <v>0</v>
      </c>
      <c r="AP462" s="23">
        <v>0</v>
      </c>
      <c r="AQ462" s="23">
        <v>0</v>
      </c>
      <c r="AR462" s="23">
        <v>0</v>
      </c>
      <c r="AS462" s="23">
        <v>0</v>
      </c>
      <c r="AT462" s="23">
        <v>0</v>
      </c>
      <c r="AU462" s="23">
        <v>0</v>
      </c>
      <c r="AV462" s="23">
        <v>0</v>
      </c>
      <c r="AW462" s="23">
        <v>0</v>
      </c>
      <c r="AX462" s="21">
        <v>0</v>
      </c>
      <c r="AY462" s="21">
        <v>0</v>
      </c>
      <c r="AZ462" s="21">
        <v>0</v>
      </c>
      <c r="BA462" s="21">
        <v>0</v>
      </c>
      <c r="BB462" s="23">
        <v>0</v>
      </c>
      <c r="BC462" s="21">
        <v>0</v>
      </c>
      <c r="BD462" s="21">
        <v>0</v>
      </c>
      <c r="BE462" s="21">
        <v>0</v>
      </c>
      <c r="BF462" s="21">
        <v>0</v>
      </c>
      <c r="BG462" s="23">
        <v>655</v>
      </c>
      <c r="BH462" s="23">
        <v>82</v>
      </c>
      <c r="BI462" s="23">
        <v>656</v>
      </c>
      <c r="BJ462" s="23">
        <v>82</v>
      </c>
      <c r="BK462" s="23">
        <v>655</v>
      </c>
      <c r="BL462" s="23">
        <v>82</v>
      </c>
      <c r="BM462" s="23">
        <v>656</v>
      </c>
      <c r="BN462" s="23">
        <v>82</v>
      </c>
      <c r="BO462" s="21"/>
      <c r="BP462" s="21"/>
      <c r="BQ462" s="21"/>
      <c r="BR462" s="21"/>
      <c r="BS462" s="21"/>
      <c r="BT462" s="21"/>
      <c r="BU462" s="23">
        <v>0</v>
      </c>
      <c r="BV462" s="23">
        <v>0</v>
      </c>
      <c r="BW462" s="23">
        <v>0</v>
      </c>
      <c r="BX462" s="23">
        <v>0</v>
      </c>
      <c r="BY462" s="23">
        <v>0</v>
      </c>
      <c r="BZ462" s="23">
        <v>0</v>
      </c>
      <c r="CA462" s="23">
        <v>38</v>
      </c>
      <c r="CB462" s="23">
        <v>13</v>
      </c>
      <c r="CC462" s="23">
        <v>654</v>
      </c>
      <c r="CD462" s="23">
        <v>83</v>
      </c>
      <c r="CE462" s="23">
        <v>654</v>
      </c>
      <c r="CF462" s="23">
        <v>83</v>
      </c>
      <c r="CG462" s="23">
        <v>170</v>
      </c>
      <c r="CH462" s="23">
        <v>34</v>
      </c>
      <c r="CI462" s="23">
        <v>0</v>
      </c>
      <c r="CJ462" s="23">
        <v>0</v>
      </c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</row>
    <row r="463" spans="1:267" ht="17.25" thickBot="1">
      <c r="A463" s="21"/>
      <c r="B463" s="21"/>
      <c r="C463" s="23">
        <v>487828</v>
      </c>
      <c r="D463" s="23">
        <v>0</v>
      </c>
      <c r="E463" s="23">
        <v>0</v>
      </c>
      <c r="F463" s="23">
        <v>0</v>
      </c>
      <c r="G463" s="23">
        <v>0</v>
      </c>
      <c r="H463" s="23">
        <v>0</v>
      </c>
      <c r="I463" s="23">
        <v>3</v>
      </c>
      <c r="J463" s="21">
        <v>1.5</v>
      </c>
      <c r="K463" s="21">
        <v>1.5</v>
      </c>
      <c r="L463" s="23">
        <v>0</v>
      </c>
      <c r="M463" s="21" t="s">
        <v>2812</v>
      </c>
      <c r="N463" s="21">
        <v>0</v>
      </c>
      <c r="O463" s="23">
        <v>632</v>
      </c>
      <c r="P463" s="24" t="b">
        <v>0</v>
      </c>
      <c r="Q463" s="21"/>
      <c r="R463" s="21"/>
      <c r="S463" s="23">
        <v>45</v>
      </c>
      <c r="T463" s="21" t="s">
        <v>2923</v>
      </c>
      <c r="U463" s="21">
        <v>0</v>
      </c>
      <c r="V463" s="21" t="s">
        <v>2924</v>
      </c>
      <c r="W463" s="21">
        <v>0</v>
      </c>
      <c r="X463" s="24" t="b">
        <v>0</v>
      </c>
      <c r="Y463" s="21"/>
      <c r="Z463" s="21" t="s">
        <v>1129</v>
      </c>
      <c r="AA463" s="23">
        <v>14</v>
      </c>
      <c r="AB463" s="23">
        <v>1</v>
      </c>
      <c r="AC463" s="23">
        <v>0</v>
      </c>
      <c r="AD463" s="23">
        <v>97</v>
      </c>
      <c r="AE463" s="23">
        <v>97</v>
      </c>
      <c r="AF463" s="23">
        <v>88</v>
      </c>
      <c r="AG463" s="23">
        <v>88</v>
      </c>
      <c r="AH463" s="21">
        <v>0</v>
      </c>
      <c r="AI463" s="21">
        <v>0</v>
      </c>
      <c r="AJ463" s="21" t="s">
        <v>2924</v>
      </c>
      <c r="AK463" s="23">
        <v>0</v>
      </c>
      <c r="AL463" s="23">
        <v>0</v>
      </c>
      <c r="AM463" s="23">
        <v>0</v>
      </c>
      <c r="AN463" s="23">
        <v>0</v>
      </c>
      <c r="AO463" s="23">
        <v>0</v>
      </c>
      <c r="AP463" s="23">
        <v>0</v>
      </c>
      <c r="AQ463" s="23">
        <v>0</v>
      </c>
      <c r="AR463" s="23">
        <v>0</v>
      </c>
      <c r="AS463" s="23">
        <v>0</v>
      </c>
      <c r="AT463" s="23">
        <v>0</v>
      </c>
      <c r="AU463" s="23">
        <v>0</v>
      </c>
      <c r="AV463" s="23">
        <v>0</v>
      </c>
      <c r="AW463" s="23">
        <v>0</v>
      </c>
      <c r="AX463" s="21">
        <v>0</v>
      </c>
      <c r="AY463" s="21">
        <v>0</v>
      </c>
      <c r="AZ463" s="21">
        <v>0</v>
      </c>
      <c r="BA463" s="21">
        <v>0</v>
      </c>
      <c r="BB463" s="23">
        <v>0</v>
      </c>
      <c r="BC463" s="21">
        <v>0</v>
      </c>
      <c r="BD463" s="21">
        <v>0</v>
      </c>
      <c r="BE463" s="21">
        <v>0</v>
      </c>
      <c r="BF463" s="21">
        <v>0</v>
      </c>
      <c r="BG463" s="23">
        <v>467</v>
      </c>
      <c r="BH463" s="23">
        <v>158</v>
      </c>
      <c r="BI463" s="23">
        <v>467</v>
      </c>
      <c r="BJ463" s="23">
        <v>164</v>
      </c>
      <c r="BK463" s="23">
        <v>446</v>
      </c>
      <c r="BL463" s="23">
        <v>147</v>
      </c>
      <c r="BM463" s="23">
        <v>475</v>
      </c>
      <c r="BN463" s="23">
        <v>165</v>
      </c>
      <c r="BO463" s="21"/>
      <c r="BP463" s="21"/>
      <c r="BQ463" s="21"/>
      <c r="BR463" s="21"/>
      <c r="BS463" s="21"/>
      <c r="BT463" s="21"/>
      <c r="BU463" s="23">
        <v>0</v>
      </c>
      <c r="BV463" s="23">
        <v>0</v>
      </c>
      <c r="BW463" s="23">
        <v>0</v>
      </c>
      <c r="BX463" s="23">
        <v>0</v>
      </c>
      <c r="BY463" s="23">
        <v>0</v>
      </c>
      <c r="BZ463" s="23">
        <v>0</v>
      </c>
      <c r="CA463" s="23">
        <v>514</v>
      </c>
      <c r="CB463" s="23">
        <v>261</v>
      </c>
      <c r="CC463" s="23">
        <v>512</v>
      </c>
      <c r="CD463" s="23">
        <v>186</v>
      </c>
      <c r="CE463" s="23">
        <v>512</v>
      </c>
      <c r="CF463" s="23">
        <v>186</v>
      </c>
      <c r="CG463" s="23">
        <v>614</v>
      </c>
      <c r="CH463" s="23">
        <v>249</v>
      </c>
      <c r="CI463" s="23">
        <v>0</v>
      </c>
      <c r="CJ463" s="23">
        <v>0</v>
      </c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</row>
    <row r="464" spans="1:267" ht="17.25" thickBot="1">
      <c r="A464" s="21"/>
      <c r="B464" s="21"/>
      <c r="C464" s="23">
        <v>179018</v>
      </c>
      <c r="D464" s="23">
        <v>0</v>
      </c>
      <c r="E464" s="23">
        <v>0</v>
      </c>
      <c r="F464" s="23">
        <v>0</v>
      </c>
      <c r="G464" s="23">
        <v>0</v>
      </c>
      <c r="H464" s="23">
        <v>0</v>
      </c>
      <c r="I464" s="23">
        <v>3</v>
      </c>
      <c r="J464" s="21">
        <v>1.8</v>
      </c>
      <c r="K464" s="21">
        <v>2.8</v>
      </c>
      <c r="L464" s="23">
        <v>2</v>
      </c>
      <c r="M464" s="21" t="s">
        <v>1770</v>
      </c>
      <c r="N464" s="21">
        <v>2</v>
      </c>
      <c r="O464" s="23">
        <v>402</v>
      </c>
      <c r="P464" s="24" t="b">
        <v>0</v>
      </c>
      <c r="Q464" s="21"/>
      <c r="R464" s="21"/>
      <c r="S464" s="23">
        <v>65</v>
      </c>
      <c r="T464" s="21" t="s">
        <v>1771</v>
      </c>
      <c r="U464" s="21">
        <v>2</v>
      </c>
      <c r="V464" s="21" t="s">
        <v>1772</v>
      </c>
      <c r="W464" s="21">
        <v>7.6</v>
      </c>
      <c r="X464" s="24" t="b">
        <v>0</v>
      </c>
      <c r="Y464" s="21"/>
      <c r="Z464" s="21" t="s">
        <v>1129</v>
      </c>
      <c r="AA464" s="23">
        <v>15</v>
      </c>
      <c r="AB464" s="23">
        <v>4</v>
      </c>
      <c r="AC464" s="23">
        <v>2</v>
      </c>
      <c r="AD464" s="23">
        <v>11101</v>
      </c>
      <c r="AE464" s="23">
        <v>11101</v>
      </c>
      <c r="AF464" s="23">
        <v>55820</v>
      </c>
      <c r="AG464" s="23">
        <v>55820</v>
      </c>
      <c r="AH464" s="21">
        <v>0.3</v>
      </c>
      <c r="AI464" s="21">
        <v>0.3</v>
      </c>
      <c r="AJ464" s="21" t="s">
        <v>681</v>
      </c>
      <c r="AK464" s="23">
        <v>85</v>
      </c>
      <c r="AL464" s="23">
        <v>0</v>
      </c>
      <c r="AM464" s="23">
        <v>0</v>
      </c>
      <c r="AN464" s="23">
        <v>0</v>
      </c>
      <c r="AO464" s="23">
        <v>1</v>
      </c>
      <c r="AP464" s="23">
        <v>0</v>
      </c>
      <c r="AQ464" s="23">
        <v>0</v>
      </c>
      <c r="AR464" s="23">
        <v>0</v>
      </c>
      <c r="AS464" s="23">
        <v>0</v>
      </c>
      <c r="AT464" s="23">
        <v>0</v>
      </c>
      <c r="AU464" s="23">
        <v>0</v>
      </c>
      <c r="AV464" s="23">
        <v>0</v>
      </c>
      <c r="AW464" s="23">
        <v>20</v>
      </c>
      <c r="AX464" s="21">
        <v>13.6</v>
      </c>
      <c r="AY464" s="21">
        <v>23.5</v>
      </c>
      <c r="AZ464" s="21">
        <v>13</v>
      </c>
      <c r="BA464" s="21">
        <v>5</v>
      </c>
      <c r="BB464" s="23">
        <v>1</v>
      </c>
      <c r="BC464" s="21">
        <v>7.0000000000000007E-2</v>
      </c>
      <c r="BD464" s="21">
        <v>7.0000000000000007E-2</v>
      </c>
      <c r="BE464" s="21">
        <v>0.14000000000000001</v>
      </c>
      <c r="BF464" s="21">
        <v>1.58</v>
      </c>
      <c r="BG464" s="23">
        <v>110</v>
      </c>
      <c r="BH464" s="23">
        <v>40</v>
      </c>
      <c r="BI464" s="23">
        <v>42</v>
      </c>
      <c r="BJ464" s="23">
        <v>30</v>
      </c>
      <c r="BK464" s="23">
        <v>72</v>
      </c>
      <c r="BL464" s="23">
        <v>43</v>
      </c>
      <c r="BM464" s="23">
        <v>76</v>
      </c>
      <c r="BN464" s="23">
        <v>42</v>
      </c>
      <c r="BO464" s="23">
        <v>3</v>
      </c>
      <c r="BP464" s="21"/>
      <c r="BQ464" s="21"/>
      <c r="BR464" s="21"/>
      <c r="BS464" s="21"/>
      <c r="BT464" s="21"/>
      <c r="BU464" s="23">
        <v>7.0000000000000007E-2</v>
      </c>
      <c r="BV464" s="23">
        <v>0</v>
      </c>
      <c r="BW464" s="23">
        <v>7.0000000000000007E-2</v>
      </c>
      <c r="BX464" s="23">
        <v>0.14000000000000001</v>
      </c>
      <c r="BY464" s="23">
        <v>1.67</v>
      </c>
      <c r="BZ464" s="23">
        <v>1.06</v>
      </c>
      <c r="CA464" s="23">
        <v>48</v>
      </c>
      <c r="CB464" s="23">
        <v>28</v>
      </c>
      <c r="CC464" s="23">
        <v>169</v>
      </c>
      <c r="CD464" s="23">
        <v>77</v>
      </c>
      <c r="CE464" s="23">
        <v>169</v>
      </c>
      <c r="CF464" s="23">
        <v>77</v>
      </c>
      <c r="CG464" s="23">
        <v>48</v>
      </c>
      <c r="CH464" s="23">
        <v>15</v>
      </c>
      <c r="CI464" s="23">
        <v>1.06</v>
      </c>
      <c r="CJ464" s="23">
        <v>0</v>
      </c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</row>
    <row r="465" spans="1:267" ht="17.25" thickBot="1">
      <c r="A465" s="21"/>
      <c r="B465" s="21"/>
      <c r="C465" s="23">
        <v>215379</v>
      </c>
      <c r="D465" s="23">
        <v>0</v>
      </c>
      <c r="E465" s="23">
        <v>0</v>
      </c>
      <c r="F465" s="23">
        <v>0</v>
      </c>
      <c r="G465" s="23">
        <v>0</v>
      </c>
      <c r="H465" s="23">
        <v>0</v>
      </c>
      <c r="I465" s="23">
        <v>3</v>
      </c>
      <c r="J465" s="21">
        <v>0.5</v>
      </c>
      <c r="K465" s="21">
        <v>1.5</v>
      </c>
      <c r="L465" s="23">
        <v>1</v>
      </c>
      <c r="M465" s="21" t="s">
        <v>1789</v>
      </c>
      <c r="N465" s="21">
        <v>1</v>
      </c>
      <c r="O465" s="23">
        <v>403</v>
      </c>
      <c r="P465" s="24" t="b">
        <v>0</v>
      </c>
      <c r="Q465" s="21"/>
      <c r="R465" s="21"/>
      <c r="S465" s="23">
        <v>45</v>
      </c>
      <c r="T465" s="21" t="s">
        <v>1790</v>
      </c>
      <c r="U465" s="21">
        <v>1</v>
      </c>
      <c r="V465" s="21" t="s">
        <v>810</v>
      </c>
      <c r="W465" s="21">
        <v>5.9</v>
      </c>
      <c r="X465" s="24" t="b">
        <v>0</v>
      </c>
      <c r="Y465" s="21"/>
      <c r="Z465" s="21" t="s">
        <v>1129</v>
      </c>
      <c r="AA465" s="23">
        <v>15</v>
      </c>
      <c r="AB465" s="23">
        <v>4</v>
      </c>
      <c r="AC465" s="23">
        <v>1</v>
      </c>
      <c r="AD465" s="23">
        <v>9691</v>
      </c>
      <c r="AE465" s="23">
        <v>9691</v>
      </c>
      <c r="AF465" s="23">
        <v>29331</v>
      </c>
      <c r="AG465" s="23">
        <v>29331</v>
      </c>
      <c r="AH465" s="21">
        <v>0.2</v>
      </c>
      <c r="AI465" s="21">
        <v>0.2</v>
      </c>
      <c r="AJ465" s="21" t="s">
        <v>810</v>
      </c>
      <c r="AK465" s="23">
        <v>1</v>
      </c>
      <c r="AL465" s="23">
        <v>0</v>
      </c>
      <c r="AM465" s="23">
        <v>0</v>
      </c>
      <c r="AN465" s="23">
        <v>0</v>
      </c>
      <c r="AO465" s="23">
        <v>0</v>
      </c>
      <c r="AP465" s="23">
        <v>0</v>
      </c>
      <c r="AQ465" s="23">
        <v>0</v>
      </c>
      <c r="AR465" s="23">
        <v>0</v>
      </c>
      <c r="AS465" s="23">
        <v>0</v>
      </c>
      <c r="AT465" s="23">
        <v>0</v>
      </c>
      <c r="AU465" s="23">
        <v>0</v>
      </c>
      <c r="AV465" s="23">
        <v>0</v>
      </c>
      <c r="AW465" s="23">
        <v>3</v>
      </c>
      <c r="AX465" s="21">
        <v>1</v>
      </c>
      <c r="AY465" s="21">
        <v>0.1</v>
      </c>
      <c r="AZ465" s="21">
        <v>0</v>
      </c>
      <c r="BA465" s="21">
        <v>0.1</v>
      </c>
      <c r="BB465" s="23">
        <v>0</v>
      </c>
      <c r="BC465" s="21">
        <v>0</v>
      </c>
      <c r="BD465" s="21">
        <v>0</v>
      </c>
      <c r="BE465" s="21">
        <v>0</v>
      </c>
      <c r="BF465" s="21">
        <v>0.24</v>
      </c>
      <c r="BG465" s="23">
        <v>211</v>
      </c>
      <c r="BH465" s="23">
        <v>98</v>
      </c>
      <c r="BI465" s="23">
        <v>210</v>
      </c>
      <c r="BJ465" s="23">
        <v>111</v>
      </c>
      <c r="BK465" s="23">
        <v>366</v>
      </c>
      <c r="BL465" s="23">
        <v>110</v>
      </c>
      <c r="BM465" s="23">
        <v>230</v>
      </c>
      <c r="BN465" s="23">
        <v>112</v>
      </c>
      <c r="BO465" s="21"/>
      <c r="BP465" s="21"/>
      <c r="BQ465" s="21"/>
      <c r="BR465" s="21"/>
      <c r="BS465" s="21"/>
      <c r="BT465" s="21"/>
      <c r="BU465" s="23">
        <v>0</v>
      </c>
      <c r="BV465" s="23">
        <v>0</v>
      </c>
      <c r="BW465" s="23">
        <v>0</v>
      </c>
      <c r="BX465" s="23">
        <v>0</v>
      </c>
      <c r="BY465" s="23">
        <v>21.6</v>
      </c>
      <c r="BZ465" s="23">
        <v>0</v>
      </c>
      <c r="CA465" s="23">
        <v>418</v>
      </c>
      <c r="CB465" s="23">
        <v>220</v>
      </c>
      <c r="CC465" s="23">
        <v>197</v>
      </c>
      <c r="CD465" s="23">
        <v>85</v>
      </c>
      <c r="CE465" s="23">
        <v>197</v>
      </c>
      <c r="CF465" s="23">
        <v>85</v>
      </c>
      <c r="CG465" s="23">
        <v>63</v>
      </c>
      <c r="CH465" s="23">
        <v>19</v>
      </c>
      <c r="CI465" s="23">
        <v>0</v>
      </c>
      <c r="CJ465" s="23">
        <v>0</v>
      </c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</row>
    <row r="466" spans="1:267" ht="17.25" thickBot="1">
      <c r="A466" s="23">
        <v>0</v>
      </c>
      <c r="B466" s="23">
        <v>0</v>
      </c>
      <c r="C466" s="23">
        <v>441024</v>
      </c>
      <c r="D466" s="23">
        <v>0</v>
      </c>
      <c r="E466" s="23">
        <v>0</v>
      </c>
      <c r="F466" s="23">
        <v>0</v>
      </c>
      <c r="G466" s="23">
        <v>0</v>
      </c>
      <c r="H466" s="23">
        <v>0</v>
      </c>
      <c r="I466" s="23">
        <v>2</v>
      </c>
      <c r="J466" s="21">
        <v>0</v>
      </c>
      <c r="K466" s="21">
        <v>0</v>
      </c>
      <c r="L466" s="23">
        <v>0</v>
      </c>
      <c r="M466" s="21" t="s">
        <v>775</v>
      </c>
      <c r="N466" s="21">
        <v>0</v>
      </c>
      <c r="O466" s="23">
        <v>404</v>
      </c>
      <c r="P466" s="24" t="b">
        <v>0</v>
      </c>
      <c r="Q466" s="21" t="s">
        <v>2758</v>
      </c>
      <c r="R466" s="21" t="s">
        <v>2759</v>
      </c>
      <c r="S466" s="23">
        <v>40</v>
      </c>
      <c r="T466" s="21" t="s">
        <v>1933</v>
      </c>
      <c r="U466" s="21">
        <v>0</v>
      </c>
      <c r="V466" s="21" t="s">
        <v>949</v>
      </c>
      <c r="W466" s="21">
        <v>0</v>
      </c>
      <c r="X466" s="24" t="b">
        <v>0</v>
      </c>
      <c r="Y466" s="21"/>
      <c r="Z466" s="21" t="s">
        <v>1143</v>
      </c>
      <c r="AA466" s="23">
        <v>15</v>
      </c>
      <c r="AB466" s="23">
        <v>4</v>
      </c>
      <c r="AC466" s="23">
        <v>0</v>
      </c>
      <c r="AD466" s="23">
        <v>0</v>
      </c>
      <c r="AE466" s="23">
        <v>0</v>
      </c>
      <c r="AF466" s="23">
        <v>706</v>
      </c>
      <c r="AG466" s="23">
        <v>706</v>
      </c>
      <c r="AH466" s="21">
        <v>0</v>
      </c>
      <c r="AI466" s="21">
        <v>0</v>
      </c>
      <c r="AJ466" s="21" t="s">
        <v>949</v>
      </c>
      <c r="AK466" s="23">
        <v>0</v>
      </c>
      <c r="AL466" s="23">
        <v>0</v>
      </c>
      <c r="AM466" s="23">
        <v>0</v>
      </c>
      <c r="AN466" s="23">
        <v>0</v>
      </c>
      <c r="AO466" s="23">
        <v>0</v>
      </c>
      <c r="AP466" s="23">
        <v>0</v>
      </c>
      <c r="AQ466" s="23">
        <v>0</v>
      </c>
      <c r="AR466" s="23">
        <v>0</v>
      </c>
      <c r="AS466" s="23">
        <v>0</v>
      </c>
      <c r="AT466" s="23">
        <v>0</v>
      </c>
      <c r="AU466" s="23">
        <v>0</v>
      </c>
      <c r="AV466" s="23">
        <v>0</v>
      </c>
      <c r="AW466" s="23">
        <v>0</v>
      </c>
      <c r="AX466" s="21">
        <v>0</v>
      </c>
      <c r="AY466" s="21">
        <v>0</v>
      </c>
      <c r="AZ466" s="21">
        <v>0</v>
      </c>
      <c r="BA466" s="21">
        <v>0</v>
      </c>
      <c r="BB466" s="23">
        <v>0</v>
      </c>
      <c r="BC466" s="21">
        <v>0</v>
      </c>
      <c r="BD466" s="21">
        <v>0</v>
      </c>
      <c r="BE466" s="21">
        <v>0</v>
      </c>
      <c r="BF466" s="21">
        <v>0</v>
      </c>
      <c r="BG466" s="23">
        <v>302</v>
      </c>
      <c r="BH466" s="23">
        <v>124</v>
      </c>
      <c r="BI466" s="23">
        <v>294</v>
      </c>
      <c r="BJ466" s="23">
        <v>120</v>
      </c>
      <c r="BK466" s="23">
        <v>251</v>
      </c>
      <c r="BL466" s="23">
        <v>95</v>
      </c>
      <c r="BM466" s="23">
        <v>311</v>
      </c>
      <c r="BN466" s="23">
        <v>123</v>
      </c>
      <c r="BO466" s="21"/>
      <c r="BP466" s="21"/>
      <c r="BQ466" s="21"/>
      <c r="BR466" s="21"/>
      <c r="BS466" s="21"/>
      <c r="BT466" s="21"/>
      <c r="BU466" s="23">
        <v>0</v>
      </c>
      <c r="BV466" s="23">
        <v>0</v>
      </c>
      <c r="BW466" s="23">
        <v>0</v>
      </c>
      <c r="BX466" s="23">
        <v>0</v>
      </c>
      <c r="BY466" s="23">
        <v>0</v>
      </c>
      <c r="BZ466" s="23">
        <v>0</v>
      </c>
      <c r="CA466" s="23">
        <v>631</v>
      </c>
      <c r="CB466" s="23">
        <v>194</v>
      </c>
      <c r="CC466" s="23">
        <v>357</v>
      </c>
      <c r="CD466" s="23">
        <v>128</v>
      </c>
      <c r="CE466" s="23">
        <v>357</v>
      </c>
      <c r="CF466" s="23">
        <v>128</v>
      </c>
      <c r="CG466" s="23">
        <v>555</v>
      </c>
      <c r="CH466" s="23">
        <v>197</v>
      </c>
      <c r="CI466" s="23">
        <v>0</v>
      </c>
      <c r="CJ466" s="23">
        <v>0</v>
      </c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</row>
    <row r="467" spans="1:267" ht="17.25" thickBot="1">
      <c r="A467" s="21"/>
      <c r="B467" s="21"/>
      <c r="C467" s="23">
        <v>220237</v>
      </c>
      <c r="D467" s="23">
        <v>0</v>
      </c>
      <c r="E467" s="23">
        <v>0</v>
      </c>
      <c r="F467" s="23">
        <v>0</v>
      </c>
      <c r="G467" s="23">
        <v>0</v>
      </c>
      <c r="H467" s="23">
        <v>0</v>
      </c>
      <c r="I467" s="23">
        <v>2</v>
      </c>
      <c r="J467" s="21">
        <v>1.5</v>
      </c>
      <c r="K467" s="21">
        <v>2.5</v>
      </c>
      <c r="L467" s="23">
        <v>5</v>
      </c>
      <c r="M467" s="21" t="s">
        <v>1787</v>
      </c>
      <c r="N467" s="21">
        <v>5</v>
      </c>
      <c r="O467" s="23">
        <v>405</v>
      </c>
      <c r="P467" s="24" t="b">
        <v>0</v>
      </c>
      <c r="Q467" s="21"/>
      <c r="R467" s="21"/>
      <c r="S467" s="23">
        <v>45</v>
      </c>
      <c r="T467" s="21" t="s">
        <v>1788</v>
      </c>
      <c r="U467" s="21">
        <v>5</v>
      </c>
      <c r="V467" s="21" t="s">
        <v>671</v>
      </c>
      <c r="W467" s="21">
        <v>19.5</v>
      </c>
      <c r="X467" s="24" t="b">
        <v>0</v>
      </c>
      <c r="Y467" s="21"/>
      <c r="Z467" s="21" t="s">
        <v>1129</v>
      </c>
      <c r="AA467" s="23">
        <v>15</v>
      </c>
      <c r="AB467" s="23">
        <v>4</v>
      </c>
      <c r="AC467" s="23">
        <v>5</v>
      </c>
      <c r="AD467" s="23">
        <v>78392</v>
      </c>
      <c r="AE467" s="23">
        <v>78392</v>
      </c>
      <c r="AF467" s="23">
        <v>40355</v>
      </c>
      <c r="AG467" s="23">
        <v>40355</v>
      </c>
      <c r="AH467" s="21">
        <v>1.1000000000000001</v>
      </c>
      <c r="AI467" s="21">
        <v>1.1000000000000001</v>
      </c>
      <c r="AJ467" s="21" t="s">
        <v>671</v>
      </c>
      <c r="AK467" s="23">
        <v>90</v>
      </c>
      <c r="AL467" s="23">
        <v>0</v>
      </c>
      <c r="AM467" s="23">
        <v>1</v>
      </c>
      <c r="AN467" s="23">
        <v>0</v>
      </c>
      <c r="AO467" s="23">
        <v>1</v>
      </c>
      <c r="AP467" s="23">
        <v>0</v>
      </c>
      <c r="AQ467" s="23">
        <v>0</v>
      </c>
      <c r="AR467" s="23">
        <v>0</v>
      </c>
      <c r="AS467" s="23">
        <v>1</v>
      </c>
      <c r="AT467" s="23">
        <v>0</v>
      </c>
      <c r="AU467" s="23">
        <v>0</v>
      </c>
      <c r="AV467" s="23">
        <v>1</v>
      </c>
      <c r="AW467" s="23">
        <v>27</v>
      </c>
      <c r="AX467" s="21">
        <v>35.4</v>
      </c>
      <c r="AY467" s="21">
        <v>11.8</v>
      </c>
      <c r="AZ467" s="21">
        <v>8</v>
      </c>
      <c r="BA467" s="21">
        <v>5.5</v>
      </c>
      <c r="BB467" s="23">
        <v>1</v>
      </c>
      <c r="BC467" s="21">
        <v>7.0000000000000007E-2</v>
      </c>
      <c r="BD467" s="21">
        <v>0.25</v>
      </c>
      <c r="BE467" s="21">
        <v>0.32</v>
      </c>
      <c r="BF467" s="21">
        <v>1.9</v>
      </c>
      <c r="BG467" s="23">
        <v>21</v>
      </c>
      <c r="BH467" s="23">
        <v>6</v>
      </c>
      <c r="BI467" s="23">
        <v>94</v>
      </c>
      <c r="BJ467" s="23">
        <v>25</v>
      </c>
      <c r="BK467" s="23">
        <v>89</v>
      </c>
      <c r="BL467" s="23">
        <v>21</v>
      </c>
      <c r="BM467" s="23">
        <v>63</v>
      </c>
      <c r="BN467" s="23">
        <v>16</v>
      </c>
      <c r="BO467" s="21"/>
      <c r="BP467" s="21"/>
      <c r="BQ467" s="21"/>
      <c r="BR467" s="21"/>
      <c r="BS467" s="21"/>
      <c r="BT467" s="21"/>
      <c r="BU467" s="23">
        <v>7.0000000000000007E-2</v>
      </c>
      <c r="BV467" s="23">
        <v>0</v>
      </c>
      <c r="BW467" s="23">
        <v>0.25</v>
      </c>
      <c r="BX467" s="23">
        <v>0.32</v>
      </c>
      <c r="BY467" s="23">
        <v>1.9</v>
      </c>
      <c r="BZ467" s="23">
        <v>1</v>
      </c>
      <c r="CA467" s="23">
        <v>424</v>
      </c>
      <c r="CB467" s="23">
        <v>111</v>
      </c>
      <c r="CC467" s="23">
        <v>47</v>
      </c>
      <c r="CD467" s="23">
        <v>20</v>
      </c>
      <c r="CE467" s="23">
        <v>47</v>
      </c>
      <c r="CF467" s="23">
        <v>20</v>
      </c>
      <c r="CG467" s="23">
        <v>19</v>
      </c>
      <c r="CH467" s="23">
        <v>7</v>
      </c>
      <c r="CI467" s="23">
        <v>1</v>
      </c>
      <c r="CJ467" s="23">
        <v>0</v>
      </c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</row>
    <row r="468" spans="1:267" ht="17.25" thickBot="1">
      <c r="A468" s="21"/>
      <c r="B468" s="21"/>
      <c r="C468" s="23">
        <v>208706</v>
      </c>
      <c r="D468" s="23">
        <v>0</v>
      </c>
      <c r="E468" s="23">
        <v>0</v>
      </c>
      <c r="F468" s="23">
        <v>0</v>
      </c>
      <c r="G468" s="23">
        <v>0</v>
      </c>
      <c r="H468" s="23">
        <v>0</v>
      </c>
      <c r="I468" s="23">
        <v>3</v>
      </c>
      <c r="J468" s="21">
        <v>1.7</v>
      </c>
      <c r="K468" s="21">
        <v>2.7</v>
      </c>
      <c r="L468" s="23">
        <v>1</v>
      </c>
      <c r="M468" s="21" t="s">
        <v>1700</v>
      </c>
      <c r="N468" s="21">
        <v>1</v>
      </c>
      <c r="O468" s="23">
        <v>406</v>
      </c>
      <c r="P468" s="24" t="b">
        <v>0</v>
      </c>
      <c r="Q468" s="21"/>
      <c r="R468" s="21"/>
      <c r="S468" s="23">
        <v>60</v>
      </c>
      <c r="T468" s="21" t="s">
        <v>1781</v>
      </c>
      <c r="U468" s="21">
        <v>1</v>
      </c>
      <c r="V468" s="21" t="s">
        <v>1782</v>
      </c>
      <c r="W468" s="21">
        <v>3.2</v>
      </c>
      <c r="X468" s="24" t="b">
        <v>0</v>
      </c>
      <c r="Y468" s="21"/>
      <c r="Z468" s="21" t="s">
        <v>1129</v>
      </c>
      <c r="AA468" s="23">
        <v>15</v>
      </c>
      <c r="AB468" s="23">
        <v>4</v>
      </c>
      <c r="AC468" s="23">
        <v>1</v>
      </c>
      <c r="AD468" s="23">
        <v>9697</v>
      </c>
      <c r="AE468" s="23">
        <v>9697</v>
      </c>
      <c r="AF468" s="23">
        <v>29915</v>
      </c>
      <c r="AG468" s="23">
        <v>29915</v>
      </c>
      <c r="AH468" s="21">
        <v>0.2</v>
      </c>
      <c r="AI468" s="21">
        <v>0.2</v>
      </c>
      <c r="AJ468" s="21" t="s">
        <v>2513</v>
      </c>
      <c r="AK468" s="23">
        <v>84</v>
      </c>
      <c r="AL468" s="23">
        <v>0</v>
      </c>
      <c r="AM468" s="23">
        <v>0</v>
      </c>
      <c r="AN468" s="23">
        <v>0</v>
      </c>
      <c r="AO468" s="23">
        <v>1</v>
      </c>
      <c r="AP468" s="23">
        <v>0</v>
      </c>
      <c r="AQ468" s="23">
        <v>0</v>
      </c>
      <c r="AR468" s="23">
        <v>0</v>
      </c>
      <c r="AS468" s="23">
        <v>1</v>
      </c>
      <c r="AT468" s="23">
        <v>0</v>
      </c>
      <c r="AU468" s="23">
        <v>0</v>
      </c>
      <c r="AV468" s="23">
        <v>0</v>
      </c>
      <c r="AW468" s="23">
        <v>6</v>
      </c>
      <c r="AX468" s="21">
        <v>11.4</v>
      </c>
      <c r="AY468" s="21">
        <v>2.2999999999999998</v>
      </c>
      <c r="AZ468" s="21">
        <v>16</v>
      </c>
      <c r="BA468" s="21">
        <v>3</v>
      </c>
      <c r="BB468" s="23">
        <v>1</v>
      </c>
      <c r="BC468" s="21">
        <v>0.09</v>
      </c>
      <c r="BD468" s="21">
        <v>0.03</v>
      </c>
      <c r="BE468" s="21">
        <v>0.12</v>
      </c>
      <c r="BF468" s="21">
        <v>1.58</v>
      </c>
      <c r="BG468" s="23">
        <v>127</v>
      </c>
      <c r="BH468" s="23">
        <v>48</v>
      </c>
      <c r="BI468" s="23">
        <v>152</v>
      </c>
      <c r="BJ468" s="23">
        <v>87</v>
      </c>
      <c r="BK468" s="23">
        <v>64</v>
      </c>
      <c r="BL468" s="23">
        <v>36</v>
      </c>
      <c r="BM468" s="23">
        <v>117</v>
      </c>
      <c r="BN468" s="23">
        <v>61</v>
      </c>
      <c r="BO468" s="21"/>
      <c r="BP468" s="21"/>
      <c r="BQ468" s="21"/>
      <c r="BR468" s="21"/>
      <c r="BS468" s="21"/>
      <c r="BT468" s="21"/>
      <c r="BU468" s="23">
        <v>0.1</v>
      </c>
      <c r="BV468" s="23">
        <v>0</v>
      </c>
      <c r="BW468" s="23">
        <v>0.03</v>
      </c>
      <c r="BX468" s="23">
        <v>0.13</v>
      </c>
      <c r="BY468" s="23">
        <v>1.69</v>
      </c>
      <c r="BZ468" s="23">
        <v>1.07</v>
      </c>
      <c r="CA468" s="23">
        <v>73</v>
      </c>
      <c r="CB468" s="23">
        <v>44</v>
      </c>
      <c r="CC468" s="23">
        <v>271</v>
      </c>
      <c r="CD468" s="23">
        <v>129</v>
      </c>
      <c r="CE468" s="23">
        <v>271</v>
      </c>
      <c r="CF468" s="23">
        <v>129</v>
      </c>
      <c r="CG468" s="23">
        <v>99</v>
      </c>
      <c r="CH468" s="23">
        <v>37</v>
      </c>
      <c r="CI468" s="23">
        <v>1.07</v>
      </c>
      <c r="CJ468" s="23">
        <v>0</v>
      </c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</row>
    <row r="469" spans="1:267" ht="17.25" thickBot="1">
      <c r="A469" s="21"/>
      <c r="B469" s="21"/>
      <c r="C469" s="23">
        <v>78916</v>
      </c>
      <c r="D469" s="23">
        <v>0</v>
      </c>
      <c r="E469" s="23">
        <v>0</v>
      </c>
      <c r="F469" s="23">
        <v>0</v>
      </c>
      <c r="G469" s="23">
        <v>0</v>
      </c>
      <c r="H469" s="23">
        <v>0</v>
      </c>
      <c r="I469" s="23">
        <v>2</v>
      </c>
      <c r="J469" s="21">
        <v>1.5</v>
      </c>
      <c r="K469" s="21">
        <v>2.5</v>
      </c>
      <c r="L469" s="23">
        <v>2</v>
      </c>
      <c r="M469" s="21" t="s">
        <v>1753</v>
      </c>
      <c r="N469" s="21">
        <v>2</v>
      </c>
      <c r="O469" s="23">
        <v>407</v>
      </c>
      <c r="P469" s="24" t="b">
        <v>0</v>
      </c>
      <c r="Q469" s="21"/>
      <c r="R469" s="21"/>
      <c r="S469" s="23">
        <v>45</v>
      </c>
      <c r="T469" s="21" t="s">
        <v>1754</v>
      </c>
      <c r="U469" s="21">
        <v>2</v>
      </c>
      <c r="V469" s="21" t="s">
        <v>672</v>
      </c>
      <c r="W469" s="21">
        <v>3.3</v>
      </c>
      <c r="X469" s="24" t="b">
        <v>0</v>
      </c>
      <c r="Y469" s="21"/>
      <c r="Z469" s="21" t="s">
        <v>1129</v>
      </c>
      <c r="AA469" s="23">
        <v>15</v>
      </c>
      <c r="AB469" s="23">
        <v>4</v>
      </c>
      <c r="AC469" s="23">
        <v>2</v>
      </c>
      <c r="AD469" s="23">
        <v>7927</v>
      </c>
      <c r="AE469" s="23">
        <v>7927</v>
      </c>
      <c r="AF469" s="23">
        <v>13504</v>
      </c>
      <c r="AG469" s="23">
        <v>13504</v>
      </c>
      <c r="AH469" s="21">
        <v>0.4</v>
      </c>
      <c r="AI469" s="21">
        <v>0.4</v>
      </c>
      <c r="AJ469" s="21" t="s">
        <v>672</v>
      </c>
      <c r="AK469" s="23">
        <v>90</v>
      </c>
      <c r="AL469" s="23">
        <v>0</v>
      </c>
      <c r="AM469" s="23">
        <v>0</v>
      </c>
      <c r="AN469" s="23">
        <v>0</v>
      </c>
      <c r="AO469" s="23">
        <v>1</v>
      </c>
      <c r="AP469" s="23">
        <v>0</v>
      </c>
      <c r="AQ469" s="23">
        <v>0</v>
      </c>
      <c r="AR469" s="23">
        <v>0</v>
      </c>
      <c r="AS469" s="23">
        <v>0</v>
      </c>
      <c r="AT469" s="23">
        <v>0</v>
      </c>
      <c r="AU469" s="23">
        <v>0</v>
      </c>
      <c r="AV469" s="23">
        <v>0</v>
      </c>
      <c r="AW469" s="23">
        <v>9</v>
      </c>
      <c r="AX469" s="21">
        <v>21.4</v>
      </c>
      <c r="AY469" s="21">
        <v>1.3</v>
      </c>
      <c r="AZ469" s="21">
        <v>9</v>
      </c>
      <c r="BA469" s="21">
        <v>3.2</v>
      </c>
      <c r="BB469" s="23">
        <v>1</v>
      </c>
      <c r="BC469" s="21">
        <v>0.16</v>
      </c>
      <c r="BD469" s="21">
        <v>0.01</v>
      </c>
      <c r="BE469" s="21">
        <v>0.17</v>
      </c>
      <c r="BF469" s="21">
        <v>1.9</v>
      </c>
      <c r="BG469" s="23">
        <v>65</v>
      </c>
      <c r="BH469" s="23">
        <v>25</v>
      </c>
      <c r="BI469" s="23">
        <v>167</v>
      </c>
      <c r="BJ469" s="23">
        <v>54</v>
      </c>
      <c r="BK469" s="23">
        <v>81</v>
      </c>
      <c r="BL469" s="23">
        <v>18</v>
      </c>
      <c r="BM469" s="23">
        <v>108</v>
      </c>
      <c r="BN469" s="23">
        <v>33</v>
      </c>
      <c r="BO469" s="21"/>
      <c r="BP469" s="21"/>
      <c r="BQ469" s="21"/>
      <c r="BR469" s="21"/>
      <c r="BS469" s="21"/>
      <c r="BT469" s="21"/>
      <c r="BU469" s="23">
        <v>0.16</v>
      </c>
      <c r="BV469" s="23">
        <v>0</v>
      </c>
      <c r="BW469" s="23">
        <v>0.01</v>
      </c>
      <c r="BX469" s="23">
        <v>0.17</v>
      </c>
      <c r="BY469" s="23">
        <v>1.9</v>
      </c>
      <c r="BZ469" s="23">
        <v>1</v>
      </c>
      <c r="CA469" s="23">
        <v>330</v>
      </c>
      <c r="CB469" s="23">
        <v>48</v>
      </c>
      <c r="CC469" s="23">
        <v>98</v>
      </c>
      <c r="CD469" s="23">
        <v>30</v>
      </c>
      <c r="CE469" s="23">
        <v>98</v>
      </c>
      <c r="CF469" s="23">
        <v>30</v>
      </c>
      <c r="CG469" s="23">
        <v>94</v>
      </c>
      <c r="CH469" s="23">
        <v>31</v>
      </c>
      <c r="CI469" s="23">
        <v>1</v>
      </c>
      <c r="CJ469" s="23">
        <v>0</v>
      </c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</row>
    <row r="470" spans="1:267" ht="17.25" thickBot="1">
      <c r="A470" s="23">
        <v>0</v>
      </c>
      <c r="B470" s="23">
        <v>0</v>
      </c>
      <c r="C470" s="23">
        <v>59735</v>
      </c>
      <c r="D470" s="23">
        <v>0</v>
      </c>
      <c r="E470" s="23">
        <v>0</v>
      </c>
      <c r="F470" s="23">
        <v>0</v>
      </c>
      <c r="G470" s="23">
        <v>0</v>
      </c>
      <c r="H470" s="23">
        <v>0</v>
      </c>
      <c r="I470" s="23">
        <v>1</v>
      </c>
      <c r="J470" s="21">
        <v>0</v>
      </c>
      <c r="K470" s="21">
        <v>0</v>
      </c>
      <c r="L470" s="23">
        <v>0</v>
      </c>
      <c r="M470" s="21" t="s">
        <v>1190</v>
      </c>
      <c r="N470" s="21">
        <v>0</v>
      </c>
      <c r="O470" s="23">
        <v>408</v>
      </c>
      <c r="P470" s="24" t="b">
        <v>0</v>
      </c>
      <c r="Q470" s="21" t="s">
        <v>2760</v>
      </c>
      <c r="R470" s="21" t="s">
        <v>2761</v>
      </c>
      <c r="S470" s="23">
        <v>40</v>
      </c>
      <c r="T470" s="21" t="s">
        <v>1749</v>
      </c>
      <c r="U470" s="21">
        <v>0</v>
      </c>
      <c r="V470" s="21" t="s">
        <v>1016</v>
      </c>
      <c r="W470" s="21">
        <v>0</v>
      </c>
      <c r="X470" s="24" t="b">
        <v>0</v>
      </c>
      <c r="Y470" s="21"/>
      <c r="Z470" s="21" t="s">
        <v>1143</v>
      </c>
      <c r="AA470" s="23">
        <v>15</v>
      </c>
      <c r="AB470" s="23">
        <v>4</v>
      </c>
      <c r="AC470" s="23">
        <v>0</v>
      </c>
      <c r="AD470" s="23">
        <v>0</v>
      </c>
      <c r="AE470" s="23">
        <v>0</v>
      </c>
      <c r="AF470" s="23">
        <v>198</v>
      </c>
      <c r="AG470" s="23">
        <v>198</v>
      </c>
      <c r="AH470" s="21">
        <v>0</v>
      </c>
      <c r="AI470" s="21">
        <v>0</v>
      </c>
      <c r="AJ470" s="21" t="s">
        <v>1016</v>
      </c>
      <c r="AK470" s="23">
        <v>0</v>
      </c>
      <c r="AL470" s="23">
        <v>0</v>
      </c>
      <c r="AM470" s="23">
        <v>0</v>
      </c>
      <c r="AN470" s="23">
        <v>0</v>
      </c>
      <c r="AO470" s="23">
        <v>0</v>
      </c>
      <c r="AP470" s="23">
        <v>0</v>
      </c>
      <c r="AQ470" s="23">
        <v>0</v>
      </c>
      <c r="AR470" s="23">
        <v>0</v>
      </c>
      <c r="AS470" s="23">
        <v>0</v>
      </c>
      <c r="AT470" s="23">
        <v>0</v>
      </c>
      <c r="AU470" s="23">
        <v>0</v>
      </c>
      <c r="AV470" s="23">
        <v>0</v>
      </c>
      <c r="AW470" s="23">
        <v>0</v>
      </c>
      <c r="AX470" s="21">
        <v>0</v>
      </c>
      <c r="AY470" s="21">
        <v>0</v>
      </c>
      <c r="AZ470" s="21">
        <v>0</v>
      </c>
      <c r="BA470" s="21">
        <v>0</v>
      </c>
      <c r="BB470" s="23">
        <v>0</v>
      </c>
      <c r="BC470" s="21">
        <v>0</v>
      </c>
      <c r="BD470" s="21">
        <v>0</v>
      </c>
      <c r="BE470" s="21">
        <v>0</v>
      </c>
      <c r="BF470" s="21">
        <v>0</v>
      </c>
      <c r="BG470" s="23">
        <v>233</v>
      </c>
      <c r="BH470" s="23">
        <v>21</v>
      </c>
      <c r="BI470" s="23">
        <v>223</v>
      </c>
      <c r="BJ470" s="23">
        <v>8</v>
      </c>
      <c r="BK470" s="23">
        <v>180</v>
      </c>
      <c r="BL470" s="23">
        <v>7</v>
      </c>
      <c r="BM470" s="23">
        <v>242</v>
      </c>
      <c r="BN470" s="23">
        <v>21</v>
      </c>
      <c r="BO470" s="21"/>
      <c r="BP470" s="21"/>
      <c r="BQ470" s="21"/>
      <c r="BR470" s="21"/>
      <c r="BS470" s="21"/>
      <c r="BT470" s="21"/>
      <c r="BU470" s="23">
        <v>0</v>
      </c>
      <c r="BV470" s="23">
        <v>0</v>
      </c>
      <c r="BW470" s="23">
        <v>0</v>
      </c>
      <c r="BX470" s="23">
        <v>0</v>
      </c>
      <c r="BY470" s="23">
        <v>0</v>
      </c>
      <c r="BZ470" s="23">
        <v>0</v>
      </c>
      <c r="CA470" s="23">
        <v>560</v>
      </c>
      <c r="CB470" s="23">
        <v>36</v>
      </c>
      <c r="CC470" s="23">
        <v>290</v>
      </c>
      <c r="CD470" s="23">
        <v>27</v>
      </c>
      <c r="CE470" s="23">
        <v>290</v>
      </c>
      <c r="CF470" s="23">
        <v>27</v>
      </c>
      <c r="CG470" s="23">
        <v>603</v>
      </c>
      <c r="CH470" s="23">
        <v>70</v>
      </c>
      <c r="CI470" s="23">
        <v>0</v>
      </c>
      <c r="CJ470" s="23">
        <v>0</v>
      </c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</row>
    <row r="471" spans="1:267" ht="17.25" thickBot="1">
      <c r="A471" s="21"/>
      <c r="B471" s="21"/>
      <c r="C471" s="23">
        <v>67089</v>
      </c>
      <c r="D471" s="23">
        <v>0</v>
      </c>
      <c r="E471" s="23">
        <v>0</v>
      </c>
      <c r="F471" s="23">
        <v>0</v>
      </c>
      <c r="G471" s="23">
        <v>0</v>
      </c>
      <c r="H471" s="23">
        <v>0</v>
      </c>
      <c r="I471" s="23">
        <v>1</v>
      </c>
      <c r="J471" s="21">
        <v>0.5</v>
      </c>
      <c r="K471" s="21">
        <v>1.5</v>
      </c>
      <c r="L471" s="23">
        <v>0</v>
      </c>
      <c r="M471" s="21" t="s">
        <v>1137</v>
      </c>
      <c r="N471" s="21">
        <v>0</v>
      </c>
      <c r="O471" s="23">
        <v>409</v>
      </c>
      <c r="P471" s="24" t="b">
        <v>0</v>
      </c>
      <c r="Q471" s="21"/>
      <c r="R471" s="21"/>
      <c r="S471" s="23">
        <v>40</v>
      </c>
      <c r="T471" s="21" t="s">
        <v>1750</v>
      </c>
      <c r="U471" s="21">
        <v>0</v>
      </c>
      <c r="V471" s="21" t="s">
        <v>1030</v>
      </c>
      <c r="W471" s="21">
        <v>1.2</v>
      </c>
      <c r="X471" s="24" t="b">
        <v>0</v>
      </c>
      <c r="Y471" s="21"/>
      <c r="Z471" s="21" t="s">
        <v>1129</v>
      </c>
      <c r="AA471" s="23">
        <v>15</v>
      </c>
      <c r="AB471" s="23">
        <v>4</v>
      </c>
      <c r="AC471" s="23">
        <v>0</v>
      </c>
      <c r="AD471" s="23">
        <v>1604</v>
      </c>
      <c r="AE471" s="23">
        <v>1604</v>
      </c>
      <c r="AF471" s="23">
        <v>4774</v>
      </c>
      <c r="AG471" s="23">
        <v>4774</v>
      </c>
      <c r="AH471" s="21">
        <v>0</v>
      </c>
      <c r="AI471" s="21">
        <v>0</v>
      </c>
      <c r="AJ471" s="21" t="s">
        <v>1030</v>
      </c>
      <c r="AK471" s="23">
        <v>0</v>
      </c>
      <c r="AL471" s="23">
        <v>0</v>
      </c>
      <c r="AM471" s="23">
        <v>0</v>
      </c>
      <c r="AN471" s="23">
        <v>0</v>
      </c>
      <c r="AO471" s="23">
        <v>0</v>
      </c>
      <c r="AP471" s="23">
        <v>0</v>
      </c>
      <c r="AQ471" s="23">
        <v>0</v>
      </c>
      <c r="AR471" s="23">
        <v>0</v>
      </c>
      <c r="AS471" s="23">
        <v>0</v>
      </c>
      <c r="AT471" s="23">
        <v>0</v>
      </c>
      <c r="AU471" s="23">
        <v>0</v>
      </c>
      <c r="AV471" s="23">
        <v>0</v>
      </c>
      <c r="AW471" s="23">
        <v>0</v>
      </c>
      <c r="AX471" s="21">
        <v>0</v>
      </c>
      <c r="AY471" s="21">
        <v>0</v>
      </c>
      <c r="AZ471" s="21">
        <v>0</v>
      </c>
      <c r="BA471" s="21">
        <v>0</v>
      </c>
      <c r="BB471" s="23">
        <v>0</v>
      </c>
      <c r="BC471" s="21">
        <v>0</v>
      </c>
      <c r="BD471" s="21">
        <v>0</v>
      </c>
      <c r="BE471" s="21">
        <v>0</v>
      </c>
      <c r="BF471" s="21">
        <v>0</v>
      </c>
      <c r="BG471" s="23">
        <v>235</v>
      </c>
      <c r="BH471" s="23">
        <v>23</v>
      </c>
      <c r="BI471" s="23">
        <v>225</v>
      </c>
      <c r="BJ471" s="23">
        <v>10</v>
      </c>
      <c r="BK471" s="23">
        <v>182</v>
      </c>
      <c r="BL471" s="23">
        <v>9</v>
      </c>
      <c r="BM471" s="23">
        <v>244</v>
      </c>
      <c r="BN471" s="23">
        <v>23</v>
      </c>
      <c r="BO471" s="21"/>
      <c r="BP471" s="21"/>
      <c r="BQ471" s="21"/>
      <c r="BR471" s="21"/>
      <c r="BS471" s="21"/>
      <c r="BT471" s="21"/>
      <c r="BU471" s="23">
        <v>0</v>
      </c>
      <c r="BV471" s="23">
        <v>0</v>
      </c>
      <c r="BW471" s="23">
        <v>0</v>
      </c>
      <c r="BX471" s="23">
        <v>0</v>
      </c>
      <c r="BY471" s="23">
        <v>0</v>
      </c>
      <c r="BZ471" s="23">
        <v>0</v>
      </c>
      <c r="CA471" s="23">
        <v>562</v>
      </c>
      <c r="CB471" s="23">
        <v>38</v>
      </c>
      <c r="CC471" s="23">
        <v>292</v>
      </c>
      <c r="CD471" s="23">
        <v>29</v>
      </c>
      <c r="CE471" s="23">
        <v>292</v>
      </c>
      <c r="CF471" s="23">
        <v>29</v>
      </c>
      <c r="CG471" s="23">
        <v>151</v>
      </c>
      <c r="CH471" s="23">
        <v>19</v>
      </c>
      <c r="CI471" s="23">
        <v>0</v>
      </c>
      <c r="CJ471" s="23">
        <v>0</v>
      </c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</row>
    <row r="472" spans="1:267" ht="17.25" thickBot="1">
      <c r="A472" s="21"/>
      <c r="B472" s="21"/>
      <c r="C472" s="23">
        <v>90105</v>
      </c>
      <c r="D472" s="23">
        <v>0</v>
      </c>
      <c r="E472" s="23">
        <v>0</v>
      </c>
      <c r="F472" s="23">
        <v>0</v>
      </c>
      <c r="G472" s="23">
        <v>0</v>
      </c>
      <c r="H472" s="23">
        <v>0</v>
      </c>
      <c r="I472" s="23">
        <v>3</v>
      </c>
      <c r="J472" s="21">
        <v>1.1000000000000001</v>
      </c>
      <c r="K472" s="21">
        <v>2.1</v>
      </c>
      <c r="L472" s="23">
        <v>0</v>
      </c>
      <c r="M472" s="21" t="s">
        <v>1254</v>
      </c>
      <c r="N472" s="21">
        <v>0</v>
      </c>
      <c r="O472" s="23">
        <v>410</v>
      </c>
      <c r="P472" s="24" t="b">
        <v>0</v>
      </c>
      <c r="Q472" s="21"/>
      <c r="R472" s="21"/>
      <c r="S472" s="23">
        <v>50</v>
      </c>
      <c r="T472" s="21" t="s">
        <v>1755</v>
      </c>
      <c r="U472" s="21">
        <v>0</v>
      </c>
      <c r="V472" s="21" t="s">
        <v>893</v>
      </c>
      <c r="W472" s="21">
        <v>0.1</v>
      </c>
      <c r="X472" s="24" t="b">
        <v>0</v>
      </c>
      <c r="Y472" s="21"/>
      <c r="Z472" s="21" t="s">
        <v>1129</v>
      </c>
      <c r="AA472" s="23">
        <v>15</v>
      </c>
      <c r="AB472" s="23">
        <v>4</v>
      </c>
      <c r="AC472" s="23">
        <v>0</v>
      </c>
      <c r="AD472" s="23">
        <v>113</v>
      </c>
      <c r="AE472" s="23">
        <v>113</v>
      </c>
      <c r="AF472" s="23">
        <v>553</v>
      </c>
      <c r="AG472" s="23">
        <v>553</v>
      </c>
      <c r="AH472" s="21">
        <v>0</v>
      </c>
      <c r="AI472" s="21">
        <v>0</v>
      </c>
      <c r="AJ472" s="21" t="s">
        <v>893</v>
      </c>
      <c r="AK472" s="23">
        <v>0</v>
      </c>
      <c r="AL472" s="23">
        <v>0</v>
      </c>
      <c r="AM472" s="23">
        <v>0</v>
      </c>
      <c r="AN472" s="23">
        <v>0</v>
      </c>
      <c r="AO472" s="23">
        <v>0</v>
      </c>
      <c r="AP472" s="23">
        <v>0</v>
      </c>
      <c r="AQ472" s="23">
        <v>0</v>
      </c>
      <c r="AR472" s="23">
        <v>0</v>
      </c>
      <c r="AS472" s="23">
        <v>0</v>
      </c>
      <c r="AT472" s="23">
        <v>0</v>
      </c>
      <c r="AU472" s="23">
        <v>0</v>
      </c>
      <c r="AV472" s="23">
        <v>0</v>
      </c>
      <c r="AW472" s="23">
        <v>0</v>
      </c>
      <c r="AX472" s="21">
        <v>0</v>
      </c>
      <c r="AY472" s="21">
        <v>0</v>
      </c>
      <c r="AZ472" s="21">
        <v>0</v>
      </c>
      <c r="BA472" s="21">
        <v>0</v>
      </c>
      <c r="BB472" s="23">
        <v>0</v>
      </c>
      <c r="BC472" s="21">
        <v>0</v>
      </c>
      <c r="BD472" s="21">
        <v>0</v>
      </c>
      <c r="BE472" s="21">
        <v>0</v>
      </c>
      <c r="BF472" s="21">
        <v>0</v>
      </c>
      <c r="BG472" s="23">
        <v>518</v>
      </c>
      <c r="BH472" s="23">
        <v>192</v>
      </c>
      <c r="BI472" s="23">
        <v>518</v>
      </c>
      <c r="BJ472" s="23">
        <v>198</v>
      </c>
      <c r="BK472" s="23">
        <v>500</v>
      </c>
      <c r="BL472" s="23">
        <v>183</v>
      </c>
      <c r="BM472" s="23">
        <v>526</v>
      </c>
      <c r="BN472" s="23">
        <v>199</v>
      </c>
      <c r="BO472" s="21"/>
      <c r="BP472" s="21"/>
      <c r="BQ472" s="21"/>
      <c r="BR472" s="21"/>
      <c r="BS472" s="21"/>
      <c r="BT472" s="21"/>
      <c r="BU472" s="23">
        <v>0</v>
      </c>
      <c r="BV472" s="23">
        <v>0</v>
      </c>
      <c r="BW472" s="23">
        <v>0</v>
      </c>
      <c r="BX472" s="23">
        <v>0</v>
      </c>
      <c r="BY472" s="23">
        <v>0</v>
      </c>
      <c r="BZ472" s="23">
        <v>0</v>
      </c>
      <c r="CA472" s="23">
        <v>178</v>
      </c>
      <c r="CB472" s="23">
        <v>115</v>
      </c>
      <c r="CC472" s="23">
        <v>553</v>
      </c>
      <c r="CD472" s="23">
        <v>215</v>
      </c>
      <c r="CE472" s="23">
        <v>553</v>
      </c>
      <c r="CF472" s="23">
        <v>215</v>
      </c>
      <c r="CG472" s="23">
        <v>501</v>
      </c>
      <c r="CH472" s="23">
        <v>183</v>
      </c>
      <c r="CI472" s="23">
        <v>0</v>
      </c>
      <c r="CJ472" s="23">
        <v>0</v>
      </c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</row>
    <row r="473" spans="1:267" ht="17.25" thickBot="1">
      <c r="A473" s="21"/>
      <c r="B473" s="21"/>
      <c r="C473" s="23">
        <v>81441</v>
      </c>
      <c r="D473" s="23">
        <v>0</v>
      </c>
      <c r="E473" s="23">
        <v>0</v>
      </c>
      <c r="F473" s="23">
        <v>0</v>
      </c>
      <c r="G473" s="23">
        <v>0</v>
      </c>
      <c r="H473" s="23">
        <v>0</v>
      </c>
      <c r="I473" s="23">
        <v>1</v>
      </c>
      <c r="J473" s="21">
        <v>0.5</v>
      </c>
      <c r="K473" s="21">
        <v>1.5</v>
      </c>
      <c r="L473" s="23">
        <v>0</v>
      </c>
      <c r="M473" s="21" t="s">
        <v>1277</v>
      </c>
      <c r="N473" s="21">
        <v>0</v>
      </c>
      <c r="O473" s="23">
        <v>411</v>
      </c>
      <c r="P473" s="24" t="b">
        <v>0</v>
      </c>
      <c r="Q473" s="21"/>
      <c r="R473" s="21"/>
      <c r="S473" s="23">
        <v>40</v>
      </c>
      <c r="T473" s="21" t="s">
        <v>2162</v>
      </c>
      <c r="U473" s="21">
        <v>0</v>
      </c>
      <c r="V473" s="21" t="s">
        <v>2163</v>
      </c>
      <c r="W473" s="21">
        <v>0.1</v>
      </c>
      <c r="X473" s="24" t="b">
        <v>0</v>
      </c>
      <c r="Y473" s="21"/>
      <c r="Z473" s="21" t="s">
        <v>1129</v>
      </c>
      <c r="AA473" s="23">
        <v>15</v>
      </c>
      <c r="AB473" s="23">
        <v>4</v>
      </c>
      <c r="AC473" s="23">
        <v>0</v>
      </c>
      <c r="AD473" s="23">
        <v>109</v>
      </c>
      <c r="AE473" s="23">
        <v>109</v>
      </c>
      <c r="AF473" s="23">
        <v>317</v>
      </c>
      <c r="AG473" s="23">
        <v>317</v>
      </c>
      <c r="AH473" s="21">
        <v>0</v>
      </c>
      <c r="AI473" s="21">
        <v>0</v>
      </c>
      <c r="AJ473" s="21" t="s">
        <v>2163</v>
      </c>
      <c r="AK473" s="23">
        <v>0</v>
      </c>
      <c r="AL473" s="23">
        <v>0</v>
      </c>
      <c r="AM473" s="23">
        <v>0</v>
      </c>
      <c r="AN473" s="23">
        <v>0</v>
      </c>
      <c r="AO473" s="23">
        <v>0</v>
      </c>
      <c r="AP473" s="23">
        <v>0</v>
      </c>
      <c r="AQ473" s="23">
        <v>0</v>
      </c>
      <c r="AR473" s="23">
        <v>0</v>
      </c>
      <c r="AS473" s="23">
        <v>0</v>
      </c>
      <c r="AT473" s="23">
        <v>0</v>
      </c>
      <c r="AU473" s="23">
        <v>0</v>
      </c>
      <c r="AV473" s="23">
        <v>0</v>
      </c>
      <c r="AW473" s="23">
        <v>0</v>
      </c>
      <c r="AX473" s="21">
        <v>0</v>
      </c>
      <c r="AY473" s="21">
        <v>0</v>
      </c>
      <c r="AZ473" s="21">
        <v>0</v>
      </c>
      <c r="BA473" s="21">
        <v>0</v>
      </c>
      <c r="BB473" s="23">
        <v>0</v>
      </c>
      <c r="BC473" s="21">
        <v>0</v>
      </c>
      <c r="BD473" s="21">
        <v>0</v>
      </c>
      <c r="BE473" s="21">
        <v>0</v>
      </c>
      <c r="BF473" s="21">
        <v>0</v>
      </c>
      <c r="BG473" s="23">
        <v>237</v>
      </c>
      <c r="BH473" s="23">
        <v>25</v>
      </c>
      <c r="BI473" s="23">
        <v>227</v>
      </c>
      <c r="BJ473" s="23">
        <v>12</v>
      </c>
      <c r="BK473" s="23">
        <v>184</v>
      </c>
      <c r="BL473" s="23">
        <v>11</v>
      </c>
      <c r="BM473" s="23">
        <v>246</v>
      </c>
      <c r="BN473" s="23">
        <v>25</v>
      </c>
      <c r="BO473" s="21"/>
      <c r="BP473" s="21"/>
      <c r="BQ473" s="21"/>
      <c r="BR473" s="21"/>
      <c r="BS473" s="21"/>
      <c r="BT473" s="21"/>
      <c r="BU473" s="23">
        <v>0</v>
      </c>
      <c r="BV473" s="23">
        <v>0</v>
      </c>
      <c r="BW473" s="23">
        <v>0</v>
      </c>
      <c r="BX473" s="23">
        <v>0</v>
      </c>
      <c r="BY473" s="23">
        <v>0</v>
      </c>
      <c r="BZ473" s="23">
        <v>0</v>
      </c>
      <c r="CA473" s="23">
        <v>564</v>
      </c>
      <c r="CB473" s="23">
        <v>40</v>
      </c>
      <c r="CC473" s="23">
        <v>294</v>
      </c>
      <c r="CD473" s="23">
        <v>31</v>
      </c>
      <c r="CE473" s="23">
        <v>294</v>
      </c>
      <c r="CF473" s="23">
        <v>31</v>
      </c>
      <c r="CG473" s="23">
        <v>462</v>
      </c>
      <c r="CH473" s="23">
        <v>62</v>
      </c>
      <c r="CI473" s="23">
        <v>0</v>
      </c>
      <c r="CJ473" s="23">
        <v>0</v>
      </c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</row>
    <row r="474" spans="1:267" ht="17.25" thickBot="1">
      <c r="A474" s="21"/>
      <c r="B474" s="21"/>
      <c r="C474" s="23">
        <v>232826</v>
      </c>
      <c r="D474" s="23">
        <v>0</v>
      </c>
      <c r="E474" s="23">
        <v>0</v>
      </c>
      <c r="F474" s="23">
        <v>0</v>
      </c>
      <c r="G474" s="23">
        <v>0</v>
      </c>
      <c r="H474" s="23">
        <v>0</v>
      </c>
      <c r="I474" s="23">
        <v>3</v>
      </c>
      <c r="J474" s="21">
        <v>1.6</v>
      </c>
      <c r="K474" s="21">
        <v>2.6</v>
      </c>
      <c r="L474" s="23">
        <v>4</v>
      </c>
      <c r="M474" s="21" t="s">
        <v>715</v>
      </c>
      <c r="N474" s="21">
        <v>4</v>
      </c>
      <c r="O474" s="23">
        <v>412</v>
      </c>
      <c r="P474" s="24" t="b">
        <v>0</v>
      </c>
      <c r="Q474" s="21"/>
      <c r="R474" s="21"/>
      <c r="S474" s="23">
        <v>55</v>
      </c>
      <c r="T474" s="21" t="s">
        <v>1538</v>
      </c>
      <c r="U474" s="21">
        <v>4</v>
      </c>
      <c r="V474" s="21" t="s">
        <v>852</v>
      </c>
      <c r="W474" s="21">
        <v>0.5</v>
      </c>
      <c r="X474" s="24" t="b">
        <v>0</v>
      </c>
      <c r="Y474" s="21"/>
      <c r="Z474" s="21" t="s">
        <v>1129</v>
      </c>
      <c r="AA474" s="23">
        <v>15</v>
      </c>
      <c r="AB474" s="23">
        <v>4</v>
      </c>
      <c r="AC474" s="23">
        <v>4</v>
      </c>
      <c r="AD474" s="23">
        <v>8328</v>
      </c>
      <c r="AE474" s="23">
        <v>8328</v>
      </c>
      <c r="AF474" s="23">
        <v>3170</v>
      </c>
      <c r="AG474" s="23">
        <v>3170</v>
      </c>
      <c r="AH474" s="21">
        <v>0.7</v>
      </c>
      <c r="AI474" s="21">
        <v>0.7</v>
      </c>
      <c r="AJ474" s="21" t="s">
        <v>852</v>
      </c>
      <c r="AK474" s="23">
        <v>67</v>
      </c>
      <c r="AL474" s="23">
        <v>0</v>
      </c>
      <c r="AM474" s="23">
        <v>1</v>
      </c>
      <c r="AN474" s="23">
        <v>0</v>
      </c>
      <c r="AO474" s="23">
        <v>1</v>
      </c>
      <c r="AP474" s="23">
        <v>0</v>
      </c>
      <c r="AQ474" s="23">
        <v>0</v>
      </c>
      <c r="AR474" s="23">
        <v>0</v>
      </c>
      <c r="AS474" s="23">
        <v>1</v>
      </c>
      <c r="AT474" s="23">
        <v>0</v>
      </c>
      <c r="AU474" s="23">
        <v>0</v>
      </c>
      <c r="AV474" s="23">
        <v>0</v>
      </c>
      <c r="AW474" s="23">
        <v>18</v>
      </c>
      <c r="AX474" s="21">
        <v>21.8</v>
      </c>
      <c r="AY474" s="21">
        <v>29.5</v>
      </c>
      <c r="AZ474" s="21">
        <v>5</v>
      </c>
      <c r="BA474" s="21">
        <v>5.6</v>
      </c>
      <c r="BB474" s="23">
        <v>1</v>
      </c>
      <c r="BC474" s="21">
        <v>7.0000000000000007E-2</v>
      </c>
      <c r="BD474" s="21">
        <v>0.36</v>
      </c>
      <c r="BE474" s="21">
        <v>0.43</v>
      </c>
      <c r="BF474" s="21">
        <v>1.5</v>
      </c>
      <c r="BG474" s="23">
        <v>62</v>
      </c>
      <c r="BH474" s="23">
        <v>21</v>
      </c>
      <c r="BI474" s="23">
        <v>29</v>
      </c>
      <c r="BJ474" s="23">
        <v>21</v>
      </c>
      <c r="BK474" s="23">
        <v>117</v>
      </c>
      <c r="BL474" s="23">
        <v>67</v>
      </c>
      <c r="BM474" s="23">
        <v>62</v>
      </c>
      <c r="BN474" s="23">
        <v>33</v>
      </c>
      <c r="BO474" s="21"/>
      <c r="BP474" s="21"/>
      <c r="BQ474" s="21"/>
      <c r="BR474" s="21"/>
      <c r="BS474" s="21"/>
      <c r="BT474" s="21"/>
      <c r="BU474" s="23">
        <v>0.09</v>
      </c>
      <c r="BV474" s="23">
        <v>0</v>
      </c>
      <c r="BW474" s="23">
        <v>0.48</v>
      </c>
      <c r="BX474" s="23">
        <v>0.56999999999999995</v>
      </c>
      <c r="BY474" s="23">
        <v>2.0099999999999998</v>
      </c>
      <c r="BZ474" s="23">
        <v>1.34</v>
      </c>
      <c r="CA474" s="23">
        <v>132</v>
      </c>
      <c r="CB474" s="23">
        <v>85</v>
      </c>
      <c r="CC474" s="23">
        <v>65</v>
      </c>
      <c r="CD474" s="23">
        <v>22</v>
      </c>
      <c r="CE474" s="23">
        <v>65</v>
      </c>
      <c r="CF474" s="23">
        <v>22</v>
      </c>
      <c r="CG474" s="23">
        <v>228</v>
      </c>
      <c r="CH474" s="23">
        <v>72</v>
      </c>
      <c r="CI474" s="23">
        <v>1.34</v>
      </c>
      <c r="CJ474" s="23">
        <v>0</v>
      </c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</row>
    <row r="475" spans="1:267" ht="17.25" thickBot="1">
      <c r="A475" s="21"/>
      <c r="B475" s="21"/>
      <c r="C475" s="23">
        <v>153127</v>
      </c>
      <c r="D475" s="23">
        <v>0</v>
      </c>
      <c r="E475" s="23">
        <v>0</v>
      </c>
      <c r="F475" s="23">
        <v>0</v>
      </c>
      <c r="G475" s="23">
        <v>0</v>
      </c>
      <c r="H475" s="23">
        <v>0</v>
      </c>
      <c r="I475" s="23">
        <v>3</v>
      </c>
      <c r="J475" s="21">
        <v>0.5</v>
      </c>
      <c r="K475" s="21">
        <v>1.5</v>
      </c>
      <c r="L475" s="23">
        <v>0</v>
      </c>
      <c r="M475" s="21" t="s">
        <v>1553</v>
      </c>
      <c r="N475" s="21">
        <v>0</v>
      </c>
      <c r="O475" s="23">
        <v>413</v>
      </c>
      <c r="P475" s="24" t="b">
        <v>0</v>
      </c>
      <c r="Q475" s="21"/>
      <c r="R475" s="21"/>
      <c r="S475" s="23">
        <v>45</v>
      </c>
      <c r="T475" s="21" t="s">
        <v>2514</v>
      </c>
      <c r="U475" s="21">
        <v>0</v>
      </c>
      <c r="V475" s="21" t="s">
        <v>2515</v>
      </c>
      <c r="W475" s="21">
        <v>0.1</v>
      </c>
      <c r="X475" s="24" t="b">
        <v>0</v>
      </c>
      <c r="Y475" s="21"/>
      <c r="Z475" s="21" t="s">
        <v>1129</v>
      </c>
      <c r="AA475" s="23">
        <v>15</v>
      </c>
      <c r="AB475" s="23">
        <v>4</v>
      </c>
      <c r="AC475" s="23">
        <v>0</v>
      </c>
      <c r="AD475" s="23">
        <v>187</v>
      </c>
      <c r="AE475" s="23">
        <v>187</v>
      </c>
      <c r="AF475" s="23">
        <v>526</v>
      </c>
      <c r="AG475" s="23">
        <v>526</v>
      </c>
      <c r="AH475" s="21">
        <v>0</v>
      </c>
      <c r="AI475" s="21">
        <v>0</v>
      </c>
      <c r="AJ475" s="21" t="s">
        <v>2515</v>
      </c>
      <c r="AK475" s="23">
        <v>0</v>
      </c>
      <c r="AL475" s="23">
        <v>0</v>
      </c>
      <c r="AM475" s="23">
        <v>0</v>
      </c>
      <c r="AN475" s="23">
        <v>0</v>
      </c>
      <c r="AO475" s="23">
        <v>0</v>
      </c>
      <c r="AP475" s="23">
        <v>0</v>
      </c>
      <c r="AQ475" s="23">
        <v>0</v>
      </c>
      <c r="AR475" s="23">
        <v>0</v>
      </c>
      <c r="AS475" s="23">
        <v>0</v>
      </c>
      <c r="AT475" s="23">
        <v>0</v>
      </c>
      <c r="AU475" s="23">
        <v>0</v>
      </c>
      <c r="AV475" s="23">
        <v>0</v>
      </c>
      <c r="AW475" s="23">
        <v>0</v>
      </c>
      <c r="AX475" s="21">
        <v>0</v>
      </c>
      <c r="AY475" s="21">
        <v>0</v>
      </c>
      <c r="AZ475" s="21">
        <v>0</v>
      </c>
      <c r="BA475" s="21">
        <v>0</v>
      </c>
      <c r="BB475" s="23">
        <v>0</v>
      </c>
      <c r="BC475" s="21">
        <v>0</v>
      </c>
      <c r="BD475" s="21">
        <v>0</v>
      </c>
      <c r="BE475" s="21">
        <v>0</v>
      </c>
      <c r="BF475" s="21">
        <v>0</v>
      </c>
      <c r="BG475" s="23">
        <v>368</v>
      </c>
      <c r="BH475" s="23">
        <v>115</v>
      </c>
      <c r="BI475" s="23">
        <v>364</v>
      </c>
      <c r="BJ475" s="23">
        <v>120</v>
      </c>
      <c r="BK475" s="23">
        <v>329</v>
      </c>
      <c r="BL475" s="23">
        <v>102</v>
      </c>
      <c r="BM475" s="23">
        <v>376</v>
      </c>
      <c r="BN475" s="23">
        <v>122</v>
      </c>
      <c r="BO475" s="21"/>
      <c r="BP475" s="21"/>
      <c r="BQ475" s="21"/>
      <c r="BR475" s="21"/>
      <c r="BS475" s="21"/>
      <c r="BT475" s="21"/>
      <c r="BU475" s="23">
        <v>0</v>
      </c>
      <c r="BV475" s="23">
        <v>0</v>
      </c>
      <c r="BW475" s="23">
        <v>0</v>
      </c>
      <c r="BX475" s="23">
        <v>0</v>
      </c>
      <c r="BY475" s="23">
        <v>0</v>
      </c>
      <c r="BZ475" s="23">
        <v>0</v>
      </c>
      <c r="CA475" s="23">
        <v>366</v>
      </c>
      <c r="CB475" s="23">
        <v>210</v>
      </c>
      <c r="CC475" s="23">
        <v>416</v>
      </c>
      <c r="CD475" s="23">
        <v>144</v>
      </c>
      <c r="CE475" s="23">
        <v>416</v>
      </c>
      <c r="CF475" s="23">
        <v>144</v>
      </c>
      <c r="CG475" s="23">
        <v>495</v>
      </c>
      <c r="CH475" s="23">
        <v>180</v>
      </c>
      <c r="CI475" s="23">
        <v>0</v>
      </c>
      <c r="CJ475" s="23">
        <v>0</v>
      </c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</row>
    <row r="476" spans="1:267" ht="17.25" thickBot="1">
      <c r="A476" s="21"/>
      <c r="B476" s="21"/>
      <c r="C476" s="23">
        <v>83314</v>
      </c>
      <c r="D476" s="23">
        <v>0</v>
      </c>
      <c r="E476" s="23">
        <v>0</v>
      </c>
      <c r="F476" s="23">
        <v>0</v>
      </c>
      <c r="G476" s="23">
        <v>0</v>
      </c>
      <c r="H476" s="23">
        <v>0</v>
      </c>
      <c r="I476" s="23">
        <v>3</v>
      </c>
      <c r="J476" s="21">
        <v>0.5</v>
      </c>
      <c r="K476" s="21">
        <v>1.5</v>
      </c>
      <c r="L476" s="23">
        <v>0</v>
      </c>
      <c r="M476" s="21" t="s">
        <v>1783</v>
      </c>
      <c r="N476" s="21">
        <v>0</v>
      </c>
      <c r="O476" s="23">
        <v>414</v>
      </c>
      <c r="P476" s="24" t="b">
        <v>0</v>
      </c>
      <c r="Q476" s="21"/>
      <c r="R476" s="21"/>
      <c r="S476" s="23">
        <v>45</v>
      </c>
      <c r="T476" s="21" t="s">
        <v>1784</v>
      </c>
      <c r="U476" s="21">
        <v>0</v>
      </c>
      <c r="V476" s="21" t="s">
        <v>1015</v>
      </c>
      <c r="W476" s="21">
        <v>0.1</v>
      </c>
      <c r="X476" s="24" t="b">
        <v>0</v>
      </c>
      <c r="Y476" s="21"/>
      <c r="Z476" s="21" t="s">
        <v>1129</v>
      </c>
      <c r="AA476" s="23">
        <v>15</v>
      </c>
      <c r="AB476" s="23">
        <v>4</v>
      </c>
      <c r="AC476" s="23">
        <v>0</v>
      </c>
      <c r="AD476" s="23">
        <v>249</v>
      </c>
      <c r="AE476" s="23">
        <v>249</v>
      </c>
      <c r="AF476" s="23">
        <v>570</v>
      </c>
      <c r="AG476" s="23">
        <v>570</v>
      </c>
      <c r="AH476" s="21">
        <v>0</v>
      </c>
      <c r="AI476" s="21">
        <v>0</v>
      </c>
      <c r="AJ476" s="21" t="s">
        <v>1015</v>
      </c>
      <c r="AK476" s="23">
        <v>0</v>
      </c>
      <c r="AL476" s="23">
        <v>0</v>
      </c>
      <c r="AM476" s="23">
        <v>0</v>
      </c>
      <c r="AN476" s="23">
        <v>0</v>
      </c>
      <c r="AO476" s="23">
        <v>0</v>
      </c>
      <c r="AP476" s="23">
        <v>0</v>
      </c>
      <c r="AQ476" s="23">
        <v>0</v>
      </c>
      <c r="AR476" s="23">
        <v>0</v>
      </c>
      <c r="AS476" s="23">
        <v>0</v>
      </c>
      <c r="AT476" s="23">
        <v>0</v>
      </c>
      <c r="AU476" s="23">
        <v>0</v>
      </c>
      <c r="AV476" s="23">
        <v>0</v>
      </c>
      <c r="AW476" s="23">
        <v>0</v>
      </c>
      <c r="AX476" s="21">
        <v>0</v>
      </c>
      <c r="AY476" s="21">
        <v>0</v>
      </c>
      <c r="AZ476" s="21">
        <v>0</v>
      </c>
      <c r="BA476" s="21">
        <v>0</v>
      </c>
      <c r="BB476" s="23">
        <v>0</v>
      </c>
      <c r="BC476" s="21">
        <v>0</v>
      </c>
      <c r="BD476" s="21">
        <v>0</v>
      </c>
      <c r="BE476" s="21">
        <v>0</v>
      </c>
      <c r="BF476" s="21">
        <v>0</v>
      </c>
      <c r="BG476" s="23">
        <v>347</v>
      </c>
      <c r="BH476" s="23">
        <v>110</v>
      </c>
      <c r="BI476" s="23">
        <v>341</v>
      </c>
      <c r="BJ476" s="23">
        <v>115</v>
      </c>
      <c r="BK476" s="23">
        <v>304</v>
      </c>
      <c r="BL476" s="23">
        <v>97</v>
      </c>
      <c r="BM476" s="23">
        <v>355</v>
      </c>
      <c r="BN476" s="23">
        <v>117</v>
      </c>
      <c r="BO476" s="21"/>
      <c r="BP476" s="21"/>
      <c r="BQ476" s="21"/>
      <c r="BR476" s="21"/>
      <c r="BS476" s="21"/>
      <c r="BT476" s="21"/>
      <c r="BU476" s="23">
        <v>0</v>
      </c>
      <c r="BV476" s="23">
        <v>0</v>
      </c>
      <c r="BW476" s="23">
        <v>0</v>
      </c>
      <c r="BX476" s="23">
        <v>0</v>
      </c>
      <c r="BY476" s="23">
        <v>0</v>
      </c>
      <c r="BZ476" s="23">
        <v>0</v>
      </c>
      <c r="CA476" s="23">
        <v>336</v>
      </c>
      <c r="CB476" s="23">
        <v>205</v>
      </c>
      <c r="CC476" s="23">
        <v>398</v>
      </c>
      <c r="CD476" s="23">
        <v>139</v>
      </c>
      <c r="CE476" s="23">
        <v>398</v>
      </c>
      <c r="CF476" s="23">
        <v>139</v>
      </c>
      <c r="CG476" s="23">
        <v>480</v>
      </c>
      <c r="CH476" s="23">
        <v>168</v>
      </c>
      <c r="CI476" s="23">
        <v>0</v>
      </c>
      <c r="CJ476" s="23">
        <v>0</v>
      </c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</row>
    <row r="477" spans="1:267" ht="17.25" thickBot="1">
      <c r="A477" s="21"/>
      <c r="B477" s="21"/>
      <c r="C477" s="23">
        <v>219168</v>
      </c>
      <c r="D477" s="23">
        <v>1</v>
      </c>
      <c r="E477" s="23">
        <v>-1</v>
      </c>
      <c r="F477" s="23">
        <v>1</v>
      </c>
      <c r="G477" s="23">
        <v>-1</v>
      </c>
      <c r="H477" s="23">
        <v>1</v>
      </c>
      <c r="I477" s="23">
        <v>4</v>
      </c>
      <c r="J477" s="21">
        <v>2</v>
      </c>
      <c r="K477" s="21">
        <v>3</v>
      </c>
      <c r="L477" s="23">
        <v>13</v>
      </c>
      <c r="M477" s="21" t="s">
        <v>1791</v>
      </c>
      <c r="N477" s="21">
        <v>13</v>
      </c>
      <c r="O477" s="23">
        <v>415</v>
      </c>
      <c r="P477" s="24" t="b">
        <v>1</v>
      </c>
      <c r="Q477" s="21"/>
      <c r="R477" s="21"/>
      <c r="S477" s="23">
        <v>76</v>
      </c>
      <c r="T477" s="21" t="s">
        <v>1792</v>
      </c>
      <c r="U477" s="21">
        <v>13</v>
      </c>
      <c r="V477" s="21" t="s">
        <v>1793</v>
      </c>
      <c r="W477" s="21">
        <v>22.6</v>
      </c>
      <c r="X477" s="24" t="b">
        <v>0</v>
      </c>
      <c r="Y477" s="21"/>
      <c r="Z477" s="21" t="s">
        <v>1129</v>
      </c>
      <c r="AA477" s="23">
        <v>15</v>
      </c>
      <c r="AB477" s="23">
        <v>4</v>
      </c>
      <c r="AC477" s="23">
        <v>13</v>
      </c>
      <c r="AD477" s="23">
        <v>349631</v>
      </c>
      <c r="AE477" s="23">
        <v>349631</v>
      </c>
      <c r="AF477" s="23">
        <v>39643</v>
      </c>
      <c r="AG477" s="23">
        <v>39643</v>
      </c>
      <c r="AH477" s="21">
        <v>1.7</v>
      </c>
      <c r="AI477" s="21">
        <v>1.7</v>
      </c>
      <c r="AJ477" s="21" t="s">
        <v>1793</v>
      </c>
      <c r="AK477" s="23">
        <v>67</v>
      </c>
      <c r="AL477" s="23">
        <v>2</v>
      </c>
      <c r="AM477" s="23">
        <v>0</v>
      </c>
      <c r="AN477" s="23">
        <v>0</v>
      </c>
      <c r="AO477" s="23">
        <v>1</v>
      </c>
      <c r="AP477" s="23">
        <v>0</v>
      </c>
      <c r="AQ477" s="23">
        <v>0</v>
      </c>
      <c r="AR477" s="23">
        <v>0</v>
      </c>
      <c r="AS477" s="23">
        <v>0</v>
      </c>
      <c r="AT477" s="23">
        <v>0</v>
      </c>
      <c r="AU477" s="23">
        <v>0</v>
      </c>
      <c r="AV477" s="23">
        <v>3</v>
      </c>
      <c r="AW477" s="23">
        <v>51</v>
      </c>
      <c r="AX477" s="21">
        <v>68.400000000000006</v>
      </c>
      <c r="AY477" s="21">
        <v>2.7</v>
      </c>
      <c r="AZ477" s="21">
        <v>61</v>
      </c>
      <c r="BA477" s="21">
        <v>13.2</v>
      </c>
      <c r="BB477" s="23">
        <v>1</v>
      </c>
      <c r="BC477" s="21">
        <v>0.76</v>
      </c>
      <c r="BD477" s="21">
        <v>0.02</v>
      </c>
      <c r="BE477" s="21">
        <v>0.78</v>
      </c>
      <c r="BF477" s="21">
        <v>1.5</v>
      </c>
      <c r="BG477" s="23">
        <v>3</v>
      </c>
      <c r="BH477" s="23">
        <v>1</v>
      </c>
      <c r="BI477" s="23">
        <v>148</v>
      </c>
      <c r="BJ477" s="23">
        <v>15</v>
      </c>
      <c r="BK477" s="23">
        <v>6</v>
      </c>
      <c r="BL477" s="23">
        <v>5</v>
      </c>
      <c r="BM477" s="23">
        <v>12</v>
      </c>
      <c r="BN477" s="23">
        <v>5</v>
      </c>
      <c r="BO477" s="21"/>
      <c r="BP477" s="21"/>
      <c r="BQ477" s="21"/>
      <c r="BR477" s="21"/>
      <c r="BS477" s="23">
        <v>2</v>
      </c>
      <c r="BT477" s="21"/>
      <c r="BU477" s="23">
        <v>1.02</v>
      </c>
      <c r="BV477" s="23">
        <v>0</v>
      </c>
      <c r="BW477" s="23">
        <v>0.03</v>
      </c>
      <c r="BX477" s="23">
        <v>1.05</v>
      </c>
      <c r="BY477" s="23">
        <v>2.0099999999999998</v>
      </c>
      <c r="BZ477" s="23">
        <v>1.34</v>
      </c>
      <c r="CA477" s="23">
        <v>17</v>
      </c>
      <c r="CB477" s="23">
        <v>7</v>
      </c>
      <c r="CC477" s="23">
        <v>3</v>
      </c>
      <c r="CD477" s="23">
        <v>1</v>
      </c>
      <c r="CE477" s="23">
        <v>3</v>
      </c>
      <c r="CF477" s="23">
        <v>1</v>
      </c>
      <c r="CG477" s="23">
        <v>16</v>
      </c>
      <c r="CH477" s="23">
        <v>4</v>
      </c>
      <c r="CI477" s="23">
        <v>1.34</v>
      </c>
      <c r="CJ477" s="23">
        <v>0</v>
      </c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</row>
    <row r="478" spans="1:267" ht="17.25" thickBot="1">
      <c r="A478" s="21"/>
      <c r="B478" s="21"/>
      <c r="C478" s="23">
        <v>180974</v>
      </c>
      <c r="D478" s="23">
        <v>0</v>
      </c>
      <c r="E478" s="23">
        <v>0</v>
      </c>
      <c r="F478" s="23">
        <v>0</v>
      </c>
      <c r="G478" s="23">
        <v>0</v>
      </c>
      <c r="H478" s="23">
        <v>0</v>
      </c>
      <c r="I478" s="23">
        <v>3</v>
      </c>
      <c r="J478" s="21">
        <v>1.7</v>
      </c>
      <c r="K478" s="21">
        <v>2.7</v>
      </c>
      <c r="L478" s="23">
        <v>2</v>
      </c>
      <c r="M478" s="21" t="s">
        <v>1776</v>
      </c>
      <c r="N478" s="21">
        <v>2</v>
      </c>
      <c r="O478" s="23">
        <v>416</v>
      </c>
      <c r="P478" s="24" t="b">
        <v>0</v>
      </c>
      <c r="Q478" s="21"/>
      <c r="R478" s="21"/>
      <c r="S478" s="23">
        <v>60</v>
      </c>
      <c r="T478" s="21" t="s">
        <v>1777</v>
      </c>
      <c r="U478" s="21">
        <v>2</v>
      </c>
      <c r="V478" s="21" t="s">
        <v>1778</v>
      </c>
      <c r="W478" s="21">
        <v>1.1000000000000001</v>
      </c>
      <c r="X478" s="24" t="b">
        <v>0</v>
      </c>
      <c r="Y478" s="21"/>
      <c r="Z478" s="21" t="s">
        <v>1129</v>
      </c>
      <c r="AA478" s="23">
        <v>15</v>
      </c>
      <c r="AB478" s="23">
        <v>4</v>
      </c>
      <c r="AC478" s="23">
        <v>2</v>
      </c>
      <c r="AD478" s="23">
        <v>3407</v>
      </c>
      <c r="AE478" s="23">
        <v>3407</v>
      </c>
      <c r="AF478" s="23">
        <v>9212</v>
      </c>
      <c r="AG478" s="23">
        <v>9212</v>
      </c>
      <c r="AH478" s="21">
        <v>0.3</v>
      </c>
      <c r="AI478" s="21">
        <v>0.3</v>
      </c>
      <c r="AJ478" s="21" t="s">
        <v>432</v>
      </c>
      <c r="AK478" s="23">
        <v>90</v>
      </c>
      <c r="AL478" s="23">
        <v>0</v>
      </c>
      <c r="AM478" s="23">
        <v>0</v>
      </c>
      <c r="AN478" s="23">
        <v>0</v>
      </c>
      <c r="AO478" s="23">
        <v>1</v>
      </c>
      <c r="AP478" s="23">
        <v>0</v>
      </c>
      <c r="AQ478" s="23">
        <v>0</v>
      </c>
      <c r="AR478" s="23">
        <v>0</v>
      </c>
      <c r="AS478" s="23">
        <v>0</v>
      </c>
      <c r="AT478" s="23">
        <v>0</v>
      </c>
      <c r="AU478" s="23">
        <v>0</v>
      </c>
      <c r="AV478" s="23">
        <v>0</v>
      </c>
      <c r="AW478" s="23">
        <v>13</v>
      </c>
      <c r="AX478" s="21">
        <v>9.8000000000000007</v>
      </c>
      <c r="AY478" s="21">
        <v>7.4</v>
      </c>
      <c r="AZ478" s="21">
        <v>8</v>
      </c>
      <c r="BA478" s="21">
        <v>2.5</v>
      </c>
      <c r="BB478" s="23">
        <v>1</v>
      </c>
      <c r="BC478" s="21">
        <v>0.12</v>
      </c>
      <c r="BD478" s="21">
        <v>0.16</v>
      </c>
      <c r="BE478" s="21">
        <v>0.28000000000000003</v>
      </c>
      <c r="BF478" s="21">
        <v>1.9</v>
      </c>
      <c r="BG478" s="23">
        <v>141</v>
      </c>
      <c r="BH478" s="23">
        <v>55</v>
      </c>
      <c r="BI478" s="23">
        <v>123</v>
      </c>
      <c r="BJ478" s="23">
        <v>74</v>
      </c>
      <c r="BK478" s="23">
        <v>93</v>
      </c>
      <c r="BL478" s="23">
        <v>54</v>
      </c>
      <c r="BM478" s="23">
        <v>136</v>
      </c>
      <c r="BN478" s="23">
        <v>70</v>
      </c>
      <c r="BO478" s="21"/>
      <c r="BP478" s="21"/>
      <c r="BQ478" s="21"/>
      <c r="BR478" s="21"/>
      <c r="BS478" s="23">
        <v>3</v>
      </c>
      <c r="BT478" s="21"/>
      <c r="BU478" s="23">
        <v>0.12</v>
      </c>
      <c r="BV478" s="23">
        <v>0</v>
      </c>
      <c r="BW478" s="23">
        <v>0.16</v>
      </c>
      <c r="BX478" s="23">
        <v>0.28000000000000003</v>
      </c>
      <c r="BY478" s="23">
        <v>1.9</v>
      </c>
      <c r="BZ478" s="23">
        <v>1</v>
      </c>
      <c r="CA478" s="23">
        <v>70</v>
      </c>
      <c r="CB478" s="23">
        <v>42</v>
      </c>
      <c r="CC478" s="23">
        <v>163</v>
      </c>
      <c r="CD478" s="23">
        <v>73</v>
      </c>
      <c r="CE478" s="23">
        <v>163</v>
      </c>
      <c r="CF478" s="23">
        <v>73</v>
      </c>
      <c r="CG478" s="23">
        <v>159</v>
      </c>
      <c r="CH478" s="23">
        <v>52</v>
      </c>
      <c r="CI478" s="23">
        <v>1</v>
      </c>
      <c r="CJ478" s="23">
        <v>0</v>
      </c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</row>
    <row r="479" spans="1:267" ht="17.25" thickBot="1">
      <c r="A479" s="23">
        <v>0</v>
      </c>
      <c r="B479" s="23">
        <v>0</v>
      </c>
      <c r="C479" s="23">
        <v>111773</v>
      </c>
      <c r="D479" s="23">
        <v>0</v>
      </c>
      <c r="E479" s="23">
        <v>0</v>
      </c>
      <c r="F479" s="23">
        <v>0</v>
      </c>
      <c r="G479" s="23">
        <v>0</v>
      </c>
      <c r="H479" s="23">
        <v>0</v>
      </c>
      <c r="I479" s="23">
        <v>2</v>
      </c>
      <c r="J479" s="21">
        <v>0</v>
      </c>
      <c r="K479" s="21">
        <v>0</v>
      </c>
      <c r="L479" s="23">
        <v>0</v>
      </c>
      <c r="M479" s="21" t="s">
        <v>1763</v>
      </c>
      <c r="N479" s="21">
        <v>0</v>
      </c>
      <c r="O479" s="23">
        <v>417</v>
      </c>
      <c r="P479" s="24" t="b">
        <v>0</v>
      </c>
      <c r="Q479" s="21" t="s">
        <v>2925</v>
      </c>
      <c r="R479" s="21" t="s">
        <v>2762</v>
      </c>
      <c r="S479" s="23">
        <v>45</v>
      </c>
      <c r="T479" s="21" t="s">
        <v>1764</v>
      </c>
      <c r="U479" s="21">
        <v>0</v>
      </c>
      <c r="V479" s="21" t="s">
        <v>1011</v>
      </c>
      <c r="W479" s="21">
        <v>0</v>
      </c>
      <c r="X479" s="24" t="b">
        <v>0</v>
      </c>
      <c r="Y479" s="21"/>
      <c r="Z479" s="21" t="s">
        <v>1170</v>
      </c>
      <c r="AA479" s="23">
        <v>15</v>
      </c>
      <c r="AB479" s="23">
        <v>4</v>
      </c>
      <c r="AC479" s="23">
        <v>0</v>
      </c>
      <c r="AD479" s="23">
        <v>20</v>
      </c>
      <c r="AE479" s="23">
        <v>20</v>
      </c>
      <c r="AF479" s="23">
        <v>312</v>
      </c>
      <c r="AG479" s="23">
        <v>312</v>
      </c>
      <c r="AH479" s="21">
        <v>0</v>
      </c>
      <c r="AI479" s="21">
        <v>0</v>
      </c>
      <c r="AJ479" s="21" t="s">
        <v>1011</v>
      </c>
      <c r="AK479" s="23">
        <v>0</v>
      </c>
      <c r="AL479" s="23">
        <v>0</v>
      </c>
      <c r="AM479" s="23">
        <v>0</v>
      </c>
      <c r="AN479" s="23">
        <v>0</v>
      </c>
      <c r="AO479" s="23">
        <v>0</v>
      </c>
      <c r="AP479" s="23">
        <v>0</v>
      </c>
      <c r="AQ479" s="23">
        <v>0</v>
      </c>
      <c r="AR479" s="23">
        <v>0</v>
      </c>
      <c r="AS479" s="23">
        <v>0</v>
      </c>
      <c r="AT479" s="23">
        <v>0</v>
      </c>
      <c r="AU479" s="23">
        <v>0</v>
      </c>
      <c r="AV479" s="23">
        <v>0</v>
      </c>
      <c r="AW479" s="23">
        <v>0</v>
      </c>
      <c r="AX479" s="21">
        <v>0</v>
      </c>
      <c r="AY479" s="21">
        <v>0</v>
      </c>
      <c r="AZ479" s="21">
        <v>0</v>
      </c>
      <c r="BA479" s="21">
        <v>0</v>
      </c>
      <c r="BB479" s="23">
        <v>0</v>
      </c>
      <c r="BC479" s="21">
        <v>0</v>
      </c>
      <c r="BD479" s="21">
        <v>0</v>
      </c>
      <c r="BE479" s="21">
        <v>0</v>
      </c>
      <c r="BF479" s="21">
        <v>0</v>
      </c>
      <c r="BG479" s="23">
        <v>358</v>
      </c>
      <c r="BH479" s="23">
        <v>161</v>
      </c>
      <c r="BI479" s="23">
        <v>354</v>
      </c>
      <c r="BJ479" s="23">
        <v>157</v>
      </c>
      <c r="BK479" s="23">
        <v>319</v>
      </c>
      <c r="BL479" s="23">
        <v>139</v>
      </c>
      <c r="BM479" s="23">
        <v>366</v>
      </c>
      <c r="BN479" s="23">
        <v>159</v>
      </c>
      <c r="BO479" s="21"/>
      <c r="BP479" s="21"/>
      <c r="BQ479" s="21"/>
      <c r="BR479" s="21"/>
      <c r="BS479" s="21"/>
      <c r="BT479" s="21"/>
      <c r="BU479" s="23">
        <v>0</v>
      </c>
      <c r="BV479" s="23">
        <v>0</v>
      </c>
      <c r="BW479" s="23">
        <v>0</v>
      </c>
      <c r="BX479" s="23">
        <v>0</v>
      </c>
      <c r="BY479" s="23">
        <v>0</v>
      </c>
      <c r="BZ479" s="23">
        <v>0</v>
      </c>
      <c r="CA479" s="23">
        <v>355</v>
      </c>
      <c r="CB479" s="23">
        <v>66</v>
      </c>
      <c r="CC479" s="23">
        <v>406</v>
      </c>
      <c r="CD479" s="23">
        <v>161</v>
      </c>
      <c r="CE479" s="23">
        <v>406</v>
      </c>
      <c r="CF479" s="23">
        <v>161</v>
      </c>
      <c r="CG479" s="23">
        <v>608</v>
      </c>
      <c r="CH479" s="23">
        <v>208</v>
      </c>
      <c r="CI479" s="23">
        <v>0</v>
      </c>
      <c r="CJ479" s="23">
        <v>0</v>
      </c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</row>
    <row r="480" spans="1:267" ht="17.25" thickBot="1">
      <c r="A480" s="23">
        <v>0</v>
      </c>
      <c r="B480" s="23">
        <v>0</v>
      </c>
      <c r="C480" s="23">
        <v>564510</v>
      </c>
      <c r="D480" s="23">
        <v>0</v>
      </c>
      <c r="E480" s="23">
        <v>0</v>
      </c>
      <c r="F480" s="23">
        <v>0</v>
      </c>
      <c r="G480" s="23">
        <v>0</v>
      </c>
      <c r="H480" s="23">
        <v>0</v>
      </c>
      <c r="I480" s="23">
        <v>3</v>
      </c>
      <c r="J480" s="21">
        <v>0</v>
      </c>
      <c r="K480" s="21">
        <v>0</v>
      </c>
      <c r="L480" s="23">
        <v>0</v>
      </c>
      <c r="M480" s="21" t="s">
        <v>1797</v>
      </c>
      <c r="N480" s="21">
        <v>0</v>
      </c>
      <c r="O480" s="23">
        <v>418</v>
      </c>
      <c r="P480" s="24" t="b">
        <v>0</v>
      </c>
      <c r="Q480" s="21" t="s">
        <v>2926</v>
      </c>
      <c r="R480" s="21" t="s">
        <v>2927</v>
      </c>
      <c r="S480" s="23">
        <v>45</v>
      </c>
      <c r="T480" s="21" t="s">
        <v>1798</v>
      </c>
      <c r="U480" s="21">
        <v>0</v>
      </c>
      <c r="V480" s="21" t="s">
        <v>1799</v>
      </c>
      <c r="W480" s="21">
        <v>0</v>
      </c>
      <c r="X480" s="24" t="b">
        <v>0</v>
      </c>
      <c r="Y480" s="21"/>
      <c r="Z480" s="21" t="s">
        <v>1143</v>
      </c>
      <c r="AA480" s="23">
        <v>15</v>
      </c>
      <c r="AB480" s="23">
        <v>4</v>
      </c>
      <c r="AC480" s="23">
        <v>0</v>
      </c>
      <c r="AD480" s="23">
        <v>0</v>
      </c>
      <c r="AE480" s="23">
        <v>0</v>
      </c>
      <c r="AF480" s="23">
        <v>227</v>
      </c>
      <c r="AG480" s="23">
        <v>227</v>
      </c>
      <c r="AH480" s="21">
        <v>0</v>
      </c>
      <c r="AI480" s="21">
        <v>0</v>
      </c>
      <c r="AJ480" s="21" t="s">
        <v>1799</v>
      </c>
      <c r="AK480" s="23">
        <v>0</v>
      </c>
      <c r="AL480" s="23">
        <v>0</v>
      </c>
      <c r="AM480" s="23">
        <v>0</v>
      </c>
      <c r="AN480" s="23">
        <v>0</v>
      </c>
      <c r="AO480" s="23">
        <v>0</v>
      </c>
      <c r="AP480" s="23">
        <v>0</v>
      </c>
      <c r="AQ480" s="23">
        <v>0</v>
      </c>
      <c r="AR480" s="23">
        <v>0</v>
      </c>
      <c r="AS480" s="23">
        <v>0</v>
      </c>
      <c r="AT480" s="23">
        <v>0</v>
      </c>
      <c r="AU480" s="23">
        <v>0</v>
      </c>
      <c r="AV480" s="23">
        <v>0</v>
      </c>
      <c r="AW480" s="23">
        <v>0</v>
      </c>
      <c r="AX480" s="21">
        <v>0</v>
      </c>
      <c r="AY480" s="21">
        <v>0</v>
      </c>
      <c r="AZ480" s="21">
        <v>0</v>
      </c>
      <c r="BA480" s="21">
        <v>0</v>
      </c>
      <c r="BB480" s="23">
        <v>0</v>
      </c>
      <c r="BC480" s="21">
        <v>0</v>
      </c>
      <c r="BD480" s="21">
        <v>0</v>
      </c>
      <c r="BE480" s="21">
        <v>0</v>
      </c>
      <c r="BF480" s="21">
        <v>0</v>
      </c>
      <c r="BG480" s="23">
        <v>498</v>
      </c>
      <c r="BH480" s="23">
        <v>176</v>
      </c>
      <c r="BI480" s="23">
        <v>498</v>
      </c>
      <c r="BJ480" s="23">
        <v>182</v>
      </c>
      <c r="BK480" s="23">
        <v>478</v>
      </c>
      <c r="BL480" s="23">
        <v>166</v>
      </c>
      <c r="BM480" s="23">
        <v>506</v>
      </c>
      <c r="BN480" s="23">
        <v>183</v>
      </c>
      <c r="BO480" s="21"/>
      <c r="BP480" s="21"/>
      <c r="BQ480" s="21"/>
      <c r="BR480" s="21"/>
      <c r="BS480" s="21"/>
      <c r="BT480" s="21"/>
      <c r="BU480" s="23">
        <v>0</v>
      </c>
      <c r="BV480" s="23">
        <v>0</v>
      </c>
      <c r="BW480" s="23">
        <v>0</v>
      </c>
      <c r="BX480" s="23">
        <v>0</v>
      </c>
      <c r="BY480" s="23">
        <v>0</v>
      </c>
      <c r="BZ480" s="23">
        <v>0</v>
      </c>
      <c r="CA480" s="23">
        <v>548</v>
      </c>
      <c r="CB480" s="23">
        <v>281</v>
      </c>
      <c r="CC480" s="23">
        <v>537</v>
      </c>
      <c r="CD480" s="23">
        <v>202</v>
      </c>
      <c r="CE480" s="23">
        <v>537</v>
      </c>
      <c r="CF480" s="23">
        <v>202</v>
      </c>
      <c r="CG480" s="23">
        <v>636</v>
      </c>
      <c r="CH480" s="23">
        <v>264</v>
      </c>
      <c r="CI480" s="23">
        <v>0</v>
      </c>
      <c r="CJ480" s="23">
        <v>0</v>
      </c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</row>
    <row r="481" spans="1:267" ht="17.25" thickBot="1">
      <c r="A481" s="21"/>
      <c r="B481" s="21"/>
      <c r="C481" s="23">
        <v>101148</v>
      </c>
      <c r="D481" s="23">
        <v>0</v>
      </c>
      <c r="E481" s="23">
        <v>0</v>
      </c>
      <c r="F481" s="23">
        <v>0</v>
      </c>
      <c r="G481" s="23">
        <v>0</v>
      </c>
      <c r="H481" s="23">
        <v>0</v>
      </c>
      <c r="I481" s="23">
        <v>2</v>
      </c>
      <c r="J481" s="21">
        <v>0.5</v>
      </c>
      <c r="K481" s="21">
        <v>1.5</v>
      </c>
      <c r="L481" s="23">
        <v>0</v>
      </c>
      <c r="M481" s="21" t="s">
        <v>1756</v>
      </c>
      <c r="N481" s="21">
        <v>0</v>
      </c>
      <c r="O481" s="23">
        <v>419</v>
      </c>
      <c r="P481" s="24" t="b">
        <v>0</v>
      </c>
      <c r="Q481" s="21"/>
      <c r="R481" s="21"/>
      <c r="S481" s="23">
        <v>40</v>
      </c>
      <c r="T481" s="21" t="s">
        <v>1757</v>
      </c>
      <c r="U481" s="21">
        <v>0</v>
      </c>
      <c r="V481" s="21" t="s">
        <v>1010</v>
      </c>
      <c r="W481" s="21">
        <v>0.4</v>
      </c>
      <c r="X481" s="24" t="b">
        <v>0</v>
      </c>
      <c r="Y481" s="21"/>
      <c r="Z481" s="21" t="s">
        <v>1129</v>
      </c>
      <c r="AA481" s="23">
        <v>15</v>
      </c>
      <c r="AB481" s="23">
        <v>4</v>
      </c>
      <c r="AC481" s="23">
        <v>0</v>
      </c>
      <c r="AD481" s="23">
        <v>1134</v>
      </c>
      <c r="AE481" s="23">
        <v>1134</v>
      </c>
      <c r="AF481" s="23">
        <v>2732</v>
      </c>
      <c r="AG481" s="23">
        <v>2732</v>
      </c>
      <c r="AH481" s="21">
        <v>0</v>
      </c>
      <c r="AI481" s="21">
        <v>0</v>
      </c>
      <c r="AJ481" s="21" t="s">
        <v>1010</v>
      </c>
      <c r="AK481" s="23">
        <v>0</v>
      </c>
      <c r="AL481" s="23">
        <v>0</v>
      </c>
      <c r="AM481" s="23">
        <v>0</v>
      </c>
      <c r="AN481" s="23">
        <v>0</v>
      </c>
      <c r="AO481" s="23">
        <v>0</v>
      </c>
      <c r="AP481" s="23">
        <v>0</v>
      </c>
      <c r="AQ481" s="23">
        <v>0</v>
      </c>
      <c r="AR481" s="23">
        <v>0</v>
      </c>
      <c r="AS481" s="23">
        <v>0</v>
      </c>
      <c r="AT481" s="23">
        <v>0</v>
      </c>
      <c r="AU481" s="23">
        <v>0</v>
      </c>
      <c r="AV481" s="23">
        <v>0</v>
      </c>
      <c r="AW481" s="23">
        <v>0</v>
      </c>
      <c r="AX481" s="21">
        <v>0</v>
      </c>
      <c r="AY481" s="21">
        <v>0</v>
      </c>
      <c r="AZ481" s="21">
        <v>0</v>
      </c>
      <c r="BA481" s="21">
        <v>0</v>
      </c>
      <c r="BB481" s="23">
        <v>0</v>
      </c>
      <c r="BC481" s="21">
        <v>0</v>
      </c>
      <c r="BD481" s="21">
        <v>0</v>
      </c>
      <c r="BE481" s="21">
        <v>0</v>
      </c>
      <c r="BF481" s="21">
        <v>0</v>
      </c>
      <c r="BG481" s="23">
        <v>240</v>
      </c>
      <c r="BH481" s="23">
        <v>86</v>
      </c>
      <c r="BI481" s="23">
        <v>231</v>
      </c>
      <c r="BJ481" s="23">
        <v>82</v>
      </c>
      <c r="BK481" s="23">
        <v>188</v>
      </c>
      <c r="BL481" s="23">
        <v>57</v>
      </c>
      <c r="BM481" s="23">
        <v>249</v>
      </c>
      <c r="BN481" s="23">
        <v>85</v>
      </c>
      <c r="BO481" s="21"/>
      <c r="BP481" s="21"/>
      <c r="BQ481" s="21"/>
      <c r="BR481" s="21"/>
      <c r="BS481" s="21"/>
      <c r="BT481" s="21"/>
      <c r="BU481" s="23">
        <v>0</v>
      </c>
      <c r="BV481" s="23">
        <v>0</v>
      </c>
      <c r="BW481" s="23">
        <v>0</v>
      </c>
      <c r="BX481" s="23">
        <v>0</v>
      </c>
      <c r="BY481" s="23">
        <v>0</v>
      </c>
      <c r="BZ481" s="23">
        <v>0</v>
      </c>
      <c r="CA481" s="23">
        <v>568</v>
      </c>
      <c r="CB481" s="23">
        <v>156</v>
      </c>
      <c r="CC481" s="23">
        <v>296</v>
      </c>
      <c r="CD481" s="23">
        <v>91</v>
      </c>
      <c r="CE481" s="23">
        <v>296</v>
      </c>
      <c r="CF481" s="23">
        <v>91</v>
      </c>
      <c r="CG481" s="23">
        <v>243</v>
      </c>
      <c r="CH481" s="23">
        <v>88</v>
      </c>
      <c r="CI481" s="23">
        <v>0</v>
      </c>
      <c r="CJ481" s="23">
        <v>0</v>
      </c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</row>
    <row r="482" spans="1:267" ht="17.25" thickBot="1">
      <c r="A482" s="23">
        <v>0</v>
      </c>
      <c r="B482" s="23">
        <v>0</v>
      </c>
      <c r="C482" s="23">
        <v>194799</v>
      </c>
      <c r="D482" s="23">
        <v>0</v>
      </c>
      <c r="E482" s="23">
        <v>0</v>
      </c>
      <c r="F482" s="23">
        <v>0</v>
      </c>
      <c r="G482" s="23">
        <v>0</v>
      </c>
      <c r="H482" s="23">
        <v>0</v>
      </c>
      <c r="I482" s="23">
        <v>2</v>
      </c>
      <c r="J482" s="21">
        <v>0</v>
      </c>
      <c r="K482" s="21">
        <v>0</v>
      </c>
      <c r="L482" s="23">
        <v>0</v>
      </c>
      <c r="M482" s="21" t="s">
        <v>1258</v>
      </c>
      <c r="N482" s="21">
        <v>0</v>
      </c>
      <c r="O482" s="23">
        <v>420</v>
      </c>
      <c r="P482" s="24" t="b">
        <v>0</v>
      </c>
      <c r="Q482" s="21" t="s">
        <v>2516</v>
      </c>
      <c r="R482" s="21" t="s">
        <v>2517</v>
      </c>
      <c r="S482" s="23">
        <v>40</v>
      </c>
      <c r="T482" s="21" t="s">
        <v>1779</v>
      </c>
      <c r="U482" s="21">
        <v>0</v>
      </c>
      <c r="V482" s="21" t="s">
        <v>776</v>
      </c>
      <c r="W482" s="21">
        <v>0</v>
      </c>
      <c r="X482" s="24" t="b">
        <v>0</v>
      </c>
      <c r="Y482" s="21"/>
      <c r="Z482" s="21" t="s">
        <v>1143</v>
      </c>
      <c r="AA482" s="23">
        <v>15</v>
      </c>
      <c r="AB482" s="23">
        <v>4</v>
      </c>
      <c r="AC482" s="23">
        <v>0</v>
      </c>
      <c r="AD482" s="23">
        <v>0</v>
      </c>
      <c r="AE482" s="23">
        <v>0</v>
      </c>
      <c r="AF482" s="23">
        <v>256</v>
      </c>
      <c r="AG482" s="23">
        <v>256</v>
      </c>
      <c r="AH482" s="21">
        <v>0</v>
      </c>
      <c r="AI482" s="21">
        <v>0</v>
      </c>
      <c r="AJ482" s="21" t="s">
        <v>2518</v>
      </c>
      <c r="AK482" s="23">
        <v>0</v>
      </c>
      <c r="AL482" s="23">
        <v>0</v>
      </c>
      <c r="AM482" s="23">
        <v>0</v>
      </c>
      <c r="AN482" s="23">
        <v>0</v>
      </c>
      <c r="AO482" s="23">
        <v>0</v>
      </c>
      <c r="AP482" s="23">
        <v>0</v>
      </c>
      <c r="AQ482" s="23">
        <v>0</v>
      </c>
      <c r="AR482" s="23">
        <v>0</v>
      </c>
      <c r="AS482" s="23">
        <v>0</v>
      </c>
      <c r="AT482" s="23">
        <v>0</v>
      </c>
      <c r="AU482" s="23">
        <v>0</v>
      </c>
      <c r="AV482" s="23">
        <v>0</v>
      </c>
      <c r="AW482" s="23">
        <v>0</v>
      </c>
      <c r="AX482" s="21">
        <v>0</v>
      </c>
      <c r="AY482" s="21">
        <v>0</v>
      </c>
      <c r="AZ482" s="21">
        <v>0</v>
      </c>
      <c r="BA482" s="21">
        <v>0</v>
      </c>
      <c r="BB482" s="23">
        <v>0</v>
      </c>
      <c r="BC482" s="21">
        <v>0</v>
      </c>
      <c r="BD482" s="21">
        <v>0</v>
      </c>
      <c r="BE482" s="21">
        <v>0</v>
      </c>
      <c r="BF482" s="21">
        <v>0</v>
      </c>
      <c r="BG482" s="23">
        <v>267</v>
      </c>
      <c r="BH482" s="23">
        <v>100</v>
      </c>
      <c r="BI482" s="23">
        <v>258</v>
      </c>
      <c r="BJ482" s="23">
        <v>96</v>
      </c>
      <c r="BK482" s="23">
        <v>215</v>
      </c>
      <c r="BL482" s="23">
        <v>71</v>
      </c>
      <c r="BM482" s="23">
        <v>276</v>
      </c>
      <c r="BN482" s="23">
        <v>99</v>
      </c>
      <c r="BO482" s="21"/>
      <c r="BP482" s="21"/>
      <c r="BQ482" s="21"/>
      <c r="BR482" s="21"/>
      <c r="BS482" s="21"/>
      <c r="BT482" s="21"/>
      <c r="BU482" s="23">
        <v>0</v>
      </c>
      <c r="BV482" s="23">
        <v>0</v>
      </c>
      <c r="BW482" s="23">
        <v>0</v>
      </c>
      <c r="BX482" s="23">
        <v>0</v>
      </c>
      <c r="BY482" s="23">
        <v>0</v>
      </c>
      <c r="BZ482" s="23">
        <v>0</v>
      </c>
      <c r="CA482" s="23">
        <v>595</v>
      </c>
      <c r="CB482" s="23">
        <v>170</v>
      </c>
      <c r="CC482" s="23">
        <v>323</v>
      </c>
      <c r="CD482" s="23">
        <v>105</v>
      </c>
      <c r="CE482" s="23">
        <v>323</v>
      </c>
      <c r="CF482" s="23">
        <v>105</v>
      </c>
      <c r="CG482" s="23">
        <v>618</v>
      </c>
      <c r="CH482" s="23">
        <v>211</v>
      </c>
      <c r="CI482" s="23">
        <v>0</v>
      </c>
      <c r="CJ482" s="23">
        <v>0</v>
      </c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</row>
    <row r="483" spans="1:267" ht="17.25" thickBot="1">
      <c r="A483" s="21"/>
      <c r="B483" s="21"/>
      <c r="C483" s="23">
        <v>180135</v>
      </c>
      <c r="D483" s="23">
        <v>0</v>
      </c>
      <c r="E483" s="23">
        <v>0</v>
      </c>
      <c r="F483" s="23">
        <v>0</v>
      </c>
      <c r="G483" s="23">
        <v>0</v>
      </c>
      <c r="H483" s="23">
        <v>0</v>
      </c>
      <c r="I483" s="23">
        <v>3</v>
      </c>
      <c r="J483" s="21">
        <v>1.1000000000000001</v>
      </c>
      <c r="K483" s="21">
        <v>2.1</v>
      </c>
      <c r="L483" s="23">
        <v>1</v>
      </c>
      <c r="M483" s="21" t="s">
        <v>1773</v>
      </c>
      <c r="N483" s="21">
        <v>1</v>
      </c>
      <c r="O483" s="23">
        <v>421</v>
      </c>
      <c r="P483" s="24" t="b">
        <v>0</v>
      </c>
      <c r="Q483" s="21"/>
      <c r="R483" s="21"/>
      <c r="S483" s="23">
        <v>50</v>
      </c>
      <c r="T483" s="21" t="s">
        <v>1774</v>
      </c>
      <c r="U483" s="21">
        <v>1</v>
      </c>
      <c r="V483" s="21" t="s">
        <v>1775</v>
      </c>
      <c r="W483" s="21">
        <v>0.2</v>
      </c>
      <c r="X483" s="24" t="b">
        <v>0</v>
      </c>
      <c r="Y483" s="21"/>
      <c r="Z483" s="21" t="s">
        <v>1129</v>
      </c>
      <c r="AA483" s="23">
        <v>15</v>
      </c>
      <c r="AB483" s="23">
        <v>4</v>
      </c>
      <c r="AC483" s="23">
        <v>1</v>
      </c>
      <c r="AD483" s="23">
        <v>183</v>
      </c>
      <c r="AE483" s="23">
        <v>183</v>
      </c>
      <c r="AF483" s="23">
        <v>1979</v>
      </c>
      <c r="AG483" s="23">
        <v>1979</v>
      </c>
      <c r="AH483" s="21">
        <v>0.2</v>
      </c>
      <c r="AI483" s="21">
        <v>0.2</v>
      </c>
      <c r="AJ483" s="21" t="s">
        <v>1775</v>
      </c>
      <c r="AK483" s="23">
        <v>5</v>
      </c>
      <c r="AL483" s="23">
        <v>0</v>
      </c>
      <c r="AM483" s="23">
        <v>0</v>
      </c>
      <c r="AN483" s="23">
        <v>0</v>
      </c>
      <c r="AO483" s="23">
        <v>0</v>
      </c>
      <c r="AP483" s="23">
        <v>0</v>
      </c>
      <c r="AQ483" s="23">
        <v>0</v>
      </c>
      <c r="AR483" s="23">
        <v>0</v>
      </c>
      <c r="AS483" s="23">
        <v>0</v>
      </c>
      <c r="AT483" s="23">
        <v>0</v>
      </c>
      <c r="AU483" s="23">
        <v>0</v>
      </c>
      <c r="AV483" s="23">
        <v>0</v>
      </c>
      <c r="AW483" s="23">
        <v>3</v>
      </c>
      <c r="AX483" s="21">
        <v>0</v>
      </c>
      <c r="AY483" s="21">
        <v>0</v>
      </c>
      <c r="AZ483" s="21">
        <v>0</v>
      </c>
      <c r="BA483" s="21">
        <v>0</v>
      </c>
      <c r="BB483" s="23">
        <v>0</v>
      </c>
      <c r="BC483" s="21">
        <v>0</v>
      </c>
      <c r="BD483" s="21">
        <v>0</v>
      </c>
      <c r="BE483" s="21">
        <v>0</v>
      </c>
      <c r="BF483" s="21">
        <v>0.32</v>
      </c>
      <c r="BG483" s="23">
        <v>546</v>
      </c>
      <c r="BH483" s="23">
        <v>214</v>
      </c>
      <c r="BI483" s="23">
        <v>547</v>
      </c>
      <c r="BJ483" s="23">
        <v>220</v>
      </c>
      <c r="BK483" s="23">
        <v>532</v>
      </c>
      <c r="BL483" s="23">
        <v>207</v>
      </c>
      <c r="BM483" s="23">
        <v>553</v>
      </c>
      <c r="BN483" s="23">
        <v>221</v>
      </c>
      <c r="BO483" s="21"/>
      <c r="BP483" s="21"/>
      <c r="BQ483" s="21"/>
      <c r="BR483" s="21"/>
      <c r="BS483" s="21"/>
      <c r="BT483" s="21"/>
      <c r="BU483" s="23">
        <v>0</v>
      </c>
      <c r="BV483" s="23">
        <v>0</v>
      </c>
      <c r="BW483" s="23">
        <v>0</v>
      </c>
      <c r="BX483" s="23">
        <v>0</v>
      </c>
      <c r="BY483" s="23">
        <v>5.76</v>
      </c>
      <c r="BZ483" s="23">
        <v>0</v>
      </c>
      <c r="CA483" s="23">
        <v>223</v>
      </c>
      <c r="CB483" s="23">
        <v>147</v>
      </c>
      <c r="CC483" s="23">
        <v>236</v>
      </c>
      <c r="CD483" s="23">
        <v>104</v>
      </c>
      <c r="CE483" s="23">
        <v>236</v>
      </c>
      <c r="CF483" s="23">
        <v>104</v>
      </c>
      <c r="CG483" s="23">
        <v>324</v>
      </c>
      <c r="CH483" s="23">
        <v>97</v>
      </c>
      <c r="CI483" s="23">
        <v>0</v>
      </c>
      <c r="CJ483" s="23">
        <v>0</v>
      </c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</row>
    <row r="484" spans="1:267" ht="17.25" thickBot="1">
      <c r="A484" s="23">
        <v>0</v>
      </c>
      <c r="B484" s="23">
        <v>0</v>
      </c>
      <c r="C484" s="23">
        <v>109528</v>
      </c>
      <c r="D484" s="23">
        <v>0</v>
      </c>
      <c r="E484" s="23">
        <v>0</v>
      </c>
      <c r="F484" s="23">
        <v>0</v>
      </c>
      <c r="G484" s="23">
        <v>0</v>
      </c>
      <c r="H484" s="23">
        <v>0</v>
      </c>
      <c r="I484" s="23">
        <v>2</v>
      </c>
      <c r="J484" s="21">
        <v>0</v>
      </c>
      <c r="K484" s="21">
        <v>0</v>
      </c>
      <c r="L484" s="23">
        <v>0</v>
      </c>
      <c r="M484" s="21" t="s">
        <v>1760</v>
      </c>
      <c r="N484" s="21">
        <v>0</v>
      </c>
      <c r="O484" s="23">
        <v>422</v>
      </c>
      <c r="P484" s="24" t="b">
        <v>0</v>
      </c>
      <c r="Q484" s="21" t="s">
        <v>2793</v>
      </c>
      <c r="R484" s="21" t="s">
        <v>2764</v>
      </c>
      <c r="S484" s="23">
        <v>40</v>
      </c>
      <c r="T484" s="21" t="s">
        <v>1761</v>
      </c>
      <c r="U484" s="21">
        <v>0</v>
      </c>
      <c r="V484" s="21" t="s">
        <v>1762</v>
      </c>
      <c r="W484" s="21">
        <v>0.1</v>
      </c>
      <c r="X484" s="24" t="b">
        <v>0</v>
      </c>
      <c r="Y484" s="21"/>
      <c r="Z484" s="21" t="s">
        <v>1170</v>
      </c>
      <c r="AA484" s="23">
        <v>15</v>
      </c>
      <c r="AB484" s="23">
        <v>4</v>
      </c>
      <c r="AC484" s="23">
        <v>0</v>
      </c>
      <c r="AD484" s="23">
        <v>47</v>
      </c>
      <c r="AE484" s="23">
        <v>47</v>
      </c>
      <c r="AF484" s="23">
        <v>873</v>
      </c>
      <c r="AG484" s="23">
        <v>873</v>
      </c>
      <c r="AH484" s="21">
        <v>0</v>
      </c>
      <c r="AI484" s="21">
        <v>0</v>
      </c>
      <c r="AJ484" s="21" t="s">
        <v>1013</v>
      </c>
      <c r="AK484" s="23">
        <v>0</v>
      </c>
      <c r="AL484" s="23">
        <v>0</v>
      </c>
      <c r="AM484" s="23">
        <v>0</v>
      </c>
      <c r="AN484" s="23">
        <v>0</v>
      </c>
      <c r="AO484" s="23">
        <v>0</v>
      </c>
      <c r="AP484" s="23">
        <v>0</v>
      </c>
      <c r="AQ484" s="23">
        <v>0</v>
      </c>
      <c r="AR484" s="23">
        <v>0</v>
      </c>
      <c r="AS484" s="23">
        <v>0</v>
      </c>
      <c r="AT484" s="23">
        <v>0</v>
      </c>
      <c r="AU484" s="23">
        <v>0</v>
      </c>
      <c r="AV484" s="23">
        <v>0</v>
      </c>
      <c r="AW484" s="23">
        <v>0</v>
      </c>
      <c r="AX484" s="21">
        <v>0</v>
      </c>
      <c r="AY484" s="21">
        <v>0</v>
      </c>
      <c r="AZ484" s="21">
        <v>0</v>
      </c>
      <c r="BA484" s="21">
        <v>0</v>
      </c>
      <c r="BB484" s="23">
        <v>0</v>
      </c>
      <c r="BC484" s="21">
        <v>0</v>
      </c>
      <c r="BD484" s="21">
        <v>0</v>
      </c>
      <c r="BE484" s="21">
        <v>0</v>
      </c>
      <c r="BF484" s="21">
        <v>0</v>
      </c>
      <c r="BG484" s="23">
        <v>248</v>
      </c>
      <c r="BH484" s="23">
        <v>92</v>
      </c>
      <c r="BI484" s="23">
        <v>239</v>
      </c>
      <c r="BJ484" s="23">
        <v>88</v>
      </c>
      <c r="BK484" s="23">
        <v>196</v>
      </c>
      <c r="BL484" s="23">
        <v>63</v>
      </c>
      <c r="BM484" s="23">
        <v>257</v>
      </c>
      <c r="BN484" s="23">
        <v>91</v>
      </c>
      <c r="BO484" s="21"/>
      <c r="BP484" s="21"/>
      <c r="BQ484" s="21"/>
      <c r="BR484" s="21"/>
      <c r="BS484" s="21"/>
      <c r="BT484" s="21"/>
      <c r="BU484" s="23">
        <v>0</v>
      </c>
      <c r="BV484" s="23">
        <v>0</v>
      </c>
      <c r="BW484" s="23">
        <v>0</v>
      </c>
      <c r="BX484" s="23">
        <v>0</v>
      </c>
      <c r="BY484" s="23">
        <v>0</v>
      </c>
      <c r="BZ484" s="23">
        <v>0</v>
      </c>
      <c r="CA484" s="23">
        <v>576</v>
      </c>
      <c r="CB484" s="23">
        <v>162</v>
      </c>
      <c r="CC484" s="23">
        <v>304</v>
      </c>
      <c r="CD484" s="23">
        <v>97</v>
      </c>
      <c r="CE484" s="23">
        <v>304</v>
      </c>
      <c r="CF484" s="23">
        <v>97</v>
      </c>
      <c r="CG484" s="23">
        <v>505</v>
      </c>
      <c r="CH484" s="23">
        <v>187</v>
      </c>
      <c r="CI484" s="23">
        <v>0</v>
      </c>
      <c r="CJ484" s="23">
        <v>0</v>
      </c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</row>
    <row r="485" spans="1:267" ht="17.25" thickBot="1">
      <c r="A485" s="21"/>
      <c r="B485" s="21"/>
      <c r="C485" s="23">
        <v>114243</v>
      </c>
      <c r="D485" s="23">
        <v>0</v>
      </c>
      <c r="E485" s="23">
        <v>0</v>
      </c>
      <c r="F485" s="23">
        <v>0</v>
      </c>
      <c r="G485" s="23">
        <v>0</v>
      </c>
      <c r="H485" s="23">
        <v>0</v>
      </c>
      <c r="I485" s="23">
        <v>3</v>
      </c>
      <c r="J485" s="21">
        <v>1.1000000000000001</v>
      </c>
      <c r="K485" s="21">
        <v>2.1</v>
      </c>
      <c r="L485" s="23">
        <v>4</v>
      </c>
      <c r="M485" s="21" t="s">
        <v>1228</v>
      </c>
      <c r="N485" s="21">
        <v>4</v>
      </c>
      <c r="O485" s="23">
        <v>423</v>
      </c>
      <c r="P485" s="24" t="b">
        <v>0</v>
      </c>
      <c r="Q485" s="21"/>
      <c r="R485" s="21"/>
      <c r="S485" s="23">
        <v>50</v>
      </c>
      <c r="T485" s="21" t="s">
        <v>1765</v>
      </c>
      <c r="U485" s="21">
        <v>4</v>
      </c>
      <c r="V485" s="21" t="s">
        <v>782</v>
      </c>
      <c r="W485" s="21">
        <v>0.2</v>
      </c>
      <c r="X485" s="24" t="b">
        <v>0</v>
      </c>
      <c r="Y485" s="21"/>
      <c r="Z485" s="21" t="s">
        <v>1129</v>
      </c>
      <c r="AA485" s="23">
        <v>15</v>
      </c>
      <c r="AB485" s="23">
        <v>4</v>
      </c>
      <c r="AC485" s="23">
        <v>4</v>
      </c>
      <c r="AD485" s="23">
        <v>1824</v>
      </c>
      <c r="AE485" s="23">
        <v>1824</v>
      </c>
      <c r="AF485" s="23">
        <v>1678</v>
      </c>
      <c r="AG485" s="23">
        <v>1678</v>
      </c>
      <c r="AH485" s="21">
        <v>0.8</v>
      </c>
      <c r="AI485" s="21">
        <v>0.8</v>
      </c>
      <c r="AJ485" s="21" t="s">
        <v>2928</v>
      </c>
      <c r="AK485" s="23">
        <v>4</v>
      </c>
      <c r="AL485" s="23">
        <v>0</v>
      </c>
      <c r="AM485" s="23">
        <v>1</v>
      </c>
      <c r="AN485" s="23">
        <v>0</v>
      </c>
      <c r="AO485" s="23">
        <v>0</v>
      </c>
      <c r="AP485" s="23">
        <v>0</v>
      </c>
      <c r="AQ485" s="23">
        <v>0</v>
      </c>
      <c r="AR485" s="23">
        <v>0</v>
      </c>
      <c r="AS485" s="23">
        <v>0</v>
      </c>
      <c r="AT485" s="23">
        <v>0</v>
      </c>
      <c r="AU485" s="23">
        <v>0</v>
      </c>
      <c r="AV485" s="23">
        <v>0</v>
      </c>
      <c r="AW485" s="23">
        <v>19</v>
      </c>
      <c r="AX485" s="21">
        <v>21.6</v>
      </c>
      <c r="AY485" s="21">
        <v>26.3</v>
      </c>
      <c r="AZ485" s="21">
        <v>2</v>
      </c>
      <c r="BA485" s="21">
        <v>5</v>
      </c>
      <c r="BB485" s="23">
        <v>0</v>
      </c>
      <c r="BC485" s="21">
        <v>0</v>
      </c>
      <c r="BD485" s="21">
        <v>0.28999999999999998</v>
      </c>
      <c r="BE485" s="21">
        <v>0.28999999999999998</v>
      </c>
      <c r="BF485" s="21">
        <v>0.32</v>
      </c>
      <c r="BG485" s="23">
        <v>63</v>
      </c>
      <c r="BH485" s="23">
        <v>22</v>
      </c>
      <c r="BI485" s="23">
        <v>34</v>
      </c>
      <c r="BJ485" s="23">
        <v>26</v>
      </c>
      <c r="BK485" s="23">
        <v>148</v>
      </c>
      <c r="BL485" s="23">
        <v>80</v>
      </c>
      <c r="BM485" s="23">
        <v>74</v>
      </c>
      <c r="BN485" s="23">
        <v>41</v>
      </c>
      <c r="BO485" s="21"/>
      <c r="BP485" s="21"/>
      <c r="BQ485" s="21"/>
      <c r="BR485" s="21"/>
      <c r="BS485" s="21"/>
      <c r="BT485" s="21"/>
      <c r="BU485" s="23">
        <v>0</v>
      </c>
      <c r="BV485" s="23">
        <v>0</v>
      </c>
      <c r="BW485" s="23">
        <v>6.52</v>
      </c>
      <c r="BX485" s="23">
        <v>6.52</v>
      </c>
      <c r="BY485" s="23">
        <v>7.2</v>
      </c>
      <c r="BZ485" s="23">
        <v>0</v>
      </c>
      <c r="CA485" s="23">
        <v>191</v>
      </c>
      <c r="CB485" s="23">
        <v>124</v>
      </c>
      <c r="CC485" s="23">
        <v>60</v>
      </c>
      <c r="CD485" s="23">
        <v>18</v>
      </c>
      <c r="CE485" s="23">
        <v>60</v>
      </c>
      <c r="CF485" s="23">
        <v>18</v>
      </c>
      <c r="CG485" s="23">
        <v>311</v>
      </c>
      <c r="CH485" s="23">
        <v>90</v>
      </c>
      <c r="CI485" s="23">
        <v>0</v>
      </c>
      <c r="CJ485" s="23">
        <v>0</v>
      </c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</row>
    <row r="486" spans="1:267" ht="17.25" thickBot="1">
      <c r="A486" s="21"/>
      <c r="B486" s="21"/>
      <c r="C486" s="23">
        <v>98747</v>
      </c>
      <c r="D486" s="23">
        <v>0</v>
      </c>
      <c r="E486" s="23">
        <v>0</v>
      </c>
      <c r="F486" s="23">
        <v>0</v>
      </c>
      <c r="G486" s="23">
        <v>0</v>
      </c>
      <c r="H486" s="23">
        <v>0</v>
      </c>
      <c r="I486" s="23">
        <v>1</v>
      </c>
      <c r="J486" s="21">
        <v>3.5</v>
      </c>
      <c r="K486" s="21">
        <v>4.5</v>
      </c>
      <c r="L486" s="23">
        <v>3</v>
      </c>
      <c r="M486" s="21" t="s">
        <v>1785</v>
      </c>
      <c r="N486" s="21">
        <v>3</v>
      </c>
      <c r="O486" s="23">
        <v>424</v>
      </c>
      <c r="P486" s="24" t="b">
        <v>0</v>
      </c>
      <c r="Q486" s="21"/>
      <c r="R486" s="21"/>
      <c r="S486" s="23">
        <v>55</v>
      </c>
      <c r="T486" s="21" t="s">
        <v>1786</v>
      </c>
      <c r="U486" s="21">
        <v>3</v>
      </c>
      <c r="V486" s="21" t="s">
        <v>667</v>
      </c>
      <c r="W486" s="21">
        <v>11.3</v>
      </c>
      <c r="X486" s="24" t="b">
        <v>0</v>
      </c>
      <c r="Y486" s="21"/>
      <c r="Z486" s="21" t="s">
        <v>1129</v>
      </c>
      <c r="AA486" s="23">
        <v>15</v>
      </c>
      <c r="AB486" s="23">
        <v>4</v>
      </c>
      <c r="AC486" s="23">
        <v>3</v>
      </c>
      <c r="AD486" s="23">
        <v>14667</v>
      </c>
      <c r="AE486" s="23">
        <v>14667</v>
      </c>
      <c r="AF486" s="23">
        <v>41308</v>
      </c>
      <c r="AG486" s="23">
        <v>41308</v>
      </c>
      <c r="AH486" s="21">
        <v>0.5</v>
      </c>
      <c r="AI486" s="21">
        <v>0.5</v>
      </c>
      <c r="AJ486" s="21" t="s">
        <v>667</v>
      </c>
      <c r="AK486" s="23">
        <v>90</v>
      </c>
      <c r="AL486" s="23">
        <v>0</v>
      </c>
      <c r="AM486" s="23">
        <v>0</v>
      </c>
      <c r="AN486" s="23">
        <v>0</v>
      </c>
      <c r="AO486" s="23">
        <v>1</v>
      </c>
      <c r="AP486" s="23">
        <v>0</v>
      </c>
      <c r="AQ486" s="23">
        <v>0</v>
      </c>
      <c r="AR486" s="23">
        <v>0</v>
      </c>
      <c r="AS486" s="23">
        <v>0</v>
      </c>
      <c r="AT486" s="23">
        <v>0</v>
      </c>
      <c r="AU486" s="23">
        <v>5</v>
      </c>
      <c r="AV486" s="23">
        <v>0</v>
      </c>
      <c r="AW486" s="23">
        <v>18</v>
      </c>
      <c r="AX486" s="21">
        <v>33.799999999999997</v>
      </c>
      <c r="AY486" s="21">
        <v>0</v>
      </c>
      <c r="AZ486" s="21">
        <v>0</v>
      </c>
      <c r="BA486" s="21">
        <v>3.4</v>
      </c>
      <c r="BB486" s="23">
        <v>1</v>
      </c>
      <c r="BC486" s="21">
        <v>0</v>
      </c>
      <c r="BD486" s="21">
        <v>0</v>
      </c>
      <c r="BE486" s="21">
        <v>0</v>
      </c>
      <c r="BF486" s="21">
        <v>1.9</v>
      </c>
      <c r="BG486" s="23">
        <v>26</v>
      </c>
      <c r="BH486" s="23">
        <v>3</v>
      </c>
      <c r="BI486" s="23">
        <v>608</v>
      </c>
      <c r="BJ486" s="23">
        <v>74</v>
      </c>
      <c r="BK486" s="23">
        <v>602</v>
      </c>
      <c r="BL486" s="23">
        <v>74</v>
      </c>
      <c r="BM486" s="23">
        <v>106</v>
      </c>
      <c r="BN486" s="23">
        <v>3</v>
      </c>
      <c r="BO486" s="21"/>
      <c r="BP486" s="21"/>
      <c r="BQ486" s="21"/>
      <c r="BR486" s="21"/>
      <c r="BS486" s="21"/>
      <c r="BT486" s="21"/>
      <c r="BU486" s="23">
        <v>0</v>
      </c>
      <c r="BV486" s="23">
        <v>5</v>
      </c>
      <c r="BW486" s="23">
        <v>0</v>
      </c>
      <c r="BX486" s="23">
        <v>0</v>
      </c>
      <c r="BY486" s="23">
        <v>1.9</v>
      </c>
      <c r="BZ486" s="23">
        <v>1</v>
      </c>
      <c r="CA486" s="23">
        <v>91</v>
      </c>
      <c r="CB486" s="23">
        <v>1</v>
      </c>
      <c r="CC486" s="23">
        <v>79</v>
      </c>
      <c r="CD486" s="23">
        <v>8</v>
      </c>
      <c r="CE486" s="23">
        <v>79</v>
      </c>
      <c r="CF486" s="23">
        <v>8</v>
      </c>
      <c r="CG486" s="23">
        <v>35</v>
      </c>
      <c r="CH486" s="23">
        <v>7</v>
      </c>
      <c r="CI486" s="23">
        <v>1</v>
      </c>
      <c r="CJ486" s="23">
        <v>0</v>
      </c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</row>
    <row r="487" spans="1:267" ht="17.25" thickBot="1">
      <c r="A487" s="21"/>
      <c r="B487" s="21"/>
      <c r="C487" s="23">
        <v>56983</v>
      </c>
      <c r="D487" s="23">
        <v>0</v>
      </c>
      <c r="E487" s="23">
        <v>0</v>
      </c>
      <c r="F487" s="23">
        <v>0</v>
      </c>
      <c r="G487" s="23">
        <v>0</v>
      </c>
      <c r="H487" s="23">
        <v>0</v>
      </c>
      <c r="I487" s="23">
        <v>3</v>
      </c>
      <c r="J487" s="21">
        <v>0.5</v>
      </c>
      <c r="K487" s="21">
        <v>1.5</v>
      </c>
      <c r="L487" s="23">
        <v>0</v>
      </c>
      <c r="M487" s="21" t="s">
        <v>1171</v>
      </c>
      <c r="N487" s="21">
        <v>0</v>
      </c>
      <c r="O487" s="23">
        <v>425</v>
      </c>
      <c r="P487" s="24" t="b">
        <v>0</v>
      </c>
      <c r="Q487" s="21"/>
      <c r="R487" s="21"/>
      <c r="S487" s="23">
        <v>45</v>
      </c>
      <c r="T487" s="21" t="s">
        <v>1748</v>
      </c>
      <c r="U487" s="21">
        <v>0</v>
      </c>
      <c r="V487" s="21" t="s">
        <v>1012</v>
      </c>
      <c r="W487" s="21">
        <v>0.2</v>
      </c>
      <c r="X487" s="24" t="b">
        <v>0</v>
      </c>
      <c r="Y487" s="21"/>
      <c r="Z487" s="21" t="s">
        <v>1129</v>
      </c>
      <c r="AA487" s="23">
        <v>15</v>
      </c>
      <c r="AB487" s="23">
        <v>4</v>
      </c>
      <c r="AC487" s="23">
        <v>0</v>
      </c>
      <c r="AD487" s="23">
        <v>657</v>
      </c>
      <c r="AE487" s="23">
        <v>657</v>
      </c>
      <c r="AF487" s="23">
        <v>1599</v>
      </c>
      <c r="AG487" s="23">
        <v>1599</v>
      </c>
      <c r="AH487" s="21">
        <v>0</v>
      </c>
      <c r="AI487" s="21">
        <v>0</v>
      </c>
      <c r="AJ487" s="21" t="s">
        <v>1012</v>
      </c>
      <c r="AK487" s="23">
        <v>0</v>
      </c>
      <c r="AL487" s="23">
        <v>0</v>
      </c>
      <c r="AM487" s="23">
        <v>0</v>
      </c>
      <c r="AN487" s="23">
        <v>0</v>
      </c>
      <c r="AO487" s="23">
        <v>0</v>
      </c>
      <c r="AP487" s="23">
        <v>0</v>
      </c>
      <c r="AQ487" s="23">
        <v>0</v>
      </c>
      <c r="AR487" s="23">
        <v>0</v>
      </c>
      <c r="AS487" s="23">
        <v>0</v>
      </c>
      <c r="AT487" s="23">
        <v>0</v>
      </c>
      <c r="AU487" s="23">
        <v>0</v>
      </c>
      <c r="AV487" s="23">
        <v>0</v>
      </c>
      <c r="AW487" s="23">
        <v>0</v>
      </c>
      <c r="AX487" s="21">
        <v>0</v>
      </c>
      <c r="AY487" s="21">
        <v>0</v>
      </c>
      <c r="AZ487" s="21">
        <v>0</v>
      </c>
      <c r="BA487" s="21">
        <v>0</v>
      </c>
      <c r="BB487" s="23">
        <v>0</v>
      </c>
      <c r="BC487" s="21">
        <v>0</v>
      </c>
      <c r="BD487" s="21">
        <v>0</v>
      </c>
      <c r="BE487" s="21">
        <v>0</v>
      </c>
      <c r="BF487" s="21">
        <v>0</v>
      </c>
      <c r="BG487" s="23">
        <v>341</v>
      </c>
      <c r="BH487" s="23">
        <v>109</v>
      </c>
      <c r="BI487" s="23">
        <v>333</v>
      </c>
      <c r="BJ487" s="23">
        <v>114</v>
      </c>
      <c r="BK487" s="23">
        <v>295</v>
      </c>
      <c r="BL487" s="23">
        <v>96</v>
      </c>
      <c r="BM487" s="23">
        <v>349</v>
      </c>
      <c r="BN487" s="23">
        <v>116</v>
      </c>
      <c r="BO487" s="21"/>
      <c r="BP487" s="21"/>
      <c r="BQ487" s="21"/>
      <c r="BR487" s="21"/>
      <c r="BS487" s="21"/>
      <c r="BT487" s="21"/>
      <c r="BU487" s="23">
        <v>0</v>
      </c>
      <c r="BV487" s="23">
        <v>0</v>
      </c>
      <c r="BW487" s="23">
        <v>0</v>
      </c>
      <c r="BX487" s="23">
        <v>0</v>
      </c>
      <c r="BY487" s="23">
        <v>0</v>
      </c>
      <c r="BZ487" s="23">
        <v>0</v>
      </c>
      <c r="CA487" s="23">
        <v>324</v>
      </c>
      <c r="CB487" s="23">
        <v>204</v>
      </c>
      <c r="CC487" s="23">
        <v>393</v>
      </c>
      <c r="CD487" s="23">
        <v>138</v>
      </c>
      <c r="CE487" s="23">
        <v>393</v>
      </c>
      <c r="CF487" s="23">
        <v>138</v>
      </c>
      <c r="CG487" s="23">
        <v>352</v>
      </c>
      <c r="CH487" s="23">
        <v>107</v>
      </c>
      <c r="CI487" s="23">
        <v>0</v>
      </c>
      <c r="CJ487" s="23">
        <v>0</v>
      </c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</row>
    <row r="488" spans="1:267" ht="17.25" thickBot="1">
      <c r="A488" s="23">
        <v>0</v>
      </c>
      <c r="B488" s="23">
        <v>0</v>
      </c>
      <c r="C488" s="23">
        <v>170137</v>
      </c>
      <c r="D488" s="23">
        <v>0</v>
      </c>
      <c r="E488" s="23">
        <v>0</v>
      </c>
      <c r="F488" s="23">
        <v>0</v>
      </c>
      <c r="G488" s="23">
        <v>0</v>
      </c>
      <c r="H488" s="23">
        <v>0</v>
      </c>
      <c r="I488" s="23">
        <v>3</v>
      </c>
      <c r="J488" s="21">
        <v>0</v>
      </c>
      <c r="K488" s="21">
        <v>0</v>
      </c>
      <c r="L488" s="23">
        <v>0</v>
      </c>
      <c r="M488" s="21" t="s">
        <v>632</v>
      </c>
      <c r="N488" s="21">
        <v>0</v>
      </c>
      <c r="O488" s="23">
        <v>426</v>
      </c>
      <c r="P488" s="24" t="b">
        <v>0</v>
      </c>
      <c r="Q488" s="21" t="s">
        <v>2765</v>
      </c>
      <c r="R488" s="21" t="s">
        <v>2766</v>
      </c>
      <c r="S488" s="23">
        <v>60</v>
      </c>
      <c r="T488" s="21" t="s">
        <v>1769</v>
      </c>
      <c r="U488" s="21">
        <v>0</v>
      </c>
      <c r="V488" s="21" t="s">
        <v>693</v>
      </c>
      <c r="W488" s="21">
        <v>0.1</v>
      </c>
      <c r="X488" s="24" t="b">
        <v>0</v>
      </c>
      <c r="Y488" s="21"/>
      <c r="Z488" s="21" t="s">
        <v>1143</v>
      </c>
      <c r="AA488" s="23">
        <v>15</v>
      </c>
      <c r="AB488" s="23">
        <v>4</v>
      </c>
      <c r="AC488" s="23">
        <v>0</v>
      </c>
      <c r="AD488" s="23">
        <v>0</v>
      </c>
      <c r="AE488" s="23">
        <v>0</v>
      </c>
      <c r="AF488" s="23">
        <v>2745</v>
      </c>
      <c r="AG488" s="23">
        <v>2745</v>
      </c>
      <c r="AH488" s="21">
        <v>0</v>
      </c>
      <c r="AI488" s="21">
        <v>0</v>
      </c>
      <c r="AJ488" s="21" t="s">
        <v>693</v>
      </c>
      <c r="AK488" s="23">
        <v>0</v>
      </c>
      <c r="AL488" s="23">
        <v>0</v>
      </c>
      <c r="AM488" s="23">
        <v>0</v>
      </c>
      <c r="AN488" s="23">
        <v>0</v>
      </c>
      <c r="AO488" s="23">
        <v>0</v>
      </c>
      <c r="AP488" s="23">
        <v>0</v>
      </c>
      <c r="AQ488" s="23">
        <v>0</v>
      </c>
      <c r="AR488" s="23">
        <v>0</v>
      </c>
      <c r="AS488" s="23">
        <v>0</v>
      </c>
      <c r="AT488" s="23">
        <v>0</v>
      </c>
      <c r="AU488" s="23">
        <v>0</v>
      </c>
      <c r="AV488" s="23">
        <v>0</v>
      </c>
      <c r="AW488" s="23">
        <v>0</v>
      </c>
      <c r="AX488" s="21">
        <v>0</v>
      </c>
      <c r="AY488" s="21">
        <v>0</v>
      </c>
      <c r="AZ488" s="21">
        <v>0</v>
      </c>
      <c r="BA488" s="21">
        <v>0</v>
      </c>
      <c r="BB488" s="23">
        <v>0</v>
      </c>
      <c r="BC488" s="21">
        <v>0</v>
      </c>
      <c r="BD488" s="21">
        <v>0</v>
      </c>
      <c r="BE488" s="21">
        <v>0</v>
      </c>
      <c r="BF488" s="21">
        <v>0</v>
      </c>
      <c r="BG488" s="23">
        <v>642</v>
      </c>
      <c r="BH488" s="23">
        <v>273</v>
      </c>
      <c r="BI488" s="23">
        <v>645</v>
      </c>
      <c r="BJ488" s="23">
        <v>276</v>
      </c>
      <c r="BK488" s="23">
        <v>641</v>
      </c>
      <c r="BL488" s="23">
        <v>273</v>
      </c>
      <c r="BM488" s="23">
        <v>645</v>
      </c>
      <c r="BN488" s="23">
        <v>276</v>
      </c>
      <c r="BO488" s="21"/>
      <c r="BP488" s="21"/>
      <c r="BQ488" s="21"/>
      <c r="BR488" s="21"/>
      <c r="BS488" s="21"/>
      <c r="BT488" s="21"/>
      <c r="BU488" s="23">
        <v>0</v>
      </c>
      <c r="BV488" s="23">
        <v>0</v>
      </c>
      <c r="BW488" s="23">
        <v>0</v>
      </c>
      <c r="BX488" s="23">
        <v>0</v>
      </c>
      <c r="BY488" s="23">
        <v>0</v>
      </c>
      <c r="BZ488" s="23">
        <v>0</v>
      </c>
      <c r="CA488" s="23">
        <v>67</v>
      </c>
      <c r="CB488" s="23">
        <v>40</v>
      </c>
      <c r="CC488" s="23">
        <v>645</v>
      </c>
      <c r="CD488" s="23">
        <v>277</v>
      </c>
      <c r="CE488" s="23">
        <v>645</v>
      </c>
      <c r="CF488" s="23">
        <v>277</v>
      </c>
      <c r="CG488" s="23">
        <v>489</v>
      </c>
      <c r="CH488" s="23">
        <v>174</v>
      </c>
      <c r="CI488" s="23">
        <v>0</v>
      </c>
      <c r="CJ488" s="23">
        <v>0</v>
      </c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</row>
    <row r="489" spans="1:267" ht="17.25" thickBot="1">
      <c r="A489" s="23">
        <v>100</v>
      </c>
      <c r="B489" s="23">
        <v>100</v>
      </c>
      <c r="C489" s="23">
        <v>119471</v>
      </c>
      <c r="D489" s="23">
        <v>0</v>
      </c>
      <c r="E489" s="23">
        <v>0</v>
      </c>
      <c r="F489" s="23">
        <v>0</v>
      </c>
      <c r="G489" s="23">
        <v>0</v>
      </c>
      <c r="H489" s="23">
        <v>0</v>
      </c>
      <c r="I489" s="23">
        <v>2</v>
      </c>
      <c r="J489" s="21">
        <v>1.8</v>
      </c>
      <c r="K489" s="21">
        <v>2.8</v>
      </c>
      <c r="L489" s="23">
        <v>2</v>
      </c>
      <c r="M489" s="21" t="s">
        <v>1766</v>
      </c>
      <c r="N489" s="21">
        <v>2</v>
      </c>
      <c r="O489" s="23">
        <v>427</v>
      </c>
      <c r="P489" s="24" t="b">
        <v>0</v>
      </c>
      <c r="Q489" s="21"/>
      <c r="R489" s="21" t="s">
        <v>2767</v>
      </c>
      <c r="S489" s="23">
        <v>50</v>
      </c>
      <c r="T489" s="21" t="s">
        <v>1767</v>
      </c>
      <c r="U489" s="21">
        <v>2</v>
      </c>
      <c r="V489" s="21" t="s">
        <v>668</v>
      </c>
      <c r="W489" s="21">
        <v>2.2999999999999998</v>
      </c>
      <c r="X489" s="24" t="b">
        <v>0</v>
      </c>
      <c r="Y489" s="21"/>
      <c r="Z489" s="21" t="s">
        <v>1129</v>
      </c>
      <c r="AA489" s="23">
        <v>15</v>
      </c>
      <c r="AB489" s="23">
        <v>4</v>
      </c>
      <c r="AC489" s="23">
        <v>2</v>
      </c>
      <c r="AD489" s="23">
        <v>7367</v>
      </c>
      <c r="AE489" s="23">
        <v>7367</v>
      </c>
      <c r="AF489" s="23">
        <v>11018</v>
      </c>
      <c r="AG489" s="23">
        <v>11018</v>
      </c>
      <c r="AH489" s="21">
        <v>0.4</v>
      </c>
      <c r="AI489" s="21">
        <v>0.4</v>
      </c>
      <c r="AJ489" s="21" t="s">
        <v>668</v>
      </c>
      <c r="AK489" s="23">
        <v>90</v>
      </c>
      <c r="AL489" s="23">
        <v>0</v>
      </c>
      <c r="AM489" s="23">
        <v>0</v>
      </c>
      <c r="AN489" s="23">
        <v>0</v>
      </c>
      <c r="AO489" s="23">
        <v>1</v>
      </c>
      <c r="AP489" s="23">
        <v>0</v>
      </c>
      <c r="AQ489" s="23">
        <v>0</v>
      </c>
      <c r="AR489" s="23">
        <v>0</v>
      </c>
      <c r="AS489" s="23">
        <v>0</v>
      </c>
      <c r="AT489" s="23">
        <v>0</v>
      </c>
      <c r="AU489" s="23">
        <v>0</v>
      </c>
      <c r="AV489" s="23">
        <v>0</v>
      </c>
      <c r="AW489" s="23">
        <v>14</v>
      </c>
      <c r="AX489" s="21">
        <v>13.2</v>
      </c>
      <c r="AY489" s="21">
        <v>3.7</v>
      </c>
      <c r="AZ489" s="21">
        <v>0</v>
      </c>
      <c r="BA489" s="21">
        <v>1.7</v>
      </c>
      <c r="BB489" s="23">
        <v>1</v>
      </c>
      <c r="BC489" s="21">
        <v>0</v>
      </c>
      <c r="BD489" s="21">
        <v>0</v>
      </c>
      <c r="BE489" s="21">
        <v>0</v>
      </c>
      <c r="BF489" s="21">
        <v>1.9</v>
      </c>
      <c r="BG489" s="23">
        <v>115</v>
      </c>
      <c r="BH489" s="23">
        <v>51</v>
      </c>
      <c r="BI489" s="23">
        <v>140</v>
      </c>
      <c r="BJ489" s="23">
        <v>43</v>
      </c>
      <c r="BK489" s="23">
        <v>512</v>
      </c>
      <c r="BL489" s="23">
        <v>203</v>
      </c>
      <c r="BM489" s="23">
        <v>174</v>
      </c>
      <c r="BN489" s="23">
        <v>66</v>
      </c>
      <c r="BO489" s="21"/>
      <c r="BP489" s="21"/>
      <c r="BQ489" s="23">
        <v>2</v>
      </c>
      <c r="BR489" s="21"/>
      <c r="BS489" s="23">
        <v>4</v>
      </c>
      <c r="BT489" s="21"/>
      <c r="BU489" s="23">
        <v>0</v>
      </c>
      <c r="BV489" s="23">
        <v>0</v>
      </c>
      <c r="BW489" s="23">
        <v>0</v>
      </c>
      <c r="BX489" s="23">
        <v>0</v>
      </c>
      <c r="BY489" s="23">
        <v>1.9</v>
      </c>
      <c r="BZ489" s="23">
        <v>1</v>
      </c>
      <c r="CA489" s="23">
        <v>194</v>
      </c>
      <c r="CB489" s="23">
        <v>20</v>
      </c>
      <c r="CC489" s="23">
        <v>125</v>
      </c>
      <c r="CD489" s="23">
        <v>47</v>
      </c>
      <c r="CE489" s="23">
        <v>125</v>
      </c>
      <c r="CF489" s="23">
        <v>47</v>
      </c>
      <c r="CG489" s="23">
        <v>118</v>
      </c>
      <c r="CH489" s="23">
        <v>40</v>
      </c>
      <c r="CI489" s="23">
        <v>1</v>
      </c>
      <c r="CJ489" s="23">
        <v>0</v>
      </c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</row>
    <row r="490" spans="1:267" ht="17.25" thickBot="1">
      <c r="A490" s="21"/>
      <c r="B490" s="21"/>
      <c r="C490" s="23">
        <v>169359</v>
      </c>
      <c r="D490" s="23">
        <v>0</v>
      </c>
      <c r="E490" s="23">
        <v>0</v>
      </c>
      <c r="F490" s="23">
        <v>0</v>
      </c>
      <c r="G490" s="23">
        <v>0</v>
      </c>
      <c r="H490" s="23">
        <v>0</v>
      </c>
      <c r="I490" s="23">
        <v>2</v>
      </c>
      <c r="J490" s="21">
        <v>1.5</v>
      </c>
      <c r="K490" s="21">
        <v>2.5</v>
      </c>
      <c r="L490" s="23">
        <v>0</v>
      </c>
      <c r="M490" s="21" t="s">
        <v>1171</v>
      </c>
      <c r="N490" s="21">
        <v>0</v>
      </c>
      <c r="O490" s="23">
        <v>428</v>
      </c>
      <c r="P490" s="24" t="b">
        <v>0</v>
      </c>
      <c r="Q490" s="21"/>
      <c r="R490" s="21"/>
      <c r="S490" s="23">
        <v>45</v>
      </c>
      <c r="T490" s="21" t="s">
        <v>1768</v>
      </c>
      <c r="U490" s="21">
        <v>0</v>
      </c>
      <c r="V490" s="21" t="s">
        <v>731</v>
      </c>
      <c r="W490" s="21">
        <v>0.2</v>
      </c>
      <c r="X490" s="24" t="b">
        <v>0</v>
      </c>
      <c r="Y490" s="21"/>
      <c r="Z490" s="21" t="s">
        <v>1129</v>
      </c>
      <c r="AA490" s="23">
        <v>15</v>
      </c>
      <c r="AB490" s="23">
        <v>4</v>
      </c>
      <c r="AC490" s="23">
        <v>0</v>
      </c>
      <c r="AD490" s="23">
        <v>209</v>
      </c>
      <c r="AE490" s="23">
        <v>209</v>
      </c>
      <c r="AF490" s="23">
        <v>1668</v>
      </c>
      <c r="AG490" s="23">
        <v>1668</v>
      </c>
      <c r="AH490" s="21">
        <v>0</v>
      </c>
      <c r="AI490" s="21">
        <v>0</v>
      </c>
      <c r="AJ490" s="21" t="s">
        <v>731</v>
      </c>
      <c r="AK490" s="23">
        <v>0</v>
      </c>
      <c r="AL490" s="23">
        <v>0</v>
      </c>
      <c r="AM490" s="23">
        <v>0</v>
      </c>
      <c r="AN490" s="23">
        <v>0</v>
      </c>
      <c r="AO490" s="23">
        <v>0</v>
      </c>
      <c r="AP490" s="23">
        <v>0</v>
      </c>
      <c r="AQ490" s="23">
        <v>0</v>
      </c>
      <c r="AR490" s="23">
        <v>0</v>
      </c>
      <c r="AS490" s="23">
        <v>0</v>
      </c>
      <c r="AT490" s="23">
        <v>0</v>
      </c>
      <c r="AU490" s="23">
        <v>0</v>
      </c>
      <c r="AV490" s="23">
        <v>0</v>
      </c>
      <c r="AW490" s="23">
        <v>0</v>
      </c>
      <c r="AX490" s="21">
        <v>0</v>
      </c>
      <c r="AY490" s="21">
        <v>0</v>
      </c>
      <c r="AZ490" s="21">
        <v>0</v>
      </c>
      <c r="BA490" s="21">
        <v>0</v>
      </c>
      <c r="BB490" s="23">
        <v>0</v>
      </c>
      <c r="BC490" s="21">
        <v>0</v>
      </c>
      <c r="BD490" s="21">
        <v>0</v>
      </c>
      <c r="BE490" s="21">
        <v>0</v>
      </c>
      <c r="BF490" s="21">
        <v>0</v>
      </c>
      <c r="BG490" s="23">
        <v>376</v>
      </c>
      <c r="BH490" s="23">
        <v>169</v>
      </c>
      <c r="BI490" s="23">
        <v>372</v>
      </c>
      <c r="BJ490" s="23">
        <v>165</v>
      </c>
      <c r="BK490" s="23">
        <v>341</v>
      </c>
      <c r="BL490" s="23">
        <v>151</v>
      </c>
      <c r="BM490" s="23">
        <v>384</v>
      </c>
      <c r="BN490" s="23">
        <v>167</v>
      </c>
      <c r="BO490" s="23">
        <v>2</v>
      </c>
      <c r="BP490" s="21"/>
      <c r="BQ490" s="21"/>
      <c r="BR490" s="21"/>
      <c r="BS490" s="21"/>
      <c r="BT490" s="21"/>
      <c r="BU490" s="23">
        <v>0</v>
      </c>
      <c r="BV490" s="23">
        <v>0</v>
      </c>
      <c r="BW490" s="23">
        <v>0</v>
      </c>
      <c r="BX490" s="23">
        <v>0</v>
      </c>
      <c r="BY490" s="23">
        <v>0</v>
      </c>
      <c r="BZ490" s="23">
        <v>0</v>
      </c>
      <c r="CA490" s="23">
        <v>379</v>
      </c>
      <c r="CB490" s="23">
        <v>80</v>
      </c>
      <c r="CC490" s="23">
        <v>425</v>
      </c>
      <c r="CD490" s="23">
        <v>171</v>
      </c>
      <c r="CE490" s="23">
        <v>425</v>
      </c>
      <c r="CF490" s="23">
        <v>171</v>
      </c>
      <c r="CG490" s="23">
        <v>350</v>
      </c>
      <c r="CH490" s="23">
        <v>136</v>
      </c>
      <c r="CI490" s="23">
        <v>0</v>
      </c>
      <c r="CJ490" s="23">
        <v>0</v>
      </c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</row>
    <row r="491" spans="1:267" ht="17.25" thickBot="1">
      <c r="A491" s="21"/>
      <c r="B491" s="21"/>
      <c r="C491" s="23">
        <v>432422</v>
      </c>
      <c r="D491" s="23">
        <v>0</v>
      </c>
      <c r="E491" s="23">
        <v>0</v>
      </c>
      <c r="F491" s="23">
        <v>0</v>
      </c>
      <c r="G491" s="23">
        <v>0</v>
      </c>
      <c r="H491" s="23">
        <v>0</v>
      </c>
      <c r="I491" s="23">
        <v>3</v>
      </c>
      <c r="J491" s="21">
        <v>1.6</v>
      </c>
      <c r="K491" s="21">
        <v>2.6</v>
      </c>
      <c r="L491" s="23">
        <v>6</v>
      </c>
      <c r="M491" s="21" t="s">
        <v>2519</v>
      </c>
      <c r="N491" s="21">
        <v>6</v>
      </c>
      <c r="O491" s="23">
        <v>429</v>
      </c>
      <c r="P491" s="24" t="b">
        <v>0</v>
      </c>
      <c r="Q491" s="21"/>
      <c r="R491" s="21"/>
      <c r="S491" s="23">
        <v>55</v>
      </c>
      <c r="T491" s="21" t="s">
        <v>2520</v>
      </c>
      <c r="U491" s="21">
        <v>6</v>
      </c>
      <c r="V491" s="21" t="s">
        <v>2521</v>
      </c>
      <c r="W491" s="21">
        <v>2.9</v>
      </c>
      <c r="X491" s="24" t="b">
        <v>0</v>
      </c>
      <c r="Y491" s="21"/>
      <c r="Z491" s="21" t="s">
        <v>1129</v>
      </c>
      <c r="AA491" s="23">
        <v>15</v>
      </c>
      <c r="AB491" s="23">
        <v>4</v>
      </c>
      <c r="AC491" s="23">
        <v>6</v>
      </c>
      <c r="AD491" s="23">
        <v>69387</v>
      </c>
      <c r="AE491" s="23">
        <v>69387</v>
      </c>
      <c r="AF491" s="23">
        <v>9966</v>
      </c>
      <c r="AG491" s="23">
        <v>9966</v>
      </c>
      <c r="AH491" s="21">
        <v>1.1000000000000001</v>
      </c>
      <c r="AI491" s="21">
        <v>1.1000000000000001</v>
      </c>
      <c r="AJ491" s="21" t="s">
        <v>2521</v>
      </c>
      <c r="AK491" s="23">
        <v>90</v>
      </c>
      <c r="AL491" s="23">
        <v>1</v>
      </c>
      <c r="AM491" s="23">
        <v>0</v>
      </c>
      <c r="AN491" s="23">
        <v>0</v>
      </c>
      <c r="AO491" s="23">
        <v>1</v>
      </c>
      <c r="AP491" s="23">
        <v>0</v>
      </c>
      <c r="AQ491" s="23">
        <v>0</v>
      </c>
      <c r="AR491" s="23">
        <v>0</v>
      </c>
      <c r="AS491" s="23">
        <v>1</v>
      </c>
      <c r="AT491" s="23">
        <v>0</v>
      </c>
      <c r="AU491" s="23">
        <v>0</v>
      </c>
      <c r="AV491" s="23">
        <v>0</v>
      </c>
      <c r="AW491" s="23">
        <v>25</v>
      </c>
      <c r="AX491" s="21">
        <v>0</v>
      </c>
      <c r="AY491" s="21">
        <v>0</v>
      </c>
      <c r="AZ491" s="21">
        <v>0</v>
      </c>
      <c r="BA491" s="21">
        <v>0</v>
      </c>
      <c r="BB491" s="23">
        <v>1</v>
      </c>
      <c r="BC491" s="21">
        <v>0.59</v>
      </c>
      <c r="BD491" s="21">
        <v>0.1</v>
      </c>
      <c r="BE491" s="21">
        <v>0.69</v>
      </c>
      <c r="BF491" s="21">
        <v>1.66</v>
      </c>
      <c r="BG491" s="23">
        <v>627</v>
      </c>
      <c r="BH491" s="23">
        <v>265</v>
      </c>
      <c r="BI491" s="23">
        <v>630</v>
      </c>
      <c r="BJ491" s="23">
        <v>269</v>
      </c>
      <c r="BK491" s="23">
        <v>627</v>
      </c>
      <c r="BL491" s="23">
        <v>266</v>
      </c>
      <c r="BM491" s="23">
        <v>632</v>
      </c>
      <c r="BN491" s="23">
        <v>270</v>
      </c>
      <c r="BO491" s="21"/>
      <c r="BP491" s="21"/>
      <c r="BQ491" s="21"/>
      <c r="BR491" s="21"/>
      <c r="BS491" s="21"/>
      <c r="BT491" s="21"/>
      <c r="BU491" s="23">
        <v>0.59</v>
      </c>
      <c r="BV491" s="23">
        <v>0</v>
      </c>
      <c r="BW491" s="23">
        <v>0.1</v>
      </c>
      <c r="BX491" s="23">
        <v>0.69</v>
      </c>
      <c r="BY491" s="23">
        <v>1.66</v>
      </c>
      <c r="BZ491" s="23">
        <v>1</v>
      </c>
      <c r="CA491" s="23">
        <v>137</v>
      </c>
      <c r="CB491" s="23">
        <v>89</v>
      </c>
      <c r="CC491" s="23">
        <v>45</v>
      </c>
      <c r="CD491" s="23">
        <v>14</v>
      </c>
      <c r="CE491" s="23">
        <v>45</v>
      </c>
      <c r="CF491" s="23">
        <v>14</v>
      </c>
      <c r="CG491" s="23">
        <v>108</v>
      </c>
      <c r="CH491" s="23">
        <v>40</v>
      </c>
      <c r="CI491" s="23">
        <v>1</v>
      </c>
      <c r="CJ491" s="23">
        <v>0</v>
      </c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</row>
    <row r="492" spans="1:267" ht="17.25" thickBot="1">
      <c r="A492" s="21"/>
      <c r="B492" s="21"/>
      <c r="C492" s="23">
        <v>77794</v>
      </c>
      <c r="D492" s="23">
        <v>0</v>
      </c>
      <c r="E492" s="23">
        <v>0</v>
      </c>
      <c r="F492" s="23">
        <v>0</v>
      </c>
      <c r="G492" s="23">
        <v>0</v>
      </c>
      <c r="H492" s="23">
        <v>0</v>
      </c>
      <c r="I492" s="23">
        <v>2</v>
      </c>
      <c r="J492" s="21">
        <v>2.6</v>
      </c>
      <c r="K492" s="21">
        <v>3.6</v>
      </c>
      <c r="L492" s="23">
        <v>2</v>
      </c>
      <c r="M492" s="21" t="s">
        <v>1139</v>
      </c>
      <c r="N492" s="21">
        <v>2</v>
      </c>
      <c r="O492" s="23">
        <v>430</v>
      </c>
      <c r="P492" s="24" t="b">
        <v>0</v>
      </c>
      <c r="Q492" s="21"/>
      <c r="R492" s="21"/>
      <c r="S492" s="23">
        <v>65</v>
      </c>
      <c r="T492" s="21" t="s">
        <v>1752</v>
      </c>
      <c r="U492" s="21">
        <v>2</v>
      </c>
      <c r="V492" s="21" t="s">
        <v>657</v>
      </c>
      <c r="W492" s="21">
        <v>33.1</v>
      </c>
      <c r="X492" s="24" t="b">
        <v>0</v>
      </c>
      <c r="Y492" s="21"/>
      <c r="Z492" s="21" t="s">
        <v>1129</v>
      </c>
      <c r="AA492" s="23">
        <v>15</v>
      </c>
      <c r="AB492" s="23">
        <v>4</v>
      </c>
      <c r="AC492" s="23">
        <v>2</v>
      </c>
      <c r="AD492" s="23">
        <v>52309</v>
      </c>
      <c r="AE492" s="23">
        <v>52309</v>
      </c>
      <c r="AF492" s="23">
        <v>92407</v>
      </c>
      <c r="AG492" s="23">
        <v>92407</v>
      </c>
      <c r="AH492" s="21">
        <v>0.3</v>
      </c>
      <c r="AI492" s="21">
        <v>0.3</v>
      </c>
      <c r="AJ492" s="21" t="s">
        <v>657</v>
      </c>
      <c r="AK492" s="23">
        <v>90</v>
      </c>
      <c r="AL492" s="23">
        <v>0</v>
      </c>
      <c r="AM492" s="23">
        <v>0</v>
      </c>
      <c r="AN492" s="23">
        <v>0</v>
      </c>
      <c r="AO492" s="23">
        <v>1</v>
      </c>
      <c r="AP492" s="23">
        <v>0</v>
      </c>
      <c r="AQ492" s="23">
        <v>0</v>
      </c>
      <c r="AR492" s="23">
        <v>0</v>
      </c>
      <c r="AS492" s="23">
        <v>0</v>
      </c>
      <c r="AT492" s="23">
        <v>0</v>
      </c>
      <c r="AU492" s="23">
        <v>0</v>
      </c>
      <c r="AV492" s="23">
        <v>0</v>
      </c>
      <c r="AW492" s="23">
        <v>22</v>
      </c>
      <c r="AX492" s="21">
        <v>17</v>
      </c>
      <c r="AY492" s="21">
        <v>55.8</v>
      </c>
      <c r="AZ492" s="21">
        <v>2</v>
      </c>
      <c r="BA492" s="21">
        <v>7.5</v>
      </c>
      <c r="BB492" s="23">
        <v>1</v>
      </c>
      <c r="BC492" s="21">
        <v>0</v>
      </c>
      <c r="BD492" s="21">
        <v>0.26</v>
      </c>
      <c r="BE492" s="21">
        <v>0.26</v>
      </c>
      <c r="BF492" s="21">
        <v>1.9</v>
      </c>
      <c r="BG492" s="23">
        <v>89</v>
      </c>
      <c r="BH492" s="23">
        <v>38</v>
      </c>
      <c r="BI492" s="23">
        <v>8</v>
      </c>
      <c r="BJ492" s="23">
        <v>2</v>
      </c>
      <c r="BK492" s="23">
        <v>164</v>
      </c>
      <c r="BL492" s="23">
        <v>51</v>
      </c>
      <c r="BM492" s="23">
        <v>35</v>
      </c>
      <c r="BN492" s="23">
        <v>6</v>
      </c>
      <c r="BO492" s="23">
        <v>1</v>
      </c>
      <c r="BP492" s="21"/>
      <c r="BQ492" s="23">
        <v>1</v>
      </c>
      <c r="BR492" s="21"/>
      <c r="BS492" s="21"/>
      <c r="BT492" s="21"/>
      <c r="BU492" s="23">
        <v>0</v>
      </c>
      <c r="BV492" s="23">
        <v>0</v>
      </c>
      <c r="BW492" s="23">
        <v>0.26</v>
      </c>
      <c r="BX492" s="23">
        <v>0.26</v>
      </c>
      <c r="BY492" s="23">
        <v>1.9</v>
      </c>
      <c r="BZ492" s="23">
        <v>1</v>
      </c>
      <c r="CA492" s="23">
        <v>42</v>
      </c>
      <c r="CB492" s="23">
        <v>2</v>
      </c>
      <c r="CC492" s="23">
        <v>167</v>
      </c>
      <c r="CD492" s="23">
        <v>51</v>
      </c>
      <c r="CE492" s="23">
        <v>167</v>
      </c>
      <c r="CF492" s="23">
        <v>51</v>
      </c>
      <c r="CG492" s="23">
        <v>6</v>
      </c>
      <c r="CH492" s="23">
        <v>2</v>
      </c>
      <c r="CI492" s="23">
        <v>1</v>
      </c>
      <c r="CJ492" s="23">
        <v>0</v>
      </c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</row>
    <row r="493" spans="1:267" ht="17.25" thickBot="1">
      <c r="A493" s="23">
        <v>0</v>
      </c>
      <c r="B493" s="23">
        <v>0</v>
      </c>
      <c r="C493" s="23">
        <v>232977</v>
      </c>
      <c r="D493" s="23">
        <v>0</v>
      </c>
      <c r="E493" s="23">
        <v>0</v>
      </c>
      <c r="F493" s="23">
        <v>0</v>
      </c>
      <c r="G493" s="23">
        <v>0</v>
      </c>
      <c r="H493" s="23">
        <v>0</v>
      </c>
      <c r="I493" s="23">
        <v>2</v>
      </c>
      <c r="J493" s="21">
        <v>0</v>
      </c>
      <c r="K493" s="21">
        <v>0</v>
      </c>
      <c r="L493" s="23">
        <v>0</v>
      </c>
      <c r="M493" s="21" t="s">
        <v>2522</v>
      </c>
      <c r="N493" s="21">
        <v>0</v>
      </c>
      <c r="O493" s="23">
        <v>431</v>
      </c>
      <c r="P493" s="24" t="b">
        <v>0</v>
      </c>
      <c r="Q493" s="21" t="s">
        <v>2523</v>
      </c>
      <c r="R493" s="21" t="s">
        <v>2524</v>
      </c>
      <c r="S493" s="23">
        <v>40</v>
      </c>
      <c r="T493" s="21" t="s">
        <v>2525</v>
      </c>
      <c r="U493" s="21">
        <v>0</v>
      </c>
      <c r="V493" s="21" t="s">
        <v>2526</v>
      </c>
      <c r="W493" s="21">
        <v>0.1</v>
      </c>
      <c r="X493" s="24" t="b">
        <v>0</v>
      </c>
      <c r="Y493" s="21"/>
      <c r="Z493" s="21" t="s">
        <v>1143</v>
      </c>
      <c r="AA493" s="23">
        <v>15</v>
      </c>
      <c r="AB493" s="23">
        <v>4</v>
      </c>
      <c r="AC493" s="23">
        <v>0</v>
      </c>
      <c r="AD493" s="23">
        <v>0</v>
      </c>
      <c r="AE493" s="23">
        <v>0</v>
      </c>
      <c r="AF493" s="23">
        <v>2065</v>
      </c>
      <c r="AG493" s="23">
        <v>2065</v>
      </c>
      <c r="AH493" s="21">
        <v>0</v>
      </c>
      <c r="AI493" s="21">
        <v>0</v>
      </c>
      <c r="AJ493" s="21" t="s">
        <v>2526</v>
      </c>
      <c r="AK493" s="23">
        <v>0</v>
      </c>
      <c r="AL493" s="23">
        <v>0</v>
      </c>
      <c r="AM493" s="23">
        <v>0</v>
      </c>
      <c r="AN493" s="23">
        <v>0</v>
      </c>
      <c r="AO493" s="23">
        <v>0</v>
      </c>
      <c r="AP493" s="23">
        <v>0</v>
      </c>
      <c r="AQ493" s="23">
        <v>0</v>
      </c>
      <c r="AR493" s="23">
        <v>0</v>
      </c>
      <c r="AS493" s="23">
        <v>0</v>
      </c>
      <c r="AT493" s="23">
        <v>0</v>
      </c>
      <c r="AU493" s="23">
        <v>0</v>
      </c>
      <c r="AV493" s="23">
        <v>0</v>
      </c>
      <c r="AW493" s="23">
        <v>0</v>
      </c>
      <c r="AX493" s="21">
        <v>0</v>
      </c>
      <c r="AY493" s="21">
        <v>0</v>
      </c>
      <c r="AZ493" s="21">
        <v>0</v>
      </c>
      <c r="BA493" s="21">
        <v>0</v>
      </c>
      <c r="BB493" s="23">
        <v>0</v>
      </c>
      <c r="BC493" s="21">
        <v>0</v>
      </c>
      <c r="BD493" s="21">
        <v>0</v>
      </c>
      <c r="BE493" s="21">
        <v>0</v>
      </c>
      <c r="BF493" s="21">
        <v>0</v>
      </c>
      <c r="BG493" s="23">
        <v>289</v>
      </c>
      <c r="BH493" s="23">
        <v>114</v>
      </c>
      <c r="BI493" s="23">
        <v>281</v>
      </c>
      <c r="BJ493" s="23">
        <v>110</v>
      </c>
      <c r="BK493" s="23">
        <v>238</v>
      </c>
      <c r="BL493" s="23">
        <v>85</v>
      </c>
      <c r="BM493" s="23">
        <v>298</v>
      </c>
      <c r="BN493" s="23">
        <v>113</v>
      </c>
      <c r="BO493" s="21"/>
      <c r="BP493" s="21"/>
      <c r="BQ493" s="21"/>
      <c r="BR493" s="21"/>
      <c r="BS493" s="21"/>
      <c r="BT493" s="21"/>
      <c r="BU493" s="23">
        <v>0</v>
      </c>
      <c r="BV493" s="23">
        <v>0</v>
      </c>
      <c r="BW493" s="23">
        <v>0</v>
      </c>
      <c r="BX493" s="23">
        <v>0</v>
      </c>
      <c r="BY493" s="23">
        <v>0</v>
      </c>
      <c r="BZ493" s="23">
        <v>0</v>
      </c>
      <c r="CA493" s="23">
        <v>618</v>
      </c>
      <c r="CB493" s="23">
        <v>184</v>
      </c>
      <c r="CC493" s="23">
        <v>345</v>
      </c>
      <c r="CD493" s="23">
        <v>119</v>
      </c>
      <c r="CE493" s="23">
        <v>345</v>
      </c>
      <c r="CF493" s="23">
        <v>119</v>
      </c>
      <c r="CG493" s="23">
        <v>409</v>
      </c>
      <c r="CH493" s="23">
        <v>159</v>
      </c>
      <c r="CI493" s="23">
        <v>0</v>
      </c>
      <c r="CJ493" s="23">
        <v>0</v>
      </c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</row>
    <row r="494" spans="1:267" ht="17.25" thickBot="1">
      <c r="A494" s="23">
        <v>0</v>
      </c>
      <c r="B494" s="23">
        <v>0</v>
      </c>
      <c r="C494" s="23">
        <v>200089</v>
      </c>
      <c r="D494" s="23">
        <v>0</v>
      </c>
      <c r="E494" s="23">
        <v>0</v>
      </c>
      <c r="F494" s="23">
        <v>0</v>
      </c>
      <c r="G494" s="23">
        <v>0</v>
      </c>
      <c r="H494" s="23">
        <v>0</v>
      </c>
      <c r="I494" s="23">
        <v>3</v>
      </c>
      <c r="J494" s="21">
        <v>0</v>
      </c>
      <c r="K494" s="21">
        <v>0</v>
      </c>
      <c r="L494" s="23">
        <v>0</v>
      </c>
      <c r="M494" s="21" t="s">
        <v>1287</v>
      </c>
      <c r="N494" s="21">
        <v>0</v>
      </c>
      <c r="O494" s="23">
        <v>432</v>
      </c>
      <c r="P494" s="24" t="b">
        <v>0</v>
      </c>
      <c r="Q494" s="21" t="s">
        <v>2929</v>
      </c>
      <c r="R494" s="21" t="s">
        <v>2768</v>
      </c>
      <c r="S494" s="23">
        <v>55</v>
      </c>
      <c r="T494" s="21" t="s">
        <v>1780</v>
      </c>
      <c r="U494" s="21">
        <v>0</v>
      </c>
      <c r="V494" s="21" t="s">
        <v>738</v>
      </c>
      <c r="W494" s="21">
        <v>0.2</v>
      </c>
      <c r="X494" s="24" t="b">
        <v>0</v>
      </c>
      <c r="Y494" s="21"/>
      <c r="Z494" s="21" t="s">
        <v>1170</v>
      </c>
      <c r="AA494" s="23">
        <v>15</v>
      </c>
      <c r="AB494" s="23">
        <v>4</v>
      </c>
      <c r="AC494" s="23">
        <v>0</v>
      </c>
      <c r="AD494" s="23">
        <v>48</v>
      </c>
      <c r="AE494" s="23">
        <v>48</v>
      </c>
      <c r="AF494" s="23">
        <v>5890</v>
      </c>
      <c r="AG494" s="23">
        <v>5890</v>
      </c>
      <c r="AH494" s="21">
        <v>0</v>
      </c>
      <c r="AI494" s="21">
        <v>0</v>
      </c>
      <c r="AJ494" s="21" t="s">
        <v>738</v>
      </c>
      <c r="AK494" s="23">
        <v>0</v>
      </c>
      <c r="AL494" s="23">
        <v>0</v>
      </c>
      <c r="AM494" s="23">
        <v>0</v>
      </c>
      <c r="AN494" s="23">
        <v>0</v>
      </c>
      <c r="AO494" s="23">
        <v>0</v>
      </c>
      <c r="AP494" s="23">
        <v>0</v>
      </c>
      <c r="AQ494" s="23">
        <v>0</v>
      </c>
      <c r="AR494" s="23">
        <v>0</v>
      </c>
      <c r="AS494" s="23">
        <v>0</v>
      </c>
      <c r="AT494" s="23">
        <v>0</v>
      </c>
      <c r="AU494" s="23">
        <v>0</v>
      </c>
      <c r="AV494" s="23">
        <v>0</v>
      </c>
      <c r="AW494" s="23">
        <v>0</v>
      </c>
      <c r="AX494" s="21">
        <v>0</v>
      </c>
      <c r="AY494" s="21">
        <v>0</v>
      </c>
      <c r="AZ494" s="21">
        <v>0</v>
      </c>
      <c r="BA494" s="21">
        <v>0</v>
      </c>
      <c r="BB494" s="23">
        <v>0</v>
      </c>
      <c r="BC494" s="21">
        <v>0</v>
      </c>
      <c r="BD494" s="21">
        <v>0</v>
      </c>
      <c r="BE494" s="21">
        <v>0</v>
      </c>
      <c r="BF494" s="21">
        <v>0</v>
      </c>
      <c r="BG494" s="23">
        <v>619</v>
      </c>
      <c r="BH494" s="23">
        <v>257</v>
      </c>
      <c r="BI494" s="23">
        <v>622</v>
      </c>
      <c r="BJ494" s="23">
        <v>261</v>
      </c>
      <c r="BK494" s="23">
        <v>617</v>
      </c>
      <c r="BL494" s="23">
        <v>256</v>
      </c>
      <c r="BM494" s="23">
        <v>624</v>
      </c>
      <c r="BN494" s="23">
        <v>262</v>
      </c>
      <c r="BO494" s="21"/>
      <c r="BP494" s="21"/>
      <c r="BQ494" s="21"/>
      <c r="BR494" s="21"/>
      <c r="BS494" s="21"/>
      <c r="BT494" s="21"/>
      <c r="BU494" s="23">
        <v>0</v>
      </c>
      <c r="BV494" s="23">
        <v>0</v>
      </c>
      <c r="BW494" s="23">
        <v>0</v>
      </c>
      <c r="BX494" s="23">
        <v>0</v>
      </c>
      <c r="BY494" s="23">
        <v>0</v>
      </c>
      <c r="BZ494" s="23">
        <v>0</v>
      </c>
      <c r="CA494" s="23">
        <v>117</v>
      </c>
      <c r="CB494" s="23">
        <v>72</v>
      </c>
      <c r="CC494" s="23">
        <v>629</v>
      </c>
      <c r="CD494" s="23">
        <v>265</v>
      </c>
      <c r="CE494" s="23">
        <v>629</v>
      </c>
      <c r="CF494" s="23">
        <v>265</v>
      </c>
      <c r="CG494" s="23">
        <v>335</v>
      </c>
      <c r="CH494" s="23">
        <v>101</v>
      </c>
      <c r="CI494" s="23">
        <v>0</v>
      </c>
      <c r="CJ494" s="23">
        <v>0</v>
      </c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</row>
    <row r="495" spans="1:267" ht="17.25" thickBot="1">
      <c r="A495" s="21"/>
      <c r="B495" s="21"/>
      <c r="C495" s="23">
        <v>75115</v>
      </c>
      <c r="D495" s="23">
        <v>0</v>
      </c>
      <c r="E495" s="23">
        <v>0</v>
      </c>
      <c r="F495" s="23">
        <v>0</v>
      </c>
      <c r="G495" s="23">
        <v>0</v>
      </c>
      <c r="H495" s="23">
        <v>0</v>
      </c>
      <c r="I495" s="23">
        <v>4</v>
      </c>
      <c r="J495" s="21">
        <v>2.1</v>
      </c>
      <c r="K495" s="21">
        <v>3.1</v>
      </c>
      <c r="L495" s="23">
        <v>5</v>
      </c>
      <c r="M495" s="21" t="s">
        <v>1437</v>
      </c>
      <c r="N495" s="21">
        <v>5</v>
      </c>
      <c r="O495" s="23">
        <v>433</v>
      </c>
      <c r="P495" s="24" t="b">
        <v>0</v>
      </c>
      <c r="Q495" s="21"/>
      <c r="R495" s="21"/>
      <c r="S495" s="23">
        <v>80</v>
      </c>
      <c r="T495" s="21" t="s">
        <v>1751</v>
      </c>
      <c r="U495" s="21">
        <v>5</v>
      </c>
      <c r="V495" s="21" t="s">
        <v>753</v>
      </c>
      <c r="W495" s="21">
        <v>8.8000000000000007</v>
      </c>
      <c r="X495" s="24" t="b">
        <v>0</v>
      </c>
      <c r="Y495" s="21"/>
      <c r="Z495" s="21" t="s">
        <v>1129</v>
      </c>
      <c r="AA495" s="23">
        <v>15</v>
      </c>
      <c r="AB495" s="23">
        <v>4</v>
      </c>
      <c r="AC495" s="23">
        <v>5</v>
      </c>
      <c r="AD495" s="23">
        <v>21181</v>
      </c>
      <c r="AE495" s="23">
        <v>21181</v>
      </c>
      <c r="AF495" s="23">
        <v>72661</v>
      </c>
      <c r="AG495" s="23">
        <v>72661</v>
      </c>
      <c r="AH495" s="21">
        <v>0.6</v>
      </c>
      <c r="AI495" s="21">
        <v>0.6</v>
      </c>
      <c r="AJ495" s="21" t="s">
        <v>753</v>
      </c>
      <c r="AK495" s="23">
        <v>22</v>
      </c>
      <c r="AL495" s="23">
        <v>1</v>
      </c>
      <c r="AM495" s="23">
        <v>0</v>
      </c>
      <c r="AN495" s="23">
        <v>0</v>
      </c>
      <c r="AO495" s="23">
        <v>0</v>
      </c>
      <c r="AP495" s="23">
        <v>0</v>
      </c>
      <c r="AQ495" s="23">
        <v>0</v>
      </c>
      <c r="AR495" s="23">
        <v>0</v>
      </c>
      <c r="AS495" s="23">
        <v>0</v>
      </c>
      <c r="AT495" s="23">
        <v>0</v>
      </c>
      <c r="AU495" s="23">
        <v>0</v>
      </c>
      <c r="AV495" s="23">
        <v>0</v>
      </c>
      <c r="AW495" s="23">
        <v>21</v>
      </c>
      <c r="AX495" s="21">
        <v>42</v>
      </c>
      <c r="AY495" s="21">
        <v>0.3</v>
      </c>
      <c r="AZ495" s="21">
        <v>64</v>
      </c>
      <c r="BA495" s="21">
        <v>10.6</v>
      </c>
      <c r="BB495" s="23">
        <v>0</v>
      </c>
      <c r="BC495" s="21">
        <v>0.91</v>
      </c>
      <c r="BD495" s="21">
        <v>0</v>
      </c>
      <c r="BE495" s="21">
        <v>0.91</v>
      </c>
      <c r="BF495" s="21">
        <v>0.4</v>
      </c>
      <c r="BG495" s="23">
        <v>16</v>
      </c>
      <c r="BH495" s="23">
        <v>5</v>
      </c>
      <c r="BI495" s="23">
        <v>205</v>
      </c>
      <c r="BJ495" s="23">
        <v>22</v>
      </c>
      <c r="BK495" s="23">
        <v>5</v>
      </c>
      <c r="BL495" s="23">
        <v>4</v>
      </c>
      <c r="BM495" s="23">
        <v>18</v>
      </c>
      <c r="BN495" s="23">
        <v>7</v>
      </c>
      <c r="BO495" s="21"/>
      <c r="BP495" s="21"/>
      <c r="BQ495" s="21"/>
      <c r="BR495" s="21"/>
      <c r="BS495" s="23">
        <v>1</v>
      </c>
      <c r="BT495" s="21"/>
      <c r="BU495" s="23">
        <v>3.72</v>
      </c>
      <c r="BV495" s="23">
        <v>0</v>
      </c>
      <c r="BW495" s="23">
        <v>0</v>
      </c>
      <c r="BX495" s="23">
        <v>3.72</v>
      </c>
      <c r="BY495" s="23">
        <v>1.64</v>
      </c>
      <c r="BZ495" s="23">
        <v>0</v>
      </c>
      <c r="CA495" s="23">
        <v>10</v>
      </c>
      <c r="CB495" s="23">
        <v>3</v>
      </c>
      <c r="CC495" s="23">
        <v>53</v>
      </c>
      <c r="CD495" s="23">
        <v>12</v>
      </c>
      <c r="CE495" s="23">
        <v>53</v>
      </c>
      <c r="CF495" s="23">
        <v>12</v>
      </c>
      <c r="CG495" s="23">
        <v>42</v>
      </c>
      <c r="CH495" s="23">
        <v>8</v>
      </c>
      <c r="CI495" s="23">
        <v>0</v>
      </c>
      <c r="CJ495" s="23">
        <v>0</v>
      </c>
      <c r="CK495" s="21"/>
      <c r="CL495" s="21"/>
      <c r="CM495" s="21"/>
      <c r="CN495" s="21"/>
      <c r="CO495" s="21"/>
      <c r="CP495" s="21"/>
      <c r="CQ495" s="21"/>
      <c r="CR495" s="21"/>
      <c r="CS495" s="21"/>
      <c r="CT495" s="21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</row>
    <row r="496" spans="1:267" ht="17.25" thickBot="1">
      <c r="A496" s="21"/>
      <c r="B496" s="21"/>
      <c r="C496" s="23">
        <v>104542</v>
      </c>
      <c r="D496" s="23">
        <v>0</v>
      </c>
      <c r="E496" s="23">
        <v>0</v>
      </c>
      <c r="F496" s="23">
        <v>0</v>
      </c>
      <c r="G496" s="23">
        <v>0</v>
      </c>
      <c r="H496" s="23">
        <v>0</v>
      </c>
      <c r="I496" s="23">
        <v>1</v>
      </c>
      <c r="J496" s="21">
        <v>0.5</v>
      </c>
      <c r="K496" s="21">
        <v>1.5</v>
      </c>
      <c r="L496" s="23">
        <v>0</v>
      </c>
      <c r="M496" s="21" t="s">
        <v>1794</v>
      </c>
      <c r="N496" s="21">
        <v>0</v>
      </c>
      <c r="O496" s="23">
        <v>580</v>
      </c>
      <c r="P496" s="24" t="b">
        <v>0</v>
      </c>
      <c r="Q496" s="21"/>
      <c r="R496" s="21"/>
      <c r="S496" s="23">
        <v>40</v>
      </c>
      <c r="T496" s="21" t="s">
        <v>1795</v>
      </c>
      <c r="U496" s="21">
        <v>0</v>
      </c>
      <c r="V496" s="21" t="s">
        <v>1796</v>
      </c>
      <c r="W496" s="21">
        <v>0.3</v>
      </c>
      <c r="X496" s="24" t="b">
        <v>0</v>
      </c>
      <c r="Y496" s="21"/>
      <c r="Z496" s="21" t="s">
        <v>1129</v>
      </c>
      <c r="AA496" s="23">
        <v>15</v>
      </c>
      <c r="AB496" s="23">
        <v>4</v>
      </c>
      <c r="AC496" s="23">
        <v>0</v>
      </c>
      <c r="AD496" s="23">
        <v>563</v>
      </c>
      <c r="AE496" s="23">
        <v>563</v>
      </c>
      <c r="AF496" s="23">
        <v>1039</v>
      </c>
      <c r="AG496" s="23">
        <v>1039</v>
      </c>
      <c r="AH496" s="21">
        <v>0</v>
      </c>
      <c r="AI496" s="21">
        <v>0</v>
      </c>
      <c r="AJ496" s="21" t="s">
        <v>1796</v>
      </c>
      <c r="AK496" s="23">
        <v>0</v>
      </c>
      <c r="AL496" s="23">
        <v>0</v>
      </c>
      <c r="AM496" s="23">
        <v>0</v>
      </c>
      <c r="AN496" s="23">
        <v>0</v>
      </c>
      <c r="AO496" s="23">
        <v>0</v>
      </c>
      <c r="AP496" s="23">
        <v>0</v>
      </c>
      <c r="AQ496" s="23">
        <v>0</v>
      </c>
      <c r="AR496" s="23">
        <v>0</v>
      </c>
      <c r="AS496" s="23">
        <v>0</v>
      </c>
      <c r="AT496" s="23">
        <v>0</v>
      </c>
      <c r="AU496" s="23">
        <v>0</v>
      </c>
      <c r="AV496" s="23">
        <v>0</v>
      </c>
      <c r="AW496" s="23">
        <v>0</v>
      </c>
      <c r="AX496" s="21">
        <v>0</v>
      </c>
      <c r="AY496" s="21">
        <v>0</v>
      </c>
      <c r="AZ496" s="21">
        <v>0</v>
      </c>
      <c r="BA496" s="21">
        <v>0</v>
      </c>
      <c r="BB496" s="23">
        <v>0</v>
      </c>
      <c r="BC496" s="21">
        <v>0</v>
      </c>
      <c r="BD496" s="21">
        <v>0</v>
      </c>
      <c r="BE496" s="21">
        <v>0</v>
      </c>
      <c r="BF496" s="21">
        <v>0</v>
      </c>
      <c r="BG496" s="23">
        <v>244</v>
      </c>
      <c r="BH496" s="23">
        <v>28</v>
      </c>
      <c r="BI496" s="23">
        <v>235</v>
      </c>
      <c r="BJ496" s="23">
        <v>16</v>
      </c>
      <c r="BK496" s="23">
        <v>192</v>
      </c>
      <c r="BL496" s="23">
        <v>15</v>
      </c>
      <c r="BM496" s="23">
        <v>253</v>
      </c>
      <c r="BN496" s="23">
        <v>28</v>
      </c>
      <c r="BO496" s="21"/>
      <c r="BP496" s="21"/>
      <c r="BQ496" s="21"/>
      <c r="BR496" s="21"/>
      <c r="BS496" s="21"/>
      <c r="BT496" s="21"/>
      <c r="BU496" s="23">
        <v>0</v>
      </c>
      <c r="BV496" s="23">
        <v>0</v>
      </c>
      <c r="BW496" s="23">
        <v>0</v>
      </c>
      <c r="BX496" s="23">
        <v>0</v>
      </c>
      <c r="BY496" s="23">
        <v>0</v>
      </c>
      <c r="BZ496" s="23">
        <v>0</v>
      </c>
      <c r="CA496" s="23">
        <v>572</v>
      </c>
      <c r="CB496" s="23">
        <v>44</v>
      </c>
      <c r="CC496" s="23">
        <v>300</v>
      </c>
      <c r="CD496" s="23">
        <v>34</v>
      </c>
      <c r="CE496" s="23">
        <v>300</v>
      </c>
      <c r="CF496" s="23">
        <v>34</v>
      </c>
      <c r="CG496" s="23">
        <v>293</v>
      </c>
      <c r="CH496" s="23">
        <v>45</v>
      </c>
      <c r="CI496" s="23">
        <v>0</v>
      </c>
      <c r="CJ496" s="23">
        <v>0</v>
      </c>
      <c r="CK496" s="21"/>
      <c r="CL496" s="21"/>
      <c r="CM496" s="21"/>
      <c r="CN496" s="21"/>
      <c r="CO496" s="21"/>
      <c r="CP496" s="21"/>
      <c r="CQ496" s="21"/>
      <c r="CR496" s="21"/>
      <c r="CS496" s="21"/>
      <c r="CT496" s="21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</row>
    <row r="497" spans="1:267" ht="17.25" thickBot="1">
      <c r="A497" s="21"/>
      <c r="B497" s="21"/>
      <c r="C497" s="23">
        <v>106618</v>
      </c>
      <c r="D497" s="23">
        <v>0</v>
      </c>
      <c r="E497" s="23">
        <v>0</v>
      </c>
      <c r="F497" s="23">
        <v>0</v>
      </c>
      <c r="G497" s="23">
        <v>0</v>
      </c>
      <c r="H497" s="23">
        <v>0</v>
      </c>
      <c r="I497" s="23">
        <v>2</v>
      </c>
      <c r="J497" s="21">
        <v>0.5</v>
      </c>
      <c r="K497" s="21">
        <v>1.5</v>
      </c>
      <c r="L497" s="23">
        <v>0</v>
      </c>
      <c r="M497" s="21" t="s">
        <v>1758</v>
      </c>
      <c r="N497" s="21">
        <v>0</v>
      </c>
      <c r="O497" s="23">
        <v>581</v>
      </c>
      <c r="P497" s="24" t="b">
        <v>0</v>
      </c>
      <c r="Q497" s="21"/>
      <c r="R497" s="21"/>
      <c r="S497" s="23">
        <v>40</v>
      </c>
      <c r="T497" s="21" t="s">
        <v>1759</v>
      </c>
      <c r="U497" s="21">
        <v>0</v>
      </c>
      <c r="V497" s="21" t="s">
        <v>1017</v>
      </c>
      <c r="W497" s="21">
        <v>0.2</v>
      </c>
      <c r="X497" s="24" t="b">
        <v>0</v>
      </c>
      <c r="Y497" s="21"/>
      <c r="Z497" s="21" t="s">
        <v>1129</v>
      </c>
      <c r="AA497" s="23">
        <v>15</v>
      </c>
      <c r="AB497" s="23">
        <v>4</v>
      </c>
      <c r="AC497" s="23">
        <v>0</v>
      </c>
      <c r="AD497" s="23">
        <v>359</v>
      </c>
      <c r="AE497" s="23">
        <v>359</v>
      </c>
      <c r="AF497" s="23">
        <v>1061</v>
      </c>
      <c r="AG497" s="23">
        <v>1061</v>
      </c>
      <c r="AH497" s="21">
        <v>0</v>
      </c>
      <c r="AI497" s="21">
        <v>0</v>
      </c>
      <c r="AJ497" s="21" t="s">
        <v>1017</v>
      </c>
      <c r="AK497" s="23">
        <v>0</v>
      </c>
      <c r="AL497" s="23">
        <v>0</v>
      </c>
      <c r="AM497" s="23">
        <v>0</v>
      </c>
      <c r="AN497" s="23">
        <v>0</v>
      </c>
      <c r="AO497" s="23">
        <v>0</v>
      </c>
      <c r="AP497" s="23">
        <v>0</v>
      </c>
      <c r="AQ497" s="23">
        <v>0</v>
      </c>
      <c r="AR497" s="23">
        <v>0</v>
      </c>
      <c r="AS497" s="23">
        <v>0</v>
      </c>
      <c r="AT497" s="23">
        <v>0</v>
      </c>
      <c r="AU497" s="23">
        <v>0</v>
      </c>
      <c r="AV497" s="23">
        <v>0</v>
      </c>
      <c r="AW497" s="23">
        <v>0</v>
      </c>
      <c r="AX497" s="21">
        <v>0</v>
      </c>
      <c r="AY497" s="21">
        <v>0</v>
      </c>
      <c r="AZ497" s="21">
        <v>0</v>
      </c>
      <c r="BA497" s="21">
        <v>0</v>
      </c>
      <c r="BB497" s="23">
        <v>0</v>
      </c>
      <c r="BC497" s="21">
        <v>0</v>
      </c>
      <c r="BD497" s="21">
        <v>0</v>
      </c>
      <c r="BE497" s="21">
        <v>0</v>
      </c>
      <c r="BF497" s="21">
        <v>0</v>
      </c>
      <c r="BG497" s="23">
        <v>245</v>
      </c>
      <c r="BH497" s="23">
        <v>89</v>
      </c>
      <c r="BI497" s="23">
        <v>236</v>
      </c>
      <c r="BJ497" s="23">
        <v>85</v>
      </c>
      <c r="BK497" s="23">
        <v>193</v>
      </c>
      <c r="BL497" s="23">
        <v>60</v>
      </c>
      <c r="BM497" s="23">
        <v>254</v>
      </c>
      <c r="BN497" s="23">
        <v>88</v>
      </c>
      <c r="BO497" s="21"/>
      <c r="BP497" s="21"/>
      <c r="BQ497" s="21"/>
      <c r="BR497" s="21"/>
      <c r="BS497" s="21"/>
      <c r="BT497" s="21"/>
      <c r="BU497" s="23">
        <v>0</v>
      </c>
      <c r="BV497" s="23">
        <v>0</v>
      </c>
      <c r="BW497" s="23">
        <v>0</v>
      </c>
      <c r="BX497" s="23">
        <v>0</v>
      </c>
      <c r="BY497" s="23">
        <v>0</v>
      </c>
      <c r="BZ497" s="23">
        <v>0</v>
      </c>
      <c r="CA497" s="23">
        <v>573</v>
      </c>
      <c r="CB497" s="23">
        <v>159</v>
      </c>
      <c r="CC497" s="23">
        <v>301</v>
      </c>
      <c r="CD497" s="23">
        <v>94</v>
      </c>
      <c r="CE497" s="23">
        <v>301</v>
      </c>
      <c r="CF497" s="23">
        <v>94</v>
      </c>
      <c r="CG497" s="23">
        <v>361</v>
      </c>
      <c r="CH497" s="23">
        <v>140</v>
      </c>
      <c r="CI497" s="23">
        <v>0</v>
      </c>
      <c r="CJ497" s="23">
        <v>0</v>
      </c>
      <c r="CK497" s="21"/>
      <c r="CL497" s="21"/>
      <c r="CM497" s="21"/>
      <c r="CN497" s="21"/>
      <c r="CO497" s="21"/>
      <c r="CP497" s="21"/>
      <c r="CQ497" s="21"/>
      <c r="CR497" s="21"/>
      <c r="CS497" s="21"/>
      <c r="CT497" s="21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</row>
    <row r="498" spans="1:267" ht="17.25" thickBot="1">
      <c r="A498" s="21"/>
      <c r="B498" s="21"/>
      <c r="C498" s="23">
        <v>201666</v>
      </c>
      <c r="D498" s="23">
        <v>0</v>
      </c>
      <c r="E498" s="23">
        <v>0</v>
      </c>
      <c r="F498" s="23">
        <v>0</v>
      </c>
      <c r="G498" s="23">
        <v>0</v>
      </c>
      <c r="H498" s="23">
        <v>1</v>
      </c>
      <c r="I498" s="23">
        <v>3</v>
      </c>
      <c r="J498" s="21">
        <v>1.8</v>
      </c>
      <c r="K498" s="21">
        <v>2.8</v>
      </c>
      <c r="L498" s="23">
        <v>11</v>
      </c>
      <c r="M498" s="21" t="s">
        <v>1452</v>
      </c>
      <c r="N498" s="21">
        <v>11</v>
      </c>
      <c r="O498" s="23">
        <v>603</v>
      </c>
      <c r="P498" s="24" t="b">
        <v>1</v>
      </c>
      <c r="Q498" s="21"/>
      <c r="R498" s="21"/>
      <c r="S498" s="23">
        <v>65</v>
      </c>
      <c r="T498" s="21" t="s">
        <v>1603</v>
      </c>
      <c r="U498" s="21">
        <v>11</v>
      </c>
      <c r="V498" s="21" t="s">
        <v>745</v>
      </c>
      <c r="W498" s="21">
        <v>4</v>
      </c>
      <c r="X498" s="24" t="b">
        <v>0</v>
      </c>
      <c r="Y498" s="21"/>
      <c r="Z498" s="21" t="s">
        <v>1129</v>
      </c>
      <c r="AA498" s="23">
        <v>15</v>
      </c>
      <c r="AB498" s="23">
        <v>4</v>
      </c>
      <c r="AC498" s="23">
        <v>11</v>
      </c>
      <c r="AD498" s="23">
        <v>79802</v>
      </c>
      <c r="AE498" s="23">
        <v>79802</v>
      </c>
      <c r="AF498" s="23">
        <v>13519</v>
      </c>
      <c r="AG498" s="23">
        <v>13519</v>
      </c>
      <c r="AH498" s="21">
        <v>1.7</v>
      </c>
      <c r="AI498" s="21">
        <v>1.7</v>
      </c>
      <c r="AJ498" s="21" t="s">
        <v>745</v>
      </c>
      <c r="AK498" s="23">
        <v>22</v>
      </c>
      <c r="AL498" s="23">
        <v>1</v>
      </c>
      <c r="AM498" s="23">
        <v>1</v>
      </c>
      <c r="AN498" s="23">
        <v>0</v>
      </c>
      <c r="AO498" s="23">
        <v>0</v>
      </c>
      <c r="AP498" s="23">
        <v>0</v>
      </c>
      <c r="AQ498" s="23">
        <v>0</v>
      </c>
      <c r="AR498" s="23">
        <v>0</v>
      </c>
      <c r="AS498" s="23">
        <v>0</v>
      </c>
      <c r="AT498" s="23">
        <v>0</v>
      </c>
      <c r="AU498" s="23">
        <v>0</v>
      </c>
      <c r="AV498" s="23">
        <v>2</v>
      </c>
      <c r="AW498" s="23">
        <v>36</v>
      </c>
      <c r="AX498" s="21">
        <v>52.8</v>
      </c>
      <c r="AY498" s="21">
        <v>21.3</v>
      </c>
      <c r="AZ498" s="21">
        <v>21</v>
      </c>
      <c r="BA498" s="21">
        <v>9.5</v>
      </c>
      <c r="BB498" s="23">
        <v>0</v>
      </c>
      <c r="BC498" s="21">
        <v>0.62</v>
      </c>
      <c r="BD498" s="21">
        <v>0.54</v>
      </c>
      <c r="BE498" s="21">
        <v>1.1599999999999999</v>
      </c>
      <c r="BF498" s="21">
        <v>0.4</v>
      </c>
      <c r="BG498" s="23">
        <v>6</v>
      </c>
      <c r="BH498" s="23">
        <v>3</v>
      </c>
      <c r="BI498" s="23">
        <v>53</v>
      </c>
      <c r="BJ498" s="23">
        <v>36</v>
      </c>
      <c r="BK498" s="23">
        <v>48</v>
      </c>
      <c r="BL498" s="23">
        <v>23</v>
      </c>
      <c r="BM498" s="23">
        <v>21</v>
      </c>
      <c r="BN498" s="23">
        <v>11</v>
      </c>
      <c r="BO498" s="21"/>
      <c r="BP498" s="21"/>
      <c r="BQ498" s="21"/>
      <c r="BR498" s="21"/>
      <c r="BS498" s="21"/>
      <c r="BT498" s="21"/>
      <c r="BU498" s="23">
        <v>2.54</v>
      </c>
      <c r="BV498" s="23">
        <v>0</v>
      </c>
      <c r="BW498" s="23">
        <v>2.21</v>
      </c>
      <c r="BX498" s="23">
        <v>4.75</v>
      </c>
      <c r="BY498" s="23">
        <v>1.64</v>
      </c>
      <c r="BZ498" s="23">
        <v>0</v>
      </c>
      <c r="CA498" s="23">
        <v>49</v>
      </c>
      <c r="CB498" s="23">
        <v>29</v>
      </c>
      <c r="CC498" s="23">
        <v>8</v>
      </c>
      <c r="CD498" s="23">
        <v>2</v>
      </c>
      <c r="CE498" s="23">
        <v>8</v>
      </c>
      <c r="CF498" s="23">
        <v>2</v>
      </c>
      <c r="CG498" s="23">
        <v>86</v>
      </c>
      <c r="CH498" s="23">
        <v>30</v>
      </c>
      <c r="CI498" s="23">
        <v>0</v>
      </c>
      <c r="CJ498" s="23">
        <v>0</v>
      </c>
      <c r="CK498" s="21"/>
      <c r="CL498" s="21"/>
      <c r="CM498" s="21"/>
      <c r="CN498" s="21"/>
      <c r="CO498" s="21"/>
      <c r="CP498" s="21"/>
      <c r="CQ498" s="21"/>
      <c r="CR498" s="21"/>
      <c r="CS498" s="21"/>
      <c r="CT498" s="21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</row>
    <row r="499" spans="1:267" ht="17.25" thickBot="1">
      <c r="A499" s="21"/>
      <c r="B499" s="21"/>
      <c r="C499" s="23">
        <v>441191</v>
      </c>
      <c r="D499" s="23">
        <v>0</v>
      </c>
      <c r="E499" s="23">
        <v>0</v>
      </c>
      <c r="F499" s="23">
        <v>0</v>
      </c>
      <c r="G499" s="23">
        <v>0</v>
      </c>
      <c r="H499" s="23">
        <v>0</v>
      </c>
      <c r="I499" s="23">
        <v>2</v>
      </c>
      <c r="J499" s="21">
        <v>1.5</v>
      </c>
      <c r="K499" s="21">
        <v>2.5</v>
      </c>
      <c r="L499" s="23">
        <v>0</v>
      </c>
      <c r="M499" s="21" t="s">
        <v>2930</v>
      </c>
      <c r="N499" s="21">
        <v>0</v>
      </c>
      <c r="O499" s="23">
        <v>633</v>
      </c>
      <c r="P499" s="24" t="b">
        <v>0</v>
      </c>
      <c r="Q499" s="21"/>
      <c r="R499" s="21"/>
      <c r="S499" s="23">
        <v>45</v>
      </c>
      <c r="T499" s="21" t="s">
        <v>2931</v>
      </c>
      <c r="U499" s="21">
        <v>0</v>
      </c>
      <c r="V499" s="21" t="s">
        <v>2932</v>
      </c>
      <c r="W499" s="21">
        <v>0.3</v>
      </c>
      <c r="X499" s="24" t="b">
        <v>0</v>
      </c>
      <c r="Y499" s="21"/>
      <c r="Z499" s="21" t="s">
        <v>1129</v>
      </c>
      <c r="AA499" s="23">
        <v>15</v>
      </c>
      <c r="AB499" s="23">
        <v>4</v>
      </c>
      <c r="AC499" s="23">
        <v>0</v>
      </c>
      <c r="AD499" s="23">
        <v>832</v>
      </c>
      <c r="AE499" s="23">
        <v>832</v>
      </c>
      <c r="AF499" s="23">
        <v>1632</v>
      </c>
      <c r="AG499" s="23">
        <v>1632</v>
      </c>
      <c r="AH499" s="21">
        <v>0</v>
      </c>
      <c r="AI499" s="21">
        <v>0</v>
      </c>
      <c r="AJ499" s="21" t="s">
        <v>2932</v>
      </c>
      <c r="AK499" s="23">
        <v>0</v>
      </c>
      <c r="AL499" s="23">
        <v>0</v>
      </c>
      <c r="AM499" s="23">
        <v>0</v>
      </c>
      <c r="AN499" s="23">
        <v>0</v>
      </c>
      <c r="AO499" s="23">
        <v>0</v>
      </c>
      <c r="AP499" s="23">
        <v>0</v>
      </c>
      <c r="AQ499" s="23">
        <v>0</v>
      </c>
      <c r="AR499" s="23">
        <v>0</v>
      </c>
      <c r="AS499" s="23">
        <v>0</v>
      </c>
      <c r="AT499" s="23">
        <v>0</v>
      </c>
      <c r="AU499" s="23">
        <v>0</v>
      </c>
      <c r="AV499" s="23">
        <v>0</v>
      </c>
      <c r="AW499" s="23">
        <v>0</v>
      </c>
      <c r="AX499" s="21">
        <v>0</v>
      </c>
      <c r="AY499" s="21">
        <v>0</v>
      </c>
      <c r="AZ499" s="21">
        <v>0</v>
      </c>
      <c r="BA499" s="21">
        <v>0</v>
      </c>
      <c r="BB499" s="23">
        <v>0</v>
      </c>
      <c r="BC499" s="21">
        <v>0</v>
      </c>
      <c r="BD499" s="21">
        <v>0</v>
      </c>
      <c r="BE499" s="21">
        <v>0</v>
      </c>
      <c r="BF499" s="21">
        <v>0</v>
      </c>
      <c r="BG499" s="23">
        <v>443</v>
      </c>
      <c r="BH499" s="23">
        <v>198</v>
      </c>
      <c r="BI499" s="23">
        <v>443</v>
      </c>
      <c r="BJ499" s="23">
        <v>197</v>
      </c>
      <c r="BK499" s="23">
        <v>419</v>
      </c>
      <c r="BL499" s="23">
        <v>189</v>
      </c>
      <c r="BM499" s="23">
        <v>451</v>
      </c>
      <c r="BN499" s="23">
        <v>197</v>
      </c>
      <c r="BO499" s="21"/>
      <c r="BP499" s="21"/>
      <c r="BQ499" s="21"/>
      <c r="BR499" s="21"/>
      <c r="BS499" s="21"/>
      <c r="BT499" s="21"/>
      <c r="BU499" s="23">
        <v>0</v>
      </c>
      <c r="BV499" s="23">
        <v>0</v>
      </c>
      <c r="BW499" s="23">
        <v>0</v>
      </c>
      <c r="BX499" s="23">
        <v>0</v>
      </c>
      <c r="BY499" s="23">
        <v>0</v>
      </c>
      <c r="BZ499" s="23">
        <v>0</v>
      </c>
      <c r="CA499" s="23">
        <v>480</v>
      </c>
      <c r="CB499" s="23">
        <v>138</v>
      </c>
      <c r="CC499" s="23">
        <v>488</v>
      </c>
      <c r="CD499" s="23">
        <v>199</v>
      </c>
      <c r="CE499" s="23">
        <v>488</v>
      </c>
      <c r="CF499" s="23">
        <v>199</v>
      </c>
      <c r="CG499" s="23">
        <v>303</v>
      </c>
      <c r="CH499" s="23">
        <v>116</v>
      </c>
      <c r="CI499" s="23">
        <v>0</v>
      </c>
      <c r="CJ499" s="23">
        <v>0</v>
      </c>
      <c r="CK499" s="21"/>
      <c r="CL499" s="21"/>
      <c r="CM499" s="21"/>
      <c r="CN499" s="21"/>
      <c r="CO499" s="21"/>
      <c r="CP499" s="21"/>
      <c r="CQ499" s="21"/>
      <c r="CR499" s="21"/>
      <c r="CS499" s="21"/>
      <c r="CT499" s="21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</row>
    <row r="500" spans="1:267" ht="17.25" thickBot="1">
      <c r="A500" s="21"/>
      <c r="B500" s="21"/>
      <c r="C500" s="23">
        <v>545477</v>
      </c>
      <c r="D500" s="23">
        <v>0</v>
      </c>
      <c r="E500" s="23">
        <v>0</v>
      </c>
      <c r="F500" s="23">
        <v>0</v>
      </c>
      <c r="G500" s="23">
        <v>0</v>
      </c>
      <c r="H500" s="23">
        <v>0</v>
      </c>
      <c r="I500" s="23">
        <v>2</v>
      </c>
      <c r="J500" s="21">
        <v>0.5</v>
      </c>
      <c r="K500" s="21">
        <v>1.5</v>
      </c>
      <c r="L500" s="23">
        <v>0</v>
      </c>
      <c r="M500" s="21" t="s">
        <v>1527</v>
      </c>
      <c r="N500" s="21">
        <v>0</v>
      </c>
      <c r="O500" s="23">
        <v>634</v>
      </c>
      <c r="P500" s="24" t="b">
        <v>0</v>
      </c>
      <c r="Q500" s="21"/>
      <c r="R500" s="21"/>
      <c r="S500" s="23">
        <v>40</v>
      </c>
      <c r="T500" s="21" t="s">
        <v>2933</v>
      </c>
      <c r="U500" s="21">
        <v>0</v>
      </c>
      <c r="V500" s="21" t="s">
        <v>782</v>
      </c>
      <c r="W500" s="21">
        <v>0.3</v>
      </c>
      <c r="X500" s="24" t="b">
        <v>0</v>
      </c>
      <c r="Y500" s="21"/>
      <c r="Z500" s="21" t="s">
        <v>1129</v>
      </c>
      <c r="AA500" s="23">
        <v>15</v>
      </c>
      <c r="AB500" s="23">
        <v>4</v>
      </c>
      <c r="AC500" s="23">
        <v>0</v>
      </c>
      <c r="AD500" s="23">
        <v>3567</v>
      </c>
      <c r="AE500" s="23">
        <v>3567</v>
      </c>
      <c r="AF500" s="23">
        <v>2123</v>
      </c>
      <c r="AG500" s="23">
        <v>2123</v>
      </c>
      <c r="AH500" s="21">
        <v>0</v>
      </c>
      <c r="AI500" s="21">
        <v>0</v>
      </c>
      <c r="AJ500" s="21" t="s">
        <v>2934</v>
      </c>
      <c r="AK500" s="23">
        <v>0</v>
      </c>
      <c r="AL500" s="23">
        <v>0</v>
      </c>
      <c r="AM500" s="23">
        <v>0</v>
      </c>
      <c r="AN500" s="23">
        <v>0</v>
      </c>
      <c r="AO500" s="23">
        <v>0</v>
      </c>
      <c r="AP500" s="23">
        <v>0</v>
      </c>
      <c r="AQ500" s="23">
        <v>0</v>
      </c>
      <c r="AR500" s="23">
        <v>0</v>
      </c>
      <c r="AS500" s="23">
        <v>0</v>
      </c>
      <c r="AT500" s="23">
        <v>0</v>
      </c>
      <c r="AU500" s="23">
        <v>0</v>
      </c>
      <c r="AV500" s="23">
        <v>0</v>
      </c>
      <c r="AW500" s="23">
        <v>0</v>
      </c>
      <c r="AX500" s="21">
        <v>0</v>
      </c>
      <c r="AY500" s="21">
        <v>0</v>
      </c>
      <c r="AZ500" s="21">
        <v>0</v>
      </c>
      <c r="BA500" s="21">
        <v>0</v>
      </c>
      <c r="BB500" s="23">
        <v>0</v>
      </c>
      <c r="BC500" s="21">
        <v>0</v>
      </c>
      <c r="BD500" s="21">
        <v>0</v>
      </c>
      <c r="BE500" s="21">
        <v>0</v>
      </c>
      <c r="BF500" s="21">
        <v>0</v>
      </c>
      <c r="BG500" s="23">
        <v>328</v>
      </c>
      <c r="BH500" s="23">
        <v>141</v>
      </c>
      <c r="BI500" s="23">
        <v>319</v>
      </c>
      <c r="BJ500" s="23">
        <v>136</v>
      </c>
      <c r="BK500" s="23">
        <v>278</v>
      </c>
      <c r="BL500" s="23">
        <v>113</v>
      </c>
      <c r="BM500" s="23">
        <v>336</v>
      </c>
      <c r="BN500" s="23">
        <v>139</v>
      </c>
      <c r="BO500" s="21"/>
      <c r="BP500" s="21"/>
      <c r="BQ500" s="21"/>
      <c r="BR500" s="21"/>
      <c r="BS500" s="21"/>
      <c r="BT500" s="21"/>
      <c r="BU500" s="23">
        <v>0</v>
      </c>
      <c r="BV500" s="23">
        <v>0</v>
      </c>
      <c r="BW500" s="23">
        <v>0</v>
      </c>
      <c r="BX500" s="23">
        <v>0</v>
      </c>
      <c r="BY500" s="23">
        <v>0</v>
      </c>
      <c r="BZ500" s="23">
        <v>0</v>
      </c>
      <c r="CA500" s="23">
        <v>660</v>
      </c>
      <c r="CB500" s="23">
        <v>214</v>
      </c>
      <c r="CC500" s="23">
        <v>381</v>
      </c>
      <c r="CD500" s="23">
        <v>143</v>
      </c>
      <c r="CE500" s="23">
        <v>381</v>
      </c>
      <c r="CF500" s="23">
        <v>143</v>
      </c>
      <c r="CG500" s="23">
        <v>262</v>
      </c>
      <c r="CH500" s="23">
        <v>95</v>
      </c>
      <c r="CI500" s="23">
        <v>0</v>
      </c>
      <c r="CJ500" s="23">
        <v>0</v>
      </c>
      <c r="CK500" s="21"/>
      <c r="CL500" s="21"/>
      <c r="CM500" s="21"/>
      <c r="CN500" s="21"/>
      <c r="CO500" s="21"/>
      <c r="CP500" s="21"/>
      <c r="CQ500" s="21"/>
      <c r="CR500" s="21"/>
      <c r="CS500" s="21"/>
      <c r="CT500" s="21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</row>
    <row r="501" spans="1:267" ht="17.25" thickBot="1">
      <c r="A501" s="21"/>
      <c r="B501" s="21"/>
      <c r="C501" s="23">
        <v>547719</v>
      </c>
      <c r="D501" s="23">
        <v>0</v>
      </c>
      <c r="E501" s="23">
        <v>0</v>
      </c>
      <c r="F501" s="23">
        <v>0</v>
      </c>
      <c r="G501" s="23">
        <v>0</v>
      </c>
      <c r="H501" s="23">
        <v>0</v>
      </c>
      <c r="I501" s="23">
        <v>3</v>
      </c>
      <c r="J501" s="21">
        <v>0.5</v>
      </c>
      <c r="K501" s="21">
        <v>1.5</v>
      </c>
      <c r="L501" s="23">
        <v>0</v>
      </c>
      <c r="M501" s="21" t="s">
        <v>776</v>
      </c>
      <c r="N501" s="21">
        <v>0</v>
      </c>
      <c r="O501" s="23">
        <v>635</v>
      </c>
      <c r="P501" s="24" t="b">
        <v>0</v>
      </c>
      <c r="Q501" s="21"/>
      <c r="R501" s="21"/>
      <c r="S501" s="23">
        <v>45</v>
      </c>
      <c r="T501" s="21" t="s">
        <v>2935</v>
      </c>
      <c r="U501" s="21">
        <v>0</v>
      </c>
      <c r="V501" s="21" t="s">
        <v>2936</v>
      </c>
      <c r="W501" s="21">
        <v>0</v>
      </c>
      <c r="X501" s="24" t="b">
        <v>0</v>
      </c>
      <c r="Y501" s="21"/>
      <c r="Z501" s="21" t="s">
        <v>1129</v>
      </c>
      <c r="AA501" s="23">
        <v>15</v>
      </c>
      <c r="AB501" s="23">
        <v>4</v>
      </c>
      <c r="AC501" s="23">
        <v>0</v>
      </c>
      <c r="AD501" s="23">
        <v>143</v>
      </c>
      <c r="AE501" s="23">
        <v>143</v>
      </c>
      <c r="AF501" s="23">
        <v>223</v>
      </c>
      <c r="AG501" s="23">
        <v>223</v>
      </c>
      <c r="AH501" s="21">
        <v>0</v>
      </c>
      <c r="AI501" s="21">
        <v>0</v>
      </c>
      <c r="AJ501" s="21" t="s">
        <v>2936</v>
      </c>
      <c r="AK501" s="23">
        <v>0</v>
      </c>
      <c r="AL501" s="23">
        <v>0</v>
      </c>
      <c r="AM501" s="23">
        <v>0</v>
      </c>
      <c r="AN501" s="23">
        <v>0</v>
      </c>
      <c r="AO501" s="23">
        <v>0</v>
      </c>
      <c r="AP501" s="23">
        <v>0</v>
      </c>
      <c r="AQ501" s="23">
        <v>0</v>
      </c>
      <c r="AR501" s="23">
        <v>0</v>
      </c>
      <c r="AS501" s="23">
        <v>0</v>
      </c>
      <c r="AT501" s="23">
        <v>0</v>
      </c>
      <c r="AU501" s="23">
        <v>0</v>
      </c>
      <c r="AV501" s="23">
        <v>0</v>
      </c>
      <c r="AW501" s="23">
        <v>0</v>
      </c>
      <c r="AX501" s="21">
        <v>0</v>
      </c>
      <c r="AY501" s="21">
        <v>0</v>
      </c>
      <c r="AZ501" s="21">
        <v>0</v>
      </c>
      <c r="BA501" s="21">
        <v>0</v>
      </c>
      <c r="BB501" s="23">
        <v>0</v>
      </c>
      <c r="BC501" s="21">
        <v>0</v>
      </c>
      <c r="BD501" s="21">
        <v>0</v>
      </c>
      <c r="BE501" s="21">
        <v>0</v>
      </c>
      <c r="BF501" s="21">
        <v>0</v>
      </c>
      <c r="BG501" s="23">
        <v>496</v>
      </c>
      <c r="BH501" s="23">
        <v>174</v>
      </c>
      <c r="BI501" s="23">
        <v>496</v>
      </c>
      <c r="BJ501" s="23">
        <v>180</v>
      </c>
      <c r="BK501" s="23">
        <v>476</v>
      </c>
      <c r="BL501" s="23">
        <v>164</v>
      </c>
      <c r="BM501" s="23">
        <v>504</v>
      </c>
      <c r="BN501" s="23">
        <v>181</v>
      </c>
      <c r="BO501" s="21"/>
      <c r="BP501" s="21"/>
      <c r="BQ501" s="21"/>
      <c r="BR501" s="21"/>
      <c r="BS501" s="21"/>
      <c r="BT501" s="21"/>
      <c r="BU501" s="23">
        <v>0</v>
      </c>
      <c r="BV501" s="23">
        <v>0</v>
      </c>
      <c r="BW501" s="23">
        <v>0</v>
      </c>
      <c r="BX501" s="23">
        <v>0</v>
      </c>
      <c r="BY501" s="23">
        <v>0</v>
      </c>
      <c r="BZ501" s="23">
        <v>0</v>
      </c>
      <c r="CA501" s="23">
        <v>546</v>
      </c>
      <c r="CB501" s="23">
        <v>279</v>
      </c>
      <c r="CC501" s="23">
        <v>535</v>
      </c>
      <c r="CD501" s="23">
        <v>200</v>
      </c>
      <c r="CE501" s="23">
        <v>535</v>
      </c>
      <c r="CF501" s="23">
        <v>200</v>
      </c>
      <c r="CG501" s="23">
        <v>573</v>
      </c>
      <c r="CH501" s="23">
        <v>227</v>
      </c>
      <c r="CI501" s="23">
        <v>0</v>
      </c>
      <c r="CJ501" s="23">
        <v>0</v>
      </c>
      <c r="CK501" s="21"/>
      <c r="CL501" s="21"/>
      <c r="CM501" s="21"/>
      <c r="CN501" s="21"/>
      <c r="CO501" s="21"/>
      <c r="CP501" s="21"/>
      <c r="CQ501" s="21"/>
      <c r="CR501" s="21"/>
      <c r="CS501" s="21"/>
      <c r="CT501" s="21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</row>
    <row r="502" spans="1:267" ht="17.25" thickBot="1">
      <c r="A502" s="21"/>
      <c r="B502" s="21"/>
      <c r="C502" s="23">
        <v>224068</v>
      </c>
      <c r="D502" s="23">
        <v>0</v>
      </c>
      <c r="E502" s="23">
        <v>0</v>
      </c>
      <c r="F502" s="23">
        <v>0</v>
      </c>
      <c r="G502" s="23">
        <v>0</v>
      </c>
      <c r="H502" s="23">
        <v>0</v>
      </c>
      <c r="I502" s="23">
        <v>1</v>
      </c>
      <c r="J502" s="21">
        <v>1.5</v>
      </c>
      <c r="K502" s="21">
        <v>0.5</v>
      </c>
      <c r="L502" s="23">
        <v>2</v>
      </c>
      <c r="M502" s="21" t="s">
        <v>1171</v>
      </c>
      <c r="N502" s="21">
        <v>2</v>
      </c>
      <c r="O502" s="23">
        <v>28</v>
      </c>
      <c r="P502" s="24" t="b">
        <v>0</v>
      </c>
      <c r="Q502" s="21"/>
      <c r="R502" s="21"/>
      <c r="S502" s="23">
        <v>40</v>
      </c>
      <c r="T502" s="21" t="s">
        <v>1172</v>
      </c>
      <c r="U502" s="21">
        <v>2</v>
      </c>
      <c r="V502" s="21" t="s">
        <v>1005</v>
      </c>
      <c r="W502" s="21">
        <v>14.3</v>
      </c>
      <c r="X502" s="24" t="b">
        <v>0</v>
      </c>
      <c r="Y502" s="21"/>
      <c r="Z502" s="21" t="s">
        <v>1129</v>
      </c>
      <c r="AA502" s="23">
        <v>16</v>
      </c>
      <c r="AB502" s="23">
        <v>17</v>
      </c>
      <c r="AC502" s="23">
        <v>2</v>
      </c>
      <c r="AD502" s="23">
        <v>36234</v>
      </c>
      <c r="AE502" s="23">
        <v>36234</v>
      </c>
      <c r="AF502" s="23">
        <v>8408</v>
      </c>
      <c r="AG502" s="23">
        <v>8408</v>
      </c>
      <c r="AH502" s="21">
        <v>0.5</v>
      </c>
      <c r="AI502" s="21">
        <v>0.5</v>
      </c>
      <c r="AJ502" s="21" t="s">
        <v>1005</v>
      </c>
      <c r="AK502" s="23">
        <v>90</v>
      </c>
      <c r="AL502" s="23">
        <v>0</v>
      </c>
      <c r="AM502" s="23">
        <v>0</v>
      </c>
      <c r="AN502" s="23">
        <v>0</v>
      </c>
      <c r="AO502" s="23">
        <v>2</v>
      </c>
      <c r="AP502" s="23">
        <v>0</v>
      </c>
      <c r="AQ502" s="23">
        <v>0</v>
      </c>
      <c r="AR502" s="23">
        <v>0</v>
      </c>
      <c r="AS502" s="23">
        <v>0</v>
      </c>
      <c r="AT502" s="23">
        <v>0</v>
      </c>
      <c r="AU502" s="23">
        <v>5</v>
      </c>
      <c r="AV502" s="23">
        <v>0</v>
      </c>
      <c r="AW502" s="23">
        <v>20</v>
      </c>
      <c r="AX502" s="21">
        <v>30</v>
      </c>
      <c r="AY502" s="21">
        <v>0</v>
      </c>
      <c r="AZ502" s="21">
        <v>0</v>
      </c>
      <c r="BA502" s="21">
        <v>3</v>
      </c>
      <c r="BB502" s="23">
        <v>1</v>
      </c>
      <c r="BC502" s="21">
        <v>0</v>
      </c>
      <c r="BD502" s="21">
        <v>0</v>
      </c>
      <c r="BE502" s="21">
        <v>0</v>
      </c>
      <c r="BF502" s="21">
        <v>0.83</v>
      </c>
      <c r="BG502" s="23">
        <v>40</v>
      </c>
      <c r="BH502" s="23">
        <v>4</v>
      </c>
      <c r="BI502" s="23">
        <v>275</v>
      </c>
      <c r="BJ502" s="23">
        <v>35</v>
      </c>
      <c r="BK502" s="23">
        <v>232</v>
      </c>
      <c r="BL502" s="23">
        <v>34</v>
      </c>
      <c r="BM502" s="23">
        <v>114</v>
      </c>
      <c r="BN502" s="23">
        <v>4</v>
      </c>
      <c r="BO502" s="21"/>
      <c r="BP502" s="21"/>
      <c r="BQ502" s="21"/>
      <c r="BR502" s="21"/>
      <c r="BS502" s="21"/>
      <c r="BT502" s="21"/>
      <c r="BU502" s="23">
        <v>0</v>
      </c>
      <c r="BV502" s="23">
        <v>5</v>
      </c>
      <c r="BW502" s="23">
        <v>0</v>
      </c>
      <c r="BX502" s="23">
        <v>0</v>
      </c>
      <c r="BY502" s="23">
        <v>0.83</v>
      </c>
      <c r="BZ502" s="23">
        <v>2</v>
      </c>
      <c r="CA502" s="23">
        <v>612</v>
      </c>
      <c r="CB502" s="23">
        <v>63</v>
      </c>
      <c r="CC502" s="23">
        <v>91</v>
      </c>
      <c r="CD502" s="23">
        <v>10</v>
      </c>
      <c r="CE502" s="23">
        <v>91</v>
      </c>
      <c r="CF502" s="23">
        <v>10</v>
      </c>
      <c r="CG502" s="23">
        <v>30</v>
      </c>
      <c r="CH502" s="23">
        <v>6</v>
      </c>
      <c r="CI502" s="23">
        <v>1</v>
      </c>
      <c r="CJ502" s="23">
        <v>0</v>
      </c>
      <c r="CK502" s="21"/>
      <c r="CL502" s="21"/>
      <c r="CM502" s="21"/>
      <c r="CN502" s="21"/>
      <c r="CO502" s="21"/>
      <c r="CP502" s="21"/>
      <c r="CQ502" s="21"/>
      <c r="CR502" s="21"/>
      <c r="CS502" s="21"/>
      <c r="CT502" s="21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</row>
    <row r="503" spans="1:267" ht="17.25" thickBot="1">
      <c r="A503" s="21"/>
      <c r="B503" s="21"/>
      <c r="C503" s="23">
        <v>449434</v>
      </c>
      <c r="D503" s="23">
        <v>0</v>
      </c>
      <c r="E503" s="23">
        <v>0</v>
      </c>
      <c r="F503" s="23">
        <v>0</v>
      </c>
      <c r="G503" s="23">
        <v>0</v>
      </c>
      <c r="H503" s="23">
        <v>0</v>
      </c>
      <c r="I503" s="23">
        <v>3</v>
      </c>
      <c r="J503" s="21">
        <v>2.1</v>
      </c>
      <c r="K503" s="21">
        <v>1.1000000000000001</v>
      </c>
      <c r="L503" s="23">
        <v>4</v>
      </c>
      <c r="M503" s="21" t="s">
        <v>715</v>
      </c>
      <c r="N503" s="21">
        <v>4</v>
      </c>
      <c r="O503" s="23">
        <v>378</v>
      </c>
      <c r="P503" s="24" t="b">
        <v>0</v>
      </c>
      <c r="Q503" s="21"/>
      <c r="R503" s="21"/>
      <c r="S503" s="23">
        <v>50</v>
      </c>
      <c r="T503" s="21" t="s">
        <v>1719</v>
      </c>
      <c r="U503" s="21">
        <v>4</v>
      </c>
      <c r="V503" s="21" t="s">
        <v>853</v>
      </c>
      <c r="W503" s="21">
        <v>0.8</v>
      </c>
      <c r="X503" s="24" t="b">
        <v>0</v>
      </c>
      <c r="Y503" s="21"/>
      <c r="Z503" s="21" t="s">
        <v>1129</v>
      </c>
      <c r="AA503" s="23">
        <v>16</v>
      </c>
      <c r="AB503" s="23">
        <v>17</v>
      </c>
      <c r="AC503" s="23">
        <v>4</v>
      </c>
      <c r="AD503" s="23">
        <v>15318</v>
      </c>
      <c r="AE503" s="23">
        <v>15318</v>
      </c>
      <c r="AF503" s="23">
        <v>3469</v>
      </c>
      <c r="AG503" s="23">
        <v>3469</v>
      </c>
      <c r="AH503" s="21">
        <v>0.8</v>
      </c>
      <c r="AI503" s="21">
        <v>0.8</v>
      </c>
      <c r="AJ503" s="21" t="s">
        <v>853</v>
      </c>
      <c r="AK503" s="23">
        <v>10</v>
      </c>
      <c r="AL503" s="23">
        <v>0</v>
      </c>
      <c r="AM503" s="23">
        <v>1</v>
      </c>
      <c r="AN503" s="23">
        <v>0</v>
      </c>
      <c r="AO503" s="23">
        <v>0</v>
      </c>
      <c r="AP503" s="23">
        <v>0</v>
      </c>
      <c r="AQ503" s="23">
        <v>0</v>
      </c>
      <c r="AR503" s="23">
        <v>0</v>
      </c>
      <c r="AS503" s="23">
        <v>0</v>
      </c>
      <c r="AT503" s="23">
        <v>0</v>
      </c>
      <c r="AU503" s="23">
        <v>0</v>
      </c>
      <c r="AV503" s="23">
        <v>0</v>
      </c>
      <c r="AW503" s="23">
        <v>17</v>
      </c>
      <c r="AX503" s="21">
        <v>19.2</v>
      </c>
      <c r="AY503" s="21">
        <v>20.5</v>
      </c>
      <c r="AZ503" s="21">
        <v>2</v>
      </c>
      <c r="BA503" s="21">
        <v>4.2</v>
      </c>
      <c r="BB503" s="23">
        <v>0</v>
      </c>
      <c r="BC503" s="21">
        <v>0</v>
      </c>
      <c r="BD503" s="21">
        <v>0.61</v>
      </c>
      <c r="BE503" s="21">
        <v>0.61</v>
      </c>
      <c r="BF503" s="21">
        <v>0.4</v>
      </c>
      <c r="BG503" s="23">
        <v>80</v>
      </c>
      <c r="BH503" s="23">
        <v>27</v>
      </c>
      <c r="BI503" s="23">
        <v>54</v>
      </c>
      <c r="BJ503" s="23">
        <v>37</v>
      </c>
      <c r="BK503" s="23">
        <v>155</v>
      </c>
      <c r="BL503" s="23">
        <v>85</v>
      </c>
      <c r="BM503" s="23">
        <v>90</v>
      </c>
      <c r="BN503" s="23">
        <v>50</v>
      </c>
      <c r="BO503" s="21"/>
      <c r="BP503" s="21"/>
      <c r="BQ503" s="21"/>
      <c r="BR503" s="21"/>
      <c r="BS503" s="21"/>
      <c r="BT503" s="21"/>
      <c r="BU503" s="23">
        <v>0</v>
      </c>
      <c r="BV503" s="23">
        <v>0</v>
      </c>
      <c r="BW503" s="23">
        <v>5.49</v>
      </c>
      <c r="BX503" s="23">
        <v>5.49</v>
      </c>
      <c r="BY503" s="23">
        <v>3.6</v>
      </c>
      <c r="BZ503" s="23">
        <v>0</v>
      </c>
      <c r="CA503" s="23">
        <v>288</v>
      </c>
      <c r="CB503" s="23">
        <v>187</v>
      </c>
      <c r="CC503" s="23">
        <v>62</v>
      </c>
      <c r="CD503" s="23">
        <v>19</v>
      </c>
      <c r="CE503" s="23">
        <v>62</v>
      </c>
      <c r="CF503" s="23">
        <v>19</v>
      </c>
      <c r="CG503" s="23">
        <v>192</v>
      </c>
      <c r="CH503" s="23">
        <v>62</v>
      </c>
      <c r="CI503" s="23">
        <v>0</v>
      </c>
      <c r="CJ503" s="23">
        <v>0</v>
      </c>
      <c r="CK503" s="21"/>
      <c r="CL503" s="21"/>
      <c r="CM503" s="21"/>
      <c r="CN503" s="21"/>
      <c r="CO503" s="21"/>
      <c r="CP503" s="21"/>
      <c r="CQ503" s="21"/>
      <c r="CR503" s="21"/>
      <c r="CS503" s="21"/>
      <c r="CT503" s="21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</row>
    <row r="504" spans="1:267" ht="17.25" thickBot="1">
      <c r="A504" s="23">
        <v>0</v>
      </c>
      <c r="B504" s="23">
        <v>0</v>
      </c>
      <c r="C504" s="23">
        <v>461682</v>
      </c>
      <c r="D504" s="23">
        <v>0</v>
      </c>
      <c r="E504" s="23">
        <v>0</v>
      </c>
      <c r="F504" s="23">
        <v>0</v>
      </c>
      <c r="G504" s="23">
        <v>0</v>
      </c>
      <c r="H504" s="23">
        <v>0</v>
      </c>
      <c r="I504" s="23">
        <v>3</v>
      </c>
      <c r="J504" s="21">
        <v>0</v>
      </c>
      <c r="K504" s="21">
        <v>0</v>
      </c>
      <c r="L504" s="23">
        <v>0</v>
      </c>
      <c r="M504" s="21" t="s">
        <v>1717</v>
      </c>
      <c r="N504" s="21">
        <v>0</v>
      </c>
      <c r="O504" s="23">
        <v>434</v>
      </c>
      <c r="P504" s="24" t="b">
        <v>0</v>
      </c>
      <c r="Q504" s="21" t="s">
        <v>2937</v>
      </c>
      <c r="R504" s="21" t="s">
        <v>2938</v>
      </c>
      <c r="S504" s="23">
        <v>45</v>
      </c>
      <c r="T504" s="21" t="s">
        <v>2527</v>
      </c>
      <c r="U504" s="21">
        <v>0</v>
      </c>
      <c r="V504" s="21" t="s">
        <v>2528</v>
      </c>
      <c r="W504" s="21">
        <v>0</v>
      </c>
      <c r="X504" s="24" t="b">
        <v>0</v>
      </c>
      <c r="Y504" s="21"/>
      <c r="Z504" s="21" t="s">
        <v>1143</v>
      </c>
      <c r="AA504" s="23">
        <v>16</v>
      </c>
      <c r="AB504" s="23">
        <v>17</v>
      </c>
      <c r="AC504" s="23">
        <v>0</v>
      </c>
      <c r="AD504" s="23">
        <v>0</v>
      </c>
      <c r="AE504" s="23">
        <v>0</v>
      </c>
      <c r="AF504" s="23">
        <v>331</v>
      </c>
      <c r="AG504" s="23">
        <v>331</v>
      </c>
      <c r="AH504" s="21">
        <v>0</v>
      </c>
      <c r="AI504" s="21">
        <v>0</v>
      </c>
      <c r="AJ504" s="21" t="s">
        <v>2529</v>
      </c>
      <c r="AK504" s="23">
        <v>0</v>
      </c>
      <c r="AL504" s="23">
        <v>0</v>
      </c>
      <c r="AM504" s="23">
        <v>0</v>
      </c>
      <c r="AN504" s="23">
        <v>0</v>
      </c>
      <c r="AO504" s="23">
        <v>0</v>
      </c>
      <c r="AP504" s="23">
        <v>0</v>
      </c>
      <c r="AQ504" s="23">
        <v>0</v>
      </c>
      <c r="AR504" s="23">
        <v>0</v>
      </c>
      <c r="AS504" s="23">
        <v>0</v>
      </c>
      <c r="AT504" s="23">
        <v>0</v>
      </c>
      <c r="AU504" s="23">
        <v>0</v>
      </c>
      <c r="AV504" s="23">
        <v>0</v>
      </c>
      <c r="AW504" s="23">
        <v>0</v>
      </c>
      <c r="AX504" s="21">
        <v>0</v>
      </c>
      <c r="AY504" s="21">
        <v>0</v>
      </c>
      <c r="AZ504" s="21">
        <v>0</v>
      </c>
      <c r="BA504" s="21">
        <v>0</v>
      </c>
      <c r="BB504" s="23">
        <v>0</v>
      </c>
      <c r="BC504" s="21">
        <v>0</v>
      </c>
      <c r="BD504" s="21">
        <v>0</v>
      </c>
      <c r="BE504" s="21">
        <v>0</v>
      </c>
      <c r="BF504" s="21">
        <v>0</v>
      </c>
      <c r="BG504" s="23">
        <v>455</v>
      </c>
      <c r="BH504" s="23">
        <v>147</v>
      </c>
      <c r="BI504" s="23">
        <v>455</v>
      </c>
      <c r="BJ504" s="23">
        <v>153</v>
      </c>
      <c r="BK504" s="23">
        <v>432</v>
      </c>
      <c r="BL504" s="23">
        <v>136</v>
      </c>
      <c r="BM504" s="23">
        <v>463</v>
      </c>
      <c r="BN504" s="23">
        <v>154</v>
      </c>
      <c r="BO504" s="21"/>
      <c r="BP504" s="21"/>
      <c r="BQ504" s="21"/>
      <c r="BR504" s="21"/>
      <c r="BS504" s="21"/>
      <c r="BT504" s="21"/>
      <c r="BU504" s="23">
        <v>0</v>
      </c>
      <c r="BV504" s="23">
        <v>0</v>
      </c>
      <c r="BW504" s="23">
        <v>0</v>
      </c>
      <c r="BX504" s="23">
        <v>0</v>
      </c>
      <c r="BY504" s="23">
        <v>0</v>
      </c>
      <c r="BZ504" s="23">
        <v>0</v>
      </c>
      <c r="CA504" s="23">
        <v>495</v>
      </c>
      <c r="CB504" s="23">
        <v>247</v>
      </c>
      <c r="CC504" s="23">
        <v>499</v>
      </c>
      <c r="CD504" s="23">
        <v>175</v>
      </c>
      <c r="CE504" s="23">
        <v>499</v>
      </c>
      <c r="CF504" s="23">
        <v>175</v>
      </c>
      <c r="CG504" s="23">
        <v>617</v>
      </c>
      <c r="CH504" s="23">
        <v>251</v>
      </c>
      <c r="CI504" s="23">
        <v>0</v>
      </c>
      <c r="CJ504" s="23">
        <v>0</v>
      </c>
      <c r="CK504" s="21"/>
      <c r="CL504" s="21"/>
      <c r="CM504" s="21"/>
      <c r="CN504" s="21"/>
      <c r="CO504" s="21"/>
      <c r="CP504" s="21"/>
      <c r="CQ504" s="21"/>
      <c r="CR504" s="21"/>
      <c r="CS504" s="21"/>
      <c r="CT504" s="21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</row>
    <row r="505" spans="1:267" ht="17.25" thickBot="1">
      <c r="A505" s="21"/>
      <c r="B505" s="21"/>
      <c r="C505" s="23">
        <v>48615</v>
      </c>
      <c r="D505" s="23">
        <v>0</v>
      </c>
      <c r="E505" s="23">
        <v>0</v>
      </c>
      <c r="F505" s="23">
        <v>0</v>
      </c>
      <c r="G505" s="23">
        <v>0</v>
      </c>
      <c r="H505" s="23">
        <v>0</v>
      </c>
      <c r="I505" s="23">
        <v>3</v>
      </c>
      <c r="J505" s="21">
        <v>1.5</v>
      </c>
      <c r="K505" s="21">
        <v>0.5</v>
      </c>
      <c r="L505" s="23">
        <v>0</v>
      </c>
      <c r="M505" s="21" t="s">
        <v>1570</v>
      </c>
      <c r="N505" s="21">
        <v>0</v>
      </c>
      <c r="O505" s="23">
        <v>435</v>
      </c>
      <c r="P505" s="24" t="b">
        <v>0</v>
      </c>
      <c r="Q505" s="21"/>
      <c r="R505" s="21"/>
      <c r="S505" s="23">
        <v>45</v>
      </c>
      <c r="T505" s="21" t="s">
        <v>1803</v>
      </c>
      <c r="U505" s="21">
        <v>0</v>
      </c>
      <c r="V505" s="21" t="s">
        <v>988</v>
      </c>
      <c r="W505" s="21">
        <v>0.1</v>
      </c>
      <c r="X505" s="24" t="b">
        <v>0</v>
      </c>
      <c r="Y505" s="21"/>
      <c r="Z505" s="21" t="s">
        <v>1129</v>
      </c>
      <c r="AA505" s="23">
        <v>16</v>
      </c>
      <c r="AB505" s="23">
        <v>17</v>
      </c>
      <c r="AC505" s="23">
        <v>0</v>
      </c>
      <c r="AD505" s="23">
        <v>272</v>
      </c>
      <c r="AE505" s="23">
        <v>272</v>
      </c>
      <c r="AF505" s="23">
        <v>545</v>
      </c>
      <c r="AG505" s="23">
        <v>545</v>
      </c>
      <c r="AH505" s="21">
        <v>0</v>
      </c>
      <c r="AI505" s="21">
        <v>0</v>
      </c>
      <c r="AJ505" s="21" t="s">
        <v>988</v>
      </c>
      <c r="AK505" s="23">
        <v>0</v>
      </c>
      <c r="AL505" s="23">
        <v>0</v>
      </c>
      <c r="AM505" s="23">
        <v>0</v>
      </c>
      <c r="AN505" s="23">
        <v>0</v>
      </c>
      <c r="AO505" s="23">
        <v>0</v>
      </c>
      <c r="AP505" s="23">
        <v>0</v>
      </c>
      <c r="AQ505" s="23">
        <v>0</v>
      </c>
      <c r="AR505" s="23">
        <v>0</v>
      </c>
      <c r="AS505" s="23">
        <v>0</v>
      </c>
      <c r="AT505" s="23">
        <v>0</v>
      </c>
      <c r="AU505" s="23">
        <v>0</v>
      </c>
      <c r="AV505" s="23">
        <v>0</v>
      </c>
      <c r="AW505" s="23">
        <v>0</v>
      </c>
      <c r="AX505" s="21">
        <v>0</v>
      </c>
      <c r="AY505" s="21">
        <v>0</v>
      </c>
      <c r="AZ505" s="21">
        <v>0</v>
      </c>
      <c r="BA505" s="21">
        <v>0</v>
      </c>
      <c r="BB505" s="23">
        <v>0</v>
      </c>
      <c r="BC505" s="21">
        <v>0</v>
      </c>
      <c r="BD505" s="21">
        <v>0</v>
      </c>
      <c r="BE505" s="21">
        <v>0</v>
      </c>
      <c r="BF505" s="21">
        <v>0</v>
      </c>
      <c r="BG505" s="23">
        <v>336</v>
      </c>
      <c r="BH505" s="23">
        <v>108</v>
      </c>
      <c r="BI505" s="23">
        <v>327</v>
      </c>
      <c r="BJ505" s="23">
        <v>113</v>
      </c>
      <c r="BK505" s="23">
        <v>287</v>
      </c>
      <c r="BL505" s="23">
        <v>95</v>
      </c>
      <c r="BM505" s="23">
        <v>344</v>
      </c>
      <c r="BN505" s="23">
        <v>115</v>
      </c>
      <c r="BO505" s="21"/>
      <c r="BP505" s="21"/>
      <c r="BQ505" s="21"/>
      <c r="BR505" s="21"/>
      <c r="BS505" s="21"/>
      <c r="BT505" s="21"/>
      <c r="BU505" s="23">
        <v>0</v>
      </c>
      <c r="BV505" s="23">
        <v>0</v>
      </c>
      <c r="BW505" s="23">
        <v>0</v>
      </c>
      <c r="BX505" s="23">
        <v>0</v>
      </c>
      <c r="BY505" s="23">
        <v>0</v>
      </c>
      <c r="BZ505" s="23">
        <v>0</v>
      </c>
      <c r="CA505" s="23">
        <v>316</v>
      </c>
      <c r="CB505" s="23">
        <v>203</v>
      </c>
      <c r="CC505" s="23">
        <v>389</v>
      </c>
      <c r="CD505" s="23">
        <v>137</v>
      </c>
      <c r="CE505" s="23">
        <v>389</v>
      </c>
      <c r="CF505" s="23">
        <v>137</v>
      </c>
      <c r="CG505" s="23">
        <v>452</v>
      </c>
      <c r="CH505" s="23">
        <v>154</v>
      </c>
      <c r="CI505" s="23">
        <v>0</v>
      </c>
      <c r="CJ505" s="23">
        <v>0</v>
      </c>
      <c r="CK505" s="21"/>
      <c r="CL505" s="21"/>
      <c r="CM505" s="21"/>
      <c r="CN505" s="21"/>
      <c r="CO505" s="21"/>
      <c r="CP505" s="21"/>
      <c r="CQ505" s="21"/>
      <c r="CR505" s="21"/>
      <c r="CS505" s="21"/>
      <c r="CT505" s="21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</row>
    <row r="506" spans="1:267" ht="17.25" thickBot="1">
      <c r="A506" s="21"/>
      <c r="B506" s="21"/>
      <c r="C506" s="23">
        <v>80226</v>
      </c>
      <c r="D506" s="23">
        <v>0</v>
      </c>
      <c r="E506" s="23">
        <v>0</v>
      </c>
      <c r="F506" s="23">
        <v>0</v>
      </c>
      <c r="G506" s="23">
        <v>0</v>
      </c>
      <c r="H506" s="23">
        <v>0</v>
      </c>
      <c r="I506" s="23">
        <v>2</v>
      </c>
      <c r="J506" s="21">
        <v>2.5</v>
      </c>
      <c r="K506" s="21">
        <v>1.5</v>
      </c>
      <c r="L506" s="23">
        <v>1</v>
      </c>
      <c r="M506" s="21" t="s">
        <v>1850</v>
      </c>
      <c r="N506" s="21">
        <v>1</v>
      </c>
      <c r="O506" s="23">
        <v>436</v>
      </c>
      <c r="P506" s="24" t="b">
        <v>0</v>
      </c>
      <c r="Q506" s="21"/>
      <c r="R506" s="21"/>
      <c r="S506" s="23">
        <v>45</v>
      </c>
      <c r="T506" s="21" t="s">
        <v>1851</v>
      </c>
      <c r="U506" s="21">
        <v>1</v>
      </c>
      <c r="V506" s="21" t="s">
        <v>1852</v>
      </c>
      <c r="W506" s="21">
        <v>0.5</v>
      </c>
      <c r="X506" s="24" t="b">
        <v>0</v>
      </c>
      <c r="Y506" s="21"/>
      <c r="Z506" s="21" t="s">
        <v>1129</v>
      </c>
      <c r="AA506" s="23">
        <v>16</v>
      </c>
      <c r="AB506" s="23">
        <v>17</v>
      </c>
      <c r="AC506" s="23">
        <v>1</v>
      </c>
      <c r="AD506" s="23">
        <v>5446</v>
      </c>
      <c r="AE506" s="23">
        <v>5446</v>
      </c>
      <c r="AF506" s="23">
        <v>2210</v>
      </c>
      <c r="AG506" s="23">
        <v>2210</v>
      </c>
      <c r="AH506" s="21">
        <v>0.2</v>
      </c>
      <c r="AI506" s="21">
        <v>0.2</v>
      </c>
      <c r="AJ506" s="21" t="s">
        <v>1852</v>
      </c>
      <c r="AK506" s="23">
        <v>90</v>
      </c>
      <c r="AL506" s="23">
        <v>0</v>
      </c>
      <c r="AM506" s="23">
        <v>0</v>
      </c>
      <c r="AN506" s="23">
        <v>0</v>
      </c>
      <c r="AO506" s="23">
        <v>2</v>
      </c>
      <c r="AP506" s="23">
        <v>0</v>
      </c>
      <c r="AQ506" s="23">
        <v>0</v>
      </c>
      <c r="AR506" s="23">
        <v>0</v>
      </c>
      <c r="AS506" s="23">
        <v>0</v>
      </c>
      <c r="AT506" s="23">
        <v>0</v>
      </c>
      <c r="AU506" s="23">
        <v>0</v>
      </c>
      <c r="AV506" s="23">
        <v>0</v>
      </c>
      <c r="AW506" s="23">
        <v>10</v>
      </c>
      <c r="AX506" s="21">
        <v>7.6</v>
      </c>
      <c r="AY506" s="21">
        <v>0.5</v>
      </c>
      <c r="AZ506" s="21">
        <v>4</v>
      </c>
      <c r="BA506" s="21">
        <v>1.2</v>
      </c>
      <c r="BB506" s="23">
        <v>1</v>
      </c>
      <c r="BC506" s="21">
        <v>0</v>
      </c>
      <c r="BD506" s="21">
        <v>0</v>
      </c>
      <c r="BE506" s="21">
        <v>0</v>
      </c>
      <c r="BF506" s="21">
        <v>0.83</v>
      </c>
      <c r="BG506" s="23">
        <v>162</v>
      </c>
      <c r="BH506" s="23">
        <v>65</v>
      </c>
      <c r="BI506" s="23">
        <v>190</v>
      </c>
      <c r="BJ506" s="23">
        <v>65</v>
      </c>
      <c r="BK506" s="23">
        <v>118</v>
      </c>
      <c r="BL506" s="23">
        <v>31</v>
      </c>
      <c r="BM506" s="23">
        <v>189</v>
      </c>
      <c r="BN506" s="23">
        <v>71</v>
      </c>
      <c r="BO506" s="21"/>
      <c r="BP506" s="21"/>
      <c r="BQ506" s="21"/>
      <c r="BR506" s="21"/>
      <c r="BS506" s="21"/>
      <c r="BT506" s="21"/>
      <c r="BU506" s="23">
        <v>0</v>
      </c>
      <c r="BV506" s="23">
        <v>0</v>
      </c>
      <c r="BW506" s="23">
        <v>0</v>
      </c>
      <c r="BX506" s="23">
        <v>0</v>
      </c>
      <c r="BY506" s="23">
        <v>0.83</v>
      </c>
      <c r="BZ506" s="23">
        <v>2</v>
      </c>
      <c r="CA506" s="23">
        <v>332</v>
      </c>
      <c r="CB506" s="23">
        <v>49</v>
      </c>
      <c r="CC506" s="23">
        <v>185</v>
      </c>
      <c r="CD506" s="23">
        <v>60</v>
      </c>
      <c r="CE506" s="23">
        <v>185</v>
      </c>
      <c r="CF506" s="23">
        <v>60</v>
      </c>
      <c r="CG506" s="23">
        <v>230</v>
      </c>
      <c r="CH506" s="23">
        <v>84</v>
      </c>
      <c r="CI506" s="23">
        <v>1</v>
      </c>
      <c r="CJ506" s="23">
        <v>0</v>
      </c>
      <c r="CK506" s="21"/>
      <c r="CL506" s="21"/>
      <c r="CM506" s="21"/>
      <c r="CN506" s="21"/>
      <c r="CO506" s="21"/>
      <c r="CP506" s="21"/>
      <c r="CQ506" s="21"/>
      <c r="CR506" s="21"/>
      <c r="CS506" s="21"/>
      <c r="CT506" s="21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</row>
    <row r="507" spans="1:267" ht="17.25" thickBot="1">
      <c r="A507" s="23">
        <v>100</v>
      </c>
      <c r="B507" s="23">
        <v>25</v>
      </c>
      <c r="C507" s="23">
        <v>210156</v>
      </c>
      <c r="D507" s="23">
        <v>0</v>
      </c>
      <c r="E507" s="23">
        <v>0</v>
      </c>
      <c r="F507" s="23">
        <v>0</v>
      </c>
      <c r="G507" s="23">
        <v>0</v>
      </c>
      <c r="H507" s="23">
        <v>0</v>
      </c>
      <c r="I507" s="23">
        <v>4</v>
      </c>
      <c r="J507" s="21">
        <v>2.7</v>
      </c>
      <c r="K507" s="21">
        <v>0.4</v>
      </c>
      <c r="L507" s="23">
        <v>7</v>
      </c>
      <c r="M507" s="21" t="s">
        <v>1824</v>
      </c>
      <c r="N507" s="21">
        <v>7</v>
      </c>
      <c r="O507" s="23">
        <v>437</v>
      </c>
      <c r="P507" s="24" t="b">
        <v>0</v>
      </c>
      <c r="Q507" s="21"/>
      <c r="R507" s="21" t="s">
        <v>2769</v>
      </c>
      <c r="S507" s="23">
        <v>65</v>
      </c>
      <c r="T507" s="21" t="s">
        <v>1825</v>
      </c>
      <c r="U507" s="21">
        <v>7</v>
      </c>
      <c r="V507" s="21" t="s">
        <v>698</v>
      </c>
      <c r="W507" s="21">
        <v>0.7</v>
      </c>
      <c r="X507" s="24" t="b">
        <v>0</v>
      </c>
      <c r="Y507" s="21"/>
      <c r="Z507" s="21" t="s">
        <v>1129</v>
      </c>
      <c r="AA507" s="23">
        <v>16</v>
      </c>
      <c r="AB507" s="23">
        <v>17</v>
      </c>
      <c r="AC507" s="23">
        <v>7</v>
      </c>
      <c r="AD507" s="23">
        <v>20258</v>
      </c>
      <c r="AE507" s="23">
        <v>20258</v>
      </c>
      <c r="AF507" s="23">
        <v>3772</v>
      </c>
      <c r="AG507" s="23">
        <v>3772</v>
      </c>
      <c r="AH507" s="21">
        <v>1.1000000000000001</v>
      </c>
      <c r="AI507" s="21">
        <v>1.1000000000000001</v>
      </c>
      <c r="AJ507" s="21" t="s">
        <v>698</v>
      </c>
      <c r="AK507" s="23">
        <v>19</v>
      </c>
      <c r="AL507" s="23">
        <v>1</v>
      </c>
      <c r="AM507" s="23">
        <v>0</v>
      </c>
      <c r="AN507" s="23">
        <v>0</v>
      </c>
      <c r="AO507" s="23">
        <v>0</v>
      </c>
      <c r="AP507" s="23">
        <v>0</v>
      </c>
      <c r="AQ507" s="23">
        <v>0</v>
      </c>
      <c r="AR507" s="23">
        <v>0</v>
      </c>
      <c r="AS507" s="23">
        <v>0</v>
      </c>
      <c r="AT507" s="23">
        <v>0</v>
      </c>
      <c r="AU507" s="23">
        <v>0</v>
      </c>
      <c r="AV507" s="23">
        <v>2</v>
      </c>
      <c r="AW507" s="23">
        <v>26</v>
      </c>
      <c r="AX507" s="21">
        <v>33.200000000000003</v>
      </c>
      <c r="AY507" s="21">
        <v>0.1</v>
      </c>
      <c r="AZ507" s="21">
        <v>35</v>
      </c>
      <c r="BA507" s="21">
        <v>6.8</v>
      </c>
      <c r="BB507" s="23">
        <v>0</v>
      </c>
      <c r="BC507" s="21">
        <v>0.56999999999999995</v>
      </c>
      <c r="BD507" s="21">
        <v>0</v>
      </c>
      <c r="BE507" s="21">
        <v>0.56999999999999995</v>
      </c>
      <c r="BF507" s="21">
        <v>0.46</v>
      </c>
      <c r="BG507" s="23">
        <v>30</v>
      </c>
      <c r="BH507" s="23">
        <v>7</v>
      </c>
      <c r="BI507" s="23">
        <v>213</v>
      </c>
      <c r="BJ507" s="23">
        <v>23</v>
      </c>
      <c r="BK507" s="23">
        <v>24</v>
      </c>
      <c r="BL507" s="23">
        <v>11</v>
      </c>
      <c r="BM507" s="23">
        <v>42</v>
      </c>
      <c r="BN507" s="23">
        <v>13</v>
      </c>
      <c r="BO507" s="21"/>
      <c r="BP507" s="21"/>
      <c r="BQ507" s="21"/>
      <c r="BR507" s="21"/>
      <c r="BS507" s="21"/>
      <c r="BT507" s="21"/>
      <c r="BU507" s="23">
        <v>2.7</v>
      </c>
      <c r="BV507" s="23">
        <v>0</v>
      </c>
      <c r="BW507" s="23">
        <v>0</v>
      </c>
      <c r="BX507" s="23">
        <v>2.7</v>
      </c>
      <c r="BY507" s="23">
        <v>2.1800000000000002</v>
      </c>
      <c r="BZ507" s="23">
        <v>0</v>
      </c>
      <c r="CA507" s="23">
        <v>50</v>
      </c>
      <c r="CB507" s="23">
        <v>18</v>
      </c>
      <c r="CC507" s="23">
        <v>31</v>
      </c>
      <c r="CD507" s="23">
        <v>9</v>
      </c>
      <c r="CE507" s="23">
        <v>31</v>
      </c>
      <c r="CF507" s="23">
        <v>9</v>
      </c>
      <c r="CG507" s="23">
        <v>199</v>
      </c>
      <c r="CH507" s="23">
        <v>37</v>
      </c>
      <c r="CI507" s="23">
        <v>0</v>
      </c>
      <c r="CJ507" s="23">
        <v>0</v>
      </c>
      <c r="CK507" s="21"/>
      <c r="CL507" s="21"/>
      <c r="CM507" s="21"/>
      <c r="CN507" s="21"/>
      <c r="CO507" s="21"/>
      <c r="CP507" s="21"/>
      <c r="CQ507" s="21"/>
      <c r="CR507" s="21"/>
      <c r="CS507" s="21"/>
      <c r="CT507" s="21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</row>
    <row r="508" spans="1:267" ht="17.25" thickBot="1">
      <c r="A508" s="21"/>
      <c r="B508" s="21"/>
      <c r="C508" s="23">
        <v>437753</v>
      </c>
      <c r="D508" s="23">
        <v>0</v>
      </c>
      <c r="E508" s="23">
        <v>0</v>
      </c>
      <c r="F508" s="23">
        <v>0</v>
      </c>
      <c r="G508" s="23">
        <v>0</v>
      </c>
      <c r="H508" s="23">
        <v>0</v>
      </c>
      <c r="I508" s="23">
        <v>2</v>
      </c>
      <c r="J508" s="21">
        <v>1.5</v>
      </c>
      <c r="K508" s="21">
        <v>0.5</v>
      </c>
      <c r="L508" s="23">
        <v>0</v>
      </c>
      <c r="M508" s="21" t="s">
        <v>1828</v>
      </c>
      <c r="N508" s="21">
        <v>0</v>
      </c>
      <c r="O508" s="23">
        <v>438</v>
      </c>
      <c r="P508" s="24" t="b">
        <v>0</v>
      </c>
      <c r="Q508" s="21"/>
      <c r="R508" s="21"/>
      <c r="S508" s="23">
        <v>40</v>
      </c>
      <c r="T508" s="21" t="s">
        <v>1829</v>
      </c>
      <c r="U508" s="21">
        <v>0</v>
      </c>
      <c r="V508" s="21" t="s">
        <v>984</v>
      </c>
      <c r="W508" s="21">
        <v>0.1</v>
      </c>
      <c r="X508" s="24" t="b">
        <v>0</v>
      </c>
      <c r="Y508" s="21"/>
      <c r="Z508" s="21" t="s">
        <v>1129</v>
      </c>
      <c r="AA508" s="23">
        <v>16</v>
      </c>
      <c r="AB508" s="23">
        <v>17</v>
      </c>
      <c r="AC508" s="23">
        <v>0</v>
      </c>
      <c r="AD508" s="23">
        <v>242</v>
      </c>
      <c r="AE508" s="23">
        <v>242</v>
      </c>
      <c r="AF508" s="23">
        <v>711</v>
      </c>
      <c r="AG508" s="23">
        <v>711</v>
      </c>
      <c r="AH508" s="21">
        <v>0</v>
      </c>
      <c r="AI508" s="21">
        <v>0</v>
      </c>
      <c r="AJ508" s="21" t="s">
        <v>984</v>
      </c>
      <c r="AK508" s="23">
        <v>0</v>
      </c>
      <c r="AL508" s="23">
        <v>0</v>
      </c>
      <c r="AM508" s="23">
        <v>0</v>
      </c>
      <c r="AN508" s="23">
        <v>0</v>
      </c>
      <c r="AO508" s="23">
        <v>0</v>
      </c>
      <c r="AP508" s="23">
        <v>0</v>
      </c>
      <c r="AQ508" s="23">
        <v>0</v>
      </c>
      <c r="AR508" s="23">
        <v>0</v>
      </c>
      <c r="AS508" s="23">
        <v>0</v>
      </c>
      <c r="AT508" s="23">
        <v>0</v>
      </c>
      <c r="AU508" s="23">
        <v>0</v>
      </c>
      <c r="AV508" s="23">
        <v>0</v>
      </c>
      <c r="AW508" s="23">
        <v>0</v>
      </c>
      <c r="AX508" s="21">
        <v>0</v>
      </c>
      <c r="AY508" s="21">
        <v>0</v>
      </c>
      <c r="AZ508" s="21">
        <v>0</v>
      </c>
      <c r="BA508" s="21">
        <v>0</v>
      </c>
      <c r="BB508" s="23">
        <v>0</v>
      </c>
      <c r="BC508" s="21">
        <v>0</v>
      </c>
      <c r="BD508" s="21">
        <v>0</v>
      </c>
      <c r="BE508" s="21">
        <v>0</v>
      </c>
      <c r="BF508" s="21">
        <v>0</v>
      </c>
      <c r="BG508" s="23">
        <v>301</v>
      </c>
      <c r="BH508" s="23">
        <v>123</v>
      </c>
      <c r="BI508" s="23">
        <v>293</v>
      </c>
      <c r="BJ508" s="23">
        <v>119</v>
      </c>
      <c r="BK508" s="23">
        <v>250</v>
      </c>
      <c r="BL508" s="23">
        <v>94</v>
      </c>
      <c r="BM508" s="23">
        <v>310</v>
      </c>
      <c r="BN508" s="23">
        <v>122</v>
      </c>
      <c r="BO508" s="21"/>
      <c r="BP508" s="21"/>
      <c r="BQ508" s="21"/>
      <c r="BR508" s="21"/>
      <c r="BS508" s="21"/>
      <c r="BT508" s="21"/>
      <c r="BU508" s="23">
        <v>0</v>
      </c>
      <c r="BV508" s="23">
        <v>0</v>
      </c>
      <c r="BW508" s="23">
        <v>0</v>
      </c>
      <c r="BX508" s="23">
        <v>0</v>
      </c>
      <c r="BY508" s="23">
        <v>0</v>
      </c>
      <c r="BZ508" s="23">
        <v>0</v>
      </c>
      <c r="CA508" s="23">
        <v>630</v>
      </c>
      <c r="CB508" s="23">
        <v>193</v>
      </c>
      <c r="CC508" s="23">
        <v>356</v>
      </c>
      <c r="CD508" s="23">
        <v>127</v>
      </c>
      <c r="CE508" s="23">
        <v>356</v>
      </c>
      <c r="CF508" s="23">
        <v>127</v>
      </c>
      <c r="CG508" s="23">
        <v>406</v>
      </c>
      <c r="CH508" s="23">
        <v>157</v>
      </c>
      <c r="CI508" s="23">
        <v>0</v>
      </c>
      <c r="CJ508" s="23">
        <v>0</v>
      </c>
      <c r="CK508" s="21"/>
      <c r="CL508" s="21"/>
      <c r="CM508" s="21"/>
      <c r="CN508" s="21"/>
      <c r="CO508" s="21"/>
      <c r="CP508" s="21"/>
      <c r="CQ508" s="21"/>
      <c r="CR508" s="21"/>
      <c r="CS508" s="21"/>
      <c r="CT508" s="21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</row>
    <row r="509" spans="1:267" ht="17.25" thickBot="1">
      <c r="A509" s="21"/>
      <c r="B509" s="21"/>
      <c r="C509" s="23">
        <v>90585</v>
      </c>
      <c r="D509" s="23">
        <v>0</v>
      </c>
      <c r="E509" s="23">
        <v>0</v>
      </c>
      <c r="F509" s="23">
        <v>0</v>
      </c>
      <c r="G509" s="23">
        <v>0</v>
      </c>
      <c r="H509" s="23">
        <v>0</v>
      </c>
      <c r="I509" s="23">
        <v>2</v>
      </c>
      <c r="J509" s="21">
        <v>2.5</v>
      </c>
      <c r="K509" s="21">
        <v>1.5</v>
      </c>
      <c r="L509" s="23">
        <v>1</v>
      </c>
      <c r="M509" s="21" t="s">
        <v>1830</v>
      </c>
      <c r="N509" s="21">
        <v>1</v>
      </c>
      <c r="O509" s="23">
        <v>439</v>
      </c>
      <c r="P509" s="24" t="b">
        <v>0</v>
      </c>
      <c r="Q509" s="21"/>
      <c r="R509" s="21"/>
      <c r="S509" s="23">
        <v>45</v>
      </c>
      <c r="T509" s="21" t="s">
        <v>1831</v>
      </c>
      <c r="U509" s="21">
        <v>1</v>
      </c>
      <c r="V509" s="21" t="s">
        <v>907</v>
      </c>
      <c r="W509" s="21">
        <v>0.1</v>
      </c>
      <c r="X509" s="24" t="b">
        <v>0</v>
      </c>
      <c r="Y509" s="21"/>
      <c r="Z509" s="21" t="s">
        <v>1129</v>
      </c>
      <c r="AA509" s="23">
        <v>16</v>
      </c>
      <c r="AB509" s="23">
        <v>17</v>
      </c>
      <c r="AC509" s="23">
        <v>1</v>
      </c>
      <c r="AD509" s="23">
        <v>1803</v>
      </c>
      <c r="AE509" s="23">
        <v>1803</v>
      </c>
      <c r="AF509" s="23">
        <v>695</v>
      </c>
      <c r="AG509" s="23">
        <v>695</v>
      </c>
      <c r="AH509" s="21">
        <v>0.2</v>
      </c>
      <c r="AI509" s="21">
        <v>0.2</v>
      </c>
      <c r="AJ509" s="21" t="s">
        <v>907</v>
      </c>
      <c r="AK509" s="23">
        <v>90</v>
      </c>
      <c r="AL509" s="23">
        <v>0</v>
      </c>
      <c r="AM509" s="23">
        <v>0</v>
      </c>
      <c r="AN509" s="23">
        <v>0</v>
      </c>
      <c r="AO509" s="23">
        <v>2</v>
      </c>
      <c r="AP509" s="23">
        <v>0</v>
      </c>
      <c r="AQ509" s="23">
        <v>0</v>
      </c>
      <c r="AR509" s="23">
        <v>0</v>
      </c>
      <c r="AS509" s="23">
        <v>0</v>
      </c>
      <c r="AT509" s="23">
        <v>0</v>
      </c>
      <c r="AU509" s="23">
        <v>0</v>
      </c>
      <c r="AV509" s="23">
        <v>0</v>
      </c>
      <c r="AW509" s="23">
        <v>14</v>
      </c>
      <c r="AX509" s="21">
        <v>17.600000000000001</v>
      </c>
      <c r="AY509" s="21">
        <v>10.8</v>
      </c>
      <c r="AZ509" s="21">
        <v>33</v>
      </c>
      <c r="BA509" s="21">
        <v>6.1</v>
      </c>
      <c r="BB509" s="23">
        <v>1</v>
      </c>
      <c r="BC509" s="21">
        <v>0.21</v>
      </c>
      <c r="BD509" s="21">
        <v>0.03</v>
      </c>
      <c r="BE509" s="21">
        <v>0.24</v>
      </c>
      <c r="BF509" s="21">
        <v>0.83</v>
      </c>
      <c r="BG509" s="23">
        <v>85</v>
      </c>
      <c r="BH509" s="23">
        <v>36</v>
      </c>
      <c r="BI509" s="23">
        <v>108</v>
      </c>
      <c r="BJ509" s="23">
        <v>31</v>
      </c>
      <c r="BK509" s="23">
        <v>28</v>
      </c>
      <c r="BL509" s="23">
        <v>6</v>
      </c>
      <c r="BM509" s="23">
        <v>49</v>
      </c>
      <c r="BN509" s="23">
        <v>11</v>
      </c>
      <c r="BO509" s="21"/>
      <c r="BP509" s="21"/>
      <c r="BQ509" s="21"/>
      <c r="BR509" s="21"/>
      <c r="BS509" s="21"/>
      <c r="BT509" s="21"/>
      <c r="BU509" s="23">
        <v>0.21</v>
      </c>
      <c r="BV509" s="23">
        <v>0</v>
      </c>
      <c r="BW509" s="23">
        <v>0.03</v>
      </c>
      <c r="BX509" s="23">
        <v>0.24</v>
      </c>
      <c r="BY509" s="23">
        <v>0.83</v>
      </c>
      <c r="BZ509" s="23">
        <v>2</v>
      </c>
      <c r="CA509" s="23">
        <v>340</v>
      </c>
      <c r="CB509" s="23">
        <v>54</v>
      </c>
      <c r="CC509" s="23">
        <v>186</v>
      </c>
      <c r="CD509" s="23">
        <v>61</v>
      </c>
      <c r="CE509" s="23">
        <v>186</v>
      </c>
      <c r="CF509" s="23">
        <v>61</v>
      </c>
      <c r="CG509" s="23">
        <v>404</v>
      </c>
      <c r="CH509" s="23">
        <v>155</v>
      </c>
      <c r="CI509" s="23">
        <v>1</v>
      </c>
      <c r="CJ509" s="23">
        <v>0</v>
      </c>
      <c r="CK509" s="21"/>
      <c r="CL509" s="21"/>
      <c r="CM509" s="21"/>
      <c r="CN509" s="21"/>
      <c r="CO509" s="21"/>
      <c r="CP509" s="21"/>
      <c r="CQ509" s="21"/>
      <c r="CR509" s="21"/>
      <c r="CS509" s="21"/>
      <c r="CT509" s="21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</row>
    <row r="510" spans="1:267" ht="17.25" thickBot="1">
      <c r="A510" s="23">
        <v>0</v>
      </c>
      <c r="B510" s="23">
        <v>0</v>
      </c>
      <c r="C510" s="23">
        <v>245830</v>
      </c>
      <c r="D510" s="23">
        <v>0</v>
      </c>
      <c r="E510" s="23">
        <v>0</v>
      </c>
      <c r="F510" s="23">
        <v>0</v>
      </c>
      <c r="G510" s="23">
        <v>0</v>
      </c>
      <c r="H510" s="23">
        <v>0</v>
      </c>
      <c r="I510" s="23">
        <v>3</v>
      </c>
      <c r="J510" s="21">
        <v>0</v>
      </c>
      <c r="K510" s="21">
        <v>0</v>
      </c>
      <c r="L510" s="23">
        <v>0</v>
      </c>
      <c r="M510" s="21" t="s">
        <v>1310</v>
      </c>
      <c r="N510" s="21">
        <v>0</v>
      </c>
      <c r="O510" s="23">
        <v>440</v>
      </c>
      <c r="P510" s="24" t="b">
        <v>0</v>
      </c>
      <c r="Q510" s="21" t="s">
        <v>2770</v>
      </c>
      <c r="R510" s="21" t="s">
        <v>2771</v>
      </c>
      <c r="S510" s="23">
        <v>45</v>
      </c>
      <c r="T510" s="21" t="s">
        <v>2530</v>
      </c>
      <c r="U510" s="21">
        <v>0</v>
      </c>
      <c r="V510" s="21" t="s">
        <v>2531</v>
      </c>
      <c r="W510" s="21">
        <v>0</v>
      </c>
      <c r="X510" s="24" t="b">
        <v>0</v>
      </c>
      <c r="Y510" s="21"/>
      <c r="Z510" s="21" t="s">
        <v>1143</v>
      </c>
      <c r="AA510" s="23">
        <v>16</v>
      </c>
      <c r="AB510" s="23">
        <v>17</v>
      </c>
      <c r="AC510" s="23">
        <v>0</v>
      </c>
      <c r="AD510" s="23">
        <v>0</v>
      </c>
      <c r="AE510" s="23">
        <v>0</v>
      </c>
      <c r="AF510" s="23">
        <v>98</v>
      </c>
      <c r="AG510" s="23">
        <v>98</v>
      </c>
      <c r="AH510" s="21">
        <v>0</v>
      </c>
      <c r="AI510" s="21">
        <v>0</v>
      </c>
      <c r="AJ510" s="21" t="s">
        <v>2531</v>
      </c>
      <c r="AK510" s="23">
        <v>0</v>
      </c>
      <c r="AL510" s="23">
        <v>0</v>
      </c>
      <c r="AM510" s="23">
        <v>0</v>
      </c>
      <c r="AN510" s="23">
        <v>0</v>
      </c>
      <c r="AO510" s="23">
        <v>0</v>
      </c>
      <c r="AP510" s="23">
        <v>0</v>
      </c>
      <c r="AQ510" s="23">
        <v>0</v>
      </c>
      <c r="AR510" s="23">
        <v>0</v>
      </c>
      <c r="AS510" s="23">
        <v>0</v>
      </c>
      <c r="AT510" s="23">
        <v>0</v>
      </c>
      <c r="AU510" s="23">
        <v>0</v>
      </c>
      <c r="AV510" s="23">
        <v>0</v>
      </c>
      <c r="AW510" s="23">
        <v>0</v>
      </c>
      <c r="AX510" s="21">
        <v>0</v>
      </c>
      <c r="AY510" s="21">
        <v>0</v>
      </c>
      <c r="AZ510" s="21">
        <v>0</v>
      </c>
      <c r="BA510" s="21">
        <v>0</v>
      </c>
      <c r="BB510" s="23">
        <v>0</v>
      </c>
      <c r="BC510" s="21">
        <v>0</v>
      </c>
      <c r="BD510" s="21">
        <v>0</v>
      </c>
      <c r="BE510" s="21">
        <v>0</v>
      </c>
      <c r="BF510" s="21">
        <v>0</v>
      </c>
      <c r="BG510" s="23">
        <v>429</v>
      </c>
      <c r="BH510" s="23">
        <v>134</v>
      </c>
      <c r="BI510" s="23">
        <v>429</v>
      </c>
      <c r="BJ510" s="23">
        <v>139</v>
      </c>
      <c r="BK510" s="23">
        <v>405</v>
      </c>
      <c r="BL510" s="23">
        <v>122</v>
      </c>
      <c r="BM510" s="23">
        <v>438</v>
      </c>
      <c r="BN510" s="23">
        <v>141</v>
      </c>
      <c r="BO510" s="21"/>
      <c r="BP510" s="21"/>
      <c r="BQ510" s="21"/>
      <c r="BR510" s="21"/>
      <c r="BS510" s="21"/>
      <c r="BT510" s="21"/>
      <c r="BU510" s="23">
        <v>0</v>
      </c>
      <c r="BV510" s="23">
        <v>0</v>
      </c>
      <c r="BW510" s="23">
        <v>0</v>
      </c>
      <c r="BX510" s="23">
        <v>0</v>
      </c>
      <c r="BY510" s="23">
        <v>0</v>
      </c>
      <c r="BZ510" s="23">
        <v>0</v>
      </c>
      <c r="CA510" s="23">
        <v>464</v>
      </c>
      <c r="CB510" s="23">
        <v>232</v>
      </c>
      <c r="CC510" s="23">
        <v>478</v>
      </c>
      <c r="CD510" s="23">
        <v>163</v>
      </c>
      <c r="CE510" s="23">
        <v>478</v>
      </c>
      <c r="CF510" s="23">
        <v>163</v>
      </c>
      <c r="CG510" s="23">
        <v>649</v>
      </c>
      <c r="CH510" s="23">
        <v>271</v>
      </c>
      <c r="CI510" s="23">
        <v>0</v>
      </c>
      <c r="CJ510" s="23">
        <v>0</v>
      </c>
      <c r="CK510" s="21"/>
      <c r="CL510" s="21"/>
      <c r="CM510" s="21"/>
      <c r="CN510" s="21"/>
      <c r="CO510" s="21"/>
      <c r="CP510" s="21"/>
      <c r="CQ510" s="21"/>
      <c r="CR510" s="21"/>
      <c r="CS510" s="21"/>
      <c r="CT510" s="21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</row>
    <row r="511" spans="1:267" ht="17.25" thickBot="1">
      <c r="A511" s="23">
        <v>0</v>
      </c>
      <c r="B511" s="23">
        <v>0</v>
      </c>
      <c r="C511" s="23">
        <v>56917</v>
      </c>
      <c r="D511" s="23">
        <v>0</v>
      </c>
      <c r="E511" s="23">
        <v>0</v>
      </c>
      <c r="F511" s="23">
        <v>0</v>
      </c>
      <c r="G511" s="23">
        <v>0</v>
      </c>
      <c r="H511" s="23">
        <v>0</v>
      </c>
      <c r="I511" s="23">
        <v>2</v>
      </c>
      <c r="J511" s="21">
        <v>0</v>
      </c>
      <c r="K511" s="21">
        <v>0</v>
      </c>
      <c r="L511" s="23">
        <v>0</v>
      </c>
      <c r="M511" s="21" t="s">
        <v>1804</v>
      </c>
      <c r="N511" s="21">
        <v>0</v>
      </c>
      <c r="O511" s="23">
        <v>441</v>
      </c>
      <c r="P511" s="24" t="b">
        <v>0</v>
      </c>
      <c r="Q511" s="21" t="s">
        <v>2939</v>
      </c>
      <c r="R511" s="21" t="s">
        <v>2940</v>
      </c>
      <c r="S511" s="23">
        <v>45</v>
      </c>
      <c r="T511" s="21" t="s">
        <v>1805</v>
      </c>
      <c r="U511" s="21">
        <v>0</v>
      </c>
      <c r="V511" s="21" t="s">
        <v>871</v>
      </c>
      <c r="W511" s="21">
        <v>0</v>
      </c>
      <c r="X511" s="24" t="b">
        <v>0</v>
      </c>
      <c r="Y511" s="21"/>
      <c r="Z511" s="21" t="s">
        <v>1143</v>
      </c>
      <c r="AA511" s="23">
        <v>16</v>
      </c>
      <c r="AB511" s="23">
        <v>17</v>
      </c>
      <c r="AC511" s="23">
        <v>0</v>
      </c>
      <c r="AD511" s="23">
        <v>0</v>
      </c>
      <c r="AE511" s="23">
        <v>0</v>
      </c>
      <c r="AF511" s="23">
        <v>829</v>
      </c>
      <c r="AG511" s="23">
        <v>829</v>
      </c>
      <c r="AH511" s="21">
        <v>0</v>
      </c>
      <c r="AI511" s="21">
        <v>0</v>
      </c>
      <c r="AJ511" s="21" t="s">
        <v>871</v>
      </c>
      <c r="AK511" s="23">
        <v>0</v>
      </c>
      <c r="AL511" s="23">
        <v>0</v>
      </c>
      <c r="AM511" s="23">
        <v>0</v>
      </c>
      <c r="AN511" s="23">
        <v>0</v>
      </c>
      <c r="AO511" s="23">
        <v>0</v>
      </c>
      <c r="AP511" s="23">
        <v>0</v>
      </c>
      <c r="AQ511" s="23">
        <v>0</v>
      </c>
      <c r="AR511" s="23">
        <v>0</v>
      </c>
      <c r="AS511" s="23">
        <v>0</v>
      </c>
      <c r="AT511" s="23">
        <v>0</v>
      </c>
      <c r="AU511" s="23">
        <v>0</v>
      </c>
      <c r="AV511" s="23">
        <v>0</v>
      </c>
      <c r="AW511" s="23">
        <v>0</v>
      </c>
      <c r="AX511" s="21">
        <v>0</v>
      </c>
      <c r="AY511" s="21">
        <v>0</v>
      </c>
      <c r="AZ511" s="21">
        <v>0</v>
      </c>
      <c r="BA511" s="21">
        <v>0</v>
      </c>
      <c r="BB511" s="23">
        <v>0</v>
      </c>
      <c r="BC511" s="21">
        <v>0</v>
      </c>
      <c r="BD511" s="21">
        <v>0</v>
      </c>
      <c r="BE511" s="21">
        <v>0</v>
      </c>
      <c r="BF511" s="21">
        <v>0</v>
      </c>
      <c r="BG511" s="23">
        <v>340</v>
      </c>
      <c r="BH511" s="23">
        <v>149</v>
      </c>
      <c r="BI511" s="23">
        <v>332</v>
      </c>
      <c r="BJ511" s="23">
        <v>144</v>
      </c>
      <c r="BK511" s="23">
        <v>294</v>
      </c>
      <c r="BL511" s="23">
        <v>124</v>
      </c>
      <c r="BM511" s="23">
        <v>348</v>
      </c>
      <c r="BN511" s="23">
        <v>147</v>
      </c>
      <c r="BO511" s="21"/>
      <c r="BP511" s="21"/>
      <c r="BQ511" s="21"/>
      <c r="BR511" s="21"/>
      <c r="BS511" s="21"/>
      <c r="BT511" s="21"/>
      <c r="BU511" s="23">
        <v>0</v>
      </c>
      <c r="BV511" s="23">
        <v>0</v>
      </c>
      <c r="BW511" s="23">
        <v>0</v>
      </c>
      <c r="BX511" s="23">
        <v>0</v>
      </c>
      <c r="BY511" s="23">
        <v>0</v>
      </c>
      <c r="BZ511" s="23">
        <v>0</v>
      </c>
      <c r="CA511" s="23">
        <v>323</v>
      </c>
      <c r="CB511" s="23">
        <v>44</v>
      </c>
      <c r="CC511" s="23">
        <v>392</v>
      </c>
      <c r="CD511" s="23">
        <v>151</v>
      </c>
      <c r="CE511" s="23">
        <v>392</v>
      </c>
      <c r="CF511" s="23">
        <v>151</v>
      </c>
      <c r="CG511" s="23">
        <v>564</v>
      </c>
      <c r="CH511" s="23">
        <v>200</v>
      </c>
      <c r="CI511" s="23">
        <v>0</v>
      </c>
      <c r="CJ511" s="23">
        <v>0</v>
      </c>
      <c r="CK511" s="21"/>
      <c r="CL511" s="21"/>
      <c r="CM511" s="21"/>
      <c r="CN511" s="21"/>
      <c r="CO511" s="21"/>
      <c r="CP511" s="21"/>
      <c r="CQ511" s="21"/>
      <c r="CR511" s="21"/>
      <c r="CS511" s="21"/>
      <c r="CT511" s="21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</row>
    <row r="512" spans="1:267" ht="17.25" thickBot="1">
      <c r="A512" s="21"/>
      <c r="B512" s="21"/>
      <c r="C512" s="23">
        <v>513046</v>
      </c>
      <c r="D512" s="23">
        <v>0</v>
      </c>
      <c r="E512" s="23">
        <v>0</v>
      </c>
      <c r="F512" s="23">
        <v>0</v>
      </c>
      <c r="G512" s="23">
        <v>0</v>
      </c>
      <c r="H512" s="23">
        <v>0</v>
      </c>
      <c r="I512" s="23">
        <v>3</v>
      </c>
      <c r="J512" s="21">
        <v>2.6</v>
      </c>
      <c r="K512" s="21">
        <v>1.6</v>
      </c>
      <c r="L512" s="23">
        <v>2</v>
      </c>
      <c r="M512" s="21" t="s">
        <v>259</v>
      </c>
      <c r="N512" s="21">
        <v>2</v>
      </c>
      <c r="O512" s="23">
        <v>442</v>
      </c>
      <c r="P512" s="24" t="b">
        <v>0</v>
      </c>
      <c r="Q512" s="21"/>
      <c r="R512" s="21"/>
      <c r="S512" s="23">
        <v>55</v>
      </c>
      <c r="T512" s="21" t="s">
        <v>1856</v>
      </c>
      <c r="U512" s="21">
        <v>2</v>
      </c>
      <c r="V512" s="21" t="s">
        <v>1857</v>
      </c>
      <c r="W512" s="21">
        <v>0.1</v>
      </c>
      <c r="X512" s="24" t="b">
        <v>0</v>
      </c>
      <c r="Y512" s="21"/>
      <c r="Z512" s="21" t="s">
        <v>1129</v>
      </c>
      <c r="AA512" s="23">
        <v>16</v>
      </c>
      <c r="AB512" s="23">
        <v>17</v>
      </c>
      <c r="AC512" s="23">
        <v>2</v>
      </c>
      <c r="AD512" s="23">
        <v>521</v>
      </c>
      <c r="AE512" s="23">
        <v>521</v>
      </c>
      <c r="AF512" s="23">
        <v>904</v>
      </c>
      <c r="AG512" s="23">
        <v>904</v>
      </c>
      <c r="AH512" s="21">
        <v>0.4</v>
      </c>
      <c r="AI512" s="21">
        <v>0.4</v>
      </c>
      <c r="AJ512" s="21" t="s">
        <v>259</v>
      </c>
      <c r="AK512" s="23">
        <v>70</v>
      </c>
      <c r="AL512" s="23">
        <v>0</v>
      </c>
      <c r="AM512" s="23">
        <v>0</v>
      </c>
      <c r="AN512" s="23">
        <v>0</v>
      </c>
      <c r="AO512" s="23">
        <v>2</v>
      </c>
      <c r="AP512" s="23">
        <v>0</v>
      </c>
      <c r="AQ512" s="23">
        <v>0</v>
      </c>
      <c r="AR512" s="23">
        <v>0</v>
      </c>
      <c r="AS512" s="23">
        <v>0</v>
      </c>
      <c r="AT512" s="23">
        <v>0</v>
      </c>
      <c r="AU512" s="23">
        <v>0</v>
      </c>
      <c r="AV512" s="23">
        <v>0</v>
      </c>
      <c r="AW512" s="23">
        <v>8</v>
      </c>
      <c r="AX512" s="21">
        <v>8.6</v>
      </c>
      <c r="AY512" s="21">
        <v>1.1000000000000001</v>
      </c>
      <c r="AZ512" s="21">
        <v>2</v>
      </c>
      <c r="BA512" s="21">
        <v>1.2</v>
      </c>
      <c r="BB512" s="23">
        <v>1</v>
      </c>
      <c r="BC512" s="21">
        <v>0</v>
      </c>
      <c r="BD512" s="21">
        <v>0.01</v>
      </c>
      <c r="BE512" s="21">
        <v>0.01</v>
      </c>
      <c r="BF512" s="21">
        <v>0.38</v>
      </c>
      <c r="BG512" s="23">
        <v>154</v>
      </c>
      <c r="BH512" s="23">
        <v>65</v>
      </c>
      <c r="BI512" s="23">
        <v>175</v>
      </c>
      <c r="BJ512" s="23">
        <v>98</v>
      </c>
      <c r="BK512" s="23">
        <v>161</v>
      </c>
      <c r="BL512" s="23">
        <v>89</v>
      </c>
      <c r="BM512" s="23">
        <v>191</v>
      </c>
      <c r="BN512" s="23">
        <v>88</v>
      </c>
      <c r="BO512" s="21"/>
      <c r="BP512" s="21"/>
      <c r="BQ512" s="21"/>
      <c r="BR512" s="21"/>
      <c r="BS512" s="21"/>
      <c r="BT512" s="21"/>
      <c r="BU512" s="23">
        <v>0</v>
      </c>
      <c r="BV512" s="23">
        <v>0</v>
      </c>
      <c r="BW512" s="23">
        <v>0.01</v>
      </c>
      <c r="BX512" s="23">
        <v>0.01</v>
      </c>
      <c r="BY512" s="23">
        <v>0.49</v>
      </c>
      <c r="BZ512" s="23">
        <v>2.57</v>
      </c>
      <c r="CA512" s="23">
        <v>147</v>
      </c>
      <c r="CB512" s="23">
        <v>94</v>
      </c>
      <c r="CC512" s="23">
        <v>158</v>
      </c>
      <c r="CD512" s="23">
        <v>71</v>
      </c>
      <c r="CE512" s="23">
        <v>158</v>
      </c>
      <c r="CF512" s="23">
        <v>71</v>
      </c>
      <c r="CG512" s="23">
        <v>403</v>
      </c>
      <c r="CH512" s="23">
        <v>128</v>
      </c>
      <c r="CI512" s="23">
        <v>1.29</v>
      </c>
      <c r="CJ512" s="23">
        <v>0</v>
      </c>
      <c r="CK512" s="21"/>
      <c r="CL512" s="21"/>
      <c r="CM512" s="21"/>
      <c r="CN512" s="21"/>
      <c r="CO512" s="21"/>
      <c r="CP512" s="21"/>
      <c r="CQ512" s="21"/>
      <c r="CR512" s="21"/>
      <c r="CS512" s="21"/>
      <c r="CT512" s="21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</row>
    <row r="513" spans="1:267" ht="17.25" thickBot="1">
      <c r="A513" s="21"/>
      <c r="B513" s="21"/>
      <c r="C513" s="23">
        <v>230251</v>
      </c>
      <c r="D513" s="23">
        <v>0</v>
      </c>
      <c r="E513" s="23">
        <v>0</v>
      </c>
      <c r="F513" s="23">
        <v>0</v>
      </c>
      <c r="G513" s="23">
        <v>0</v>
      </c>
      <c r="H513" s="23">
        <v>0</v>
      </c>
      <c r="I513" s="23">
        <v>4</v>
      </c>
      <c r="J513" s="21">
        <v>1.9</v>
      </c>
      <c r="K513" s="21">
        <v>0.9</v>
      </c>
      <c r="L513" s="23">
        <v>0</v>
      </c>
      <c r="M513" s="21" t="s">
        <v>1848</v>
      </c>
      <c r="N513" s="21">
        <v>0</v>
      </c>
      <c r="O513" s="23">
        <v>443</v>
      </c>
      <c r="P513" s="24" t="b">
        <v>0</v>
      </c>
      <c r="Q513" s="21"/>
      <c r="R513" s="21"/>
      <c r="S513" s="23">
        <v>50</v>
      </c>
      <c r="T513" s="21" t="s">
        <v>1849</v>
      </c>
      <c r="U513" s="21">
        <v>0</v>
      </c>
      <c r="V513" s="21" t="s">
        <v>858</v>
      </c>
      <c r="W513" s="21">
        <v>0.6</v>
      </c>
      <c r="X513" s="24" t="b">
        <v>0</v>
      </c>
      <c r="Y513" s="21"/>
      <c r="Z513" s="21" t="s">
        <v>1129</v>
      </c>
      <c r="AA513" s="23">
        <v>16</v>
      </c>
      <c r="AB513" s="23">
        <v>17</v>
      </c>
      <c r="AC513" s="23">
        <v>0</v>
      </c>
      <c r="AD513" s="23">
        <v>1692</v>
      </c>
      <c r="AE513" s="23">
        <v>1692</v>
      </c>
      <c r="AF513" s="23">
        <v>5917</v>
      </c>
      <c r="AG513" s="23">
        <v>5917</v>
      </c>
      <c r="AH513" s="21">
        <v>0</v>
      </c>
      <c r="AI513" s="21">
        <v>0</v>
      </c>
      <c r="AJ513" s="21" t="s">
        <v>858</v>
      </c>
      <c r="AK513" s="23">
        <v>0</v>
      </c>
      <c r="AL513" s="23">
        <v>0</v>
      </c>
      <c r="AM513" s="23">
        <v>0</v>
      </c>
      <c r="AN513" s="23">
        <v>0</v>
      </c>
      <c r="AO513" s="23">
        <v>0</v>
      </c>
      <c r="AP513" s="23">
        <v>0</v>
      </c>
      <c r="AQ513" s="23">
        <v>0</v>
      </c>
      <c r="AR513" s="23">
        <v>0</v>
      </c>
      <c r="AS513" s="23">
        <v>0</v>
      </c>
      <c r="AT513" s="23">
        <v>0</v>
      </c>
      <c r="AU513" s="23">
        <v>0</v>
      </c>
      <c r="AV513" s="23">
        <v>0</v>
      </c>
      <c r="AW513" s="23">
        <v>0</v>
      </c>
      <c r="AX513" s="21">
        <v>0</v>
      </c>
      <c r="AY513" s="21">
        <v>0</v>
      </c>
      <c r="AZ513" s="21">
        <v>0</v>
      </c>
      <c r="BA513" s="21">
        <v>0</v>
      </c>
      <c r="BB513" s="23">
        <v>0</v>
      </c>
      <c r="BC513" s="21">
        <v>0</v>
      </c>
      <c r="BD513" s="21">
        <v>0</v>
      </c>
      <c r="BE513" s="21">
        <v>0</v>
      </c>
      <c r="BF513" s="21">
        <v>0</v>
      </c>
      <c r="BG513" s="23">
        <v>571</v>
      </c>
      <c r="BH513" s="23">
        <v>56</v>
      </c>
      <c r="BI513" s="23">
        <v>574</v>
      </c>
      <c r="BJ513" s="23">
        <v>56</v>
      </c>
      <c r="BK513" s="23">
        <v>564</v>
      </c>
      <c r="BL513" s="23">
        <v>57</v>
      </c>
      <c r="BM513" s="23">
        <v>579</v>
      </c>
      <c r="BN513" s="23">
        <v>57</v>
      </c>
      <c r="BO513" s="21"/>
      <c r="BP513" s="21"/>
      <c r="BQ513" s="23">
        <v>4</v>
      </c>
      <c r="BR513" s="21"/>
      <c r="BS513" s="21"/>
      <c r="BT513" s="21"/>
      <c r="BU513" s="23">
        <v>0</v>
      </c>
      <c r="BV513" s="23">
        <v>0</v>
      </c>
      <c r="BW513" s="23">
        <v>0</v>
      </c>
      <c r="BX513" s="23">
        <v>0</v>
      </c>
      <c r="BY513" s="23">
        <v>0</v>
      </c>
      <c r="BZ513" s="23">
        <v>0</v>
      </c>
      <c r="CA513" s="23">
        <v>263</v>
      </c>
      <c r="CB513" s="23">
        <v>51</v>
      </c>
      <c r="CC513" s="23">
        <v>592</v>
      </c>
      <c r="CD513" s="23">
        <v>64</v>
      </c>
      <c r="CE513" s="23">
        <v>592</v>
      </c>
      <c r="CF513" s="23">
        <v>64</v>
      </c>
      <c r="CG513" s="23">
        <v>219</v>
      </c>
      <c r="CH513" s="23">
        <v>40</v>
      </c>
      <c r="CI513" s="23">
        <v>0</v>
      </c>
      <c r="CJ513" s="23">
        <v>0</v>
      </c>
      <c r="CK513" s="21"/>
      <c r="CL513" s="21"/>
      <c r="CM513" s="21"/>
      <c r="CN513" s="21"/>
      <c r="CO513" s="21"/>
      <c r="CP513" s="21"/>
      <c r="CQ513" s="21"/>
      <c r="CR513" s="21"/>
      <c r="CS513" s="21"/>
      <c r="CT513" s="21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</row>
    <row r="514" spans="1:267" ht="17.25" thickBot="1">
      <c r="A514" s="21"/>
      <c r="B514" s="21"/>
      <c r="C514" s="23">
        <v>173399</v>
      </c>
      <c r="D514" s="23">
        <v>0</v>
      </c>
      <c r="E514" s="23">
        <v>0</v>
      </c>
      <c r="F514" s="23">
        <v>0</v>
      </c>
      <c r="G514" s="23">
        <v>0</v>
      </c>
      <c r="H514" s="23">
        <v>0</v>
      </c>
      <c r="I514" s="23">
        <v>2</v>
      </c>
      <c r="J514" s="21">
        <v>1.5</v>
      </c>
      <c r="K514" s="21">
        <v>0.5</v>
      </c>
      <c r="L514" s="23">
        <v>0</v>
      </c>
      <c r="M514" s="21" t="s">
        <v>1132</v>
      </c>
      <c r="N514" s="21">
        <v>0</v>
      </c>
      <c r="O514" s="23">
        <v>444</v>
      </c>
      <c r="P514" s="24" t="b">
        <v>0</v>
      </c>
      <c r="Q514" s="21"/>
      <c r="R514" s="21"/>
      <c r="S514" s="23">
        <v>40</v>
      </c>
      <c r="T514" s="21" t="s">
        <v>1808</v>
      </c>
      <c r="U514" s="21">
        <v>0</v>
      </c>
      <c r="V514" s="21" t="s">
        <v>986</v>
      </c>
      <c r="W514" s="21">
        <v>0.2</v>
      </c>
      <c r="X514" s="24" t="b">
        <v>0</v>
      </c>
      <c r="Y514" s="21"/>
      <c r="Z514" s="21" t="s">
        <v>1129</v>
      </c>
      <c r="AA514" s="23">
        <v>16</v>
      </c>
      <c r="AB514" s="23">
        <v>17</v>
      </c>
      <c r="AC514" s="23">
        <v>0</v>
      </c>
      <c r="AD514" s="23">
        <v>234</v>
      </c>
      <c r="AE514" s="23">
        <v>234</v>
      </c>
      <c r="AF514" s="23">
        <v>811</v>
      </c>
      <c r="AG514" s="23">
        <v>811</v>
      </c>
      <c r="AH514" s="21">
        <v>0</v>
      </c>
      <c r="AI514" s="21">
        <v>0</v>
      </c>
      <c r="AJ514" s="21" t="s">
        <v>986</v>
      </c>
      <c r="AK514" s="23">
        <v>0</v>
      </c>
      <c r="AL514" s="23">
        <v>0</v>
      </c>
      <c r="AM514" s="23">
        <v>0</v>
      </c>
      <c r="AN514" s="23">
        <v>0</v>
      </c>
      <c r="AO514" s="23">
        <v>0</v>
      </c>
      <c r="AP514" s="23">
        <v>0</v>
      </c>
      <c r="AQ514" s="23">
        <v>0</v>
      </c>
      <c r="AR514" s="23">
        <v>0</v>
      </c>
      <c r="AS514" s="23">
        <v>0</v>
      </c>
      <c r="AT514" s="23">
        <v>0</v>
      </c>
      <c r="AU514" s="23">
        <v>0</v>
      </c>
      <c r="AV514" s="23">
        <v>0</v>
      </c>
      <c r="AW514" s="23">
        <v>0</v>
      </c>
      <c r="AX514" s="21">
        <v>0</v>
      </c>
      <c r="AY514" s="21">
        <v>0</v>
      </c>
      <c r="AZ514" s="21">
        <v>0</v>
      </c>
      <c r="BA514" s="21">
        <v>0</v>
      </c>
      <c r="BB514" s="23">
        <v>0</v>
      </c>
      <c r="BC514" s="21">
        <v>0</v>
      </c>
      <c r="BD514" s="21">
        <v>0</v>
      </c>
      <c r="BE514" s="21">
        <v>0</v>
      </c>
      <c r="BF514" s="21">
        <v>0</v>
      </c>
      <c r="BG514" s="23">
        <v>264</v>
      </c>
      <c r="BH514" s="23">
        <v>98</v>
      </c>
      <c r="BI514" s="23">
        <v>255</v>
      </c>
      <c r="BJ514" s="23">
        <v>94</v>
      </c>
      <c r="BK514" s="23">
        <v>212</v>
      </c>
      <c r="BL514" s="23">
        <v>69</v>
      </c>
      <c r="BM514" s="23">
        <v>273</v>
      </c>
      <c r="BN514" s="23">
        <v>97</v>
      </c>
      <c r="BO514" s="21"/>
      <c r="BP514" s="21"/>
      <c r="BQ514" s="21"/>
      <c r="BR514" s="21"/>
      <c r="BS514" s="21"/>
      <c r="BT514" s="21"/>
      <c r="BU514" s="23">
        <v>0</v>
      </c>
      <c r="BV514" s="23">
        <v>0</v>
      </c>
      <c r="BW514" s="23">
        <v>0</v>
      </c>
      <c r="BX514" s="23">
        <v>0</v>
      </c>
      <c r="BY514" s="23">
        <v>0</v>
      </c>
      <c r="BZ514" s="23">
        <v>0</v>
      </c>
      <c r="CA514" s="23">
        <v>592</v>
      </c>
      <c r="CB514" s="23">
        <v>168</v>
      </c>
      <c r="CC514" s="23">
        <v>320</v>
      </c>
      <c r="CD514" s="23">
        <v>103</v>
      </c>
      <c r="CE514" s="23">
        <v>320</v>
      </c>
      <c r="CF514" s="23">
        <v>103</v>
      </c>
      <c r="CG514" s="23">
        <v>378</v>
      </c>
      <c r="CH514" s="23">
        <v>148</v>
      </c>
      <c r="CI514" s="23">
        <v>0</v>
      </c>
      <c r="CJ514" s="23">
        <v>0</v>
      </c>
      <c r="CK514" s="21"/>
      <c r="CL514" s="21"/>
      <c r="CM514" s="21"/>
      <c r="CN514" s="21"/>
      <c r="CO514" s="21"/>
      <c r="CP514" s="21"/>
      <c r="CQ514" s="21"/>
      <c r="CR514" s="21"/>
      <c r="CS514" s="21"/>
      <c r="CT514" s="21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</row>
    <row r="515" spans="1:267" ht="17.25" thickBot="1">
      <c r="A515" s="23">
        <v>0</v>
      </c>
      <c r="B515" s="23">
        <v>0</v>
      </c>
      <c r="C515" s="23">
        <v>116404</v>
      </c>
      <c r="D515" s="23">
        <v>0</v>
      </c>
      <c r="E515" s="23">
        <v>0</v>
      </c>
      <c r="F515" s="23">
        <v>0</v>
      </c>
      <c r="G515" s="23">
        <v>0</v>
      </c>
      <c r="H515" s="23">
        <v>0</v>
      </c>
      <c r="I515" s="23">
        <v>2</v>
      </c>
      <c r="J515" s="21">
        <v>0</v>
      </c>
      <c r="K515" s="21">
        <v>0</v>
      </c>
      <c r="L515" s="23">
        <v>0</v>
      </c>
      <c r="M515" s="21" t="s">
        <v>2030</v>
      </c>
      <c r="N515" s="21">
        <v>0</v>
      </c>
      <c r="O515" s="23">
        <v>445</v>
      </c>
      <c r="P515" s="24" t="b">
        <v>0</v>
      </c>
      <c r="Q515" s="21" t="s">
        <v>1181</v>
      </c>
      <c r="R515" s="21" t="s">
        <v>2772</v>
      </c>
      <c r="S515" s="23">
        <v>45</v>
      </c>
      <c r="T515" s="21" t="s">
        <v>2031</v>
      </c>
      <c r="U515" s="21">
        <v>0</v>
      </c>
      <c r="V515" s="21" t="s">
        <v>2032</v>
      </c>
      <c r="W515" s="21">
        <v>0</v>
      </c>
      <c r="X515" s="24" t="b">
        <v>0</v>
      </c>
      <c r="Y515" s="21"/>
      <c r="Z515" s="21" t="s">
        <v>1170</v>
      </c>
      <c r="AA515" s="23">
        <v>16</v>
      </c>
      <c r="AB515" s="23">
        <v>17</v>
      </c>
      <c r="AC515" s="23">
        <v>0</v>
      </c>
      <c r="AD515" s="23">
        <v>27</v>
      </c>
      <c r="AE515" s="23">
        <v>27</v>
      </c>
      <c r="AF515" s="23">
        <v>731</v>
      </c>
      <c r="AG515" s="23">
        <v>731</v>
      </c>
      <c r="AH515" s="21">
        <v>0</v>
      </c>
      <c r="AI515" s="21">
        <v>0</v>
      </c>
      <c r="AJ515" s="21" t="s">
        <v>2033</v>
      </c>
      <c r="AK515" s="23">
        <v>0</v>
      </c>
      <c r="AL515" s="23">
        <v>0</v>
      </c>
      <c r="AM515" s="23">
        <v>0</v>
      </c>
      <c r="AN515" s="23">
        <v>0</v>
      </c>
      <c r="AO515" s="23">
        <v>0</v>
      </c>
      <c r="AP515" s="23">
        <v>0</v>
      </c>
      <c r="AQ515" s="23">
        <v>0</v>
      </c>
      <c r="AR515" s="23">
        <v>0</v>
      </c>
      <c r="AS515" s="23">
        <v>0</v>
      </c>
      <c r="AT515" s="23">
        <v>0</v>
      </c>
      <c r="AU515" s="23">
        <v>0</v>
      </c>
      <c r="AV515" s="23">
        <v>0</v>
      </c>
      <c r="AW515" s="23">
        <v>0</v>
      </c>
      <c r="AX515" s="21">
        <v>0</v>
      </c>
      <c r="AY515" s="21">
        <v>0</v>
      </c>
      <c r="AZ515" s="21">
        <v>0</v>
      </c>
      <c r="BA515" s="21">
        <v>0</v>
      </c>
      <c r="BB515" s="23">
        <v>0</v>
      </c>
      <c r="BC515" s="21">
        <v>0</v>
      </c>
      <c r="BD515" s="21">
        <v>0</v>
      </c>
      <c r="BE515" s="21">
        <v>0</v>
      </c>
      <c r="BF515" s="21">
        <v>0</v>
      </c>
      <c r="BG515" s="23">
        <v>362</v>
      </c>
      <c r="BH515" s="23">
        <v>165</v>
      </c>
      <c r="BI515" s="23">
        <v>358</v>
      </c>
      <c r="BJ515" s="23">
        <v>161</v>
      </c>
      <c r="BK515" s="23">
        <v>323</v>
      </c>
      <c r="BL515" s="23">
        <v>143</v>
      </c>
      <c r="BM515" s="23">
        <v>370</v>
      </c>
      <c r="BN515" s="23">
        <v>163</v>
      </c>
      <c r="BO515" s="21"/>
      <c r="BP515" s="21"/>
      <c r="BQ515" s="21"/>
      <c r="BR515" s="21"/>
      <c r="BS515" s="21"/>
      <c r="BT515" s="21"/>
      <c r="BU515" s="23">
        <v>0</v>
      </c>
      <c r="BV515" s="23">
        <v>0</v>
      </c>
      <c r="BW515" s="23">
        <v>0</v>
      </c>
      <c r="BX515" s="23">
        <v>0</v>
      </c>
      <c r="BY515" s="23">
        <v>0</v>
      </c>
      <c r="BZ515" s="23">
        <v>0</v>
      </c>
      <c r="CA515" s="23">
        <v>359</v>
      </c>
      <c r="CB515" s="23">
        <v>70</v>
      </c>
      <c r="CC515" s="23">
        <v>410</v>
      </c>
      <c r="CD515" s="23">
        <v>165</v>
      </c>
      <c r="CE515" s="23">
        <v>410</v>
      </c>
      <c r="CF515" s="23">
        <v>165</v>
      </c>
      <c r="CG515" s="23">
        <v>558</v>
      </c>
      <c r="CH515" s="23">
        <v>198</v>
      </c>
      <c r="CI515" s="23">
        <v>0</v>
      </c>
      <c r="CJ515" s="23">
        <v>0</v>
      </c>
      <c r="CK515" s="21"/>
      <c r="CL515" s="21"/>
      <c r="CM515" s="21"/>
      <c r="CN515" s="21"/>
      <c r="CO515" s="21"/>
      <c r="CP515" s="21"/>
      <c r="CQ515" s="21"/>
      <c r="CR515" s="21"/>
      <c r="CS515" s="21"/>
      <c r="CT515" s="21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</row>
    <row r="516" spans="1:267" ht="17.25" thickBot="1">
      <c r="A516" s="21"/>
      <c r="B516" s="21"/>
      <c r="C516" s="23">
        <v>89076</v>
      </c>
      <c r="D516" s="23">
        <v>0</v>
      </c>
      <c r="E516" s="23">
        <v>0</v>
      </c>
      <c r="F516" s="23">
        <v>0</v>
      </c>
      <c r="G516" s="23">
        <v>0</v>
      </c>
      <c r="H516" s="23">
        <v>0</v>
      </c>
      <c r="I516" s="23">
        <v>3</v>
      </c>
      <c r="J516" s="21">
        <v>2.1</v>
      </c>
      <c r="K516" s="21">
        <v>1.1000000000000001</v>
      </c>
      <c r="L516" s="23">
        <v>0</v>
      </c>
      <c r="M516" s="21" t="s">
        <v>1844</v>
      </c>
      <c r="N516" s="21">
        <v>0</v>
      </c>
      <c r="O516" s="23">
        <v>446</v>
      </c>
      <c r="P516" s="24" t="b">
        <v>0</v>
      </c>
      <c r="Q516" s="21"/>
      <c r="R516" s="21"/>
      <c r="S516" s="23">
        <v>50</v>
      </c>
      <c r="T516" s="21" t="s">
        <v>1845</v>
      </c>
      <c r="U516" s="21">
        <v>0</v>
      </c>
      <c r="V516" s="21" t="s">
        <v>874</v>
      </c>
      <c r="W516" s="21">
        <v>0</v>
      </c>
      <c r="X516" s="24" t="b">
        <v>0</v>
      </c>
      <c r="Y516" s="21"/>
      <c r="Z516" s="21" t="s">
        <v>1129</v>
      </c>
      <c r="AA516" s="23">
        <v>16</v>
      </c>
      <c r="AB516" s="23">
        <v>17</v>
      </c>
      <c r="AC516" s="23">
        <v>0</v>
      </c>
      <c r="AD516" s="23">
        <v>22</v>
      </c>
      <c r="AE516" s="23">
        <v>22</v>
      </c>
      <c r="AF516" s="23">
        <v>252</v>
      </c>
      <c r="AG516" s="23">
        <v>252</v>
      </c>
      <c r="AH516" s="21">
        <v>0</v>
      </c>
      <c r="AI516" s="21">
        <v>0</v>
      </c>
      <c r="AJ516" s="21" t="s">
        <v>874</v>
      </c>
      <c r="AK516" s="23">
        <v>0</v>
      </c>
      <c r="AL516" s="23">
        <v>0</v>
      </c>
      <c r="AM516" s="23">
        <v>0</v>
      </c>
      <c r="AN516" s="23">
        <v>0</v>
      </c>
      <c r="AO516" s="23">
        <v>0</v>
      </c>
      <c r="AP516" s="23">
        <v>0</v>
      </c>
      <c r="AQ516" s="23">
        <v>0</v>
      </c>
      <c r="AR516" s="23">
        <v>0</v>
      </c>
      <c r="AS516" s="23">
        <v>0</v>
      </c>
      <c r="AT516" s="23">
        <v>0</v>
      </c>
      <c r="AU516" s="23">
        <v>0</v>
      </c>
      <c r="AV516" s="23">
        <v>0</v>
      </c>
      <c r="AW516" s="23">
        <v>0</v>
      </c>
      <c r="AX516" s="21">
        <v>0</v>
      </c>
      <c r="AY516" s="21">
        <v>0</v>
      </c>
      <c r="AZ516" s="21">
        <v>0</v>
      </c>
      <c r="BA516" s="21">
        <v>0</v>
      </c>
      <c r="BB516" s="23">
        <v>0</v>
      </c>
      <c r="BC516" s="21">
        <v>0</v>
      </c>
      <c r="BD516" s="21">
        <v>0</v>
      </c>
      <c r="BE516" s="21">
        <v>0</v>
      </c>
      <c r="BF516" s="21">
        <v>0</v>
      </c>
      <c r="BG516" s="23">
        <v>517</v>
      </c>
      <c r="BH516" s="23">
        <v>191</v>
      </c>
      <c r="BI516" s="23">
        <v>517</v>
      </c>
      <c r="BJ516" s="23">
        <v>197</v>
      </c>
      <c r="BK516" s="23">
        <v>499</v>
      </c>
      <c r="BL516" s="23">
        <v>182</v>
      </c>
      <c r="BM516" s="23">
        <v>525</v>
      </c>
      <c r="BN516" s="23">
        <v>198</v>
      </c>
      <c r="BO516" s="21"/>
      <c r="BP516" s="21"/>
      <c r="BQ516" s="21"/>
      <c r="BR516" s="21"/>
      <c r="BS516" s="21"/>
      <c r="BT516" s="21"/>
      <c r="BU516" s="23">
        <v>0</v>
      </c>
      <c r="BV516" s="23">
        <v>0</v>
      </c>
      <c r="BW516" s="23">
        <v>0</v>
      </c>
      <c r="BX516" s="23">
        <v>0</v>
      </c>
      <c r="BY516" s="23">
        <v>0</v>
      </c>
      <c r="BZ516" s="23">
        <v>0</v>
      </c>
      <c r="CA516" s="23">
        <v>177</v>
      </c>
      <c r="CB516" s="23">
        <v>114</v>
      </c>
      <c r="CC516" s="23">
        <v>552</v>
      </c>
      <c r="CD516" s="23">
        <v>214</v>
      </c>
      <c r="CE516" s="23">
        <v>552</v>
      </c>
      <c r="CF516" s="23">
        <v>214</v>
      </c>
      <c r="CG516" s="23">
        <v>562</v>
      </c>
      <c r="CH516" s="23">
        <v>219</v>
      </c>
      <c r="CI516" s="23">
        <v>0</v>
      </c>
      <c r="CJ516" s="23">
        <v>0</v>
      </c>
      <c r="CK516" s="21"/>
      <c r="CL516" s="21"/>
      <c r="CM516" s="21"/>
      <c r="CN516" s="21"/>
      <c r="CO516" s="21"/>
      <c r="CP516" s="21"/>
      <c r="CQ516" s="21"/>
      <c r="CR516" s="21"/>
      <c r="CS516" s="21"/>
      <c r="CT516" s="21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</row>
    <row r="517" spans="1:267" ht="17.25" thickBot="1">
      <c r="A517" s="21"/>
      <c r="B517" s="21"/>
      <c r="C517" s="23">
        <v>222531</v>
      </c>
      <c r="D517" s="23">
        <v>0</v>
      </c>
      <c r="E517" s="23">
        <v>0</v>
      </c>
      <c r="F517" s="23">
        <v>0</v>
      </c>
      <c r="G517" s="23">
        <v>0</v>
      </c>
      <c r="H517" s="23">
        <v>0</v>
      </c>
      <c r="I517" s="23">
        <v>3</v>
      </c>
      <c r="J517" s="21">
        <v>2.7</v>
      </c>
      <c r="K517" s="21">
        <v>1.7</v>
      </c>
      <c r="L517" s="23">
        <v>2</v>
      </c>
      <c r="M517" s="21" t="s">
        <v>1204</v>
      </c>
      <c r="N517" s="21">
        <v>2</v>
      </c>
      <c r="O517" s="23">
        <v>447</v>
      </c>
      <c r="P517" s="24" t="b">
        <v>0</v>
      </c>
      <c r="Q517" s="21"/>
      <c r="R517" s="21"/>
      <c r="S517" s="23">
        <v>60</v>
      </c>
      <c r="T517" s="21" t="s">
        <v>1832</v>
      </c>
      <c r="U517" s="21">
        <v>2</v>
      </c>
      <c r="V517" s="21" t="s">
        <v>707</v>
      </c>
      <c r="W517" s="21">
        <v>2.5</v>
      </c>
      <c r="X517" s="24" t="b">
        <v>0</v>
      </c>
      <c r="Y517" s="21"/>
      <c r="Z517" s="21" t="s">
        <v>1129</v>
      </c>
      <c r="AA517" s="23">
        <v>16</v>
      </c>
      <c r="AB517" s="23">
        <v>17</v>
      </c>
      <c r="AC517" s="23">
        <v>2</v>
      </c>
      <c r="AD517" s="23">
        <v>8161</v>
      </c>
      <c r="AE517" s="23">
        <v>8161</v>
      </c>
      <c r="AF517" s="23">
        <v>12612</v>
      </c>
      <c r="AG517" s="23">
        <v>12612</v>
      </c>
      <c r="AH517" s="21">
        <v>0.3</v>
      </c>
      <c r="AI517" s="21">
        <v>0.3</v>
      </c>
      <c r="AJ517" s="21" t="s">
        <v>707</v>
      </c>
      <c r="AK517" s="23">
        <v>90</v>
      </c>
      <c r="AL517" s="23">
        <v>0</v>
      </c>
      <c r="AM517" s="23">
        <v>0</v>
      </c>
      <c r="AN517" s="23">
        <v>0</v>
      </c>
      <c r="AO517" s="23">
        <v>2</v>
      </c>
      <c r="AP517" s="23">
        <v>0</v>
      </c>
      <c r="AQ517" s="23">
        <v>0</v>
      </c>
      <c r="AR517" s="23">
        <v>0</v>
      </c>
      <c r="AS517" s="23">
        <v>0</v>
      </c>
      <c r="AT517" s="23">
        <v>0</v>
      </c>
      <c r="AU517" s="23">
        <v>0</v>
      </c>
      <c r="AV517" s="23">
        <v>0</v>
      </c>
      <c r="AW517" s="23">
        <v>8</v>
      </c>
      <c r="AX517" s="21">
        <v>8.1999999999999993</v>
      </c>
      <c r="AY517" s="21">
        <v>17.8</v>
      </c>
      <c r="AZ517" s="21">
        <v>6</v>
      </c>
      <c r="BA517" s="21">
        <v>3.2</v>
      </c>
      <c r="BB517" s="23">
        <v>1</v>
      </c>
      <c r="BC517" s="21">
        <v>7.0000000000000007E-2</v>
      </c>
      <c r="BD517" s="21">
        <v>0.21</v>
      </c>
      <c r="BE517" s="21">
        <v>0.28000000000000003</v>
      </c>
      <c r="BF517" s="21">
        <v>0.83</v>
      </c>
      <c r="BG517" s="23">
        <v>159</v>
      </c>
      <c r="BH517" s="23">
        <v>68</v>
      </c>
      <c r="BI517" s="23">
        <v>64</v>
      </c>
      <c r="BJ517" s="23">
        <v>46</v>
      </c>
      <c r="BK517" s="23">
        <v>111</v>
      </c>
      <c r="BL517" s="23">
        <v>63</v>
      </c>
      <c r="BM517" s="23">
        <v>111</v>
      </c>
      <c r="BN517" s="23">
        <v>57</v>
      </c>
      <c r="BO517" s="23">
        <v>1</v>
      </c>
      <c r="BP517" s="21"/>
      <c r="BQ517" s="23">
        <v>1</v>
      </c>
      <c r="BR517" s="21"/>
      <c r="BS517" s="23">
        <v>1</v>
      </c>
      <c r="BT517" s="21"/>
      <c r="BU517" s="23">
        <v>7.0000000000000007E-2</v>
      </c>
      <c r="BV517" s="23">
        <v>0</v>
      </c>
      <c r="BW517" s="23">
        <v>0.21</v>
      </c>
      <c r="BX517" s="23">
        <v>0.28000000000000003</v>
      </c>
      <c r="BY517" s="23">
        <v>0.83</v>
      </c>
      <c r="BZ517" s="23">
        <v>2</v>
      </c>
      <c r="CA517" s="23">
        <v>75</v>
      </c>
      <c r="CB517" s="23">
        <v>45</v>
      </c>
      <c r="CC517" s="23">
        <v>164</v>
      </c>
      <c r="CD517" s="23">
        <v>74</v>
      </c>
      <c r="CE517" s="23">
        <v>164</v>
      </c>
      <c r="CF517" s="23">
        <v>74</v>
      </c>
      <c r="CG517" s="23">
        <v>115</v>
      </c>
      <c r="CH517" s="23">
        <v>44</v>
      </c>
      <c r="CI517" s="23">
        <v>1</v>
      </c>
      <c r="CJ517" s="23">
        <v>0</v>
      </c>
      <c r="CK517" s="21"/>
      <c r="CL517" s="21"/>
      <c r="CM517" s="21"/>
      <c r="CN517" s="21"/>
      <c r="CO517" s="21"/>
      <c r="CP517" s="21"/>
      <c r="CQ517" s="21"/>
      <c r="CR517" s="21"/>
      <c r="CS517" s="21"/>
      <c r="CT517" s="21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</row>
    <row r="518" spans="1:267" ht="17.25" thickBot="1">
      <c r="A518" s="23">
        <v>0</v>
      </c>
      <c r="B518" s="23">
        <v>0</v>
      </c>
      <c r="C518" s="23">
        <v>20066</v>
      </c>
      <c r="D518" s="23">
        <v>0</v>
      </c>
      <c r="E518" s="23">
        <v>0</v>
      </c>
      <c r="F518" s="23">
        <v>0</v>
      </c>
      <c r="G518" s="23">
        <v>0</v>
      </c>
      <c r="H518" s="23">
        <v>0</v>
      </c>
      <c r="I518" s="23">
        <v>1</v>
      </c>
      <c r="J518" s="21">
        <v>0</v>
      </c>
      <c r="K518" s="21">
        <v>0</v>
      </c>
      <c r="L518" s="23">
        <v>0</v>
      </c>
      <c r="M518" s="21" t="s">
        <v>1837</v>
      </c>
      <c r="N518" s="21">
        <v>0</v>
      </c>
      <c r="O518" s="23">
        <v>448</v>
      </c>
      <c r="P518" s="24" t="b">
        <v>0</v>
      </c>
      <c r="Q518" s="21" t="s">
        <v>2773</v>
      </c>
      <c r="R518" s="21" t="s">
        <v>2774</v>
      </c>
      <c r="S518" s="23">
        <v>40</v>
      </c>
      <c r="T518" s="21" t="s">
        <v>1838</v>
      </c>
      <c r="U518" s="21">
        <v>0</v>
      </c>
      <c r="V518" s="21" t="s">
        <v>862</v>
      </c>
      <c r="W518" s="21">
        <v>0.3</v>
      </c>
      <c r="X518" s="24" t="b">
        <v>0</v>
      </c>
      <c r="Y518" s="21"/>
      <c r="Z518" s="21" t="s">
        <v>1170</v>
      </c>
      <c r="AA518" s="23">
        <v>16</v>
      </c>
      <c r="AB518" s="23">
        <v>17</v>
      </c>
      <c r="AC518" s="23">
        <v>0</v>
      </c>
      <c r="AD518" s="23">
        <v>74</v>
      </c>
      <c r="AE518" s="23">
        <v>74</v>
      </c>
      <c r="AF518" s="23">
        <v>1864</v>
      </c>
      <c r="AG518" s="23">
        <v>1864</v>
      </c>
      <c r="AH518" s="21">
        <v>0</v>
      </c>
      <c r="AI518" s="21">
        <v>0</v>
      </c>
      <c r="AJ518" s="21" t="s">
        <v>862</v>
      </c>
      <c r="AK518" s="23">
        <v>0</v>
      </c>
      <c r="AL518" s="23">
        <v>0</v>
      </c>
      <c r="AM518" s="23">
        <v>0</v>
      </c>
      <c r="AN518" s="23">
        <v>0</v>
      </c>
      <c r="AO518" s="23">
        <v>0</v>
      </c>
      <c r="AP518" s="23">
        <v>0</v>
      </c>
      <c r="AQ518" s="23">
        <v>0</v>
      </c>
      <c r="AR518" s="23">
        <v>0</v>
      </c>
      <c r="AS518" s="23">
        <v>0</v>
      </c>
      <c r="AT518" s="23">
        <v>0</v>
      </c>
      <c r="AU518" s="23">
        <v>0</v>
      </c>
      <c r="AV518" s="23">
        <v>0</v>
      </c>
      <c r="AW518" s="23">
        <v>0</v>
      </c>
      <c r="AX518" s="21">
        <v>0</v>
      </c>
      <c r="AY518" s="21">
        <v>0</v>
      </c>
      <c r="AZ518" s="21">
        <v>0</v>
      </c>
      <c r="BA518" s="21">
        <v>0</v>
      </c>
      <c r="BB518" s="23">
        <v>0</v>
      </c>
      <c r="BC518" s="21">
        <v>0</v>
      </c>
      <c r="BD518" s="21">
        <v>0</v>
      </c>
      <c r="BE518" s="21">
        <v>0</v>
      </c>
      <c r="BF518" s="21">
        <v>0</v>
      </c>
      <c r="BG518" s="23">
        <v>227</v>
      </c>
      <c r="BH518" s="23">
        <v>17</v>
      </c>
      <c r="BI518" s="23">
        <v>216</v>
      </c>
      <c r="BJ518" s="23">
        <v>4</v>
      </c>
      <c r="BK518" s="23">
        <v>173</v>
      </c>
      <c r="BL518" s="23">
        <v>3</v>
      </c>
      <c r="BM518" s="23">
        <v>235</v>
      </c>
      <c r="BN518" s="23">
        <v>17</v>
      </c>
      <c r="BO518" s="21"/>
      <c r="BP518" s="21"/>
      <c r="BQ518" s="21"/>
      <c r="BR518" s="21"/>
      <c r="BS518" s="21"/>
      <c r="BT518" s="21"/>
      <c r="BU518" s="23">
        <v>0</v>
      </c>
      <c r="BV518" s="23">
        <v>0</v>
      </c>
      <c r="BW518" s="23">
        <v>0</v>
      </c>
      <c r="BX518" s="23">
        <v>0</v>
      </c>
      <c r="BY518" s="23">
        <v>0</v>
      </c>
      <c r="BZ518" s="23">
        <v>0</v>
      </c>
      <c r="CA518" s="23">
        <v>553</v>
      </c>
      <c r="CB518" s="23">
        <v>32</v>
      </c>
      <c r="CC518" s="23">
        <v>285</v>
      </c>
      <c r="CD518" s="23">
        <v>23</v>
      </c>
      <c r="CE518" s="23">
        <v>285</v>
      </c>
      <c r="CF518" s="23">
        <v>23</v>
      </c>
      <c r="CG518" s="23">
        <v>273</v>
      </c>
      <c r="CH518" s="23">
        <v>41</v>
      </c>
      <c r="CI518" s="23">
        <v>0</v>
      </c>
      <c r="CJ518" s="23">
        <v>0</v>
      </c>
      <c r="CK518" s="21"/>
      <c r="CL518" s="21"/>
      <c r="CM518" s="21"/>
      <c r="CN518" s="21"/>
      <c r="CO518" s="21"/>
      <c r="CP518" s="21"/>
      <c r="CQ518" s="21"/>
      <c r="CR518" s="21"/>
      <c r="CS518" s="21"/>
      <c r="CT518" s="21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</row>
    <row r="519" spans="1:267" ht="17.25" thickBot="1">
      <c r="A519" s="21"/>
      <c r="B519" s="21"/>
      <c r="C519" s="23">
        <v>168547</v>
      </c>
      <c r="D519" s="23">
        <v>0</v>
      </c>
      <c r="E519" s="23">
        <v>0</v>
      </c>
      <c r="F519" s="23">
        <v>0</v>
      </c>
      <c r="G519" s="23">
        <v>0</v>
      </c>
      <c r="H519" s="23">
        <v>0</v>
      </c>
      <c r="I519" s="23">
        <v>1</v>
      </c>
      <c r="J519" s="21">
        <v>2.9</v>
      </c>
      <c r="K519" s="21">
        <v>1.9</v>
      </c>
      <c r="L519" s="23">
        <v>0</v>
      </c>
      <c r="M519" s="21" t="s">
        <v>1189</v>
      </c>
      <c r="N519" s="21">
        <v>0</v>
      </c>
      <c r="O519" s="23">
        <v>449</v>
      </c>
      <c r="P519" s="24" t="b">
        <v>0</v>
      </c>
      <c r="Q519" s="21"/>
      <c r="R519" s="21"/>
      <c r="S519" s="23">
        <v>45</v>
      </c>
      <c r="T519" s="21" t="s">
        <v>2532</v>
      </c>
      <c r="U519" s="21">
        <v>0</v>
      </c>
      <c r="V519" s="21" t="s">
        <v>2533</v>
      </c>
      <c r="W519" s="21">
        <v>0.1</v>
      </c>
      <c r="X519" s="24" t="b">
        <v>0</v>
      </c>
      <c r="Y519" s="21"/>
      <c r="Z519" s="21" t="s">
        <v>1129</v>
      </c>
      <c r="AA519" s="23">
        <v>16</v>
      </c>
      <c r="AB519" s="23">
        <v>17</v>
      </c>
      <c r="AC519" s="23">
        <v>0</v>
      </c>
      <c r="AD519" s="23">
        <v>272</v>
      </c>
      <c r="AE519" s="23">
        <v>272</v>
      </c>
      <c r="AF519" s="23">
        <v>998</v>
      </c>
      <c r="AG519" s="23">
        <v>998</v>
      </c>
      <c r="AH519" s="21">
        <v>0</v>
      </c>
      <c r="AI519" s="21">
        <v>0</v>
      </c>
      <c r="AJ519" s="21" t="s">
        <v>2533</v>
      </c>
      <c r="AK519" s="23">
        <v>0</v>
      </c>
      <c r="AL519" s="23">
        <v>0</v>
      </c>
      <c r="AM519" s="23">
        <v>0</v>
      </c>
      <c r="AN519" s="23">
        <v>0</v>
      </c>
      <c r="AO519" s="23">
        <v>0</v>
      </c>
      <c r="AP519" s="23">
        <v>0</v>
      </c>
      <c r="AQ519" s="23">
        <v>0</v>
      </c>
      <c r="AR519" s="23">
        <v>0</v>
      </c>
      <c r="AS519" s="23">
        <v>0</v>
      </c>
      <c r="AT519" s="23">
        <v>0</v>
      </c>
      <c r="AU519" s="23">
        <v>0</v>
      </c>
      <c r="AV519" s="23">
        <v>0</v>
      </c>
      <c r="AW519" s="23">
        <v>0</v>
      </c>
      <c r="AX519" s="21">
        <v>0</v>
      </c>
      <c r="AY519" s="21">
        <v>0</v>
      </c>
      <c r="AZ519" s="21">
        <v>0</v>
      </c>
      <c r="BA519" s="21">
        <v>0</v>
      </c>
      <c r="BB519" s="23">
        <v>0</v>
      </c>
      <c r="BC519" s="21">
        <v>0</v>
      </c>
      <c r="BD519" s="21">
        <v>0</v>
      </c>
      <c r="BE519" s="21">
        <v>0</v>
      </c>
      <c r="BF519" s="21">
        <v>0</v>
      </c>
      <c r="BG519" s="23">
        <v>375</v>
      </c>
      <c r="BH519" s="23">
        <v>66</v>
      </c>
      <c r="BI519" s="23">
        <v>371</v>
      </c>
      <c r="BJ519" s="23">
        <v>59</v>
      </c>
      <c r="BK519" s="23">
        <v>340</v>
      </c>
      <c r="BL519" s="23">
        <v>59</v>
      </c>
      <c r="BM519" s="23">
        <v>383</v>
      </c>
      <c r="BN519" s="23">
        <v>66</v>
      </c>
      <c r="BO519" s="21"/>
      <c r="BP519" s="21"/>
      <c r="BQ519" s="21"/>
      <c r="BR519" s="21"/>
      <c r="BS519" s="21"/>
      <c r="BT519" s="21"/>
      <c r="BU519" s="23">
        <v>0</v>
      </c>
      <c r="BV519" s="23">
        <v>0</v>
      </c>
      <c r="BW519" s="23">
        <v>0</v>
      </c>
      <c r="BX519" s="23">
        <v>0</v>
      </c>
      <c r="BY519" s="23">
        <v>0</v>
      </c>
      <c r="BZ519" s="23">
        <v>0</v>
      </c>
      <c r="CA519" s="23">
        <v>378</v>
      </c>
      <c r="CB519" s="23">
        <v>23</v>
      </c>
      <c r="CC519" s="23">
        <v>424</v>
      </c>
      <c r="CD519" s="23">
        <v>69</v>
      </c>
      <c r="CE519" s="23">
        <v>424</v>
      </c>
      <c r="CF519" s="23">
        <v>69</v>
      </c>
      <c r="CG519" s="23">
        <v>398</v>
      </c>
      <c r="CH519" s="23">
        <v>60</v>
      </c>
      <c r="CI519" s="23">
        <v>0</v>
      </c>
      <c r="CJ519" s="23">
        <v>0</v>
      </c>
      <c r="CK519" s="21"/>
      <c r="CL519" s="21"/>
      <c r="CM519" s="21"/>
      <c r="CN519" s="21"/>
      <c r="CO519" s="21"/>
      <c r="CP519" s="21"/>
      <c r="CQ519" s="21"/>
      <c r="CR519" s="21"/>
      <c r="CS519" s="21"/>
      <c r="CT519" s="21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</row>
    <row r="520" spans="1:267" ht="17.25" thickBot="1">
      <c r="A520" s="21"/>
      <c r="B520" s="21"/>
      <c r="C520" s="23">
        <v>242898</v>
      </c>
      <c r="D520" s="23">
        <v>0</v>
      </c>
      <c r="E520" s="23">
        <v>0</v>
      </c>
      <c r="F520" s="23">
        <v>0</v>
      </c>
      <c r="G520" s="23">
        <v>0</v>
      </c>
      <c r="H520" s="23">
        <v>0</v>
      </c>
      <c r="I520" s="23">
        <v>3</v>
      </c>
      <c r="J520" s="21">
        <v>2.7</v>
      </c>
      <c r="K520" s="21">
        <v>1.7</v>
      </c>
      <c r="L520" s="23">
        <v>2</v>
      </c>
      <c r="M520" s="21" t="s">
        <v>1818</v>
      </c>
      <c r="N520" s="21">
        <v>2</v>
      </c>
      <c r="O520" s="23">
        <v>450</v>
      </c>
      <c r="P520" s="24" t="b">
        <v>0</v>
      </c>
      <c r="Q520" s="21"/>
      <c r="R520" s="21"/>
      <c r="S520" s="23">
        <v>60</v>
      </c>
      <c r="T520" s="21" t="s">
        <v>1819</v>
      </c>
      <c r="U520" s="21">
        <v>2</v>
      </c>
      <c r="V520" s="21" t="s">
        <v>730</v>
      </c>
      <c r="W520" s="21">
        <v>0.7</v>
      </c>
      <c r="X520" s="24" t="b">
        <v>0</v>
      </c>
      <c r="Y520" s="21"/>
      <c r="Z520" s="21" t="s">
        <v>1129</v>
      </c>
      <c r="AA520" s="23">
        <v>16</v>
      </c>
      <c r="AB520" s="23">
        <v>17</v>
      </c>
      <c r="AC520" s="23">
        <v>2</v>
      </c>
      <c r="AD520" s="23">
        <v>3046</v>
      </c>
      <c r="AE520" s="23">
        <v>3046</v>
      </c>
      <c r="AF520" s="23">
        <v>3440</v>
      </c>
      <c r="AG520" s="23">
        <v>3440</v>
      </c>
      <c r="AH520" s="21">
        <v>0.3</v>
      </c>
      <c r="AI520" s="21">
        <v>0.3</v>
      </c>
      <c r="AJ520" s="21" t="s">
        <v>730</v>
      </c>
      <c r="AK520" s="23">
        <v>79</v>
      </c>
      <c r="AL520" s="23">
        <v>0</v>
      </c>
      <c r="AM520" s="23">
        <v>0</v>
      </c>
      <c r="AN520" s="23">
        <v>0</v>
      </c>
      <c r="AO520" s="23">
        <v>2</v>
      </c>
      <c r="AP520" s="23">
        <v>0</v>
      </c>
      <c r="AQ520" s="23">
        <v>0</v>
      </c>
      <c r="AR520" s="23">
        <v>0</v>
      </c>
      <c r="AS520" s="23">
        <v>0</v>
      </c>
      <c r="AT520" s="23">
        <v>0</v>
      </c>
      <c r="AU520" s="23">
        <v>0</v>
      </c>
      <c r="AV520" s="23">
        <v>0</v>
      </c>
      <c r="AW520" s="23">
        <v>0</v>
      </c>
      <c r="AX520" s="21">
        <v>0</v>
      </c>
      <c r="AY520" s="21">
        <v>0.3</v>
      </c>
      <c r="AZ520" s="21">
        <v>6</v>
      </c>
      <c r="BA520" s="21">
        <v>0.5</v>
      </c>
      <c r="BB520" s="23">
        <v>1</v>
      </c>
      <c r="BC520" s="21">
        <v>0.28000000000000003</v>
      </c>
      <c r="BD520" s="21">
        <v>0</v>
      </c>
      <c r="BE520" s="21">
        <v>0.28000000000000003</v>
      </c>
      <c r="BF520" s="21">
        <v>0.43</v>
      </c>
      <c r="BG520" s="23">
        <v>647</v>
      </c>
      <c r="BH520" s="23">
        <v>276</v>
      </c>
      <c r="BI520" s="23">
        <v>203</v>
      </c>
      <c r="BJ520" s="23">
        <v>109</v>
      </c>
      <c r="BK520" s="23">
        <v>112</v>
      </c>
      <c r="BL520" s="23">
        <v>64</v>
      </c>
      <c r="BM520" s="23">
        <v>219</v>
      </c>
      <c r="BN520" s="23">
        <v>104</v>
      </c>
      <c r="BO520" s="21"/>
      <c r="BP520" s="21"/>
      <c r="BQ520" s="21"/>
      <c r="BR520" s="21"/>
      <c r="BS520" s="23">
        <v>2</v>
      </c>
      <c r="BT520" s="21"/>
      <c r="BU520" s="23">
        <v>0.32</v>
      </c>
      <c r="BV520" s="23">
        <v>0</v>
      </c>
      <c r="BW520" s="23">
        <v>0</v>
      </c>
      <c r="BX520" s="23">
        <v>0.32</v>
      </c>
      <c r="BY520" s="23">
        <v>0.49</v>
      </c>
      <c r="BZ520" s="23">
        <v>2.2799999999999998</v>
      </c>
      <c r="CA520" s="23">
        <v>78</v>
      </c>
      <c r="CB520" s="23">
        <v>48</v>
      </c>
      <c r="CC520" s="23">
        <v>165</v>
      </c>
      <c r="CD520" s="23">
        <v>75</v>
      </c>
      <c r="CE520" s="23">
        <v>165</v>
      </c>
      <c r="CF520" s="23">
        <v>75</v>
      </c>
      <c r="CG520" s="23">
        <v>207</v>
      </c>
      <c r="CH520" s="23">
        <v>65</v>
      </c>
      <c r="CI520" s="23">
        <v>1.1399999999999999</v>
      </c>
      <c r="CJ520" s="23">
        <v>0</v>
      </c>
      <c r="CK520" s="21"/>
      <c r="CL520" s="21"/>
      <c r="CM520" s="21"/>
      <c r="CN520" s="21"/>
      <c r="CO520" s="21"/>
      <c r="CP520" s="21"/>
      <c r="CQ520" s="21"/>
      <c r="CR520" s="21"/>
      <c r="CS520" s="21"/>
      <c r="CT520" s="21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</row>
    <row r="521" spans="1:267" ht="17.25" thickBot="1">
      <c r="A521" s="21"/>
      <c r="B521" s="21"/>
      <c r="C521" s="23">
        <v>55037</v>
      </c>
      <c r="D521" s="23">
        <v>0</v>
      </c>
      <c r="E521" s="23">
        <v>0</v>
      </c>
      <c r="F521" s="23">
        <v>0</v>
      </c>
      <c r="G521" s="23">
        <v>0</v>
      </c>
      <c r="H521" s="23">
        <v>0</v>
      </c>
      <c r="I521" s="23">
        <v>3</v>
      </c>
      <c r="J521" s="21">
        <v>2.1</v>
      </c>
      <c r="K521" s="21">
        <v>1.1000000000000001</v>
      </c>
      <c r="L521" s="23">
        <v>1</v>
      </c>
      <c r="M521" s="21" t="s">
        <v>1846</v>
      </c>
      <c r="N521" s="21">
        <v>1</v>
      </c>
      <c r="O521" s="23">
        <v>451</v>
      </c>
      <c r="P521" s="24" t="b">
        <v>0</v>
      </c>
      <c r="Q521" s="21"/>
      <c r="R521" s="21"/>
      <c r="S521" s="23">
        <v>50</v>
      </c>
      <c r="T521" s="21" t="s">
        <v>1847</v>
      </c>
      <c r="U521" s="21">
        <v>1</v>
      </c>
      <c r="V521" s="21" t="s">
        <v>889</v>
      </c>
      <c r="W521" s="21">
        <v>0</v>
      </c>
      <c r="X521" s="24" t="b">
        <v>0</v>
      </c>
      <c r="Y521" s="21"/>
      <c r="Z521" s="21" t="s">
        <v>1129</v>
      </c>
      <c r="AA521" s="23">
        <v>16</v>
      </c>
      <c r="AB521" s="23">
        <v>17</v>
      </c>
      <c r="AC521" s="23">
        <v>1</v>
      </c>
      <c r="AD521" s="23">
        <v>43</v>
      </c>
      <c r="AE521" s="23">
        <v>43</v>
      </c>
      <c r="AF521" s="23">
        <v>226</v>
      </c>
      <c r="AG521" s="23">
        <v>226</v>
      </c>
      <c r="AH521" s="21">
        <v>0.2</v>
      </c>
      <c r="AI521" s="21">
        <v>0.2</v>
      </c>
      <c r="AJ521" s="21" t="s">
        <v>889</v>
      </c>
      <c r="AK521" s="23">
        <v>1</v>
      </c>
      <c r="AL521" s="23">
        <v>0</v>
      </c>
      <c r="AM521" s="23">
        <v>0</v>
      </c>
      <c r="AN521" s="23">
        <v>0</v>
      </c>
      <c r="AO521" s="23">
        <v>0</v>
      </c>
      <c r="AP521" s="23">
        <v>0</v>
      </c>
      <c r="AQ521" s="23">
        <v>0</v>
      </c>
      <c r="AR521" s="23">
        <v>0</v>
      </c>
      <c r="AS521" s="23">
        <v>0</v>
      </c>
      <c r="AT521" s="23">
        <v>0</v>
      </c>
      <c r="AU521" s="23">
        <v>0</v>
      </c>
      <c r="AV521" s="23">
        <v>0</v>
      </c>
      <c r="AW521" s="23">
        <v>2</v>
      </c>
      <c r="AX521" s="21">
        <v>3.4</v>
      </c>
      <c r="AY521" s="21">
        <v>0.2</v>
      </c>
      <c r="AZ521" s="21">
        <v>1</v>
      </c>
      <c r="BA521" s="21">
        <v>0.5</v>
      </c>
      <c r="BB521" s="23">
        <v>0</v>
      </c>
      <c r="BC521" s="21">
        <v>0.02</v>
      </c>
      <c r="BD521" s="21">
        <v>0</v>
      </c>
      <c r="BE521" s="21">
        <v>0.02</v>
      </c>
      <c r="BF521" s="21">
        <v>0.08</v>
      </c>
      <c r="BG521" s="23">
        <v>192</v>
      </c>
      <c r="BH521" s="23">
        <v>84</v>
      </c>
      <c r="BI521" s="23">
        <v>207</v>
      </c>
      <c r="BJ521" s="23">
        <v>110</v>
      </c>
      <c r="BK521" s="23">
        <v>168</v>
      </c>
      <c r="BL521" s="23">
        <v>92</v>
      </c>
      <c r="BM521" s="23">
        <v>216</v>
      </c>
      <c r="BN521" s="23">
        <v>101</v>
      </c>
      <c r="BO521" s="21"/>
      <c r="BP521" s="21"/>
      <c r="BQ521" s="21"/>
      <c r="BR521" s="21"/>
      <c r="BS521" s="21"/>
      <c r="BT521" s="21"/>
      <c r="BU521" s="23">
        <v>1.8</v>
      </c>
      <c r="BV521" s="23">
        <v>0</v>
      </c>
      <c r="BW521" s="23">
        <v>0</v>
      </c>
      <c r="BX521" s="23">
        <v>1.8</v>
      </c>
      <c r="BY521" s="23">
        <v>7.2</v>
      </c>
      <c r="BZ521" s="23">
        <v>0</v>
      </c>
      <c r="CA521" s="23">
        <v>161</v>
      </c>
      <c r="CB521" s="23">
        <v>102</v>
      </c>
      <c r="CC521" s="23">
        <v>224</v>
      </c>
      <c r="CD521" s="23">
        <v>96</v>
      </c>
      <c r="CE521" s="23">
        <v>224</v>
      </c>
      <c r="CF521" s="23">
        <v>96</v>
      </c>
      <c r="CG521" s="23">
        <v>560</v>
      </c>
      <c r="CH521" s="23">
        <v>217</v>
      </c>
      <c r="CI521" s="23">
        <v>0</v>
      </c>
      <c r="CJ521" s="23">
        <v>0</v>
      </c>
      <c r="CK521" s="21"/>
      <c r="CL521" s="21"/>
      <c r="CM521" s="21"/>
      <c r="CN521" s="21"/>
      <c r="CO521" s="21"/>
      <c r="CP521" s="21"/>
      <c r="CQ521" s="21"/>
      <c r="CR521" s="21"/>
      <c r="CS521" s="21"/>
      <c r="CT521" s="21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</row>
    <row r="522" spans="1:267" ht="27.75" thickBot="1">
      <c r="A522" s="23">
        <v>0</v>
      </c>
      <c r="B522" s="23">
        <v>0</v>
      </c>
      <c r="C522" s="23">
        <v>221403</v>
      </c>
      <c r="D522" s="23">
        <v>0</v>
      </c>
      <c r="E522" s="23">
        <v>0</v>
      </c>
      <c r="F522" s="23">
        <v>0</v>
      </c>
      <c r="G522" s="23">
        <v>0</v>
      </c>
      <c r="H522" s="23">
        <v>0</v>
      </c>
      <c r="I522" s="23">
        <v>2</v>
      </c>
      <c r="J522" s="21">
        <v>0</v>
      </c>
      <c r="K522" s="21">
        <v>0</v>
      </c>
      <c r="L522" s="23">
        <v>0</v>
      </c>
      <c r="M522" s="21" t="s">
        <v>1814</v>
      </c>
      <c r="N522" s="21">
        <v>0</v>
      </c>
      <c r="O522" s="23">
        <v>452</v>
      </c>
      <c r="P522" s="24" t="b">
        <v>0</v>
      </c>
      <c r="Q522" s="21" t="s">
        <v>2775</v>
      </c>
      <c r="R522" s="21" t="s">
        <v>2776</v>
      </c>
      <c r="S522" s="23">
        <v>45</v>
      </c>
      <c r="T522" s="21" t="s">
        <v>1815</v>
      </c>
      <c r="U522" s="21">
        <v>0</v>
      </c>
      <c r="V522" s="21" t="s">
        <v>991</v>
      </c>
      <c r="W522" s="21">
        <v>0</v>
      </c>
      <c r="X522" s="24" t="b">
        <v>0</v>
      </c>
      <c r="Y522" s="21"/>
      <c r="Z522" s="21" t="s">
        <v>1143</v>
      </c>
      <c r="AA522" s="23">
        <v>16</v>
      </c>
      <c r="AB522" s="23">
        <v>17</v>
      </c>
      <c r="AC522" s="23">
        <v>0</v>
      </c>
      <c r="AD522" s="23">
        <v>0</v>
      </c>
      <c r="AE522" s="23">
        <v>0</v>
      </c>
      <c r="AF522" s="23">
        <v>156</v>
      </c>
      <c r="AG522" s="23">
        <v>156</v>
      </c>
      <c r="AH522" s="21">
        <v>0</v>
      </c>
      <c r="AI522" s="21">
        <v>0</v>
      </c>
      <c r="AJ522" s="21" t="s">
        <v>991</v>
      </c>
      <c r="AK522" s="23">
        <v>0</v>
      </c>
      <c r="AL522" s="23">
        <v>0</v>
      </c>
      <c r="AM522" s="23">
        <v>0</v>
      </c>
      <c r="AN522" s="23">
        <v>0</v>
      </c>
      <c r="AO522" s="23">
        <v>0</v>
      </c>
      <c r="AP522" s="23">
        <v>0</v>
      </c>
      <c r="AQ522" s="23">
        <v>0</v>
      </c>
      <c r="AR522" s="23">
        <v>0</v>
      </c>
      <c r="AS522" s="23">
        <v>0</v>
      </c>
      <c r="AT522" s="23">
        <v>0</v>
      </c>
      <c r="AU522" s="23">
        <v>0</v>
      </c>
      <c r="AV522" s="23">
        <v>0</v>
      </c>
      <c r="AW522" s="23">
        <v>0</v>
      </c>
      <c r="AX522" s="21">
        <v>0</v>
      </c>
      <c r="AY522" s="21">
        <v>0</v>
      </c>
      <c r="AZ522" s="21">
        <v>0</v>
      </c>
      <c r="BA522" s="21">
        <v>0</v>
      </c>
      <c r="BB522" s="23">
        <v>0</v>
      </c>
      <c r="BC522" s="21">
        <v>0</v>
      </c>
      <c r="BD522" s="21">
        <v>0</v>
      </c>
      <c r="BE522" s="21">
        <v>0</v>
      </c>
      <c r="BF522" s="21">
        <v>0</v>
      </c>
      <c r="BG522" s="23">
        <v>401</v>
      </c>
      <c r="BH522" s="23">
        <v>183</v>
      </c>
      <c r="BI522" s="23">
        <v>400</v>
      </c>
      <c r="BJ522" s="23">
        <v>181</v>
      </c>
      <c r="BK522" s="23">
        <v>373</v>
      </c>
      <c r="BL522" s="23">
        <v>170</v>
      </c>
      <c r="BM522" s="23">
        <v>410</v>
      </c>
      <c r="BN522" s="23">
        <v>182</v>
      </c>
      <c r="BO522" s="21"/>
      <c r="BP522" s="21"/>
      <c r="BQ522" s="21"/>
      <c r="BR522" s="21"/>
      <c r="BS522" s="21"/>
      <c r="BT522" s="21"/>
      <c r="BU522" s="23">
        <v>0</v>
      </c>
      <c r="BV522" s="23">
        <v>0</v>
      </c>
      <c r="BW522" s="23">
        <v>0</v>
      </c>
      <c r="BX522" s="23">
        <v>0</v>
      </c>
      <c r="BY522" s="23">
        <v>0</v>
      </c>
      <c r="BZ522" s="23">
        <v>0</v>
      </c>
      <c r="CA522" s="23">
        <v>426</v>
      </c>
      <c r="CB522" s="23">
        <v>112</v>
      </c>
      <c r="CC522" s="23">
        <v>450</v>
      </c>
      <c r="CD522" s="23">
        <v>185</v>
      </c>
      <c r="CE522" s="23">
        <v>450</v>
      </c>
      <c r="CF522" s="23">
        <v>185</v>
      </c>
      <c r="CG522" s="23">
        <v>637</v>
      </c>
      <c r="CH522" s="23">
        <v>215</v>
      </c>
      <c r="CI522" s="23">
        <v>0</v>
      </c>
      <c r="CJ522" s="23">
        <v>0</v>
      </c>
      <c r="CK522" s="21"/>
      <c r="CL522" s="21"/>
      <c r="CM522" s="21"/>
      <c r="CN522" s="21"/>
      <c r="CO522" s="21"/>
      <c r="CP522" s="21"/>
      <c r="CQ522" s="21"/>
      <c r="CR522" s="21"/>
      <c r="CS522" s="21"/>
      <c r="CT522" s="21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</row>
    <row r="523" spans="1:267" ht="17.25" thickBot="1">
      <c r="A523" s="21"/>
      <c r="B523" s="21"/>
      <c r="C523" s="23">
        <v>179519</v>
      </c>
      <c r="D523" s="23">
        <v>0</v>
      </c>
      <c r="E523" s="23">
        <v>0</v>
      </c>
      <c r="F523" s="23">
        <v>0</v>
      </c>
      <c r="G523" s="23">
        <v>0</v>
      </c>
      <c r="H523" s="23">
        <v>0</v>
      </c>
      <c r="I523" s="23">
        <v>3</v>
      </c>
      <c r="J523" s="21">
        <v>2.1</v>
      </c>
      <c r="K523" s="21">
        <v>1.1000000000000001</v>
      </c>
      <c r="L523" s="23">
        <v>1</v>
      </c>
      <c r="M523" s="21" t="s">
        <v>1841</v>
      </c>
      <c r="N523" s="21">
        <v>1</v>
      </c>
      <c r="O523" s="23">
        <v>453</v>
      </c>
      <c r="P523" s="24" t="b">
        <v>0</v>
      </c>
      <c r="Q523" s="21"/>
      <c r="R523" s="21"/>
      <c r="S523" s="23">
        <v>50</v>
      </c>
      <c r="T523" s="21" t="s">
        <v>1842</v>
      </c>
      <c r="U523" s="21">
        <v>1</v>
      </c>
      <c r="V523" s="21" t="s">
        <v>882</v>
      </c>
      <c r="W523" s="21">
        <v>0</v>
      </c>
      <c r="X523" s="24" t="b">
        <v>0</v>
      </c>
      <c r="Y523" s="21"/>
      <c r="Z523" s="21" t="s">
        <v>1129</v>
      </c>
      <c r="AA523" s="23">
        <v>16</v>
      </c>
      <c r="AB523" s="23">
        <v>17</v>
      </c>
      <c r="AC523" s="23">
        <v>1</v>
      </c>
      <c r="AD523" s="23">
        <v>102</v>
      </c>
      <c r="AE523" s="23">
        <v>102</v>
      </c>
      <c r="AF523" s="23">
        <v>208</v>
      </c>
      <c r="AG523" s="23">
        <v>208</v>
      </c>
      <c r="AH523" s="21">
        <v>0.2</v>
      </c>
      <c r="AI523" s="21">
        <v>0.2</v>
      </c>
      <c r="AJ523" s="21" t="s">
        <v>882</v>
      </c>
      <c r="AK523" s="23">
        <v>89</v>
      </c>
      <c r="AL523" s="23">
        <v>0</v>
      </c>
      <c r="AM523" s="23">
        <v>0</v>
      </c>
      <c r="AN523" s="23">
        <v>0</v>
      </c>
      <c r="AO523" s="23">
        <v>2</v>
      </c>
      <c r="AP523" s="23">
        <v>0</v>
      </c>
      <c r="AQ523" s="23">
        <v>0</v>
      </c>
      <c r="AR523" s="23">
        <v>0</v>
      </c>
      <c r="AS523" s="23">
        <v>1</v>
      </c>
      <c r="AT523" s="23">
        <v>0</v>
      </c>
      <c r="AU523" s="23">
        <v>0</v>
      </c>
      <c r="AV523" s="23">
        <v>0</v>
      </c>
      <c r="AW523" s="23">
        <v>-2</v>
      </c>
      <c r="AX523" s="21">
        <v>6</v>
      </c>
      <c r="AY523" s="21">
        <v>10.8</v>
      </c>
      <c r="AZ523" s="21">
        <v>0</v>
      </c>
      <c r="BA523" s="21">
        <v>1.7</v>
      </c>
      <c r="BB523" s="23">
        <v>1</v>
      </c>
      <c r="BC523" s="21">
        <v>0</v>
      </c>
      <c r="BD523" s="21">
        <v>0</v>
      </c>
      <c r="BE523" s="21">
        <v>0</v>
      </c>
      <c r="BF523" s="21">
        <v>0.75</v>
      </c>
      <c r="BG523" s="23">
        <v>173</v>
      </c>
      <c r="BH523" s="23">
        <v>75</v>
      </c>
      <c r="BI523" s="23">
        <v>112</v>
      </c>
      <c r="BJ523" s="23">
        <v>70</v>
      </c>
      <c r="BK523" s="23">
        <v>531</v>
      </c>
      <c r="BL523" s="23">
        <v>206</v>
      </c>
      <c r="BM523" s="23">
        <v>175</v>
      </c>
      <c r="BN523" s="23">
        <v>82</v>
      </c>
      <c r="BO523" s="21"/>
      <c r="BP523" s="21"/>
      <c r="BQ523" s="21"/>
      <c r="BR523" s="21"/>
      <c r="BS523" s="21"/>
      <c r="BT523" s="21"/>
      <c r="BU523" s="23">
        <v>0</v>
      </c>
      <c r="BV523" s="23">
        <v>0</v>
      </c>
      <c r="BW523" s="23">
        <v>0</v>
      </c>
      <c r="BX523" s="23">
        <v>0</v>
      </c>
      <c r="BY523" s="23">
        <v>0.76</v>
      </c>
      <c r="BZ523" s="23">
        <v>2.02</v>
      </c>
      <c r="CA523" s="23">
        <v>222</v>
      </c>
      <c r="CB523" s="23">
        <v>146</v>
      </c>
      <c r="CC523" s="23">
        <v>235</v>
      </c>
      <c r="CD523" s="23">
        <v>103</v>
      </c>
      <c r="CE523" s="23">
        <v>235</v>
      </c>
      <c r="CF523" s="23">
        <v>103</v>
      </c>
      <c r="CG523" s="23">
        <v>570</v>
      </c>
      <c r="CH523" s="23">
        <v>225</v>
      </c>
      <c r="CI523" s="23">
        <v>1.01</v>
      </c>
      <c r="CJ523" s="23">
        <v>0</v>
      </c>
      <c r="CK523" s="21"/>
      <c r="CL523" s="21"/>
      <c r="CM523" s="21"/>
      <c r="CN523" s="21"/>
      <c r="CO523" s="21"/>
      <c r="CP523" s="21"/>
      <c r="CQ523" s="21"/>
      <c r="CR523" s="21"/>
      <c r="CS523" s="21"/>
      <c r="CT523" s="21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</row>
    <row r="524" spans="1:267" ht="17.25" thickBot="1">
      <c r="A524" s="21"/>
      <c r="B524" s="21"/>
      <c r="C524" s="23">
        <v>242885</v>
      </c>
      <c r="D524" s="23">
        <v>0</v>
      </c>
      <c r="E524" s="23">
        <v>0</v>
      </c>
      <c r="F524" s="23">
        <v>0</v>
      </c>
      <c r="G524" s="23">
        <v>0</v>
      </c>
      <c r="H524" s="23">
        <v>0</v>
      </c>
      <c r="I524" s="23">
        <v>2</v>
      </c>
      <c r="J524" s="21">
        <v>1.5</v>
      </c>
      <c r="K524" s="21">
        <v>0.5</v>
      </c>
      <c r="L524" s="23">
        <v>0</v>
      </c>
      <c r="M524" s="21" t="s">
        <v>1816</v>
      </c>
      <c r="N524" s="21">
        <v>0</v>
      </c>
      <c r="O524" s="23">
        <v>454</v>
      </c>
      <c r="P524" s="24" t="b">
        <v>0</v>
      </c>
      <c r="Q524" s="21"/>
      <c r="R524" s="21"/>
      <c r="S524" s="23">
        <v>40</v>
      </c>
      <c r="T524" s="21" t="s">
        <v>1817</v>
      </c>
      <c r="U524" s="21">
        <v>0</v>
      </c>
      <c r="V524" s="21" t="s">
        <v>990</v>
      </c>
      <c r="W524" s="21">
        <v>0.1</v>
      </c>
      <c r="X524" s="24" t="b">
        <v>0</v>
      </c>
      <c r="Y524" s="21"/>
      <c r="Z524" s="21" t="s">
        <v>1129</v>
      </c>
      <c r="AA524" s="23">
        <v>16</v>
      </c>
      <c r="AB524" s="23">
        <v>17</v>
      </c>
      <c r="AC524" s="23">
        <v>0</v>
      </c>
      <c r="AD524" s="23">
        <v>155</v>
      </c>
      <c r="AE524" s="23">
        <v>155</v>
      </c>
      <c r="AF524" s="23">
        <v>633</v>
      </c>
      <c r="AG524" s="23">
        <v>633</v>
      </c>
      <c r="AH524" s="21">
        <v>0</v>
      </c>
      <c r="AI524" s="21">
        <v>0</v>
      </c>
      <c r="AJ524" s="21" t="s">
        <v>990</v>
      </c>
      <c r="AK524" s="23">
        <v>0</v>
      </c>
      <c r="AL524" s="23">
        <v>0</v>
      </c>
      <c r="AM524" s="23">
        <v>0</v>
      </c>
      <c r="AN524" s="23">
        <v>0</v>
      </c>
      <c r="AO524" s="23">
        <v>0</v>
      </c>
      <c r="AP524" s="23">
        <v>0</v>
      </c>
      <c r="AQ524" s="23">
        <v>0</v>
      </c>
      <c r="AR524" s="23">
        <v>0</v>
      </c>
      <c r="AS524" s="23">
        <v>0</v>
      </c>
      <c r="AT524" s="23">
        <v>0</v>
      </c>
      <c r="AU524" s="23">
        <v>0</v>
      </c>
      <c r="AV524" s="23">
        <v>0</v>
      </c>
      <c r="AW524" s="23">
        <v>0</v>
      </c>
      <c r="AX524" s="21">
        <v>0</v>
      </c>
      <c r="AY524" s="21">
        <v>0</v>
      </c>
      <c r="AZ524" s="21">
        <v>0</v>
      </c>
      <c r="BA524" s="21">
        <v>0</v>
      </c>
      <c r="BB524" s="23">
        <v>0</v>
      </c>
      <c r="BC524" s="21">
        <v>0</v>
      </c>
      <c r="BD524" s="21">
        <v>0</v>
      </c>
      <c r="BE524" s="21">
        <v>0</v>
      </c>
      <c r="BF524" s="21">
        <v>0</v>
      </c>
      <c r="BG524" s="23">
        <v>293</v>
      </c>
      <c r="BH524" s="23">
        <v>116</v>
      </c>
      <c r="BI524" s="23">
        <v>285</v>
      </c>
      <c r="BJ524" s="23">
        <v>112</v>
      </c>
      <c r="BK524" s="23">
        <v>242</v>
      </c>
      <c r="BL524" s="23">
        <v>87</v>
      </c>
      <c r="BM524" s="23">
        <v>302</v>
      </c>
      <c r="BN524" s="23">
        <v>115</v>
      </c>
      <c r="BO524" s="21"/>
      <c r="BP524" s="21"/>
      <c r="BQ524" s="21"/>
      <c r="BR524" s="21"/>
      <c r="BS524" s="21"/>
      <c r="BT524" s="21"/>
      <c r="BU524" s="23">
        <v>0</v>
      </c>
      <c r="BV524" s="23">
        <v>0</v>
      </c>
      <c r="BW524" s="23">
        <v>0</v>
      </c>
      <c r="BX524" s="23">
        <v>0</v>
      </c>
      <c r="BY524" s="23">
        <v>0</v>
      </c>
      <c r="BZ524" s="23">
        <v>0</v>
      </c>
      <c r="CA524" s="23">
        <v>622</v>
      </c>
      <c r="CB524" s="23">
        <v>186</v>
      </c>
      <c r="CC524" s="23">
        <v>348</v>
      </c>
      <c r="CD524" s="23">
        <v>120</v>
      </c>
      <c r="CE524" s="23">
        <v>348</v>
      </c>
      <c r="CF524" s="23">
        <v>120</v>
      </c>
      <c r="CG524" s="23">
        <v>421</v>
      </c>
      <c r="CH524" s="23">
        <v>161</v>
      </c>
      <c r="CI524" s="23">
        <v>0</v>
      </c>
      <c r="CJ524" s="23">
        <v>0</v>
      </c>
      <c r="CK524" s="21"/>
      <c r="CL524" s="21"/>
      <c r="CM524" s="21"/>
      <c r="CN524" s="21"/>
      <c r="CO524" s="21"/>
      <c r="CP524" s="21"/>
      <c r="CQ524" s="21"/>
      <c r="CR524" s="21"/>
      <c r="CS524" s="21"/>
      <c r="CT524" s="21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</row>
    <row r="525" spans="1:267" ht="17.25" thickBot="1">
      <c r="A525" s="21"/>
      <c r="B525" s="21"/>
      <c r="C525" s="23">
        <v>168281</v>
      </c>
      <c r="D525" s="23">
        <v>0</v>
      </c>
      <c r="E525" s="23">
        <v>0</v>
      </c>
      <c r="F525" s="23">
        <v>0</v>
      </c>
      <c r="G525" s="23">
        <v>0</v>
      </c>
      <c r="H525" s="23">
        <v>0</v>
      </c>
      <c r="I525" s="23">
        <v>2</v>
      </c>
      <c r="J525" s="21">
        <v>2.5</v>
      </c>
      <c r="K525" s="21">
        <v>1.5</v>
      </c>
      <c r="L525" s="23">
        <v>1</v>
      </c>
      <c r="M525" s="21" t="s">
        <v>1685</v>
      </c>
      <c r="N525" s="21">
        <v>1</v>
      </c>
      <c r="O525" s="23">
        <v>455</v>
      </c>
      <c r="P525" s="24" t="b">
        <v>0</v>
      </c>
      <c r="Q525" s="21"/>
      <c r="R525" s="21"/>
      <c r="S525" s="23">
        <v>45</v>
      </c>
      <c r="T525" s="21" t="s">
        <v>1807</v>
      </c>
      <c r="U525" s="21">
        <v>1</v>
      </c>
      <c r="V525" s="21" t="s">
        <v>859</v>
      </c>
      <c r="W525" s="21">
        <v>0.1</v>
      </c>
      <c r="X525" s="24" t="b">
        <v>0</v>
      </c>
      <c r="Y525" s="21"/>
      <c r="Z525" s="21" t="s">
        <v>1129</v>
      </c>
      <c r="AA525" s="23">
        <v>16</v>
      </c>
      <c r="AB525" s="23">
        <v>17</v>
      </c>
      <c r="AC525" s="23">
        <v>1</v>
      </c>
      <c r="AD525" s="23">
        <v>576</v>
      </c>
      <c r="AE525" s="23">
        <v>576</v>
      </c>
      <c r="AF525" s="23">
        <v>465</v>
      </c>
      <c r="AG525" s="23">
        <v>465</v>
      </c>
      <c r="AH525" s="21">
        <v>0.2</v>
      </c>
      <c r="AI525" s="21">
        <v>0.2</v>
      </c>
      <c r="AJ525" s="21" t="s">
        <v>859</v>
      </c>
      <c r="AK525" s="23">
        <v>90</v>
      </c>
      <c r="AL525" s="23">
        <v>0</v>
      </c>
      <c r="AM525" s="23">
        <v>0</v>
      </c>
      <c r="AN525" s="23">
        <v>0</v>
      </c>
      <c r="AO525" s="23">
        <v>2</v>
      </c>
      <c r="AP525" s="23">
        <v>0</v>
      </c>
      <c r="AQ525" s="23">
        <v>0</v>
      </c>
      <c r="AR525" s="23">
        <v>0</v>
      </c>
      <c r="AS525" s="23">
        <v>0</v>
      </c>
      <c r="AT525" s="23">
        <v>0</v>
      </c>
      <c r="AU525" s="23">
        <v>0</v>
      </c>
      <c r="AV525" s="23">
        <v>0</v>
      </c>
      <c r="AW525" s="23">
        <v>8</v>
      </c>
      <c r="AX525" s="21">
        <v>12</v>
      </c>
      <c r="AY525" s="21">
        <v>0.3</v>
      </c>
      <c r="AZ525" s="21">
        <v>0</v>
      </c>
      <c r="BA525" s="21">
        <v>1.2</v>
      </c>
      <c r="BB525" s="23">
        <v>1</v>
      </c>
      <c r="BC525" s="21">
        <v>0</v>
      </c>
      <c r="BD525" s="21">
        <v>0</v>
      </c>
      <c r="BE525" s="21">
        <v>0</v>
      </c>
      <c r="BF525" s="21">
        <v>0.83</v>
      </c>
      <c r="BG525" s="23">
        <v>121</v>
      </c>
      <c r="BH525" s="23">
        <v>53</v>
      </c>
      <c r="BI525" s="23">
        <v>197</v>
      </c>
      <c r="BJ525" s="23">
        <v>72</v>
      </c>
      <c r="BK525" s="23">
        <v>339</v>
      </c>
      <c r="BL525" s="23">
        <v>150</v>
      </c>
      <c r="BM525" s="23">
        <v>190</v>
      </c>
      <c r="BN525" s="23">
        <v>72</v>
      </c>
      <c r="BO525" s="21"/>
      <c r="BP525" s="21"/>
      <c r="BQ525" s="21"/>
      <c r="BR525" s="21"/>
      <c r="BS525" s="21"/>
      <c r="BT525" s="21"/>
      <c r="BU525" s="23">
        <v>0</v>
      </c>
      <c r="BV525" s="23">
        <v>0</v>
      </c>
      <c r="BW525" s="23">
        <v>0</v>
      </c>
      <c r="BX525" s="23">
        <v>0</v>
      </c>
      <c r="BY525" s="23">
        <v>0.83</v>
      </c>
      <c r="BZ525" s="23">
        <v>2</v>
      </c>
      <c r="CA525" s="23">
        <v>377</v>
      </c>
      <c r="CB525" s="23">
        <v>79</v>
      </c>
      <c r="CC525" s="23">
        <v>190</v>
      </c>
      <c r="CD525" s="23">
        <v>64</v>
      </c>
      <c r="CE525" s="23">
        <v>190</v>
      </c>
      <c r="CF525" s="23">
        <v>64</v>
      </c>
      <c r="CG525" s="23">
        <v>442</v>
      </c>
      <c r="CH525" s="23">
        <v>167</v>
      </c>
      <c r="CI525" s="23">
        <v>1</v>
      </c>
      <c r="CJ525" s="23">
        <v>0</v>
      </c>
      <c r="CK525" s="21"/>
      <c r="CL525" s="21"/>
      <c r="CM525" s="21"/>
      <c r="CN525" s="21"/>
      <c r="CO525" s="21"/>
      <c r="CP525" s="21"/>
      <c r="CQ525" s="21"/>
      <c r="CR525" s="21"/>
      <c r="CS525" s="21"/>
      <c r="CT525" s="21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</row>
    <row r="526" spans="1:267" ht="17.25" thickBot="1">
      <c r="A526" s="21"/>
      <c r="B526" s="21"/>
      <c r="C526" s="23">
        <v>244930</v>
      </c>
      <c r="D526" s="23">
        <v>0</v>
      </c>
      <c r="E526" s="23">
        <v>0</v>
      </c>
      <c r="F526" s="23">
        <v>0</v>
      </c>
      <c r="G526" s="23">
        <v>0</v>
      </c>
      <c r="H526" s="23">
        <v>0</v>
      </c>
      <c r="I526" s="23">
        <v>3</v>
      </c>
      <c r="J526" s="21">
        <v>1.5</v>
      </c>
      <c r="K526" s="21">
        <v>0.5</v>
      </c>
      <c r="L526" s="23">
        <v>0</v>
      </c>
      <c r="M526" s="21" t="s">
        <v>1527</v>
      </c>
      <c r="N526" s="21">
        <v>0</v>
      </c>
      <c r="O526" s="23">
        <v>456</v>
      </c>
      <c r="P526" s="24" t="b">
        <v>0</v>
      </c>
      <c r="Q526" s="21"/>
      <c r="R526" s="21"/>
      <c r="S526" s="23">
        <v>45</v>
      </c>
      <c r="T526" s="21" t="s">
        <v>1820</v>
      </c>
      <c r="U526" s="21">
        <v>0</v>
      </c>
      <c r="V526" s="21" t="s">
        <v>983</v>
      </c>
      <c r="W526" s="21">
        <v>0</v>
      </c>
      <c r="X526" s="24" t="b">
        <v>0</v>
      </c>
      <c r="Y526" s="21"/>
      <c r="Z526" s="21" t="s">
        <v>1129</v>
      </c>
      <c r="AA526" s="23">
        <v>16</v>
      </c>
      <c r="AB526" s="23">
        <v>17</v>
      </c>
      <c r="AC526" s="23">
        <v>0</v>
      </c>
      <c r="AD526" s="23">
        <v>126</v>
      </c>
      <c r="AE526" s="23">
        <v>126</v>
      </c>
      <c r="AF526" s="23">
        <v>314</v>
      </c>
      <c r="AG526" s="23">
        <v>314</v>
      </c>
      <c r="AH526" s="21">
        <v>0</v>
      </c>
      <c r="AI526" s="21">
        <v>0</v>
      </c>
      <c r="AJ526" s="21" t="s">
        <v>983</v>
      </c>
      <c r="AK526" s="23">
        <v>0</v>
      </c>
      <c r="AL526" s="23">
        <v>0</v>
      </c>
      <c r="AM526" s="23">
        <v>0</v>
      </c>
      <c r="AN526" s="23">
        <v>0</v>
      </c>
      <c r="AO526" s="23">
        <v>0</v>
      </c>
      <c r="AP526" s="23">
        <v>0</v>
      </c>
      <c r="AQ526" s="23">
        <v>0</v>
      </c>
      <c r="AR526" s="23">
        <v>0</v>
      </c>
      <c r="AS526" s="23">
        <v>0</v>
      </c>
      <c r="AT526" s="23">
        <v>0</v>
      </c>
      <c r="AU526" s="23">
        <v>0</v>
      </c>
      <c r="AV526" s="23">
        <v>0</v>
      </c>
      <c r="AW526" s="23">
        <v>0</v>
      </c>
      <c r="AX526" s="21">
        <v>0</v>
      </c>
      <c r="AY526" s="21">
        <v>0</v>
      </c>
      <c r="AZ526" s="21">
        <v>0</v>
      </c>
      <c r="BA526" s="21">
        <v>0</v>
      </c>
      <c r="BB526" s="23">
        <v>0</v>
      </c>
      <c r="BC526" s="21">
        <v>0</v>
      </c>
      <c r="BD526" s="21">
        <v>0</v>
      </c>
      <c r="BE526" s="21">
        <v>0</v>
      </c>
      <c r="BF526" s="21">
        <v>0</v>
      </c>
      <c r="BG526" s="23">
        <v>427</v>
      </c>
      <c r="BH526" s="23">
        <v>133</v>
      </c>
      <c r="BI526" s="23">
        <v>427</v>
      </c>
      <c r="BJ526" s="23">
        <v>138</v>
      </c>
      <c r="BK526" s="23">
        <v>403</v>
      </c>
      <c r="BL526" s="23">
        <v>121</v>
      </c>
      <c r="BM526" s="23">
        <v>436</v>
      </c>
      <c r="BN526" s="23">
        <v>140</v>
      </c>
      <c r="BO526" s="21"/>
      <c r="BP526" s="21"/>
      <c r="BQ526" s="21"/>
      <c r="BR526" s="21"/>
      <c r="BS526" s="21"/>
      <c r="BT526" s="21"/>
      <c r="BU526" s="23">
        <v>0</v>
      </c>
      <c r="BV526" s="23">
        <v>0</v>
      </c>
      <c r="BW526" s="23">
        <v>0</v>
      </c>
      <c r="BX526" s="23">
        <v>0</v>
      </c>
      <c r="BY526" s="23">
        <v>0</v>
      </c>
      <c r="BZ526" s="23">
        <v>0</v>
      </c>
      <c r="CA526" s="23">
        <v>462</v>
      </c>
      <c r="CB526" s="23">
        <v>231</v>
      </c>
      <c r="CC526" s="23">
        <v>476</v>
      </c>
      <c r="CD526" s="23">
        <v>162</v>
      </c>
      <c r="CE526" s="23">
        <v>476</v>
      </c>
      <c r="CF526" s="23">
        <v>162</v>
      </c>
      <c r="CG526" s="23">
        <v>541</v>
      </c>
      <c r="CH526" s="23">
        <v>205</v>
      </c>
      <c r="CI526" s="23">
        <v>0</v>
      </c>
      <c r="CJ526" s="23">
        <v>0</v>
      </c>
      <c r="CK526" s="21"/>
      <c r="CL526" s="21"/>
      <c r="CM526" s="21"/>
      <c r="CN526" s="21"/>
      <c r="CO526" s="21"/>
      <c r="CP526" s="21"/>
      <c r="CQ526" s="21"/>
      <c r="CR526" s="21"/>
      <c r="CS526" s="21"/>
      <c r="CT526" s="21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</row>
    <row r="527" spans="1:267" ht="17.25" thickBot="1">
      <c r="A527" s="23">
        <v>100</v>
      </c>
      <c r="B527" s="23">
        <v>25</v>
      </c>
      <c r="C527" s="23">
        <v>199170</v>
      </c>
      <c r="D527" s="23">
        <v>0</v>
      </c>
      <c r="E527" s="23">
        <v>0</v>
      </c>
      <c r="F527" s="23">
        <v>0</v>
      </c>
      <c r="G527" s="23">
        <v>0</v>
      </c>
      <c r="H527" s="23">
        <v>0</v>
      </c>
      <c r="I527" s="23">
        <v>2</v>
      </c>
      <c r="J527" s="21">
        <v>2.5</v>
      </c>
      <c r="K527" s="21">
        <v>0.4</v>
      </c>
      <c r="L527" s="23">
        <v>0</v>
      </c>
      <c r="M527" s="21" t="s">
        <v>1833</v>
      </c>
      <c r="N527" s="21">
        <v>0</v>
      </c>
      <c r="O527" s="23">
        <v>457</v>
      </c>
      <c r="P527" s="24" t="b">
        <v>0</v>
      </c>
      <c r="Q527" s="21"/>
      <c r="R527" s="21" t="s">
        <v>2777</v>
      </c>
      <c r="S527" s="23">
        <v>45</v>
      </c>
      <c r="T527" s="21" t="s">
        <v>1834</v>
      </c>
      <c r="U527" s="21">
        <v>0</v>
      </c>
      <c r="V527" s="21" t="s">
        <v>985</v>
      </c>
      <c r="W527" s="21">
        <v>0</v>
      </c>
      <c r="X527" s="24" t="b">
        <v>0</v>
      </c>
      <c r="Y527" s="21"/>
      <c r="Z527" s="21" t="s">
        <v>1129</v>
      </c>
      <c r="AA527" s="23">
        <v>16</v>
      </c>
      <c r="AB527" s="23">
        <v>17</v>
      </c>
      <c r="AC527" s="23">
        <v>0</v>
      </c>
      <c r="AD527" s="23">
        <v>93</v>
      </c>
      <c r="AE527" s="23">
        <v>93</v>
      </c>
      <c r="AF527" s="23">
        <v>251</v>
      </c>
      <c r="AG527" s="23">
        <v>251</v>
      </c>
      <c r="AH527" s="21">
        <v>0</v>
      </c>
      <c r="AI527" s="21">
        <v>0</v>
      </c>
      <c r="AJ527" s="21" t="s">
        <v>985</v>
      </c>
      <c r="AK527" s="23">
        <v>0</v>
      </c>
      <c r="AL527" s="23">
        <v>0</v>
      </c>
      <c r="AM527" s="23">
        <v>0</v>
      </c>
      <c r="AN527" s="23">
        <v>0</v>
      </c>
      <c r="AO527" s="23">
        <v>0</v>
      </c>
      <c r="AP527" s="23">
        <v>0</v>
      </c>
      <c r="AQ527" s="23">
        <v>0</v>
      </c>
      <c r="AR527" s="23">
        <v>0</v>
      </c>
      <c r="AS527" s="23">
        <v>0</v>
      </c>
      <c r="AT527" s="23">
        <v>0</v>
      </c>
      <c r="AU527" s="23">
        <v>0</v>
      </c>
      <c r="AV527" s="23">
        <v>0</v>
      </c>
      <c r="AW527" s="23">
        <v>0</v>
      </c>
      <c r="AX527" s="21">
        <v>0</v>
      </c>
      <c r="AY527" s="21">
        <v>0</v>
      </c>
      <c r="AZ527" s="21">
        <v>0</v>
      </c>
      <c r="BA527" s="21">
        <v>0</v>
      </c>
      <c r="BB527" s="23">
        <v>0</v>
      </c>
      <c r="BC527" s="21">
        <v>0</v>
      </c>
      <c r="BD527" s="21">
        <v>0</v>
      </c>
      <c r="BE527" s="21">
        <v>0</v>
      </c>
      <c r="BF527" s="21">
        <v>0</v>
      </c>
      <c r="BG527" s="23">
        <v>389</v>
      </c>
      <c r="BH527" s="23">
        <v>177</v>
      </c>
      <c r="BI527" s="23">
        <v>385</v>
      </c>
      <c r="BJ527" s="23">
        <v>173</v>
      </c>
      <c r="BK527" s="23">
        <v>354</v>
      </c>
      <c r="BL527" s="23">
        <v>159</v>
      </c>
      <c r="BM527" s="23">
        <v>397</v>
      </c>
      <c r="BN527" s="23">
        <v>175</v>
      </c>
      <c r="BO527" s="21"/>
      <c r="BP527" s="21"/>
      <c r="BQ527" s="21"/>
      <c r="BR527" s="21"/>
      <c r="BS527" s="21"/>
      <c r="BT527" s="21"/>
      <c r="BU527" s="23">
        <v>0</v>
      </c>
      <c r="BV527" s="23">
        <v>0</v>
      </c>
      <c r="BW527" s="23">
        <v>0</v>
      </c>
      <c r="BX527" s="23">
        <v>0</v>
      </c>
      <c r="BY527" s="23">
        <v>0</v>
      </c>
      <c r="BZ527" s="23">
        <v>0</v>
      </c>
      <c r="CA527" s="23">
        <v>399</v>
      </c>
      <c r="CB527" s="23">
        <v>94</v>
      </c>
      <c r="CC527" s="23">
        <v>438</v>
      </c>
      <c r="CD527" s="23">
        <v>179</v>
      </c>
      <c r="CE527" s="23">
        <v>438</v>
      </c>
      <c r="CF527" s="23">
        <v>179</v>
      </c>
      <c r="CG527" s="23">
        <v>559</v>
      </c>
      <c r="CH527" s="23">
        <v>199</v>
      </c>
      <c r="CI527" s="23">
        <v>0</v>
      </c>
      <c r="CJ527" s="23">
        <v>0</v>
      </c>
      <c r="CK527" s="21"/>
      <c r="CL527" s="21"/>
      <c r="CM527" s="21"/>
      <c r="CN527" s="21"/>
      <c r="CO527" s="21"/>
      <c r="CP527" s="21"/>
      <c r="CQ527" s="21"/>
      <c r="CR527" s="21"/>
      <c r="CS527" s="21"/>
      <c r="CT527" s="21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</row>
    <row r="528" spans="1:267" ht="17.25" thickBot="1">
      <c r="A528" s="21"/>
      <c r="B528" s="21"/>
      <c r="C528" s="23">
        <v>243345</v>
      </c>
      <c r="D528" s="23">
        <v>0</v>
      </c>
      <c r="E528" s="23">
        <v>0</v>
      </c>
      <c r="F528" s="23">
        <v>0</v>
      </c>
      <c r="G528" s="23">
        <v>0</v>
      </c>
      <c r="H528" s="23">
        <v>0</v>
      </c>
      <c r="I528" s="23">
        <v>3</v>
      </c>
      <c r="J528" s="21">
        <v>2.1</v>
      </c>
      <c r="K528" s="21">
        <v>1.1000000000000001</v>
      </c>
      <c r="L528" s="23">
        <v>0</v>
      </c>
      <c r="M528" s="21" t="s">
        <v>776</v>
      </c>
      <c r="N528" s="21">
        <v>0</v>
      </c>
      <c r="O528" s="23">
        <v>458</v>
      </c>
      <c r="P528" s="24" t="b">
        <v>0</v>
      </c>
      <c r="Q528" s="21"/>
      <c r="R528" s="21"/>
      <c r="S528" s="23">
        <v>50</v>
      </c>
      <c r="T528" s="21" t="s">
        <v>1840</v>
      </c>
      <c r="U528" s="21">
        <v>0</v>
      </c>
      <c r="V528" s="21" t="s">
        <v>890</v>
      </c>
      <c r="W528" s="21">
        <v>0</v>
      </c>
      <c r="X528" s="24" t="b">
        <v>0</v>
      </c>
      <c r="Y528" s="21"/>
      <c r="Z528" s="21" t="s">
        <v>1129</v>
      </c>
      <c r="AA528" s="23">
        <v>16</v>
      </c>
      <c r="AB528" s="23">
        <v>17</v>
      </c>
      <c r="AC528" s="23">
        <v>0</v>
      </c>
      <c r="AD528" s="23">
        <v>19</v>
      </c>
      <c r="AE528" s="23">
        <v>19</v>
      </c>
      <c r="AF528" s="23">
        <v>156</v>
      </c>
      <c r="AG528" s="23">
        <v>156</v>
      </c>
      <c r="AH528" s="21">
        <v>0</v>
      </c>
      <c r="AI528" s="21">
        <v>0</v>
      </c>
      <c r="AJ528" s="21" t="s">
        <v>890</v>
      </c>
      <c r="AK528" s="23">
        <v>0</v>
      </c>
      <c r="AL528" s="23">
        <v>0</v>
      </c>
      <c r="AM528" s="23">
        <v>0</v>
      </c>
      <c r="AN528" s="23">
        <v>0</v>
      </c>
      <c r="AO528" s="23">
        <v>0</v>
      </c>
      <c r="AP528" s="23">
        <v>0</v>
      </c>
      <c r="AQ528" s="23">
        <v>0</v>
      </c>
      <c r="AR528" s="23">
        <v>0</v>
      </c>
      <c r="AS528" s="23">
        <v>0</v>
      </c>
      <c r="AT528" s="23">
        <v>0</v>
      </c>
      <c r="AU528" s="23">
        <v>0</v>
      </c>
      <c r="AV528" s="23">
        <v>0</v>
      </c>
      <c r="AW528" s="23">
        <v>0</v>
      </c>
      <c r="AX528" s="21">
        <v>0</v>
      </c>
      <c r="AY528" s="21">
        <v>0</v>
      </c>
      <c r="AZ528" s="21">
        <v>0</v>
      </c>
      <c r="BA528" s="21">
        <v>0</v>
      </c>
      <c r="BB528" s="23">
        <v>0</v>
      </c>
      <c r="BC528" s="21">
        <v>0</v>
      </c>
      <c r="BD528" s="21">
        <v>0</v>
      </c>
      <c r="BE528" s="21">
        <v>0</v>
      </c>
      <c r="BF528" s="21">
        <v>0</v>
      </c>
      <c r="BG528" s="23">
        <v>574</v>
      </c>
      <c r="BH528" s="23">
        <v>229</v>
      </c>
      <c r="BI528" s="23">
        <v>577</v>
      </c>
      <c r="BJ528" s="23">
        <v>235</v>
      </c>
      <c r="BK528" s="23">
        <v>568</v>
      </c>
      <c r="BL528" s="23">
        <v>226</v>
      </c>
      <c r="BM528" s="23">
        <v>582</v>
      </c>
      <c r="BN528" s="23">
        <v>236</v>
      </c>
      <c r="BO528" s="21"/>
      <c r="BP528" s="21"/>
      <c r="BQ528" s="21"/>
      <c r="BR528" s="21"/>
      <c r="BS528" s="21"/>
      <c r="BT528" s="21"/>
      <c r="BU528" s="23">
        <v>0</v>
      </c>
      <c r="BV528" s="23">
        <v>0</v>
      </c>
      <c r="BW528" s="23">
        <v>0</v>
      </c>
      <c r="BX528" s="23">
        <v>0</v>
      </c>
      <c r="BY528" s="23">
        <v>0</v>
      </c>
      <c r="BZ528" s="23">
        <v>0</v>
      </c>
      <c r="CA528" s="23">
        <v>267</v>
      </c>
      <c r="CB528" s="23">
        <v>172</v>
      </c>
      <c r="CC528" s="23">
        <v>594</v>
      </c>
      <c r="CD528" s="23">
        <v>243</v>
      </c>
      <c r="CE528" s="23">
        <v>594</v>
      </c>
      <c r="CF528" s="23">
        <v>243</v>
      </c>
      <c r="CG528" s="23">
        <v>600</v>
      </c>
      <c r="CH528" s="23">
        <v>242</v>
      </c>
      <c r="CI528" s="23">
        <v>0</v>
      </c>
      <c r="CJ528" s="23">
        <v>0</v>
      </c>
      <c r="CK528" s="21"/>
      <c r="CL528" s="21"/>
      <c r="CM528" s="21"/>
      <c r="CN528" s="21"/>
      <c r="CO528" s="21"/>
      <c r="CP528" s="21"/>
      <c r="CQ528" s="21"/>
      <c r="CR528" s="21"/>
      <c r="CS528" s="21"/>
      <c r="CT528" s="21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</row>
    <row r="529" spans="1:267" ht="17.25" thickBot="1">
      <c r="A529" s="23">
        <v>0</v>
      </c>
      <c r="B529" s="23">
        <v>0</v>
      </c>
      <c r="C529" s="23">
        <v>437476</v>
      </c>
      <c r="D529" s="23">
        <v>0</v>
      </c>
      <c r="E529" s="23">
        <v>0</v>
      </c>
      <c r="F529" s="23">
        <v>0</v>
      </c>
      <c r="G529" s="23">
        <v>0</v>
      </c>
      <c r="H529" s="23">
        <v>0</v>
      </c>
      <c r="I529" s="23">
        <v>3</v>
      </c>
      <c r="J529" s="21">
        <v>0</v>
      </c>
      <c r="K529" s="21">
        <v>0</v>
      </c>
      <c r="L529" s="23">
        <v>0</v>
      </c>
      <c r="M529" s="21" t="s">
        <v>1821</v>
      </c>
      <c r="N529" s="21">
        <v>0</v>
      </c>
      <c r="O529" s="23">
        <v>459</v>
      </c>
      <c r="P529" s="24" t="b">
        <v>0</v>
      </c>
      <c r="Q529" s="21" t="s">
        <v>2778</v>
      </c>
      <c r="R529" s="21" t="s">
        <v>2779</v>
      </c>
      <c r="S529" s="23">
        <v>45</v>
      </c>
      <c r="T529" s="21" t="s">
        <v>1822</v>
      </c>
      <c r="U529" s="21">
        <v>0</v>
      </c>
      <c r="V529" s="21" t="s">
        <v>1823</v>
      </c>
      <c r="W529" s="21">
        <v>0</v>
      </c>
      <c r="X529" s="24" t="b">
        <v>0</v>
      </c>
      <c r="Y529" s="21"/>
      <c r="Z529" s="21" t="s">
        <v>1143</v>
      </c>
      <c r="AA529" s="23">
        <v>16</v>
      </c>
      <c r="AB529" s="23">
        <v>17</v>
      </c>
      <c r="AC529" s="23">
        <v>0</v>
      </c>
      <c r="AD529" s="23">
        <v>0</v>
      </c>
      <c r="AE529" s="23">
        <v>0</v>
      </c>
      <c r="AF529" s="23">
        <v>112</v>
      </c>
      <c r="AG529" s="23">
        <v>112</v>
      </c>
      <c r="AH529" s="21">
        <v>0</v>
      </c>
      <c r="AI529" s="21">
        <v>0</v>
      </c>
      <c r="AJ529" s="21" t="s">
        <v>992</v>
      </c>
      <c r="AK529" s="23">
        <v>0</v>
      </c>
      <c r="AL529" s="23">
        <v>0</v>
      </c>
      <c r="AM529" s="23">
        <v>0</v>
      </c>
      <c r="AN529" s="23">
        <v>0</v>
      </c>
      <c r="AO529" s="23">
        <v>0</v>
      </c>
      <c r="AP529" s="23">
        <v>0</v>
      </c>
      <c r="AQ529" s="23">
        <v>0</v>
      </c>
      <c r="AR529" s="23">
        <v>0</v>
      </c>
      <c r="AS529" s="23">
        <v>0</v>
      </c>
      <c r="AT529" s="23">
        <v>0</v>
      </c>
      <c r="AU529" s="23">
        <v>0</v>
      </c>
      <c r="AV529" s="23">
        <v>0</v>
      </c>
      <c r="AW529" s="23">
        <v>0</v>
      </c>
      <c r="AX529" s="21">
        <v>0</v>
      </c>
      <c r="AY529" s="21">
        <v>0</v>
      </c>
      <c r="AZ529" s="21">
        <v>0</v>
      </c>
      <c r="BA529" s="21">
        <v>0</v>
      </c>
      <c r="BB529" s="23">
        <v>0</v>
      </c>
      <c r="BC529" s="21">
        <v>0</v>
      </c>
      <c r="BD529" s="21">
        <v>0</v>
      </c>
      <c r="BE529" s="21">
        <v>0</v>
      </c>
      <c r="BF529" s="21">
        <v>0</v>
      </c>
      <c r="BG529" s="23">
        <v>440</v>
      </c>
      <c r="BH529" s="23">
        <v>140</v>
      </c>
      <c r="BI529" s="23">
        <v>441</v>
      </c>
      <c r="BJ529" s="23">
        <v>146</v>
      </c>
      <c r="BK529" s="23">
        <v>417</v>
      </c>
      <c r="BL529" s="23">
        <v>129</v>
      </c>
      <c r="BM529" s="23">
        <v>449</v>
      </c>
      <c r="BN529" s="23">
        <v>147</v>
      </c>
      <c r="BO529" s="21"/>
      <c r="BP529" s="21"/>
      <c r="BQ529" s="21"/>
      <c r="BR529" s="21"/>
      <c r="BS529" s="21"/>
      <c r="BT529" s="21"/>
      <c r="BU529" s="23">
        <v>0</v>
      </c>
      <c r="BV529" s="23">
        <v>0</v>
      </c>
      <c r="BW529" s="23">
        <v>0</v>
      </c>
      <c r="BX529" s="23">
        <v>0</v>
      </c>
      <c r="BY529" s="23">
        <v>0</v>
      </c>
      <c r="BZ529" s="23">
        <v>0</v>
      </c>
      <c r="CA529" s="23">
        <v>477</v>
      </c>
      <c r="CB529" s="23">
        <v>239</v>
      </c>
      <c r="CC529" s="23">
        <v>486</v>
      </c>
      <c r="CD529" s="23">
        <v>168</v>
      </c>
      <c r="CE529" s="23">
        <v>486</v>
      </c>
      <c r="CF529" s="23">
        <v>168</v>
      </c>
      <c r="CG529" s="23">
        <v>648</v>
      </c>
      <c r="CH529" s="23">
        <v>270</v>
      </c>
      <c r="CI529" s="23">
        <v>0</v>
      </c>
      <c r="CJ529" s="23">
        <v>0</v>
      </c>
      <c r="CK529" s="21"/>
      <c r="CL529" s="21"/>
      <c r="CM529" s="21"/>
      <c r="CN529" s="21"/>
      <c r="CO529" s="21"/>
      <c r="CP529" s="21"/>
      <c r="CQ529" s="21"/>
      <c r="CR529" s="21"/>
      <c r="CS529" s="21"/>
      <c r="CT529" s="21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</row>
    <row r="530" spans="1:267" ht="17.25" thickBot="1">
      <c r="A530" s="21"/>
      <c r="B530" s="21"/>
      <c r="C530" s="23">
        <v>209035</v>
      </c>
      <c r="D530" s="23">
        <v>0</v>
      </c>
      <c r="E530" s="23">
        <v>0</v>
      </c>
      <c r="F530" s="23">
        <v>0</v>
      </c>
      <c r="G530" s="23">
        <v>0</v>
      </c>
      <c r="H530" s="23">
        <v>0</v>
      </c>
      <c r="I530" s="23">
        <v>2</v>
      </c>
      <c r="J530" s="21">
        <v>1.5</v>
      </c>
      <c r="K530" s="21">
        <v>0.5</v>
      </c>
      <c r="L530" s="23">
        <v>0</v>
      </c>
      <c r="M530" s="21" t="s">
        <v>1811</v>
      </c>
      <c r="N530" s="21">
        <v>0</v>
      </c>
      <c r="O530" s="23">
        <v>460</v>
      </c>
      <c r="P530" s="24" t="b">
        <v>0</v>
      </c>
      <c r="Q530" s="21"/>
      <c r="R530" s="21"/>
      <c r="S530" s="23">
        <v>40</v>
      </c>
      <c r="T530" s="21" t="s">
        <v>1812</v>
      </c>
      <c r="U530" s="21">
        <v>0</v>
      </c>
      <c r="V530" s="21" t="s">
        <v>987</v>
      </c>
      <c r="W530" s="21">
        <v>0.1</v>
      </c>
      <c r="X530" s="24" t="b">
        <v>0</v>
      </c>
      <c r="Y530" s="21"/>
      <c r="Z530" s="21" t="s">
        <v>1129</v>
      </c>
      <c r="AA530" s="23">
        <v>16</v>
      </c>
      <c r="AB530" s="23">
        <v>17</v>
      </c>
      <c r="AC530" s="23">
        <v>0</v>
      </c>
      <c r="AD530" s="23">
        <v>232</v>
      </c>
      <c r="AE530" s="23">
        <v>232</v>
      </c>
      <c r="AF530" s="23">
        <v>682</v>
      </c>
      <c r="AG530" s="23">
        <v>682</v>
      </c>
      <c r="AH530" s="21">
        <v>0</v>
      </c>
      <c r="AI530" s="21">
        <v>0</v>
      </c>
      <c r="AJ530" s="21" t="s">
        <v>987</v>
      </c>
      <c r="AK530" s="23">
        <v>0</v>
      </c>
      <c r="AL530" s="23">
        <v>0</v>
      </c>
      <c r="AM530" s="23">
        <v>0</v>
      </c>
      <c r="AN530" s="23">
        <v>0</v>
      </c>
      <c r="AO530" s="23">
        <v>0</v>
      </c>
      <c r="AP530" s="23">
        <v>0</v>
      </c>
      <c r="AQ530" s="23">
        <v>0</v>
      </c>
      <c r="AR530" s="23">
        <v>0</v>
      </c>
      <c r="AS530" s="23">
        <v>0</v>
      </c>
      <c r="AT530" s="23">
        <v>0</v>
      </c>
      <c r="AU530" s="23">
        <v>0</v>
      </c>
      <c r="AV530" s="23">
        <v>0</v>
      </c>
      <c r="AW530" s="23">
        <v>0</v>
      </c>
      <c r="AX530" s="21">
        <v>0</v>
      </c>
      <c r="AY530" s="21">
        <v>0</v>
      </c>
      <c r="AZ530" s="21">
        <v>0</v>
      </c>
      <c r="BA530" s="21">
        <v>0</v>
      </c>
      <c r="BB530" s="23">
        <v>0</v>
      </c>
      <c r="BC530" s="21">
        <v>0</v>
      </c>
      <c r="BD530" s="21">
        <v>0</v>
      </c>
      <c r="BE530" s="21">
        <v>0</v>
      </c>
      <c r="BF530" s="21">
        <v>0</v>
      </c>
      <c r="BG530" s="23">
        <v>276</v>
      </c>
      <c r="BH530" s="23">
        <v>107</v>
      </c>
      <c r="BI530" s="23">
        <v>267</v>
      </c>
      <c r="BJ530" s="23">
        <v>103</v>
      </c>
      <c r="BK530" s="23">
        <v>224</v>
      </c>
      <c r="BL530" s="23">
        <v>78</v>
      </c>
      <c r="BM530" s="23">
        <v>285</v>
      </c>
      <c r="BN530" s="23">
        <v>106</v>
      </c>
      <c r="BO530" s="21"/>
      <c r="BP530" s="21"/>
      <c r="BQ530" s="21"/>
      <c r="BR530" s="21"/>
      <c r="BS530" s="21"/>
      <c r="BT530" s="21"/>
      <c r="BU530" s="23">
        <v>0</v>
      </c>
      <c r="BV530" s="23">
        <v>0</v>
      </c>
      <c r="BW530" s="23">
        <v>0</v>
      </c>
      <c r="BX530" s="23">
        <v>0</v>
      </c>
      <c r="BY530" s="23">
        <v>0</v>
      </c>
      <c r="BZ530" s="23">
        <v>0</v>
      </c>
      <c r="CA530" s="23">
        <v>604</v>
      </c>
      <c r="CB530" s="23">
        <v>177</v>
      </c>
      <c r="CC530" s="23">
        <v>332</v>
      </c>
      <c r="CD530" s="23">
        <v>112</v>
      </c>
      <c r="CE530" s="23">
        <v>332</v>
      </c>
      <c r="CF530" s="23">
        <v>112</v>
      </c>
      <c r="CG530" s="23">
        <v>389</v>
      </c>
      <c r="CH530" s="23">
        <v>151</v>
      </c>
      <c r="CI530" s="23">
        <v>0</v>
      </c>
      <c r="CJ530" s="23">
        <v>0</v>
      </c>
      <c r="CK530" s="21"/>
      <c r="CL530" s="21"/>
      <c r="CM530" s="21"/>
      <c r="CN530" s="21"/>
      <c r="CO530" s="21"/>
      <c r="CP530" s="21"/>
      <c r="CQ530" s="21"/>
      <c r="CR530" s="21"/>
      <c r="CS530" s="21"/>
      <c r="CT530" s="21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</row>
    <row r="531" spans="1:267" ht="17.25" thickBot="1">
      <c r="A531" s="21"/>
      <c r="B531" s="21"/>
      <c r="C531" s="23">
        <v>204822</v>
      </c>
      <c r="D531" s="23">
        <v>0</v>
      </c>
      <c r="E531" s="23">
        <v>0</v>
      </c>
      <c r="F531" s="23">
        <v>0</v>
      </c>
      <c r="G531" s="23">
        <v>0</v>
      </c>
      <c r="H531" s="23">
        <v>0</v>
      </c>
      <c r="I531" s="23">
        <v>2</v>
      </c>
      <c r="J531" s="21">
        <v>2.5</v>
      </c>
      <c r="K531" s="21">
        <v>1.5</v>
      </c>
      <c r="L531" s="23">
        <v>0</v>
      </c>
      <c r="M531" s="21" t="s">
        <v>1835</v>
      </c>
      <c r="N531" s="21">
        <v>0</v>
      </c>
      <c r="O531" s="23">
        <v>461</v>
      </c>
      <c r="P531" s="24" t="b">
        <v>0</v>
      </c>
      <c r="Q531" s="21"/>
      <c r="R531" s="21"/>
      <c r="S531" s="23">
        <v>45</v>
      </c>
      <c r="T531" s="21" t="s">
        <v>1836</v>
      </c>
      <c r="U531" s="21">
        <v>0</v>
      </c>
      <c r="V531" s="21" t="s">
        <v>774</v>
      </c>
      <c r="W531" s="21">
        <v>0.1</v>
      </c>
      <c r="X531" s="24" t="b">
        <v>0</v>
      </c>
      <c r="Y531" s="21"/>
      <c r="Z531" s="21" t="s">
        <v>1129</v>
      </c>
      <c r="AA531" s="23">
        <v>16</v>
      </c>
      <c r="AB531" s="23">
        <v>17</v>
      </c>
      <c r="AC531" s="23">
        <v>0</v>
      </c>
      <c r="AD531" s="23">
        <v>28</v>
      </c>
      <c r="AE531" s="23">
        <v>28</v>
      </c>
      <c r="AF531" s="23">
        <v>411</v>
      </c>
      <c r="AG531" s="23">
        <v>411</v>
      </c>
      <c r="AH531" s="21">
        <v>0</v>
      </c>
      <c r="AI531" s="21">
        <v>0</v>
      </c>
      <c r="AJ531" s="21" t="s">
        <v>2534</v>
      </c>
      <c r="AK531" s="23">
        <v>0</v>
      </c>
      <c r="AL531" s="23">
        <v>0</v>
      </c>
      <c r="AM531" s="23">
        <v>0</v>
      </c>
      <c r="AN531" s="23">
        <v>0</v>
      </c>
      <c r="AO531" s="23">
        <v>0</v>
      </c>
      <c r="AP531" s="23">
        <v>0</v>
      </c>
      <c r="AQ531" s="23">
        <v>0</v>
      </c>
      <c r="AR531" s="23">
        <v>0</v>
      </c>
      <c r="AS531" s="23">
        <v>0</v>
      </c>
      <c r="AT531" s="23">
        <v>0</v>
      </c>
      <c r="AU531" s="23">
        <v>0</v>
      </c>
      <c r="AV531" s="23">
        <v>0</v>
      </c>
      <c r="AW531" s="23">
        <v>0</v>
      </c>
      <c r="AX531" s="21">
        <v>0</v>
      </c>
      <c r="AY531" s="21">
        <v>0</v>
      </c>
      <c r="AZ531" s="21">
        <v>0</v>
      </c>
      <c r="BA531" s="21">
        <v>0</v>
      </c>
      <c r="BB531" s="23">
        <v>0</v>
      </c>
      <c r="BC531" s="21">
        <v>0</v>
      </c>
      <c r="BD531" s="21">
        <v>0</v>
      </c>
      <c r="BE531" s="21">
        <v>0</v>
      </c>
      <c r="BF531" s="21">
        <v>0</v>
      </c>
      <c r="BG531" s="23">
        <v>394</v>
      </c>
      <c r="BH531" s="23">
        <v>180</v>
      </c>
      <c r="BI531" s="23">
        <v>391</v>
      </c>
      <c r="BJ531" s="23">
        <v>177</v>
      </c>
      <c r="BK531" s="23">
        <v>361</v>
      </c>
      <c r="BL531" s="23">
        <v>164</v>
      </c>
      <c r="BM531" s="23">
        <v>403</v>
      </c>
      <c r="BN531" s="23">
        <v>179</v>
      </c>
      <c r="BO531" s="21"/>
      <c r="BP531" s="21"/>
      <c r="BQ531" s="21"/>
      <c r="BR531" s="21"/>
      <c r="BS531" s="21"/>
      <c r="BT531" s="21"/>
      <c r="BU531" s="23">
        <v>0</v>
      </c>
      <c r="BV531" s="23">
        <v>0</v>
      </c>
      <c r="BW531" s="23">
        <v>0</v>
      </c>
      <c r="BX531" s="23">
        <v>0</v>
      </c>
      <c r="BY531" s="23">
        <v>0</v>
      </c>
      <c r="BZ531" s="23">
        <v>0</v>
      </c>
      <c r="CA531" s="23">
        <v>408</v>
      </c>
      <c r="CB531" s="23">
        <v>101</v>
      </c>
      <c r="CC531" s="23">
        <v>444</v>
      </c>
      <c r="CD531" s="23">
        <v>183</v>
      </c>
      <c r="CE531" s="23">
        <v>444</v>
      </c>
      <c r="CF531" s="23">
        <v>183</v>
      </c>
      <c r="CG531" s="23">
        <v>485</v>
      </c>
      <c r="CH531" s="23">
        <v>183</v>
      </c>
      <c r="CI531" s="23">
        <v>0</v>
      </c>
      <c r="CJ531" s="23">
        <v>0</v>
      </c>
      <c r="CK531" s="21"/>
      <c r="CL531" s="21"/>
      <c r="CM531" s="21"/>
      <c r="CN531" s="21"/>
      <c r="CO531" s="21"/>
      <c r="CP531" s="21"/>
      <c r="CQ531" s="21"/>
      <c r="CR531" s="21"/>
      <c r="CS531" s="21"/>
      <c r="CT531" s="21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</row>
    <row r="532" spans="1:267" ht="17.25" thickBot="1">
      <c r="A532" s="21"/>
      <c r="B532" s="21"/>
      <c r="C532" s="23">
        <v>185253</v>
      </c>
      <c r="D532" s="23">
        <v>0</v>
      </c>
      <c r="E532" s="23">
        <v>0</v>
      </c>
      <c r="F532" s="23">
        <v>0</v>
      </c>
      <c r="G532" s="23">
        <v>0</v>
      </c>
      <c r="H532" s="23">
        <v>0</v>
      </c>
      <c r="I532" s="23">
        <v>3</v>
      </c>
      <c r="J532" s="21">
        <v>1.5</v>
      </c>
      <c r="K532" s="21">
        <v>0.5</v>
      </c>
      <c r="L532" s="23">
        <v>0</v>
      </c>
      <c r="M532" s="21" t="s">
        <v>1853</v>
      </c>
      <c r="N532" s="21">
        <v>0</v>
      </c>
      <c r="O532" s="23">
        <v>462</v>
      </c>
      <c r="P532" s="24" t="b">
        <v>0</v>
      </c>
      <c r="Q532" s="21"/>
      <c r="R532" s="21"/>
      <c r="S532" s="23">
        <v>45</v>
      </c>
      <c r="T532" s="21" t="s">
        <v>1854</v>
      </c>
      <c r="U532" s="21">
        <v>0</v>
      </c>
      <c r="V532" s="21" t="s">
        <v>1855</v>
      </c>
      <c r="W532" s="21">
        <v>0.1</v>
      </c>
      <c r="X532" s="24" t="b">
        <v>0</v>
      </c>
      <c r="Y532" s="21"/>
      <c r="Z532" s="21" t="s">
        <v>1129</v>
      </c>
      <c r="AA532" s="23">
        <v>16</v>
      </c>
      <c r="AB532" s="23">
        <v>17</v>
      </c>
      <c r="AC532" s="23">
        <v>0</v>
      </c>
      <c r="AD532" s="23">
        <v>169</v>
      </c>
      <c r="AE532" s="23">
        <v>169</v>
      </c>
      <c r="AF532" s="23">
        <v>603</v>
      </c>
      <c r="AG532" s="23">
        <v>603</v>
      </c>
      <c r="AH532" s="21">
        <v>0</v>
      </c>
      <c r="AI532" s="21">
        <v>0</v>
      </c>
      <c r="AJ532" s="21" t="s">
        <v>2535</v>
      </c>
      <c r="AK532" s="23">
        <v>0</v>
      </c>
      <c r="AL532" s="23">
        <v>0</v>
      </c>
      <c r="AM532" s="23">
        <v>0</v>
      </c>
      <c r="AN532" s="23">
        <v>0</v>
      </c>
      <c r="AO532" s="23">
        <v>0</v>
      </c>
      <c r="AP532" s="23">
        <v>0</v>
      </c>
      <c r="AQ532" s="23">
        <v>0</v>
      </c>
      <c r="AR532" s="23">
        <v>0</v>
      </c>
      <c r="AS532" s="23">
        <v>0</v>
      </c>
      <c r="AT532" s="23">
        <v>0</v>
      </c>
      <c r="AU532" s="23">
        <v>0</v>
      </c>
      <c r="AV532" s="23">
        <v>0</v>
      </c>
      <c r="AW532" s="23">
        <v>0</v>
      </c>
      <c r="AX532" s="21">
        <v>0</v>
      </c>
      <c r="AY532" s="21">
        <v>0</v>
      </c>
      <c r="AZ532" s="21">
        <v>0</v>
      </c>
      <c r="BA532" s="21">
        <v>0</v>
      </c>
      <c r="BB532" s="23">
        <v>0</v>
      </c>
      <c r="BC532" s="21">
        <v>0</v>
      </c>
      <c r="BD532" s="21">
        <v>0</v>
      </c>
      <c r="BE532" s="21">
        <v>0</v>
      </c>
      <c r="BF532" s="21">
        <v>0</v>
      </c>
      <c r="BG532" s="23">
        <v>384</v>
      </c>
      <c r="BH532" s="23">
        <v>122</v>
      </c>
      <c r="BI532" s="23">
        <v>380</v>
      </c>
      <c r="BJ532" s="23">
        <v>127</v>
      </c>
      <c r="BK532" s="23">
        <v>349</v>
      </c>
      <c r="BL532" s="23">
        <v>109</v>
      </c>
      <c r="BM532" s="23">
        <v>392</v>
      </c>
      <c r="BN532" s="23">
        <v>129</v>
      </c>
      <c r="BO532" s="21"/>
      <c r="BP532" s="21"/>
      <c r="BQ532" s="21"/>
      <c r="BR532" s="21"/>
      <c r="BS532" s="21"/>
      <c r="BT532" s="21"/>
      <c r="BU532" s="23">
        <v>0</v>
      </c>
      <c r="BV532" s="23">
        <v>0</v>
      </c>
      <c r="BW532" s="23">
        <v>0</v>
      </c>
      <c r="BX532" s="23">
        <v>0</v>
      </c>
      <c r="BY532" s="23">
        <v>0</v>
      </c>
      <c r="BZ532" s="23">
        <v>0</v>
      </c>
      <c r="CA532" s="23">
        <v>392</v>
      </c>
      <c r="CB532" s="23">
        <v>218</v>
      </c>
      <c r="CC532" s="23">
        <v>434</v>
      </c>
      <c r="CD532" s="23">
        <v>151</v>
      </c>
      <c r="CE532" s="23">
        <v>434</v>
      </c>
      <c r="CF532" s="23">
        <v>151</v>
      </c>
      <c r="CG532" s="23">
        <v>473</v>
      </c>
      <c r="CH532" s="23">
        <v>164</v>
      </c>
      <c r="CI532" s="23">
        <v>0</v>
      </c>
      <c r="CJ532" s="23">
        <v>0</v>
      </c>
      <c r="CK532" s="21"/>
      <c r="CL532" s="21"/>
      <c r="CM532" s="21"/>
      <c r="CN532" s="21"/>
      <c r="CO532" s="21"/>
      <c r="CP532" s="21"/>
      <c r="CQ532" s="21"/>
      <c r="CR532" s="21"/>
      <c r="CS532" s="21"/>
      <c r="CT532" s="21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</row>
    <row r="533" spans="1:267" ht="17.25" thickBot="1">
      <c r="A533" s="21"/>
      <c r="B533" s="21"/>
      <c r="C533" s="23">
        <v>50232</v>
      </c>
      <c r="D533" s="23">
        <v>0</v>
      </c>
      <c r="E533" s="23">
        <v>0</v>
      </c>
      <c r="F533" s="23">
        <v>0</v>
      </c>
      <c r="G533" s="23">
        <v>0</v>
      </c>
      <c r="H533" s="23">
        <v>0</v>
      </c>
      <c r="I533" s="23">
        <v>3</v>
      </c>
      <c r="J533" s="21">
        <v>2.1</v>
      </c>
      <c r="K533" s="21">
        <v>1.1000000000000001</v>
      </c>
      <c r="L533" s="23">
        <v>0</v>
      </c>
      <c r="M533" s="21" t="s">
        <v>1746</v>
      </c>
      <c r="N533" s="21">
        <v>0</v>
      </c>
      <c r="O533" s="23">
        <v>463</v>
      </c>
      <c r="P533" s="24" t="b">
        <v>0</v>
      </c>
      <c r="Q533" s="21"/>
      <c r="R533" s="21"/>
      <c r="S533" s="23">
        <v>50</v>
      </c>
      <c r="T533" s="21" t="s">
        <v>1747</v>
      </c>
      <c r="U533" s="21">
        <v>0</v>
      </c>
      <c r="V533" s="21" t="s">
        <v>1014</v>
      </c>
      <c r="W533" s="21">
        <v>0</v>
      </c>
      <c r="X533" s="24" t="b">
        <v>0</v>
      </c>
      <c r="Y533" s="21"/>
      <c r="Z533" s="21" t="s">
        <v>1129</v>
      </c>
      <c r="AA533" s="23">
        <v>16</v>
      </c>
      <c r="AB533" s="23">
        <v>17</v>
      </c>
      <c r="AC533" s="23">
        <v>0</v>
      </c>
      <c r="AD533" s="23">
        <v>56</v>
      </c>
      <c r="AE533" s="23">
        <v>56</v>
      </c>
      <c r="AF533" s="23">
        <v>351</v>
      </c>
      <c r="AG533" s="23">
        <v>351</v>
      </c>
      <c r="AH533" s="21">
        <v>0</v>
      </c>
      <c r="AI533" s="21">
        <v>0</v>
      </c>
      <c r="AJ533" s="21" t="s">
        <v>2941</v>
      </c>
      <c r="AK533" s="23">
        <v>0</v>
      </c>
      <c r="AL533" s="23">
        <v>0</v>
      </c>
      <c r="AM533" s="23">
        <v>0</v>
      </c>
      <c r="AN533" s="23">
        <v>0</v>
      </c>
      <c r="AO533" s="23">
        <v>0</v>
      </c>
      <c r="AP533" s="23">
        <v>0</v>
      </c>
      <c r="AQ533" s="23">
        <v>0</v>
      </c>
      <c r="AR533" s="23">
        <v>0</v>
      </c>
      <c r="AS533" s="23">
        <v>0</v>
      </c>
      <c r="AT533" s="23">
        <v>0</v>
      </c>
      <c r="AU533" s="23">
        <v>0</v>
      </c>
      <c r="AV533" s="23">
        <v>0</v>
      </c>
      <c r="AW533" s="23">
        <v>0</v>
      </c>
      <c r="AX533" s="21">
        <v>0</v>
      </c>
      <c r="AY533" s="21">
        <v>0</v>
      </c>
      <c r="AZ533" s="21">
        <v>0</v>
      </c>
      <c r="BA533" s="21">
        <v>0</v>
      </c>
      <c r="BB533" s="23">
        <v>0</v>
      </c>
      <c r="BC533" s="21">
        <v>0</v>
      </c>
      <c r="BD533" s="21">
        <v>0</v>
      </c>
      <c r="BE533" s="21">
        <v>0</v>
      </c>
      <c r="BF533" s="21">
        <v>0</v>
      </c>
      <c r="BG533" s="23">
        <v>506</v>
      </c>
      <c r="BH533" s="23">
        <v>183</v>
      </c>
      <c r="BI533" s="23">
        <v>506</v>
      </c>
      <c r="BJ533" s="23">
        <v>189</v>
      </c>
      <c r="BK533" s="23">
        <v>488</v>
      </c>
      <c r="BL533" s="23">
        <v>174</v>
      </c>
      <c r="BM533" s="23">
        <v>514</v>
      </c>
      <c r="BN533" s="23">
        <v>190</v>
      </c>
      <c r="BO533" s="23">
        <v>2</v>
      </c>
      <c r="BP533" s="21"/>
      <c r="BQ533" s="21"/>
      <c r="BR533" s="21"/>
      <c r="BS533" s="21"/>
      <c r="BT533" s="21"/>
      <c r="BU533" s="23">
        <v>0</v>
      </c>
      <c r="BV533" s="23">
        <v>0</v>
      </c>
      <c r="BW533" s="23">
        <v>0</v>
      </c>
      <c r="BX533" s="23">
        <v>0</v>
      </c>
      <c r="BY533" s="23">
        <v>0</v>
      </c>
      <c r="BZ533" s="23">
        <v>0</v>
      </c>
      <c r="CA533" s="23">
        <v>158</v>
      </c>
      <c r="CB533" s="23">
        <v>101</v>
      </c>
      <c r="CC533" s="23">
        <v>545</v>
      </c>
      <c r="CD533" s="23">
        <v>209</v>
      </c>
      <c r="CE533" s="23">
        <v>545</v>
      </c>
      <c r="CF533" s="23">
        <v>209</v>
      </c>
      <c r="CG533" s="23">
        <v>540</v>
      </c>
      <c r="CH533" s="23">
        <v>204</v>
      </c>
      <c r="CI533" s="23">
        <v>0</v>
      </c>
      <c r="CJ533" s="23">
        <v>0</v>
      </c>
      <c r="CK533" s="21"/>
      <c r="CL533" s="21"/>
      <c r="CM533" s="21"/>
      <c r="CN533" s="21"/>
      <c r="CO533" s="21"/>
      <c r="CP533" s="21"/>
      <c r="CQ533" s="21"/>
      <c r="CR533" s="21"/>
      <c r="CS533" s="21"/>
      <c r="CT533" s="21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</row>
    <row r="534" spans="1:267" ht="27.75" thickBot="1">
      <c r="A534" s="23">
        <v>0</v>
      </c>
      <c r="B534" s="23">
        <v>0</v>
      </c>
      <c r="C534" s="23">
        <v>217331</v>
      </c>
      <c r="D534" s="23">
        <v>0</v>
      </c>
      <c r="E534" s="23">
        <v>0</v>
      </c>
      <c r="F534" s="23">
        <v>0</v>
      </c>
      <c r="G534" s="23">
        <v>0</v>
      </c>
      <c r="H534" s="23">
        <v>0</v>
      </c>
      <c r="I534" s="23">
        <v>4</v>
      </c>
      <c r="J534" s="21">
        <v>0</v>
      </c>
      <c r="K534" s="21">
        <v>0</v>
      </c>
      <c r="L534" s="23">
        <v>0</v>
      </c>
      <c r="M534" s="21" t="s">
        <v>1503</v>
      </c>
      <c r="N534" s="21">
        <v>0</v>
      </c>
      <c r="O534" s="23">
        <v>464</v>
      </c>
      <c r="P534" s="24" t="b">
        <v>0</v>
      </c>
      <c r="Q534" s="21" t="s">
        <v>2536</v>
      </c>
      <c r="R534" s="21" t="s">
        <v>2537</v>
      </c>
      <c r="S534" s="23">
        <v>45</v>
      </c>
      <c r="T534" s="21" t="s">
        <v>1813</v>
      </c>
      <c r="U534" s="21">
        <v>0</v>
      </c>
      <c r="V534" s="21" t="s">
        <v>712</v>
      </c>
      <c r="W534" s="21">
        <v>0.4</v>
      </c>
      <c r="X534" s="24" t="b">
        <v>0</v>
      </c>
      <c r="Y534" s="21"/>
      <c r="Z534" s="21" t="s">
        <v>1143</v>
      </c>
      <c r="AA534" s="23">
        <v>16</v>
      </c>
      <c r="AB534" s="23">
        <v>17</v>
      </c>
      <c r="AC534" s="23">
        <v>0</v>
      </c>
      <c r="AD534" s="23">
        <v>0</v>
      </c>
      <c r="AE534" s="23">
        <v>0</v>
      </c>
      <c r="AF534" s="23">
        <v>5803</v>
      </c>
      <c r="AG534" s="23">
        <v>5803</v>
      </c>
      <c r="AH534" s="21">
        <v>0</v>
      </c>
      <c r="AI534" s="21">
        <v>0</v>
      </c>
      <c r="AJ534" s="21" t="s">
        <v>712</v>
      </c>
      <c r="AK534" s="23">
        <v>0</v>
      </c>
      <c r="AL534" s="23">
        <v>0</v>
      </c>
      <c r="AM534" s="23">
        <v>0</v>
      </c>
      <c r="AN534" s="23">
        <v>0</v>
      </c>
      <c r="AO534" s="23">
        <v>0</v>
      </c>
      <c r="AP534" s="23">
        <v>0</v>
      </c>
      <c r="AQ534" s="23">
        <v>0</v>
      </c>
      <c r="AR534" s="23">
        <v>0</v>
      </c>
      <c r="AS534" s="23">
        <v>0</v>
      </c>
      <c r="AT534" s="23">
        <v>0</v>
      </c>
      <c r="AU534" s="23">
        <v>0</v>
      </c>
      <c r="AV534" s="23">
        <v>0</v>
      </c>
      <c r="AW534" s="23">
        <v>0</v>
      </c>
      <c r="AX534" s="21">
        <v>0</v>
      </c>
      <c r="AY534" s="21">
        <v>0</v>
      </c>
      <c r="AZ534" s="21">
        <v>0</v>
      </c>
      <c r="BA534" s="21">
        <v>0</v>
      </c>
      <c r="BB534" s="23">
        <v>0</v>
      </c>
      <c r="BC534" s="21">
        <v>0</v>
      </c>
      <c r="BD534" s="21">
        <v>0</v>
      </c>
      <c r="BE534" s="21">
        <v>0</v>
      </c>
      <c r="BF534" s="21">
        <v>0</v>
      </c>
      <c r="BG534" s="23">
        <v>398</v>
      </c>
      <c r="BH534" s="23">
        <v>26</v>
      </c>
      <c r="BI534" s="23">
        <v>397</v>
      </c>
      <c r="BJ534" s="23">
        <v>28</v>
      </c>
      <c r="BK534" s="23">
        <v>369</v>
      </c>
      <c r="BL534" s="23">
        <v>29</v>
      </c>
      <c r="BM534" s="23">
        <v>407</v>
      </c>
      <c r="BN534" s="23">
        <v>29</v>
      </c>
      <c r="BO534" s="21"/>
      <c r="BP534" s="21"/>
      <c r="BQ534" s="21"/>
      <c r="BR534" s="21"/>
      <c r="BS534" s="21"/>
      <c r="BT534" s="21"/>
      <c r="BU534" s="23">
        <v>0</v>
      </c>
      <c r="BV534" s="23">
        <v>0</v>
      </c>
      <c r="BW534" s="23">
        <v>0</v>
      </c>
      <c r="BX534" s="23">
        <v>0</v>
      </c>
      <c r="BY534" s="23">
        <v>0</v>
      </c>
      <c r="BZ534" s="23">
        <v>0</v>
      </c>
      <c r="CA534" s="23">
        <v>421</v>
      </c>
      <c r="CB534" s="23">
        <v>66</v>
      </c>
      <c r="CC534" s="23">
        <v>447</v>
      </c>
      <c r="CD534" s="23">
        <v>41</v>
      </c>
      <c r="CE534" s="23">
        <v>447</v>
      </c>
      <c r="CF534" s="23">
        <v>41</v>
      </c>
      <c r="CG534" s="23">
        <v>253</v>
      </c>
      <c r="CH534" s="23">
        <v>45</v>
      </c>
      <c r="CI534" s="23">
        <v>0</v>
      </c>
      <c r="CJ534" s="23">
        <v>0</v>
      </c>
      <c r="CK534" s="21"/>
      <c r="CL534" s="21"/>
      <c r="CM534" s="21"/>
      <c r="CN534" s="21"/>
      <c r="CO534" s="21"/>
      <c r="CP534" s="21"/>
      <c r="CQ534" s="21"/>
      <c r="CR534" s="21"/>
      <c r="CS534" s="21"/>
      <c r="CT534" s="21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</row>
    <row r="535" spans="1:267" ht="17.25" thickBot="1">
      <c r="A535" s="21"/>
      <c r="B535" s="21"/>
      <c r="C535" s="23">
        <v>114241</v>
      </c>
      <c r="D535" s="23">
        <v>0</v>
      </c>
      <c r="E535" s="23">
        <v>0</v>
      </c>
      <c r="F535" s="23">
        <v>0</v>
      </c>
      <c r="G535" s="23">
        <v>0</v>
      </c>
      <c r="H535" s="23">
        <v>0</v>
      </c>
      <c r="I535" s="23">
        <v>2</v>
      </c>
      <c r="J535" s="21">
        <v>2.5</v>
      </c>
      <c r="K535" s="21">
        <v>1.5</v>
      </c>
      <c r="L535" s="23">
        <v>0</v>
      </c>
      <c r="M535" s="21" t="s">
        <v>1570</v>
      </c>
      <c r="N535" s="21">
        <v>0</v>
      </c>
      <c r="O535" s="23">
        <v>465</v>
      </c>
      <c r="P535" s="24" t="b">
        <v>0</v>
      </c>
      <c r="Q535" s="21"/>
      <c r="R535" s="21"/>
      <c r="S535" s="23">
        <v>45</v>
      </c>
      <c r="T535" s="21" t="s">
        <v>1839</v>
      </c>
      <c r="U535" s="21">
        <v>0</v>
      </c>
      <c r="V535" s="21" t="s">
        <v>824</v>
      </c>
      <c r="W535" s="21">
        <v>0.1</v>
      </c>
      <c r="X535" s="24" t="b">
        <v>0</v>
      </c>
      <c r="Y535" s="21"/>
      <c r="Z535" s="21" t="s">
        <v>1129</v>
      </c>
      <c r="AA535" s="23">
        <v>16</v>
      </c>
      <c r="AB535" s="23">
        <v>17</v>
      </c>
      <c r="AC535" s="23">
        <v>0</v>
      </c>
      <c r="AD535" s="23">
        <v>25</v>
      </c>
      <c r="AE535" s="23">
        <v>25</v>
      </c>
      <c r="AF535" s="23">
        <v>401</v>
      </c>
      <c r="AG535" s="23">
        <v>401</v>
      </c>
      <c r="AH535" s="21">
        <v>0</v>
      </c>
      <c r="AI535" s="21">
        <v>0</v>
      </c>
      <c r="AJ535" s="21" t="s">
        <v>824</v>
      </c>
      <c r="AK535" s="23">
        <v>0</v>
      </c>
      <c r="AL535" s="23">
        <v>0</v>
      </c>
      <c r="AM535" s="23">
        <v>0</v>
      </c>
      <c r="AN535" s="23">
        <v>0</v>
      </c>
      <c r="AO535" s="23">
        <v>0</v>
      </c>
      <c r="AP535" s="23">
        <v>0</v>
      </c>
      <c r="AQ535" s="23">
        <v>0</v>
      </c>
      <c r="AR535" s="23">
        <v>0</v>
      </c>
      <c r="AS535" s="23">
        <v>0</v>
      </c>
      <c r="AT535" s="23">
        <v>0</v>
      </c>
      <c r="AU535" s="23">
        <v>0</v>
      </c>
      <c r="AV535" s="23">
        <v>0</v>
      </c>
      <c r="AW535" s="23">
        <v>0</v>
      </c>
      <c r="AX535" s="21">
        <v>0</v>
      </c>
      <c r="AY535" s="21">
        <v>0</v>
      </c>
      <c r="AZ535" s="21">
        <v>0</v>
      </c>
      <c r="BA535" s="21">
        <v>0</v>
      </c>
      <c r="BB535" s="23">
        <v>0</v>
      </c>
      <c r="BC535" s="21">
        <v>0</v>
      </c>
      <c r="BD535" s="21">
        <v>0</v>
      </c>
      <c r="BE535" s="21">
        <v>0</v>
      </c>
      <c r="BF535" s="21">
        <v>0</v>
      </c>
      <c r="BG535" s="23">
        <v>360</v>
      </c>
      <c r="BH535" s="23">
        <v>163</v>
      </c>
      <c r="BI535" s="23">
        <v>356</v>
      </c>
      <c r="BJ535" s="23">
        <v>159</v>
      </c>
      <c r="BK535" s="23">
        <v>321</v>
      </c>
      <c r="BL535" s="23">
        <v>141</v>
      </c>
      <c r="BM535" s="23">
        <v>368</v>
      </c>
      <c r="BN535" s="23">
        <v>161</v>
      </c>
      <c r="BO535" s="21"/>
      <c r="BP535" s="21"/>
      <c r="BQ535" s="21"/>
      <c r="BR535" s="21"/>
      <c r="BS535" s="21"/>
      <c r="BT535" s="21"/>
      <c r="BU535" s="23">
        <v>0</v>
      </c>
      <c r="BV535" s="23">
        <v>0</v>
      </c>
      <c r="BW535" s="23">
        <v>0</v>
      </c>
      <c r="BX535" s="23">
        <v>0</v>
      </c>
      <c r="BY535" s="23">
        <v>0</v>
      </c>
      <c r="BZ535" s="23">
        <v>0</v>
      </c>
      <c r="CA535" s="23">
        <v>357</v>
      </c>
      <c r="CB535" s="23">
        <v>68</v>
      </c>
      <c r="CC535" s="23">
        <v>408</v>
      </c>
      <c r="CD535" s="23">
        <v>163</v>
      </c>
      <c r="CE535" s="23">
        <v>408</v>
      </c>
      <c r="CF535" s="23">
        <v>163</v>
      </c>
      <c r="CG535" s="23">
        <v>499</v>
      </c>
      <c r="CH535" s="23">
        <v>185</v>
      </c>
      <c r="CI535" s="23">
        <v>0</v>
      </c>
      <c r="CJ535" s="23">
        <v>0</v>
      </c>
      <c r="CK535" s="21"/>
      <c r="CL535" s="21"/>
      <c r="CM535" s="21"/>
      <c r="CN535" s="21"/>
      <c r="CO535" s="21"/>
      <c r="CP535" s="21"/>
      <c r="CQ535" s="21"/>
      <c r="CR535" s="21"/>
      <c r="CS535" s="21"/>
      <c r="CT535" s="21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</row>
    <row r="536" spans="1:267" ht="17.25" thickBot="1">
      <c r="A536" s="21"/>
      <c r="B536" s="21"/>
      <c r="C536" s="23">
        <v>201440</v>
      </c>
      <c r="D536" s="23">
        <v>0</v>
      </c>
      <c r="E536" s="23">
        <v>0</v>
      </c>
      <c r="F536" s="23">
        <v>0</v>
      </c>
      <c r="G536" s="23">
        <v>0</v>
      </c>
      <c r="H536" s="23">
        <v>0</v>
      </c>
      <c r="I536" s="23">
        <v>4</v>
      </c>
      <c r="J536" s="21">
        <v>1.5</v>
      </c>
      <c r="K536" s="21">
        <v>0.5</v>
      </c>
      <c r="L536" s="23">
        <v>0</v>
      </c>
      <c r="M536" s="21" t="s">
        <v>868</v>
      </c>
      <c r="N536" s="21">
        <v>0</v>
      </c>
      <c r="O536" s="23">
        <v>466</v>
      </c>
      <c r="P536" s="24" t="b">
        <v>0</v>
      </c>
      <c r="Q536" s="21"/>
      <c r="R536" s="21"/>
      <c r="S536" s="23">
        <v>45</v>
      </c>
      <c r="T536" s="21" t="s">
        <v>2538</v>
      </c>
      <c r="U536" s="21">
        <v>0</v>
      </c>
      <c r="V536" s="21" t="s">
        <v>2539</v>
      </c>
      <c r="W536" s="21">
        <v>1.4</v>
      </c>
      <c r="X536" s="24" t="b">
        <v>0</v>
      </c>
      <c r="Y536" s="21"/>
      <c r="Z536" s="21" t="s">
        <v>1129</v>
      </c>
      <c r="AA536" s="23">
        <v>16</v>
      </c>
      <c r="AB536" s="23">
        <v>17</v>
      </c>
      <c r="AC536" s="23">
        <v>0</v>
      </c>
      <c r="AD536" s="23">
        <v>1845</v>
      </c>
      <c r="AE536" s="23">
        <v>1845</v>
      </c>
      <c r="AF536" s="23">
        <v>5997</v>
      </c>
      <c r="AG536" s="23">
        <v>5997</v>
      </c>
      <c r="AH536" s="21">
        <v>0</v>
      </c>
      <c r="AI536" s="21">
        <v>0</v>
      </c>
      <c r="AJ536" s="21" t="s">
        <v>2539</v>
      </c>
      <c r="AK536" s="23">
        <v>0</v>
      </c>
      <c r="AL536" s="23">
        <v>0</v>
      </c>
      <c r="AM536" s="23">
        <v>0</v>
      </c>
      <c r="AN536" s="23">
        <v>0</v>
      </c>
      <c r="AO536" s="23">
        <v>0</v>
      </c>
      <c r="AP536" s="23">
        <v>0</v>
      </c>
      <c r="AQ536" s="23">
        <v>0</v>
      </c>
      <c r="AR536" s="23">
        <v>0</v>
      </c>
      <c r="AS536" s="23">
        <v>0</v>
      </c>
      <c r="AT536" s="23">
        <v>0</v>
      </c>
      <c r="AU536" s="23">
        <v>0</v>
      </c>
      <c r="AV536" s="23">
        <v>0</v>
      </c>
      <c r="AW536" s="23">
        <v>0</v>
      </c>
      <c r="AX536" s="21">
        <v>0</v>
      </c>
      <c r="AY536" s="21">
        <v>0</v>
      </c>
      <c r="AZ536" s="21">
        <v>0</v>
      </c>
      <c r="BA536" s="21">
        <v>0</v>
      </c>
      <c r="BB536" s="23">
        <v>0</v>
      </c>
      <c r="BC536" s="21">
        <v>0</v>
      </c>
      <c r="BD536" s="21">
        <v>0</v>
      </c>
      <c r="BE536" s="21">
        <v>0</v>
      </c>
      <c r="BF536" s="21">
        <v>0</v>
      </c>
      <c r="BG536" s="23">
        <v>391</v>
      </c>
      <c r="BH536" s="23">
        <v>24</v>
      </c>
      <c r="BI536" s="23">
        <v>388</v>
      </c>
      <c r="BJ536" s="23">
        <v>26</v>
      </c>
      <c r="BK536" s="23">
        <v>358</v>
      </c>
      <c r="BL536" s="23">
        <v>27</v>
      </c>
      <c r="BM536" s="23">
        <v>400</v>
      </c>
      <c r="BN536" s="23">
        <v>27</v>
      </c>
      <c r="BO536" s="21"/>
      <c r="BP536" s="21"/>
      <c r="BQ536" s="21"/>
      <c r="BR536" s="21"/>
      <c r="BS536" s="21"/>
      <c r="BT536" s="21"/>
      <c r="BU536" s="23">
        <v>0</v>
      </c>
      <c r="BV536" s="23">
        <v>0</v>
      </c>
      <c r="BW536" s="23">
        <v>0</v>
      </c>
      <c r="BX536" s="23">
        <v>0</v>
      </c>
      <c r="BY536" s="23">
        <v>0</v>
      </c>
      <c r="BZ536" s="23">
        <v>0</v>
      </c>
      <c r="CA536" s="23">
        <v>405</v>
      </c>
      <c r="CB536" s="23">
        <v>64</v>
      </c>
      <c r="CC536" s="23">
        <v>441</v>
      </c>
      <c r="CD536" s="23">
        <v>39</v>
      </c>
      <c r="CE536" s="23">
        <v>441</v>
      </c>
      <c r="CF536" s="23">
        <v>39</v>
      </c>
      <c r="CG536" s="23">
        <v>142</v>
      </c>
      <c r="CH536" s="23">
        <v>26</v>
      </c>
      <c r="CI536" s="23">
        <v>0</v>
      </c>
      <c r="CJ536" s="23">
        <v>0</v>
      </c>
      <c r="CK536" s="21"/>
      <c r="CL536" s="21"/>
      <c r="CM536" s="21"/>
      <c r="CN536" s="21"/>
      <c r="CO536" s="21"/>
      <c r="CP536" s="21"/>
      <c r="CQ536" s="21"/>
      <c r="CR536" s="21"/>
      <c r="CS536" s="21"/>
      <c r="CT536" s="21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</row>
    <row r="537" spans="1:267" ht="17.25" thickBot="1">
      <c r="A537" s="21"/>
      <c r="B537" s="21"/>
      <c r="C537" s="23">
        <v>215136</v>
      </c>
      <c r="D537" s="23">
        <v>0</v>
      </c>
      <c r="E537" s="23">
        <v>0</v>
      </c>
      <c r="F537" s="23">
        <v>0</v>
      </c>
      <c r="G537" s="23">
        <v>0</v>
      </c>
      <c r="H537" s="23">
        <v>0</v>
      </c>
      <c r="I537" s="23">
        <v>2</v>
      </c>
      <c r="J537" s="21">
        <v>2.5</v>
      </c>
      <c r="K537" s="21">
        <v>1.5</v>
      </c>
      <c r="L537" s="23">
        <v>1</v>
      </c>
      <c r="M537" s="21" t="s">
        <v>1800</v>
      </c>
      <c r="N537" s="21">
        <v>1</v>
      </c>
      <c r="O537" s="23">
        <v>467</v>
      </c>
      <c r="P537" s="24" t="b">
        <v>0</v>
      </c>
      <c r="Q537" s="21"/>
      <c r="R537" s="21"/>
      <c r="S537" s="23">
        <v>45</v>
      </c>
      <c r="T537" s="21" t="s">
        <v>1801</v>
      </c>
      <c r="U537" s="21">
        <v>1</v>
      </c>
      <c r="V537" s="21" t="s">
        <v>1644</v>
      </c>
      <c r="W537" s="21">
        <v>0.3</v>
      </c>
      <c r="X537" s="24" t="b">
        <v>0</v>
      </c>
      <c r="Y537" s="21"/>
      <c r="Z537" s="21" t="s">
        <v>1129</v>
      </c>
      <c r="AA537" s="23">
        <v>16</v>
      </c>
      <c r="AB537" s="23">
        <v>17</v>
      </c>
      <c r="AC537" s="23">
        <v>1</v>
      </c>
      <c r="AD537" s="23">
        <v>673</v>
      </c>
      <c r="AE537" s="23">
        <v>673</v>
      </c>
      <c r="AF537" s="23">
        <v>1083</v>
      </c>
      <c r="AG537" s="23">
        <v>1083</v>
      </c>
      <c r="AH537" s="21">
        <v>0.2</v>
      </c>
      <c r="AI537" s="21">
        <v>0.2</v>
      </c>
      <c r="AJ537" s="21" t="s">
        <v>1644</v>
      </c>
      <c r="AK537" s="23">
        <v>18</v>
      </c>
      <c r="AL537" s="23">
        <v>0</v>
      </c>
      <c r="AM537" s="23">
        <v>0</v>
      </c>
      <c r="AN537" s="23">
        <v>0</v>
      </c>
      <c r="AO537" s="23">
        <v>0</v>
      </c>
      <c r="AP537" s="23">
        <v>0</v>
      </c>
      <c r="AQ537" s="23">
        <v>0</v>
      </c>
      <c r="AR537" s="23">
        <v>0</v>
      </c>
      <c r="AS537" s="23">
        <v>0</v>
      </c>
      <c r="AT537" s="23">
        <v>0</v>
      </c>
      <c r="AU537" s="23">
        <v>0</v>
      </c>
      <c r="AV537" s="23">
        <v>0</v>
      </c>
      <c r="AW537" s="23">
        <v>4</v>
      </c>
      <c r="AX537" s="21">
        <v>3.4</v>
      </c>
      <c r="AY537" s="21">
        <v>0.1</v>
      </c>
      <c r="AZ537" s="21">
        <v>0</v>
      </c>
      <c r="BA537" s="21">
        <v>0.4</v>
      </c>
      <c r="BB537" s="23">
        <v>0</v>
      </c>
      <c r="BC537" s="21">
        <v>0</v>
      </c>
      <c r="BD537" s="21">
        <v>0</v>
      </c>
      <c r="BE537" s="21">
        <v>0</v>
      </c>
      <c r="BF537" s="21">
        <v>0.46</v>
      </c>
      <c r="BG537" s="23">
        <v>191</v>
      </c>
      <c r="BH537" s="23">
        <v>75</v>
      </c>
      <c r="BI537" s="23">
        <v>209</v>
      </c>
      <c r="BJ537" s="23">
        <v>76</v>
      </c>
      <c r="BK537" s="23">
        <v>365</v>
      </c>
      <c r="BL537" s="23">
        <v>167</v>
      </c>
      <c r="BM537" s="23">
        <v>220</v>
      </c>
      <c r="BN537" s="23">
        <v>78</v>
      </c>
      <c r="BO537" s="21"/>
      <c r="BP537" s="21"/>
      <c r="BQ537" s="23">
        <v>3</v>
      </c>
      <c r="BR537" s="21"/>
      <c r="BS537" s="21"/>
      <c r="BT537" s="21"/>
      <c r="BU537" s="23">
        <v>0</v>
      </c>
      <c r="BV537" s="23">
        <v>0</v>
      </c>
      <c r="BW537" s="23">
        <v>0</v>
      </c>
      <c r="BX537" s="23">
        <v>0</v>
      </c>
      <c r="BY537" s="23">
        <v>2.2999999999999998</v>
      </c>
      <c r="BZ537" s="23">
        <v>0</v>
      </c>
      <c r="CA537" s="23">
        <v>417</v>
      </c>
      <c r="CB537" s="23">
        <v>108</v>
      </c>
      <c r="CC537" s="23">
        <v>196</v>
      </c>
      <c r="CD537" s="23">
        <v>70</v>
      </c>
      <c r="CE537" s="23">
        <v>196</v>
      </c>
      <c r="CF537" s="23">
        <v>70</v>
      </c>
      <c r="CG537" s="23">
        <v>288</v>
      </c>
      <c r="CH537" s="23">
        <v>110</v>
      </c>
      <c r="CI537" s="23">
        <v>0</v>
      </c>
      <c r="CJ537" s="23">
        <v>0</v>
      </c>
      <c r="CK537" s="21"/>
      <c r="CL537" s="21"/>
      <c r="CM537" s="21"/>
      <c r="CN537" s="21"/>
      <c r="CO537" s="21"/>
      <c r="CP537" s="21"/>
      <c r="CQ537" s="21"/>
      <c r="CR537" s="21"/>
      <c r="CS537" s="21"/>
      <c r="CT537" s="21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</row>
    <row r="538" spans="1:267" ht="17.25" thickBot="1">
      <c r="A538" s="21"/>
      <c r="B538" s="21"/>
      <c r="C538" s="23">
        <v>60689</v>
      </c>
      <c r="D538" s="23">
        <v>0</v>
      </c>
      <c r="E538" s="23">
        <v>0</v>
      </c>
      <c r="F538" s="23">
        <v>0</v>
      </c>
      <c r="G538" s="23">
        <v>0</v>
      </c>
      <c r="H538" s="23">
        <v>0</v>
      </c>
      <c r="I538" s="23">
        <v>4</v>
      </c>
      <c r="J538" s="21">
        <v>1.9</v>
      </c>
      <c r="K538" s="21">
        <v>0.9</v>
      </c>
      <c r="L538" s="23">
        <v>1</v>
      </c>
      <c r="M538" s="21" t="s">
        <v>1275</v>
      </c>
      <c r="N538" s="21">
        <v>1</v>
      </c>
      <c r="O538" s="23">
        <v>468</v>
      </c>
      <c r="P538" s="24" t="b">
        <v>0</v>
      </c>
      <c r="Q538" s="21"/>
      <c r="R538" s="21"/>
      <c r="S538" s="23">
        <v>50</v>
      </c>
      <c r="T538" s="21" t="s">
        <v>1802</v>
      </c>
      <c r="U538" s="21">
        <v>1</v>
      </c>
      <c r="V538" s="21" t="s">
        <v>716</v>
      </c>
      <c r="W538" s="21">
        <v>0.6</v>
      </c>
      <c r="X538" s="24" t="b">
        <v>0</v>
      </c>
      <c r="Y538" s="21"/>
      <c r="Z538" s="21" t="s">
        <v>1129</v>
      </c>
      <c r="AA538" s="23">
        <v>16</v>
      </c>
      <c r="AB538" s="23">
        <v>17</v>
      </c>
      <c r="AC538" s="23">
        <v>1</v>
      </c>
      <c r="AD538" s="23">
        <v>1523</v>
      </c>
      <c r="AE538" s="23">
        <v>1523</v>
      </c>
      <c r="AF538" s="23">
        <v>4406</v>
      </c>
      <c r="AG538" s="23">
        <v>4406</v>
      </c>
      <c r="AH538" s="21">
        <v>0.2</v>
      </c>
      <c r="AI538" s="21">
        <v>0.2</v>
      </c>
      <c r="AJ538" s="21" t="s">
        <v>716</v>
      </c>
      <c r="AK538" s="23">
        <v>1</v>
      </c>
      <c r="AL538" s="23">
        <v>0</v>
      </c>
      <c r="AM538" s="23">
        <v>0</v>
      </c>
      <c r="AN538" s="23">
        <v>0</v>
      </c>
      <c r="AO538" s="23">
        <v>0</v>
      </c>
      <c r="AP538" s="23">
        <v>0</v>
      </c>
      <c r="AQ538" s="23">
        <v>0</v>
      </c>
      <c r="AR538" s="23">
        <v>0</v>
      </c>
      <c r="AS538" s="23">
        <v>0</v>
      </c>
      <c r="AT538" s="23">
        <v>0</v>
      </c>
      <c r="AU538" s="23">
        <v>0</v>
      </c>
      <c r="AV538" s="23">
        <v>0</v>
      </c>
      <c r="AW538" s="23">
        <v>3</v>
      </c>
      <c r="AX538" s="21">
        <v>0</v>
      </c>
      <c r="AY538" s="21">
        <v>0</v>
      </c>
      <c r="AZ538" s="21">
        <v>0</v>
      </c>
      <c r="BA538" s="21">
        <v>0</v>
      </c>
      <c r="BB538" s="23">
        <v>0</v>
      </c>
      <c r="BC538" s="21">
        <v>0</v>
      </c>
      <c r="BD538" s="21">
        <v>0</v>
      </c>
      <c r="BE538" s="21">
        <v>0</v>
      </c>
      <c r="BF538" s="21">
        <v>0.08</v>
      </c>
      <c r="BG538" s="23">
        <v>510</v>
      </c>
      <c r="BH538" s="23">
        <v>48</v>
      </c>
      <c r="BI538" s="23">
        <v>510</v>
      </c>
      <c r="BJ538" s="23">
        <v>49</v>
      </c>
      <c r="BK538" s="23">
        <v>492</v>
      </c>
      <c r="BL538" s="23">
        <v>50</v>
      </c>
      <c r="BM538" s="23">
        <v>518</v>
      </c>
      <c r="BN538" s="23">
        <v>50</v>
      </c>
      <c r="BO538" s="21"/>
      <c r="BP538" s="21"/>
      <c r="BQ538" s="21"/>
      <c r="BR538" s="21"/>
      <c r="BS538" s="21"/>
      <c r="BT538" s="21"/>
      <c r="BU538" s="23">
        <v>0</v>
      </c>
      <c r="BV538" s="23">
        <v>0</v>
      </c>
      <c r="BW538" s="23">
        <v>0</v>
      </c>
      <c r="BX538" s="23">
        <v>0</v>
      </c>
      <c r="BY538" s="23">
        <v>7.2</v>
      </c>
      <c r="BZ538" s="23">
        <v>0</v>
      </c>
      <c r="CA538" s="23">
        <v>165</v>
      </c>
      <c r="CB538" s="23">
        <v>42</v>
      </c>
      <c r="CC538" s="23">
        <v>225</v>
      </c>
      <c r="CD538" s="23">
        <v>27</v>
      </c>
      <c r="CE538" s="23">
        <v>225</v>
      </c>
      <c r="CF538" s="23">
        <v>27</v>
      </c>
      <c r="CG538" s="23">
        <v>222</v>
      </c>
      <c r="CH538" s="23">
        <v>41</v>
      </c>
      <c r="CI538" s="23">
        <v>0</v>
      </c>
      <c r="CJ538" s="23">
        <v>0</v>
      </c>
      <c r="CK538" s="21"/>
      <c r="CL538" s="21"/>
      <c r="CM538" s="21"/>
      <c r="CN538" s="21"/>
      <c r="CO538" s="21"/>
      <c r="CP538" s="21"/>
      <c r="CQ538" s="21"/>
      <c r="CR538" s="21"/>
      <c r="CS538" s="21"/>
      <c r="CT538" s="21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</row>
    <row r="539" spans="1:267" ht="17.25" thickBot="1">
      <c r="A539" s="21"/>
      <c r="B539" s="21"/>
      <c r="C539" s="23">
        <v>208912</v>
      </c>
      <c r="D539" s="23">
        <v>0</v>
      </c>
      <c r="E539" s="23">
        <v>0</v>
      </c>
      <c r="F539" s="23">
        <v>0</v>
      </c>
      <c r="G539" s="23">
        <v>0</v>
      </c>
      <c r="H539" s="23">
        <v>0</v>
      </c>
      <c r="I539" s="23">
        <v>2</v>
      </c>
      <c r="J539" s="21">
        <v>2.5</v>
      </c>
      <c r="K539" s="21">
        <v>1.5</v>
      </c>
      <c r="L539" s="23">
        <v>1</v>
      </c>
      <c r="M539" s="21" t="s">
        <v>1287</v>
      </c>
      <c r="N539" s="21">
        <v>1</v>
      </c>
      <c r="O539" s="23">
        <v>469</v>
      </c>
      <c r="P539" s="24" t="b">
        <v>0</v>
      </c>
      <c r="Q539" s="21"/>
      <c r="R539" s="21"/>
      <c r="S539" s="23">
        <v>45</v>
      </c>
      <c r="T539" s="21" t="s">
        <v>1810</v>
      </c>
      <c r="U539" s="21">
        <v>1</v>
      </c>
      <c r="V539" s="21" t="s">
        <v>791</v>
      </c>
      <c r="W539" s="21">
        <v>0.1</v>
      </c>
      <c r="X539" s="24" t="b">
        <v>0</v>
      </c>
      <c r="Y539" s="21"/>
      <c r="Z539" s="21" t="s">
        <v>1129</v>
      </c>
      <c r="AA539" s="23">
        <v>16</v>
      </c>
      <c r="AB539" s="23">
        <v>17</v>
      </c>
      <c r="AC539" s="23">
        <v>1</v>
      </c>
      <c r="AD539" s="23">
        <v>329</v>
      </c>
      <c r="AE539" s="23">
        <v>329</v>
      </c>
      <c r="AF539" s="23">
        <v>441</v>
      </c>
      <c r="AG539" s="23">
        <v>441</v>
      </c>
      <c r="AH539" s="21">
        <v>0.2</v>
      </c>
      <c r="AI539" s="21">
        <v>0.2</v>
      </c>
      <c r="AJ539" s="21" t="s">
        <v>791</v>
      </c>
      <c r="AK539" s="23">
        <v>89</v>
      </c>
      <c r="AL539" s="23">
        <v>0</v>
      </c>
      <c r="AM539" s="23">
        <v>0</v>
      </c>
      <c r="AN539" s="23">
        <v>0</v>
      </c>
      <c r="AO539" s="23">
        <v>2</v>
      </c>
      <c r="AP539" s="23">
        <v>0</v>
      </c>
      <c r="AQ539" s="23">
        <v>0</v>
      </c>
      <c r="AR539" s="23">
        <v>0</v>
      </c>
      <c r="AS539" s="23">
        <v>0</v>
      </c>
      <c r="AT539" s="23">
        <v>0</v>
      </c>
      <c r="AU539" s="23">
        <v>0</v>
      </c>
      <c r="AV539" s="23">
        <v>0</v>
      </c>
      <c r="AW539" s="23">
        <v>10</v>
      </c>
      <c r="AX539" s="21">
        <v>16.2</v>
      </c>
      <c r="AY539" s="21">
        <v>0</v>
      </c>
      <c r="AZ539" s="21">
        <v>2</v>
      </c>
      <c r="BA539" s="21">
        <v>1.8</v>
      </c>
      <c r="BB539" s="23">
        <v>1</v>
      </c>
      <c r="BC539" s="21">
        <v>0</v>
      </c>
      <c r="BD539" s="21">
        <v>0</v>
      </c>
      <c r="BE539" s="21">
        <v>0</v>
      </c>
      <c r="BF539" s="21">
        <v>0.75</v>
      </c>
      <c r="BG539" s="23">
        <v>91</v>
      </c>
      <c r="BH539" s="23">
        <v>39</v>
      </c>
      <c r="BI539" s="23">
        <v>392</v>
      </c>
      <c r="BJ539" s="23">
        <v>178</v>
      </c>
      <c r="BK539" s="23">
        <v>141</v>
      </c>
      <c r="BL539" s="23">
        <v>43</v>
      </c>
      <c r="BM539" s="23">
        <v>165</v>
      </c>
      <c r="BN539" s="23">
        <v>60</v>
      </c>
      <c r="BO539" s="21"/>
      <c r="BP539" s="21"/>
      <c r="BQ539" s="21"/>
      <c r="BR539" s="21"/>
      <c r="BS539" s="21"/>
      <c r="BT539" s="21"/>
      <c r="BU539" s="23">
        <v>0</v>
      </c>
      <c r="BV539" s="23">
        <v>0</v>
      </c>
      <c r="BW539" s="23">
        <v>0</v>
      </c>
      <c r="BX539" s="23">
        <v>0</v>
      </c>
      <c r="BY539" s="23">
        <v>0.76</v>
      </c>
      <c r="BZ539" s="23">
        <v>2.02</v>
      </c>
      <c r="CA539" s="23">
        <v>409</v>
      </c>
      <c r="CB539" s="23">
        <v>102</v>
      </c>
      <c r="CC539" s="23">
        <v>195</v>
      </c>
      <c r="CD539" s="23">
        <v>69</v>
      </c>
      <c r="CE539" s="23">
        <v>195</v>
      </c>
      <c r="CF539" s="23">
        <v>69</v>
      </c>
      <c r="CG539" s="23">
        <v>453</v>
      </c>
      <c r="CH539" s="23">
        <v>175</v>
      </c>
      <c r="CI539" s="23">
        <v>1.01</v>
      </c>
      <c r="CJ539" s="23">
        <v>0</v>
      </c>
      <c r="CK539" s="21"/>
      <c r="CL539" s="21"/>
      <c r="CM539" s="21"/>
      <c r="CN539" s="21"/>
      <c r="CO539" s="21"/>
      <c r="CP539" s="21"/>
      <c r="CQ539" s="21"/>
      <c r="CR539" s="21"/>
      <c r="CS539" s="21"/>
      <c r="CT539" s="21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</row>
    <row r="540" spans="1:267" ht="17.25" thickBot="1">
      <c r="A540" s="21"/>
      <c r="B540" s="21"/>
      <c r="C540" s="23">
        <v>204968</v>
      </c>
      <c r="D540" s="23">
        <v>0</v>
      </c>
      <c r="E540" s="23">
        <v>0</v>
      </c>
      <c r="F540" s="23">
        <v>0</v>
      </c>
      <c r="G540" s="23">
        <v>0</v>
      </c>
      <c r="H540" s="23">
        <v>0</v>
      </c>
      <c r="I540" s="23">
        <v>3</v>
      </c>
      <c r="J540" s="21">
        <v>2.1</v>
      </c>
      <c r="K540" s="21">
        <v>1.1000000000000001</v>
      </c>
      <c r="L540" s="23">
        <v>2</v>
      </c>
      <c r="M540" s="21" t="s">
        <v>1254</v>
      </c>
      <c r="N540" s="21">
        <v>2</v>
      </c>
      <c r="O540" s="23">
        <v>470</v>
      </c>
      <c r="P540" s="24" t="b">
        <v>0</v>
      </c>
      <c r="Q540" s="21"/>
      <c r="R540" s="21"/>
      <c r="S540" s="23">
        <v>50</v>
      </c>
      <c r="T540" s="21" t="s">
        <v>1809</v>
      </c>
      <c r="U540" s="21">
        <v>2</v>
      </c>
      <c r="V540" s="21" t="s">
        <v>870</v>
      </c>
      <c r="W540" s="21">
        <v>0</v>
      </c>
      <c r="X540" s="24" t="b">
        <v>0</v>
      </c>
      <c r="Y540" s="21"/>
      <c r="Z540" s="21" t="s">
        <v>1129</v>
      </c>
      <c r="AA540" s="23">
        <v>16</v>
      </c>
      <c r="AB540" s="23">
        <v>17</v>
      </c>
      <c r="AC540" s="23">
        <v>2</v>
      </c>
      <c r="AD540" s="23">
        <v>128</v>
      </c>
      <c r="AE540" s="23">
        <v>128</v>
      </c>
      <c r="AF540" s="23">
        <v>262</v>
      </c>
      <c r="AG540" s="23">
        <v>262</v>
      </c>
      <c r="AH540" s="21">
        <v>0.4</v>
      </c>
      <c r="AI540" s="21">
        <v>0.4</v>
      </c>
      <c r="AJ540" s="21" t="s">
        <v>870</v>
      </c>
      <c r="AK540" s="23">
        <v>90</v>
      </c>
      <c r="AL540" s="23">
        <v>0</v>
      </c>
      <c r="AM540" s="23">
        <v>0</v>
      </c>
      <c r="AN540" s="23">
        <v>0</v>
      </c>
      <c r="AO540" s="23">
        <v>2</v>
      </c>
      <c r="AP540" s="23">
        <v>0</v>
      </c>
      <c r="AQ540" s="23">
        <v>0</v>
      </c>
      <c r="AR540" s="23">
        <v>0</v>
      </c>
      <c r="AS540" s="23">
        <v>0</v>
      </c>
      <c r="AT540" s="23">
        <v>0</v>
      </c>
      <c r="AU540" s="23">
        <v>0</v>
      </c>
      <c r="AV540" s="23">
        <v>0</v>
      </c>
      <c r="AW540" s="23">
        <v>2</v>
      </c>
      <c r="AX540" s="21">
        <v>7.6</v>
      </c>
      <c r="AY540" s="21">
        <v>2.2999999999999998</v>
      </c>
      <c r="AZ540" s="21">
        <v>0</v>
      </c>
      <c r="BA540" s="21">
        <v>1</v>
      </c>
      <c r="BB540" s="23">
        <v>1</v>
      </c>
      <c r="BC540" s="21">
        <v>0</v>
      </c>
      <c r="BD540" s="21">
        <v>0.01</v>
      </c>
      <c r="BE540" s="21">
        <v>0.01</v>
      </c>
      <c r="BF540" s="21">
        <v>0.83</v>
      </c>
      <c r="BG540" s="23">
        <v>164</v>
      </c>
      <c r="BH540" s="23">
        <v>71</v>
      </c>
      <c r="BI540" s="23">
        <v>151</v>
      </c>
      <c r="BJ540" s="23">
        <v>86</v>
      </c>
      <c r="BK540" s="23">
        <v>545</v>
      </c>
      <c r="BL540" s="23">
        <v>217</v>
      </c>
      <c r="BM540" s="23">
        <v>197</v>
      </c>
      <c r="BN540" s="23">
        <v>92</v>
      </c>
      <c r="BO540" s="21"/>
      <c r="BP540" s="21"/>
      <c r="BQ540" s="21"/>
      <c r="BR540" s="21"/>
      <c r="BS540" s="21"/>
      <c r="BT540" s="21"/>
      <c r="BU540" s="23">
        <v>0</v>
      </c>
      <c r="BV540" s="23">
        <v>0</v>
      </c>
      <c r="BW540" s="23">
        <v>0.01</v>
      </c>
      <c r="BX540" s="23">
        <v>0.01</v>
      </c>
      <c r="BY540" s="23">
        <v>0.83</v>
      </c>
      <c r="BZ540" s="23">
        <v>2</v>
      </c>
      <c r="CA540" s="23">
        <v>238</v>
      </c>
      <c r="CB540" s="23">
        <v>157</v>
      </c>
      <c r="CC540" s="23">
        <v>134</v>
      </c>
      <c r="CD540" s="23">
        <v>52</v>
      </c>
      <c r="CE540" s="23">
        <v>134</v>
      </c>
      <c r="CF540" s="23">
        <v>52</v>
      </c>
      <c r="CG540" s="23">
        <v>526</v>
      </c>
      <c r="CH540" s="23">
        <v>194</v>
      </c>
      <c r="CI540" s="23">
        <v>1</v>
      </c>
      <c r="CJ540" s="23">
        <v>0</v>
      </c>
      <c r="CK540" s="21"/>
      <c r="CL540" s="21"/>
      <c r="CM540" s="21"/>
      <c r="CN540" s="21"/>
      <c r="CO540" s="21"/>
      <c r="CP540" s="21"/>
      <c r="CQ540" s="21"/>
      <c r="CR540" s="21"/>
      <c r="CS540" s="21"/>
      <c r="CT540" s="21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</row>
    <row r="541" spans="1:267" ht="17.25" thickBot="1">
      <c r="A541" s="21"/>
      <c r="B541" s="21"/>
      <c r="C541" s="23">
        <v>159506</v>
      </c>
      <c r="D541" s="23">
        <v>0</v>
      </c>
      <c r="E541" s="23">
        <v>0</v>
      </c>
      <c r="F541" s="23">
        <v>0</v>
      </c>
      <c r="G541" s="23">
        <v>0</v>
      </c>
      <c r="H541" s="23">
        <v>0</v>
      </c>
      <c r="I541" s="23">
        <v>2</v>
      </c>
      <c r="J541" s="21">
        <v>2.5</v>
      </c>
      <c r="K541" s="21">
        <v>1.5</v>
      </c>
      <c r="L541" s="23">
        <v>0</v>
      </c>
      <c r="M541" s="21" t="s">
        <v>2540</v>
      </c>
      <c r="N541" s="21">
        <v>0</v>
      </c>
      <c r="O541" s="23">
        <v>604</v>
      </c>
      <c r="P541" s="24" t="b">
        <v>0</v>
      </c>
      <c r="Q541" s="21"/>
      <c r="R541" s="21"/>
      <c r="S541" s="23">
        <v>45</v>
      </c>
      <c r="T541" s="21" t="s">
        <v>2541</v>
      </c>
      <c r="U541" s="21">
        <v>0</v>
      </c>
      <c r="V541" s="21" t="s">
        <v>2542</v>
      </c>
      <c r="W541" s="21">
        <v>0.1</v>
      </c>
      <c r="X541" s="24" t="b">
        <v>0</v>
      </c>
      <c r="Y541" s="21"/>
      <c r="Z541" s="21" t="s">
        <v>1129</v>
      </c>
      <c r="AA541" s="23">
        <v>16</v>
      </c>
      <c r="AB541" s="23">
        <v>17</v>
      </c>
      <c r="AC541" s="23">
        <v>0</v>
      </c>
      <c r="AD541" s="23">
        <v>1503</v>
      </c>
      <c r="AE541" s="23">
        <v>1503</v>
      </c>
      <c r="AF541" s="23">
        <v>890</v>
      </c>
      <c r="AG541" s="23">
        <v>890</v>
      </c>
      <c r="AH541" s="21">
        <v>0</v>
      </c>
      <c r="AI541" s="21">
        <v>0</v>
      </c>
      <c r="AJ541" s="21" t="s">
        <v>2542</v>
      </c>
      <c r="AK541" s="23">
        <v>71</v>
      </c>
      <c r="AL541" s="23">
        <v>0</v>
      </c>
      <c r="AM541" s="23">
        <v>0</v>
      </c>
      <c r="AN541" s="23">
        <v>0</v>
      </c>
      <c r="AO541" s="23">
        <v>2</v>
      </c>
      <c r="AP541" s="23">
        <v>0</v>
      </c>
      <c r="AQ541" s="23">
        <v>0</v>
      </c>
      <c r="AR541" s="23">
        <v>0</v>
      </c>
      <c r="AS541" s="23">
        <v>1</v>
      </c>
      <c r="AT541" s="23">
        <v>0</v>
      </c>
      <c r="AU541" s="23">
        <v>0</v>
      </c>
      <c r="AV541" s="23">
        <v>0</v>
      </c>
      <c r="AW541" s="23">
        <v>9</v>
      </c>
      <c r="AX541" s="21">
        <v>0</v>
      </c>
      <c r="AY541" s="21">
        <v>0</v>
      </c>
      <c r="AZ541" s="21">
        <v>0</v>
      </c>
      <c r="BA541" s="21">
        <v>0</v>
      </c>
      <c r="BB541" s="23">
        <v>1</v>
      </c>
      <c r="BC541" s="21">
        <v>0.02</v>
      </c>
      <c r="BD541" s="21">
        <v>0</v>
      </c>
      <c r="BE541" s="21">
        <v>0.02</v>
      </c>
      <c r="BF541" s="21">
        <v>0.38</v>
      </c>
      <c r="BG541" s="23">
        <v>372</v>
      </c>
      <c r="BH541" s="23">
        <v>168</v>
      </c>
      <c r="BI541" s="23">
        <v>368</v>
      </c>
      <c r="BJ541" s="23">
        <v>164</v>
      </c>
      <c r="BK541" s="23">
        <v>334</v>
      </c>
      <c r="BL541" s="23">
        <v>147</v>
      </c>
      <c r="BM541" s="23">
        <v>380</v>
      </c>
      <c r="BN541" s="23">
        <v>166</v>
      </c>
      <c r="BO541" s="21"/>
      <c r="BP541" s="21"/>
      <c r="BQ541" s="21"/>
      <c r="BR541" s="21"/>
      <c r="BS541" s="21"/>
      <c r="BT541" s="21"/>
      <c r="BU541" s="23">
        <v>0.03</v>
      </c>
      <c r="BV541" s="23">
        <v>0</v>
      </c>
      <c r="BW541" s="23">
        <v>0</v>
      </c>
      <c r="BX541" s="23">
        <v>0.03</v>
      </c>
      <c r="BY541" s="23">
        <v>0.48</v>
      </c>
      <c r="BZ541" s="23">
        <v>2.54</v>
      </c>
      <c r="CA541" s="23">
        <v>371</v>
      </c>
      <c r="CB541" s="23">
        <v>75</v>
      </c>
      <c r="CC541" s="23">
        <v>420</v>
      </c>
      <c r="CD541" s="23">
        <v>169</v>
      </c>
      <c r="CE541" s="23">
        <v>420</v>
      </c>
      <c r="CF541" s="23">
        <v>169</v>
      </c>
      <c r="CG541" s="23">
        <v>405</v>
      </c>
      <c r="CH541" s="23">
        <v>156</v>
      </c>
      <c r="CI541" s="23">
        <v>1.27</v>
      </c>
      <c r="CJ541" s="23">
        <v>0</v>
      </c>
      <c r="CK541" s="21"/>
      <c r="CL541" s="21"/>
      <c r="CM541" s="21"/>
      <c r="CN541" s="21"/>
      <c r="CO541" s="21"/>
      <c r="CP541" s="21"/>
      <c r="CQ541" s="21"/>
      <c r="CR541" s="21"/>
      <c r="CS541" s="21"/>
      <c r="CT541" s="21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</row>
    <row r="542" spans="1:267" ht="17.25" thickBot="1">
      <c r="A542" s="21"/>
      <c r="B542" s="21"/>
      <c r="C542" s="23">
        <v>450197</v>
      </c>
      <c r="D542" s="23">
        <v>0</v>
      </c>
      <c r="E542" s="23">
        <v>0</v>
      </c>
      <c r="F542" s="23">
        <v>0</v>
      </c>
      <c r="G542" s="23">
        <v>0</v>
      </c>
      <c r="H542" s="23">
        <v>0</v>
      </c>
      <c r="I542" s="23">
        <v>1</v>
      </c>
      <c r="J542" s="21">
        <v>1.5</v>
      </c>
      <c r="K542" s="21">
        <v>0.5</v>
      </c>
      <c r="L542" s="23">
        <v>0</v>
      </c>
      <c r="M542" s="21" t="s">
        <v>2077</v>
      </c>
      <c r="N542" s="21">
        <v>0</v>
      </c>
      <c r="O542" s="23">
        <v>636</v>
      </c>
      <c r="P542" s="24" t="b">
        <v>0</v>
      </c>
      <c r="Q542" s="21"/>
      <c r="R542" s="21"/>
      <c r="S542" s="23">
        <v>40</v>
      </c>
      <c r="T542" s="21" t="s">
        <v>2942</v>
      </c>
      <c r="U542" s="21">
        <v>0</v>
      </c>
      <c r="V542" s="21" t="s">
        <v>1014</v>
      </c>
      <c r="W542" s="21">
        <v>0</v>
      </c>
      <c r="X542" s="24" t="b">
        <v>0</v>
      </c>
      <c r="Y542" s="21"/>
      <c r="Z542" s="21" t="s">
        <v>1129</v>
      </c>
      <c r="AA542" s="23">
        <v>16</v>
      </c>
      <c r="AB542" s="23">
        <v>17</v>
      </c>
      <c r="AC542" s="23">
        <v>0</v>
      </c>
      <c r="AD542" s="23">
        <v>191</v>
      </c>
      <c r="AE542" s="23">
        <v>191</v>
      </c>
      <c r="AF542" s="23">
        <v>158</v>
      </c>
      <c r="AG542" s="23">
        <v>158</v>
      </c>
      <c r="AH542" s="21">
        <v>0</v>
      </c>
      <c r="AI542" s="21">
        <v>0</v>
      </c>
      <c r="AJ542" s="21" t="s">
        <v>2943</v>
      </c>
      <c r="AK542" s="23">
        <v>0</v>
      </c>
      <c r="AL542" s="23">
        <v>0</v>
      </c>
      <c r="AM542" s="23">
        <v>0</v>
      </c>
      <c r="AN542" s="23">
        <v>0</v>
      </c>
      <c r="AO542" s="23">
        <v>0</v>
      </c>
      <c r="AP542" s="23">
        <v>0</v>
      </c>
      <c r="AQ542" s="23">
        <v>0</v>
      </c>
      <c r="AR542" s="23">
        <v>0</v>
      </c>
      <c r="AS542" s="23">
        <v>0</v>
      </c>
      <c r="AT542" s="23">
        <v>0</v>
      </c>
      <c r="AU542" s="23">
        <v>0</v>
      </c>
      <c r="AV542" s="23">
        <v>0</v>
      </c>
      <c r="AW542" s="23">
        <v>0</v>
      </c>
      <c r="AX542" s="21">
        <v>0</v>
      </c>
      <c r="AY542" s="21">
        <v>0</v>
      </c>
      <c r="AZ542" s="21">
        <v>0</v>
      </c>
      <c r="BA542" s="21">
        <v>0</v>
      </c>
      <c r="BB542" s="23">
        <v>0</v>
      </c>
      <c r="BC542" s="21">
        <v>0</v>
      </c>
      <c r="BD542" s="21">
        <v>0</v>
      </c>
      <c r="BE542" s="21">
        <v>0</v>
      </c>
      <c r="BF542" s="21">
        <v>0</v>
      </c>
      <c r="BG542" s="23">
        <v>309</v>
      </c>
      <c r="BH542" s="23">
        <v>52</v>
      </c>
      <c r="BI542" s="23">
        <v>301</v>
      </c>
      <c r="BJ542" s="23">
        <v>41</v>
      </c>
      <c r="BK542" s="23">
        <v>258</v>
      </c>
      <c r="BL542" s="23">
        <v>40</v>
      </c>
      <c r="BM542" s="23">
        <v>318</v>
      </c>
      <c r="BN542" s="23">
        <v>52</v>
      </c>
      <c r="BO542" s="21"/>
      <c r="BP542" s="21"/>
      <c r="BQ542" s="21"/>
      <c r="BR542" s="21"/>
      <c r="BS542" s="21"/>
      <c r="BT542" s="21"/>
      <c r="BU542" s="23">
        <v>0</v>
      </c>
      <c r="BV542" s="23">
        <v>0</v>
      </c>
      <c r="BW542" s="23">
        <v>0</v>
      </c>
      <c r="BX542" s="23">
        <v>0</v>
      </c>
      <c r="BY542" s="23">
        <v>0</v>
      </c>
      <c r="BZ542" s="23">
        <v>0</v>
      </c>
      <c r="CA542" s="23">
        <v>638</v>
      </c>
      <c r="CB542" s="23">
        <v>69</v>
      </c>
      <c r="CC542" s="23">
        <v>364</v>
      </c>
      <c r="CD542" s="23">
        <v>58</v>
      </c>
      <c r="CE542" s="23">
        <v>364</v>
      </c>
      <c r="CF542" s="23">
        <v>58</v>
      </c>
      <c r="CG542" s="23">
        <v>513</v>
      </c>
      <c r="CH542" s="23">
        <v>66</v>
      </c>
      <c r="CI542" s="23">
        <v>0</v>
      </c>
      <c r="CJ542" s="23">
        <v>0</v>
      </c>
      <c r="CK542" s="21"/>
      <c r="CL542" s="21"/>
      <c r="CM542" s="21"/>
      <c r="CN542" s="21"/>
      <c r="CO542" s="21"/>
      <c r="CP542" s="21"/>
      <c r="CQ542" s="21"/>
      <c r="CR542" s="21"/>
      <c r="CS542" s="21"/>
      <c r="CT542" s="21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</row>
    <row r="543" spans="1:267" ht="17.25" thickBot="1">
      <c r="A543" s="21"/>
      <c r="B543" s="21"/>
      <c r="C543" s="23">
        <v>547659</v>
      </c>
      <c r="D543" s="23">
        <v>0</v>
      </c>
      <c r="E543" s="23">
        <v>0</v>
      </c>
      <c r="F543" s="23">
        <v>0</v>
      </c>
      <c r="G543" s="23">
        <v>0</v>
      </c>
      <c r="H543" s="23">
        <v>0</v>
      </c>
      <c r="I543" s="23">
        <v>2</v>
      </c>
      <c r="J543" s="21">
        <v>1.5</v>
      </c>
      <c r="K543" s="21">
        <v>0.5</v>
      </c>
      <c r="L543" s="23">
        <v>0</v>
      </c>
      <c r="M543" s="21" t="s">
        <v>1310</v>
      </c>
      <c r="N543" s="21">
        <v>0</v>
      </c>
      <c r="O543" s="23">
        <v>637</v>
      </c>
      <c r="P543" s="24" t="b">
        <v>0</v>
      </c>
      <c r="Q543" s="21"/>
      <c r="R543" s="21"/>
      <c r="S543" s="23">
        <v>40</v>
      </c>
      <c r="T543" s="21" t="s">
        <v>2944</v>
      </c>
      <c r="U543" s="21">
        <v>0</v>
      </c>
      <c r="V543" s="21" t="s">
        <v>2945</v>
      </c>
      <c r="W543" s="21">
        <v>0.1</v>
      </c>
      <c r="X543" s="24" t="b">
        <v>0</v>
      </c>
      <c r="Y543" s="21"/>
      <c r="Z543" s="21" t="s">
        <v>1129</v>
      </c>
      <c r="AA543" s="23">
        <v>16</v>
      </c>
      <c r="AB543" s="23">
        <v>17</v>
      </c>
      <c r="AC543" s="23">
        <v>0</v>
      </c>
      <c r="AD543" s="23">
        <v>414</v>
      </c>
      <c r="AE543" s="23">
        <v>414</v>
      </c>
      <c r="AF543" s="23">
        <v>349</v>
      </c>
      <c r="AG543" s="23">
        <v>349</v>
      </c>
      <c r="AH543" s="21">
        <v>0</v>
      </c>
      <c r="AI543" s="21">
        <v>0</v>
      </c>
      <c r="AJ543" s="21" t="s">
        <v>2945</v>
      </c>
      <c r="AK543" s="23">
        <v>0</v>
      </c>
      <c r="AL543" s="23">
        <v>0</v>
      </c>
      <c r="AM543" s="23">
        <v>0</v>
      </c>
      <c r="AN543" s="23">
        <v>0</v>
      </c>
      <c r="AO543" s="23">
        <v>0</v>
      </c>
      <c r="AP543" s="23">
        <v>0</v>
      </c>
      <c r="AQ543" s="23">
        <v>0</v>
      </c>
      <c r="AR543" s="23">
        <v>0</v>
      </c>
      <c r="AS543" s="23">
        <v>0</v>
      </c>
      <c r="AT543" s="23">
        <v>0</v>
      </c>
      <c r="AU543" s="23">
        <v>0</v>
      </c>
      <c r="AV543" s="23">
        <v>0</v>
      </c>
      <c r="AW543" s="23">
        <v>0</v>
      </c>
      <c r="AX543" s="21">
        <v>0</v>
      </c>
      <c r="AY543" s="21">
        <v>0</v>
      </c>
      <c r="AZ543" s="21">
        <v>0</v>
      </c>
      <c r="BA543" s="21">
        <v>0</v>
      </c>
      <c r="BB543" s="23">
        <v>0</v>
      </c>
      <c r="BC543" s="21">
        <v>0</v>
      </c>
      <c r="BD543" s="21">
        <v>0</v>
      </c>
      <c r="BE543" s="21">
        <v>0</v>
      </c>
      <c r="BF543" s="21">
        <v>0</v>
      </c>
      <c r="BG543" s="23">
        <v>329</v>
      </c>
      <c r="BH543" s="23">
        <v>142</v>
      </c>
      <c r="BI543" s="23">
        <v>320</v>
      </c>
      <c r="BJ543" s="23">
        <v>137</v>
      </c>
      <c r="BK543" s="23">
        <v>279</v>
      </c>
      <c r="BL543" s="23">
        <v>114</v>
      </c>
      <c r="BM543" s="23">
        <v>337</v>
      </c>
      <c r="BN543" s="23">
        <v>140</v>
      </c>
      <c r="BO543" s="21"/>
      <c r="BP543" s="21"/>
      <c r="BQ543" s="21"/>
      <c r="BR543" s="21"/>
      <c r="BS543" s="21"/>
      <c r="BT543" s="21"/>
      <c r="BU543" s="23">
        <v>0</v>
      </c>
      <c r="BV543" s="23">
        <v>0</v>
      </c>
      <c r="BW543" s="23">
        <v>0</v>
      </c>
      <c r="BX543" s="23">
        <v>0</v>
      </c>
      <c r="BY543" s="23">
        <v>0</v>
      </c>
      <c r="BZ543" s="23">
        <v>0</v>
      </c>
      <c r="CA543" s="23">
        <v>661</v>
      </c>
      <c r="CB543" s="23">
        <v>215</v>
      </c>
      <c r="CC543" s="23">
        <v>382</v>
      </c>
      <c r="CD543" s="23">
        <v>144</v>
      </c>
      <c r="CE543" s="23">
        <v>382</v>
      </c>
      <c r="CF543" s="23">
        <v>144</v>
      </c>
      <c r="CG543" s="23">
        <v>445</v>
      </c>
      <c r="CH543" s="23">
        <v>170</v>
      </c>
      <c r="CI543" s="23">
        <v>0</v>
      </c>
      <c r="CJ543" s="23">
        <v>0</v>
      </c>
      <c r="CK543" s="21"/>
      <c r="CL543" s="21"/>
      <c r="CM543" s="21"/>
      <c r="CN543" s="21"/>
      <c r="CO543" s="21"/>
      <c r="CP543" s="21"/>
      <c r="CQ543" s="21"/>
      <c r="CR543" s="21"/>
      <c r="CS543" s="21"/>
      <c r="CT543" s="21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</row>
    <row r="544" spans="1:267" ht="17.25" thickBot="1">
      <c r="A544" s="21"/>
      <c r="B544" s="21"/>
      <c r="C544" s="23">
        <v>201410</v>
      </c>
      <c r="D544" s="23">
        <v>0</v>
      </c>
      <c r="E544" s="23">
        <v>0</v>
      </c>
      <c r="F544" s="23">
        <v>0</v>
      </c>
      <c r="G544" s="23">
        <v>0</v>
      </c>
      <c r="H544" s="23">
        <v>0</v>
      </c>
      <c r="I544" s="23">
        <v>2</v>
      </c>
      <c r="J544" s="21">
        <v>0.5</v>
      </c>
      <c r="K544" s="21">
        <v>0.5</v>
      </c>
      <c r="L544" s="23">
        <v>0</v>
      </c>
      <c r="M544" s="21" t="s">
        <v>2173</v>
      </c>
      <c r="N544" s="21">
        <v>0</v>
      </c>
      <c r="O544" s="23">
        <v>27</v>
      </c>
      <c r="P544" s="24" t="b">
        <v>0</v>
      </c>
      <c r="Q544" s="21"/>
      <c r="R544" s="21"/>
      <c r="S544" s="23">
        <v>40</v>
      </c>
      <c r="T544" s="21" t="s">
        <v>2174</v>
      </c>
      <c r="U544" s="21">
        <v>0</v>
      </c>
      <c r="V544" s="21" t="s">
        <v>2175</v>
      </c>
      <c r="W544" s="21">
        <v>1.1000000000000001</v>
      </c>
      <c r="X544" s="24" t="b">
        <v>0</v>
      </c>
      <c r="Y544" s="21"/>
      <c r="Z544" s="21" t="s">
        <v>1129</v>
      </c>
      <c r="AA544" s="23">
        <v>17</v>
      </c>
      <c r="AB544" s="23">
        <v>49</v>
      </c>
      <c r="AC544" s="23">
        <v>0</v>
      </c>
      <c r="AD544" s="23">
        <v>3978</v>
      </c>
      <c r="AE544" s="23">
        <v>3978</v>
      </c>
      <c r="AF544" s="23">
        <v>3841</v>
      </c>
      <c r="AG544" s="23">
        <v>3841</v>
      </c>
      <c r="AH544" s="21">
        <v>0</v>
      </c>
      <c r="AI544" s="21">
        <v>0</v>
      </c>
      <c r="AJ544" s="21" t="s">
        <v>2175</v>
      </c>
      <c r="AK544" s="23">
        <v>0</v>
      </c>
      <c r="AL544" s="23">
        <v>0</v>
      </c>
      <c r="AM544" s="23">
        <v>0</v>
      </c>
      <c r="AN544" s="23">
        <v>0</v>
      </c>
      <c r="AO544" s="23">
        <v>0</v>
      </c>
      <c r="AP544" s="23">
        <v>0</v>
      </c>
      <c r="AQ544" s="23">
        <v>0</v>
      </c>
      <c r="AR544" s="23">
        <v>0</v>
      </c>
      <c r="AS544" s="23">
        <v>0</v>
      </c>
      <c r="AT544" s="23">
        <v>0</v>
      </c>
      <c r="AU544" s="23">
        <v>0</v>
      </c>
      <c r="AV544" s="23">
        <v>0</v>
      </c>
      <c r="AW544" s="23">
        <v>0</v>
      </c>
      <c r="AX544" s="21">
        <v>0</v>
      </c>
      <c r="AY544" s="21">
        <v>0</v>
      </c>
      <c r="AZ544" s="21">
        <v>0</v>
      </c>
      <c r="BA544" s="21">
        <v>0</v>
      </c>
      <c r="BB544" s="23">
        <v>0</v>
      </c>
      <c r="BC544" s="21">
        <v>0</v>
      </c>
      <c r="BD544" s="21">
        <v>0</v>
      </c>
      <c r="BE544" s="21">
        <v>0</v>
      </c>
      <c r="BF544" s="21">
        <v>0</v>
      </c>
      <c r="BG544" s="23">
        <v>273</v>
      </c>
      <c r="BH544" s="23">
        <v>105</v>
      </c>
      <c r="BI544" s="23">
        <v>264</v>
      </c>
      <c r="BJ544" s="23">
        <v>101</v>
      </c>
      <c r="BK544" s="23">
        <v>221</v>
      </c>
      <c r="BL544" s="23">
        <v>76</v>
      </c>
      <c r="BM544" s="23">
        <v>282</v>
      </c>
      <c r="BN544" s="23">
        <v>104</v>
      </c>
      <c r="BO544" s="21"/>
      <c r="BP544" s="21"/>
      <c r="BQ544" s="21"/>
      <c r="BR544" s="21"/>
      <c r="BS544" s="21"/>
      <c r="BT544" s="21"/>
      <c r="BU544" s="23">
        <v>0</v>
      </c>
      <c r="BV544" s="23">
        <v>0</v>
      </c>
      <c r="BW544" s="23">
        <v>0</v>
      </c>
      <c r="BX544" s="23">
        <v>0</v>
      </c>
      <c r="BY544" s="23">
        <v>0</v>
      </c>
      <c r="BZ544" s="23">
        <v>0</v>
      </c>
      <c r="CA544" s="23">
        <v>601</v>
      </c>
      <c r="CB544" s="23">
        <v>175</v>
      </c>
      <c r="CC544" s="23">
        <v>329</v>
      </c>
      <c r="CD544" s="23">
        <v>110</v>
      </c>
      <c r="CE544" s="23">
        <v>329</v>
      </c>
      <c r="CF544" s="23">
        <v>110</v>
      </c>
      <c r="CG544" s="23">
        <v>166</v>
      </c>
      <c r="CH544" s="23">
        <v>59</v>
      </c>
      <c r="CI544" s="23">
        <v>0</v>
      </c>
      <c r="CJ544" s="23">
        <v>0</v>
      </c>
      <c r="CK544" s="21"/>
      <c r="CL544" s="21"/>
      <c r="CM544" s="21"/>
      <c r="CN544" s="21"/>
      <c r="CO544" s="21"/>
      <c r="CP544" s="21"/>
      <c r="CQ544" s="21"/>
      <c r="CR544" s="21"/>
      <c r="CS544" s="21"/>
      <c r="CT544" s="21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</row>
    <row r="545" spans="1:267" ht="17.25" thickBot="1">
      <c r="A545" s="21"/>
      <c r="B545" s="21"/>
      <c r="C545" s="23">
        <v>233821</v>
      </c>
      <c r="D545" s="23">
        <v>0</v>
      </c>
      <c r="E545" s="23">
        <v>0</v>
      </c>
      <c r="F545" s="23">
        <v>0</v>
      </c>
      <c r="G545" s="23">
        <v>0</v>
      </c>
      <c r="H545" s="23">
        <v>0</v>
      </c>
      <c r="I545" s="23">
        <v>2</v>
      </c>
      <c r="J545" s="21">
        <v>1.5</v>
      </c>
      <c r="K545" s="21">
        <v>1.5</v>
      </c>
      <c r="L545" s="23">
        <v>1</v>
      </c>
      <c r="M545" s="21" t="s">
        <v>2543</v>
      </c>
      <c r="N545" s="21">
        <v>1</v>
      </c>
      <c r="O545" s="23">
        <v>471</v>
      </c>
      <c r="P545" s="24" t="b">
        <v>0</v>
      </c>
      <c r="Q545" s="21"/>
      <c r="R545" s="21"/>
      <c r="S545" s="23">
        <v>45</v>
      </c>
      <c r="T545" s="21" t="s">
        <v>2544</v>
      </c>
      <c r="U545" s="21">
        <v>1</v>
      </c>
      <c r="V545" s="21" t="s">
        <v>2545</v>
      </c>
      <c r="W545" s="21">
        <v>0.4</v>
      </c>
      <c r="X545" s="24" t="b">
        <v>0</v>
      </c>
      <c r="Y545" s="21"/>
      <c r="Z545" s="21" t="s">
        <v>1129</v>
      </c>
      <c r="AA545" s="23">
        <v>17</v>
      </c>
      <c r="AB545" s="23">
        <v>49</v>
      </c>
      <c r="AC545" s="23">
        <v>1</v>
      </c>
      <c r="AD545" s="23">
        <v>855</v>
      </c>
      <c r="AE545" s="23">
        <v>855</v>
      </c>
      <c r="AF545" s="23">
        <v>1906</v>
      </c>
      <c r="AG545" s="23">
        <v>1906</v>
      </c>
      <c r="AH545" s="21">
        <v>0.2</v>
      </c>
      <c r="AI545" s="21">
        <v>0.2</v>
      </c>
      <c r="AJ545" s="21" t="s">
        <v>2545</v>
      </c>
      <c r="AK545" s="23">
        <v>90</v>
      </c>
      <c r="AL545" s="23">
        <v>0</v>
      </c>
      <c r="AM545" s="23">
        <v>0</v>
      </c>
      <c r="AN545" s="23">
        <v>0</v>
      </c>
      <c r="AO545" s="23">
        <v>1</v>
      </c>
      <c r="AP545" s="23">
        <v>0</v>
      </c>
      <c r="AQ545" s="23">
        <v>0</v>
      </c>
      <c r="AR545" s="23">
        <v>0</v>
      </c>
      <c r="AS545" s="23">
        <v>1</v>
      </c>
      <c r="AT545" s="23">
        <v>0</v>
      </c>
      <c r="AU545" s="23">
        <v>0</v>
      </c>
      <c r="AV545" s="23">
        <v>0</v>
      </c>
      <c r="AW545" s="23">
        <v>4</v>
      </c>
      <c r="AX545" s="21">
        <v>0</v>
      </c>
      <c r="AY545" s="21">
        <v>0</v>
      </c>
      <c r="AZ545" s="21">
        <v>0</v>
      </c>
      <c r="BA545" s="21">
        <v>0</v>
      </c>
      <c r="BB545" s="23">
        <v>1</v>
      </c>
      <c r="BC545" s="21">
        <v>0.05</v>
      </c>
      <c r="BD545" s="21">
        <v>0</v>
      </c>
      <c r="BE545" s="21">
        <v>0.05</v>
      </c>
      <c r="BF545" s="21">
        <v>2.0099999999999998</v>
      </c>
      <c r="BG545" s="23">
        <v>416</v>
      </c>
      <c r="BH545" s="23">
        <v>191</v>
      </c>
      <c r="BI545" s="23">
        <v>416</v>
      </c>
      <c r="BJ545" s="23">
        <v>190</v>
      </c>
      <c r="BK545" s="23">
        <v>392</v>
      </c>
      <c r="BL545" s="23">
        <v>182</v>
      </c>
      <c r="BM545" s="23">
        <v>425</v>
      </c>
      <c r="BN545" s="23">
        <v>190</v>
      </c>
      <c r="BO545" s="21"/>
      <c r="BP545" s="21"/>
      <c r="BQ545" s="21"/>
      <c r="BR545" s="21"/>
      <c r="BS545" s="21"/>
      <c r="BT545" s="21"/>
      <c r="BU545" s="23">
        <v>0.05</v>
      </c>
      <c r="BV545" s="23">
        <v>0</v>
      </c>
      <c r="BW545" s="23">
        <v>0</v>
      </c>
      <c r="BX545" s="23">
        <v>0.05</v>
      </c>
      <c r="BY545" s="23">
        <v>2.0099999999999998</v>
      </c>
      <c r="BZ545" s="23">
        <v>1</v>
      </c>
      <c r="CA545" s="23">
        <v>448</v>
      </c>
      <c r="CB545" s="23">
        <v>127</v>
      </c>
      <c r="CC545" s="23">
        <v>203</v>
      </c>
      <c r="CD545" s="23">
        <v>76</v>
      </c>
      <c r="CE545" s="23">
        <v>203</v>
      </c>
      <c r="CF545" s="23">
        <v>76</v>
      </c>
      <c r="CG545" s="23">
        <v>244</v>
      </c>
      <c r="CH545" s="23">
        <v>89</v>
      </c>
      <c r="CI545" s="23">
        <v>1</v>
      </c>
      <c r="CJ545" s="23">
        <v>0</v>
      </c>
      <c r="CK545" s="21"/>
      <c r="CL545" s="21"/>
      <c r="CM545" s="21"/>
      <c r="CN545" s="21"/>
      <c r="CO545" s="21"/>
      <c r="CP545" s="21"/>
      <c r="CQ545" s="21"/>
      <c r="CR545" s="21"/>
      <c r="CS545" s="21"/>
      <c r="CT545" s="21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</row>
    <row r="546" spans="1:267" ht="17.25" thickBot="1">
      <c r="A546" s="21"/>
      <c r="B546" s="21"/>
      <c r="C546" s="23">
        <v>538206</v>
      </c>
      <c r="D546" s="23">
        <v>0</v>
      </c>
      <c r="E546" s="23">
        <v>0</v>
      </c>
      <c r="F546" s="23">
        <v>0</v>
      </c>
      <c r="G546" s="23">
        <v>0</v>
      </c>
      <c r="H546" s="23">
        <v>0</v>
      </c>
      <c r="I546" s="23">
        <v>1</v>
      </c>
      <c r="J546" s="21">
        <v>0.5</v>
      </c>
      <c r="K546" s="21">
        <v>0.5</v>
      </c>
      <c r="L546" s="23">
        <v>0</v>
      </c>
      <c r="M546" s="21" t="s">
        <v>1285</v>
      </c>
      <c r="N546" s="21">
        <v>0</v>
      </c>
      <c r="O546" s="23">
        <v>472</v>
      </c>
      <c r="P546" s="24" t="b">
        <v>0</v>
      </c>
      <c r="Q546" s="21"/>
      <c r="R546" s="21"/>
      <c r="S546" s="23">
        <v>40</v>
      </c>
      <c r="T546" s="21" t="s">
        <v>2546</v>
      </c>
      <c r="U546" s="21">
        <v>0</v>
      </c>
      <c r="V546" s="21" t="s">
        <v>2547</v>
      </c>
      <c r="W546" s="21">
        <v>0.4</v>
      </c>
      <c r="X546" s="24" t="b">
        <v>0</v>
      </c>
      <c r="Y546" s="21"/>
      <c r="Z546" s="21" t="s">
        <v>1129</v>
      </c>
      <c r="AA546" s="23">
        <v>17</v>
      </c>
      <c r="AB546" s="23">
        <v>49</v>
      </c>
      <c r="AC546" s="23">
        <v>0</v>
      </c>
      <c r="AD546" s="23">
        <v>599</v>
      </c>
      <c r="AE546" s="23">
        <v>599</v>
      </c>
      <c r="AF546" s="23">
        <v>1060</v>
      </c>
      <c r="AG546" s="23">
        <v>1060</v>
      </c>
      <c r="AH546" s="21">
        <v>0</v>
      </c>
      <c r="AI546" s="21">
        <v>0</v>
      </c>
      <c r="AJ546" s="21" t="s">
        <v>2547</v>
      </c>
      <c r="AK546" s="23">
        <v>0</v>
      </c>
      <c r="AL546" s="23">
        <v>0</v>
      </c>
      <c r="AM546" s="23">
        <v>0</v>
      </c>
      <c r="AN546" s="23">
        <v>0</v>
      </c>
      <c r="AO546" s="23">
        <v>0</v>
      </c>
      <c r="AP546" s="23">
        <v>0</v>
      </c>
      <c r="AQ546" s="23">
        <v>0</v>
      </c>
      <c r="AR546" s="23">
        <v>0</v>
      </c>
      <c r="AS546" s="23">
        <v>0</v>
      </c>
      <c r="AT546" s="23">
        <v>0</v>
      </c>
      <c r="AU546" s="23">
        <v>0</v>
      </c>
      <c r="AV546" s="23">
        <v>0</v>
      </c>
      <c r="AW546" s="23">
        <v>0</v>
      </c>
      <c r="AX546" s="21">
        <v>0</v>
      </c>
      <c r="AY546" s="21">
        <v>0</v>
      </c>
      <c r="AZ546" s="21">
        <v>0</v>
      </c>
      <c r="BA546" s="21">
        <v>0</v>
      </c>
      <c r="BB546" s="23">
        <v>0</v>
      </c>
      <c r="BC546" s="21">
        <v>0</v>
      </c>
      <c r="BD546" s="21">
        <v>0</v>
      </c>
      <c r="BE546" s="21">
        <v>0</v>
      </c>
      <c r="BF546" s="21">
        <v>0</v>
      </c>
      <c r="BG546" s="23">
        <v>327</v>
      </c>
      <c r="BH546" s="23">
        <v>59</v>
      </c>
      <c r="BI546" s="23">
        <v>318</v>
      </c>
      <c r="BJ546" s="23">
        <v>48</v>
      </c>
      <c r="BK546" s="23">
        <v>277</v>
      </c>
      <c r="BL546" s="23">
        <v>47</v>
      </c>
      <c r="BM546" s="23">
        <v>335</v>
      </c>
      <c r="BN546" s="23">
        <v>59</v>
      </c>
      <c r="BO546" s="21"/>
      <c r="BP546" s="21"/>
      <c r="BQ546" s="21"/>
      <c r="BR546" s="21"/>
      <c r="BS546" s="21"/>
      <c r="BT546" s="21"/>
      <c r="BU546" s="23">
        <v>0</v>
      </c>
      <c r="BV546" s="23">
        <v>0</v>
      </c>
      <c r="BW546" s="23">
        <v>0</v>
      </c>
      <c r="BX546" s="23">
        <v>0</v>
      </c>
      <c r="BY546" s="23">
        <v>0</v>
      </c>
      <c r="BZ546" s="23">
        <v>0</v>
      </c>
      <c r="CA546" s="23">
        <v>659</v>
      </c>
      <c r="CB546" s="23">
        <v>76</v>
      </c>
      <c r="CC546" s="23">
        <v>380</v>
      </c>
      <c r="CD546" s="23">
        <v>65</v>
      </c>
      <c r="CE546" s="23">
        <v>380</v>
      </c>
      <c r="CF546" s="23">
        <v>65</v>
      </c>
      <c r="CG546" s="23">
        <v>259</v>
      </c>
      <c r="CH546" s="23">
        <v>38</v>
      </c>
      <c r="CI546" s="23">
        <v>0</v>
      </c>
      <c r="CJ546" s="23">
        <v>0</v>
      </c>
      <c r="CK546" s="21"/>
      <c r="CL546" s="21"/>
      <c r="CM546" s="21"/>
      <c r="CN546" s="21"/>
      <c r="CO546" s="21"/>
      <c r="CP546" s="21"/>
      <c r="CQ546" s="21"/>
      <c r="CR546" s="21"/>
      <c r="CS546" s="21"/>
      <c r="CT546" s="21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</row>
    <row r="547" spans="1:267" ht="17.25" thickBot="1">
      <c r="A547" s="21"/>
      <c r="B547" s="21"/>
      <c r="C547" s="23">
        <v>82691</v>
      </c>
      <c r="D547" s="23">
        <v>0</v>
      </c>
      <c r="E547" s="23">
        <v>0</v>
      </c>
      <c r="F547" s="23">
        <v>0</v>
      </c>
      <c r="G547" s="23">
        <v>0</v>
      </c>
      <c r="H547" s="23">
        <v>0</v>
      </c>
      <c r="I547" s="23">
        <v>2</v>
      </c>
      <c r="J547" s="21">
        <v>0.5</v>
      </c>
      <c r="K547" s="21">
        <v>0.5</v>
      </c>
      <c r="L547" s="23">
        <v>2</v>
      </c>
      <c r="M547" s="21" t="s">
        <v>2077</v>
      </c>
      <c r="N547" s="21">
        <v>2</v>
      </c>
      <c r="O547" s="23">
        <v>473</v>
      </c>
      <c r="P547" s="24" t="b">
        <v>0</v>
      </c>
      <c r="Q547" s="21"/>
      <c r="R547" s="21"/>
      <c r="S547" s="23">
        <v>40</v>
      </c>
      <c r="T547" s="21" t="s">
        <v>2548</v>
      </c>
      <c r="U547" s="21">
        <v>2</v>
      </c>
      <c r="V547" s="21" t="s">
        <v>2549</v>
      </c>
      <c r="W547" s="21">
        <v>15.4</v>
      </c>
      <c r="X547" s="24" t="b">
        <v>0</v>
      </c>
      <c r="Y547" s="21"/>
      <c r="Z547" s="21" t="s">
        <v>1129</v>
      </c>
      <c r="AA547" s="23">
        <v>17</v>
      </c>
      <c r="AB547" s="23">
        <v>49</v>
      </c>
      <c r="AC547" s="23">
        <v>2</v>
      </c>
      <c r="AD547" s="23">
        <v>49320</v>
      </c>
      <c r="AE547" s="23">
        <v>49320</v>
      </c>
      <c r="AF547" s="23">
        <v>16922</v>
      </c>
      <c r="AG547" s="23">
        <v>16922</v>
      </c>
      <c r="AH547" s="21">
        <v>0.5</v>
      </c>
      <c r="AI547" s="21">
        <v>0.5</v>
      </c>
      <c r="AJ547" s="21" t="s">
        <v>2549</v>
      </c>
      <c r="AK547" s="23">
        <v>90</v>
      </c>
      <c r="AL547" s="23">
        <v>0</v>
      </c>
      <c r="AM547" s="23">
        <v>0</v>
      </c>
      <c r="AN547" s="23">
        <v>0</v>
      </c>
      <c r="AO547" s="23">
        <v>1</v>
      </c>
      <c r="AP547" s="23">
        <v>0</v>
      </c>
      <c r="AQ547" s="23">
        <v>0</v>
      </c>
      <c r="AR547" s="23">
        <v>0</v>
      </c>
      <c r="AS547" s="23">
        <v>0</v>
      </c>
      <c r="AT547" s="23">
        <v>0</v>
      </c>
      <c r="AU547" s="23">
        <v>0</v>
      </c>
      <c r="AV547" s="23">
        <v>0</v>
      </c>
      <c r="AW547" s="23">
        <v>6</v>
      </c>
      <c r="AX547" s="21">
        <v>0</v>
      </c>
      <c r="AY547" s="21">
        <v>0</v>
      </c>
      <c r="AZ547" s="21">
        <v>0</v>
      </c>
      <c r="BA547" s="21">
        <v>0</v>
      </c>
      <c r="BB547" s="23">
        <v>1</v>
      </c>
      <c r="BC547" s="21">
        <v>0</v>
      </c>
      <c r="BD547" s="21">
        <v>0.02</v>
      </c>
      <c r="BE547" s="21">
        <v>0.02</v>
      </c>
      <c r="BF547" s="21">
        <v>2.0099999999999998</v>
      </c>
      <c r="BG547" s="23">
        <v>238</v>
      </c>
      <c r="BH547" s="23">
        <v>85</v>
      </c>
      <c r="BI547" s="23">
        <v>228</v>
      </c>
      <c r="BJ547" s="23">
        <v>81</v>
      </c>
      <c r="BK547" s="23">
        <v>185</v>
      </c>
      <c r="BL547" s="23">
        <v>56</v>
      </c>
      <c r="BM547" s="23">
        <v>247</v>
      </c>
      <c r="BN547" s="23">
        <v>84</v>
      </c>
      <c r="BO547" s="21"/>
      <c r="BP547" s="21"/>
      <c r="BQ547" s="21"/>
      <c r="BR547" s="21"/>
      <c r="BS547" s="21"/>
      <c r="BT547" s="21"/>
      <c r="BU547" s="23">
        <v>0</v>
      </c>
      <c r="BV547" s="23">
        <v>0</v>
      </c>
      <c r="BW547" s="23">
        <v>0.02</v>
      </c>
      <c r="BX547" s="23">
        <v>0.02</v>
      </c>
      <c r="BY547" s="23">
        <v>2.0099999999999998</v>
      </c>
      <c r="BZ547" s="23">
        <v>1</v>
      </c>
      <c r="CA547" s="23">
        <v>565</v>
      </c>
      <c r="CB547" s="23">
        <v>155</v>
      </c>
      <c r="CC547" s="23">
        <v>90</v>
      </c>
      <c r="CD547" s="23">
        <v>25</v>
      </c>
      <c r="CE547" s="23">
        <v>90</v>
      </c>
      <c r="CF547" s="23">
        <v>25</v>
      </c>
      <c r="CG547" s="23">
        <v>27</v>
      </c>
      <c r="CH547" s="23">
        <v>11</v>
      </c>
      <c r="CI547" s="23">
        <v>1</v>
      </c>
      <c r="CJ547" s="23">
        <v>0</v>
      </c>
      <c r="CK547" s="21"/>
      <c r="CL547" s="21"/>
      <c r="CM547" s="21"/>
      <c r="CN547" s="21"/>
      <c r="CO547" s="21"/>
      <c r="CP547" s="21"/>
      <c r="CQ547" s="21"/>
      <c r="CR547" s="21"/>
      <c r="CS547" s="21"/>
      <c r="CT547" s="21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</row>
    <row r="548" spans="1:267" ht="17.25" thickBot="1">
      <c r="A548" s="21"/>
      <c r="B548" s="21"/>
      <c r="C548" s="23">
        <v>40386</v>
      </c>
      <c r="D548" s="23">
        <v>0</v>
      </c>
      <c r="E548" s="23">
        <v>0</v>
      </c>
      <c r="F548" s="23">
        <v>0</v>
      </c>
      <c r="G548" s="23">
        <v>0</v>
      </c>
      <c r="H548" s="23">
        <v>0</v>
      </c>
      <c r="I548" s="23">
        <v>2</v>
      </c>
      <c r="J548" s="21">
        <v>0.5</v>
      </c>
      <c r="K548" s="21">
        <v>0.5</v>
      </c>
      <c r="L548" s="23">
        <v>2</v>
      </c>
      <c r="M548" s="21" t="s">
        <v>1275</v>
      </c>
      <c r="N548" s="21">
        <v>2</v>
      </c>
      <c r="O548" s="23">
        <v>474</v>
      </c>
      <c r="P548" s="24" t="b">
        <v>0</v>
      </c>
      <c r="Q548" s="21"/>
      <c r="R548" s="21"/>
      <c r="S548" s="23">
        <v>40</v>
      </c>
      <c r="T548" s="21" t="s">
        <v>2550</v>
      </c>
      <c r="U548" s="21">
        <v>2</v>
      </c>
      <c r="V548" s="21" t="s">
        <v>2551</v>
      </c>
      <c r="W548" s="21">
        <v>0.5</v>
      </c>
      <c r="X548" s="24" t="b">
        <v>0</v>
      </c>
      <c r="Y548" s="21"/>
      <c r="Z548" s="21" t="s">
        <v>1129</v>
      </c>
      <c r="AA548" s="23">
        <v>17</v>
      </c>
      <c r="AB548" s="23">
        <v>49</v>
      </c>
      <c r="AC548" s="23">
        <v>2</v>
      </c>
      <c r="AD548" s="23">
        <v>5872</v>
      </c>
      <c r="AE548" s="23">
        <v>5872</v>
      </c>
      <c r="AF548" s="23">
        <v>1799</v>
      </c>
      <c r="AG548" s="23">
        <v>1799</v>
      </c>
      <c r="AH548" s="21">
        <v>0.5</v>
      </c>
      <c r="AI548" s="21">
        <v>0.5</v>
      </c>
      <c r="AJ548" s="21" t="s">
        <v>2551</v>
      </c>
      <c r="AK548" s="23">
        <v>79</v>
      </c>
      <c r="AL548" s="23">
        <v>0</v>
      </c>
      <c r="AM548" s="23">
        <v>0</v>
      </c>
      <c r="AN548" s="23">
        <v>0</v>
      </c>
      <c r="AO548" s="23">
        <v>1</v>
      </c>
      <c r="AP548" s="23">
        <v>0</v>
      </c>
      <c r="AQ548" s="23">
        <v>0</v>
      </c>
      <c r="AR548" s="23">
        <v>0</v>
      </c>
      <c r="AS548" s="23">
        <v>0</v>
      </c>
      <c r="AT548" s="23">
        <v>0</v>
      </c>
      <c r="AU548" s="23">
        <v>0</v>
      </c>
      <c r="AV548" s="23">
        <v>0</v>
      </c>
      <c r="AW548" s="23">
        <v>6</v>
      </c>
      <c r="AX548" s="21">
        <v>0</v>
      </c>
      <c r="AY548" s="21">
        <v>0</v>
      </c>
      <c r="AZ548" s="21">
        <v>0</v>
      </c>
      <c r="BA548" s="21">
        <v>0</v>
      </c>
      <c r="BB548" s="23">
        <v>1</v>
      </c>
      <c r="BC548" s="21">
        <v>0</v>
      </c>
      <c r="BD548" s="21">
        <v>0</v>
      </c>
      <c r="BE548" s="21">
        <v>0</v>
      </c>
      <c r="BF548" s="21">
        <v>1.8</v>
      </c>
      <c r="BG548" s="23">
        <v>231</v>
      </c>
      <c r="BH548" s="23">
        <v>83</v>
      </c>
      <c r="BI548" s="23">
        <v>220</v>
      </c>
      <c r="BJ548" s="23">
        <v>78</v>
      </c>
      <c r="BK548" s="23">
        <v>177</v>
      </c>
      <c r="BL548" s="23">
        <v>53</v>
      </c>
      <c r="BM548" s="23">
        <v>239</v>
      </c>
      <c r="BN548" s="23">
        <v>81</v>
      </c>
      <c r="BO548" s="21"/>
      <c r="BP548" s="21"/>
      <c r="BQ548" s="21"/>
      <c r="BR548" s="21"/>
      <c r="BS548" s="21"/>
      <c r="BT548" s="21"/>
      <c r="BU548" s="23">
        <v>0</v>
      </c>
      <c r="BV548" s="23">
        <v>0</v>
      </c>
      <c r="BW548" s="23">
        <v>0</v>
      </c>
      <c r="BX548" s="23">
        <v>0</v>
      </c>
      <c r="BY548" s="23">
        <v>2.0499999999999998</v>
      </c>
      <c r="BZ548" s="23">
        <v>1.1399999999999999</v>
      </c>
      <c r="CA548" s="23">
        <v>557</v>
      </c>
      <c r="CB548" s="23">
        <v>152</v>
      </c>
      <c r="CC548" s="23">
        <v>89</v>
      </c>
      <c r="CD548" s="23">
        <v>24</v>
      </c>
      <c r="CE548" s="23">
        <v>89</v>
      </c>
      <c r="CF548" s="23">
        <v>24</v>
      </c>
      <c r="CG548" s="23">
        <v>231</v>
      </c>
      <c r="CH548" s="23">
        <v>85</v>
      </c>
      <c r="CI548" s="23">
        <v>1.1399999999999999</v>
      </c>
      <c r="CJ548" s="23">
        <v>0</v>
      </c>
      <c r="CK548" s="21"/>
      <c r="CL548" s="21"/>
      <c r="CM548" s="21"/>
      <c r="CN548" s="21"/>
      <c r="CO548" s="21"/>
      <c r="CP548" s="21"/>
      <c r="CQ548" s="21"/>
      <c r="CR548" s="21"/>
      <c r="CS548" s="21"/>
      <c r="CT548" s="21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</row>
    <row r="549" spans="1:267" ht="17.25" thickBot="1">
      <c r="A549" s="23">
        <v>25</v>
      </c>
      <c r="B549" s="23">
        <v>25</v>
      </c>
      <c r="C549" s="23">
        <v>226182</v>
      </c>
      <c r="D549" s="23">
        <v>0</v>
      </c>
      <c r="E549" s="23">
        <v>0</v>
      </c>
      <c r="F549" s="23">
        <v>0</v>
      </c>
      <c r="G549" s="23">
        <v>0</v>
      </c>
      <c r="H549" s="23">
        <v>0</v>
      </c>
      <c r="I549" s="23">
        <v>2</v>
      </c>
      <c r="J549" s="21">
        <v>0.4</v>
      </c>
      <c r="K549" s="21">
        <v>0.4</v>
      </c>
      <c r="L549" s="23">
        <v>0</v>
      </c>
      <c r="M549" s="21" t="s">
        <v>2555</v>
      </c>
      <c r="N549" s="21">
        <v>0</v>
      </c>
      <c r="O549" s="23">
        <v>476</v>
      </c>
      <c r="P549" s="24" t="b">
        <v>0</v>
      </c>
      <c r="Q549" s="21" t="s">
        <v>2677</v>
      </c>
      <c r="R549" s="21" t="s">
        <v>2780</v>
      </c>
      <c r="S549" s="23">
        <v>45</v>
      </c>
      <c r="T549" s="21" t="s">
        <v>2556</v>
      </c>
      <c r="U549" s="21">
        <v>0</v>
      </c>
      <c r="V549" s="21" t="s">
        <v>2557</v>
      </c>
      <c r="W549" s="21">
        <v>0</v>
      </c>
      <c r="X549" s="24" t="b">
        <v>0</v>
      </c>
      <c r="Y549" s="21"/>
      <c r="Z549" s="21" t="s">
        <v>1208</v>
      </c>
      <c r="AA549" s="23">
        <v>17</v>
      </c>
      <c r="AB549" s="23">
        <v>49</v>
      </c>
      <c r="AC549" s="23">
        <v>0</v>
      </c>
      <c r="AD549" s="23">
        <v>38</v>
      </c>
      <c r="AE549" s="23">
        <v>38</v>
      </c>
      <c r="AF549" s="23">
        <v>309</v>
      </c>
      <c r="AG549" s="23">
        <v>309</v>
      </c>
      <c r="AH549" s="21">
        <v>0</v>
      </c>
      <c r="AI549" s="21">
        <v>0</v>
      </c>
      <c r="AJ549" s="21" t="s">
        <v>2557</v>
      </c>
      <c r="AK549" s="23">
        <v>0</v>
      </c>
      <c r="AL549" s="23">
        <v>0</v>
      </c>
      <c r="AM549" s="23">
        <v>0</v>
      </c>
      <c r="AN549" s="23">
        <v>0</v>
      </c>
      <c r="AO549" s="23">
        <v>0</v>
      </c>
      <c r="AP549" s="23">
        <v>0</v>
      </c>
      <c r="AQ549" s="23">
        <v>0</v>
      </c>
      <c r="AR549" s="23">
        <v>0</v>
      </c>
      <c r="AS549" s="23">
        <v>0</v>
      </c>
      <c r="AT549" s="23">
        <v>0</v>
      </c>
      <c r="AU549" s="23">
        <v>0</v>
      </c>
      <c r="AV549" s="23">
        <v>0</v>
      </c>
      <c r="AW549" s="23">
        <v>0</v>
      </c>
      <c r="AX549" s="21">
        <v>0</v>
      </c>
      <c r="AY549" s="21">
        <v>0</v>
      </c>
      <c r="AZ549" s="21">
        <v>0</v>
      </c>
      <c r="BA549" s="21">
        <v>0</v>
      </c>
      <c r="BB549" s="23">
        <v>0</v>
      </c>
      <c r="BC549" s="21">
        <v>0</v>
      </c>
      <c r="BD549" s="21">
        <v>0</v>
      </c>
      <c r="BE549" s="21">
        <v>0</v>
      </c>
      <c r="BF549" s="21">
        <v>0</v>
      </c>
      <c r="BG549" s="23">
        <v>408</v>
      </c>
      <c r="BH549" s="23">
        <v>188</v>
      </c>
      <c r="BI549" s="23">
        <v>407</v>
      </c>
      <c r="BJ549" s="23">
        <v>186</v>
      </c>
      <c r="BK549" s="23">
        <v>382</v>
      </c>
      <c r="BL549" s="23">
        <v>177</v>
      </c>
      <c r="BM549" s="23">
        <v>417</v>
      </c>
      <c r="BN549" s="23">
        <v>187</v>
      </c>
      <c r="BO549" s="21"/>
      <c r="BP549" s="21"/>
      <c r="BQ549" s="21"/>
      <c r="BR549" s="21"/>
      <c r="BS549" s="21"/>
      <c r="BT549" s="21"/>
      <c r="BU549" s="23">
        <v>0</v>
      </c>
      <c r="BV549" s="23">
        <v>0</v>
      </c>
      <c r="BW549" s="23">
        <v>0</v>
      </c>
      <c r="BX549" s="23">
        <v>0</v>
      </c>
      <c r="BY549" s="23">
        <v>0</v>
      </c>
      <c r="BZ549" s="23">
        <v>0</v>
      </c>
      <c r="CA549" s="23">
        <v>437</v>
      </c>
      <c r="CB549" s="23">
        <v>121</v>
      </c>
      <c r="CC549" s="23">
        <v>458</v>
      </c>
      <c r="CD549" s="23">
        <v>191</v>
      </c>
      <c r="CE549" s="23">
        <v>458</v>
      </c>
      <c r="CF549" s="23">
        <v>191</v>
      </c>
      <c r="CG549" s="23">
        <v>590</v>
      </c>
      <c r="CH549" s="23">
        <v>205</v>
      </c>
      <c r="CI549" s="23">
        <v>0</v>
      </c>
      <c r="CJ549" s="23">
        <v>0</v>
      </c>
      <c r="CK549" s="21"/>
      <c r="CL549" s="21"/>
      <c r="CM549" s="21"/>
      <c r="CN549" s="21"/>
      <c r="CO549" s="21"/>
      <c r="CP549" s="21"/>
      <c r="CQ549" s="21"/>
      <c r="CR549" s="21"/>
      <c r="CS549" s="21"/>
      <c r="CT549" s="21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</row>
    <row r="550" spans="1:267" ht="27.75" thickBot="1">
      <c r="A550" s="23">
        <v>25</v>
      </c>
      <c r="B550" s="23">
        <v>25</v>
      </c>
      <c r="C550" s="23">
        <v>195473</v>
      </c>
      <c r="D550" s="23">
        <v>0</v>
      </c>
      <c r="E550" s="23">
        <v>0</v>
      </c>
      <c r="F550" s="23">
        <v>0</v>
      </c>
      <c r="G550" s="23">
        <v>0</v>
      </c>
      <c r="H550" s="23">
        <v>0</v>
      </c>
      <c r="I550" s="23">
        <v>4</v>
      </c>
      <c r="J550" s="21">
        <v>0.2</v>
      </c>
      <c r="K550" s="21">
        <v>0.2</v>
      </c>
      <c r="L550" s="23">
        <v>0</v>
      </c>
      <c r="M550" s="21" t="s">
        <v>2558</v>
      </c>
      <c r="N550" s="21">
        <v>0</v>
      </c>
      <c r="O550" s="23">
        <v>477</v>
      </c>
      <c r="P550" s="24" t="b">
        <v>0</v>
      </c>
      <c r="Q550" s="21" t="s">
        <v>2781</v>
      </c>
      <c r="R550" s="21" t="s">
        <v>2782</v>
      </c>
      <c r="S550" s="23">
        <v>50</v>
      </c>
      <c r="T550" s="21" t="s">
        <v>2559</v>
      </c>
      <c r="U550" s="21">
        <v>0</v>
      </c>
      <c r="V550" s="21" t="s">
        <v>2560</v>
      </c>
      <c r="W550" s="21">
        <v>0.1</v>
      </c>
      <c r="X550" s="24" t="b">
        <v>0</v>
      </c>
      <c r="Y550" s="21"/>
      <c r="Z550" s="21" t="s">
        <v>1208</v>
      </c>
      <c r="AA550" s="23">
        <v>17</v>
      </c>
      <c r="AB550" s="23">
        <v>49</v>
      </c>
      <c r="AC550" s="23">
        <v>0</v>
      </c>
      <c r="AD550" s="23">
        <v>77</v>
      </c>
      <c r="AE550" s="23">
        <v>77</v>
      </c>
      <c r="AF550" s="23">
        <v>1137</v>
      </c>
      <c r="AG550" s="23">
        <v>1137</v>
      </c>
      <c r="AH550" s="21">
        <v>0</v>
      </c>
      <c r="AI550" s="21">
        <v>0</v>
      </c>
      <c r="AJ550" s="21" t="s">
        <v>2560</v>
      </c>
      <c r="AK550" s="23">
        <v>0</v>
      </c>
      <c r="AL550" s="23">
        <v>0</v>
      </c>
      <c r="AM550" s="23">
        <v>0</v>
      </c>
      <c r="AN550" s="23">
        <v>0</v>
      </c>
      <c r="AO550" s="23">
        <v>0</v>
      </c>
      <c r="AP550" s="23">
        <v>0</v>
      </c>
      <c r="AQ550" s="23">
        <v>0</v>
      </c>
      <c r="AR550" s="23">
        <v>0</v>
      </c>
      <c r="AS550" s="23">
        <v>0</v>
      </c>
      <c r="AT550" s="23">
        <v>0</v>
      </c>
      <c r="AU550" s="23">
        <v>0</v>
      </c>
      <c r="AV550" s="23">
        <v>0</v>
      </c>
      <c r="AW550" s="23">
        <v>0</v>
      </c>
      <c r="AX550" s="21">
        <v>0</v>
      </c>
      <c r="AY550" s="21">
        <v>0</v>
      </c>
      <c r="AZ550" s="21">
        <v>0</v>
      </c>
      <c r="BA550" s="21">
        <v>0</v>
      </c>
      <c r="BB550" s="23">
        <v>0</v>
      </c>
      <c r="BC550" s="21">
        <v>0</v>
      </c>
      <c r="BD550" s="21">
        <v>0</v>
      </c>
      <c r="BE550" s="21">
        <v>0</v>
      </c>
      <c r="BF550" s="21">
        <v>0</v>
      </c>
      <c r="BG550" s="23">
        <v>552</v>
      </c>
      <c r="BH550" s="23">
        <v>51</v>
      </c>
      <c r="BI550" s="23">
        <v>553</v>
      </c>
      <c r="BJ550" s="23">
        <v>51</v>
      </c>
      <c r="BK550" s="23">
        <v>538</v>
      </c>
      <c r="BL550" s="23">
        <v>52</v>
      </c>
      <c r="BM550" s="23">
        <v>559</v>
      </c>
      <c r="BN550" s="23">
        <v>52</v>
      </c>
      <c r="BO550" s="21"/>
      <c r="BP550" s="21"/>
      <c r="BQ550" s="21"/>
      <c r="BR550" s="21"/>
      <c r="BS550" s="23">
        <v>2</v>
      </c>
      <c r="BT550" s="21"/>
      <c r="BU550" s="23">
        <v>0</v>
      </c>
      <c r="BV550" s="23">
        <v>0</v>
      </c>
      <c r="BW550" s="23">
        <v>0</v>
      </c>
      <c r="BX550" s="23">
        <v>0</v>
      </c>
      <c r="BY550" s="23">
        <v>0</v>
      </c>
      <c r="BZ550" s="23">
        <v>0</v>
      </c>
      <c r="CA550" s="23">
        <v>229</v>
      </c>
      <c r="CB550" s="23">
        <v>46</v>
      </c>
      <c r="CC550" s="23">
        <v>577</v>
      </c>
      <c r="CD550" s="23">
        <v>60</v>
      </c>
      <c r="CE550" s="23">
        <v>577</v>
      </c>
      <c r="CF550" s="23">
        <v>60</v>
      </c>
      <c r="CG550" s="23">
        <v>471</v>
      </c>
      <c r="CH550" s="23">
        <v>65</v>
      </c>
      <c r="CI550" s="23">
        <v>0</v>
      </c>
      <c r="CJ550" s="23">
        <v>0</v>
      </c>
      <c r="CK550" s="21"/>
      <c r="CL550" s="21"/>
      <c r="CM550" s="21"/>
      <c r="CN550" s="21"/>
      <c r="CO550" s="21"/>
      <c r="CP550" s="21"/>
      <c r="CQ550" s="21"/>
      <c r="CR550" s="21"/>
      <c r="CS550" s="21"/>
      <c r="CT550" s="21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</row>
    <row r="551" spans="1:267" ht="17.25" thickBot="1">
      <c r="A551" s="23">
        <v>25</v>
      </c>
      <c r="B551" s="23">
        <v>25</v>
      </c>
      <c r="C551" s="23">
        <v>476938</v>
      </c>
      <c r="D551" s="23">
        <v>0</v>
      </c>
      <c r="E551" s="23">
        <v>0</v>
      </c>
      <c r="F551" s="23">
        <v>0</v>
      </c>
      <c r="G551" s="23">
        <v>0</v>
      </c>
      <c r="H551" s="23">
        <v>0</v>
      </c>
      <c r="I551" s="23">
        <v>3</v>
      </c>
      <c r="J551" s="21">
        <v>0.1</v>
      </c>
      <c r="K551" s="21">
        <v>0.1</v>
      </c>
      <c r="L551" s="23">
        <v>0</v>
      </c>
      <c r="M551" s="21" t="s">
        <v>2561</v>
      </c>
      <c r="N551" s="21">
        <v>0</v>
      </c>
      <c r="O551" s="23">
        <v>478</v>
      </c>
      <c r="P551" s="24" t="b">
        <v>0</v>
      </c>
      <c r="Q551" s="21" t="s">
        <v>2677</v>
      </c>
      <c r="R551" s="21" t="s">
        <v>2783</v>
      </c>
      <c r="S551" s="23">
        <v>45</v>
      </c>
      <c r="T551" s="21" t="s">
        <v>2562</v>
      </c>
      <c r="U551" s="21">
        <v>0</v>
      </c>
      <c r="V551" s="21" t="s">
        <v>2563</v>
      </c>
      <c r="W551" s="21">
        <v>0</v>
      </c>
      <c r="X551" s="24" t="b">
        <v>0</v>
      </c>
      <c r="Y551" s="21"/>
      <c r="Z551" s="21" t="s">
        <v>1208</v>
      </c>
      <c r="AA551" s="23">
        <v>17</v>
      </c>
      <c r="AB551" s="23">
        <v>49</v>
      </c>
      <c r="AC551" s="23">
        <v>0</v>
      </c>
      <c r="AD551" s="23">
        <v>46</v>
      </c>
      <c r="AE551" s="23">
        <v>46</v>
      </c>
      <c r="AF551" s="23">
        <v>532</v>
      </c>
      <c r="AG551" s="23">
        <v>532</v>
      </c>
      <c r="AH551" s="21">
        <v>0</v>
      </c>
      <c r="AI551" s="21">
        <v>0</v>
      </c>
      <c r="AJ551" s="21" t="s">
        <v>2563</v>
      </c>
      <c r="AK551" s="23">
        <v>0</v>
      </c>
      <c r="AL551" s="23">
        <v>0</v>
      </c>
      <c r="AM551" s="23">
        <v>0</v>
      </c>
      <c r="AN551" s="23">
        <v>0</v>
      </c>
      <c r="AO551" s="23">
        <v>0</v>
      </c>
      <c r="AP551" s="23">
        <v>0</v>
      </c>
      <c r="AQ551" s="23">
        <v>0</v>
      </c>
      <c r="AR551" s="23">
        <v>0</v>
      </c>
      <c r="AS551" s="23">
        <v>0</v>
      </c>
      <c r="AT551" s="23">
        <v>0</v>
      </c>
      <c r="AU551" s="23">
        <v>0</v>
      </c>
      <c r="AV551" s="23">
        <v>0</v>
      </c>
      <c r="AW551" s="23">
        <v>0</v>
      </c>
      <c r="AX551" s="21">
        <v>0</v>
      </c>
      <c r="AY551" s="21">
        <v>0</v>
      </c>
      <c r="AZ551" s="21">
        <v>0</v>
      </c>
      <c r="BA551" s="21">
        <v>0</v>
      </c>
      <c r="BB551" s="23">
        <v>0</v>
      </c>
      <c r="BC551" s="21">
        <v>0</v>
      </c>
      <c r="BD551" s="21">
        <v>0</v>
      </c>
      <c r="BE551" s="21">
        <v>0</v>
      </c>
      <c r="BF551" s="21">
        <v>0</v>
      </c>
      <c r="BG551" s="23">
        <v>461</v>
      </c>
      <c r="BH551" s="23">
        <v>152</v>
      </c>
      <c r="BI551" s="23">
        <v>461</v>
      </c>
      <c r="BJ551" s="23">
        <v>158</v>
      </c>
      <c r="BK551" s="23">
        <v>438</v>
      </c>
      <c r="BL551" s="23">
        <v>141</v>
      </c>
      <c r="BM551" s="23">
        <v>469</v>
      </c>
      <c r="BN551" s="23">
        <v>159</v>
      </c>
      <c r="BO551" s="21"/>
      <c r="BP551" s="21"/>
      <c r="BQ551" s="21"/>
      <c r="BR551" s="21"/>
      <c r="BS551" s="21"/>
      <c r="BT551" s="21"/>
      <c r="BU551" s="23">
        <v>0</v>
      </c>
      <c r="BV551" s="23">
        <v>0</v>
      </c>
      <c r="BW551" s="23">
        <v>0</v>
      </c>
      <c r="BX551" s="23">
        <v>0</v>
      </c>
      <c r="BY551" s="23">
        <v>0</v>
      </c>
      <c r="BZ551" s="23">
        <v>0</v>
      </c>
      <c r="CA551" s="23">
        <v>502</v>
      </c>
      <c r="CB551" s="23">
        <v>252</v>
      </c>
      <c r="CC551" s="23">
        <v>506</v>
      </c>
      <c r="CD551" s="23">
        <v>180</v>
      </c>
      <c r="CE551" s="23">
        <v>506</v>
      </c>
      <c r="CF551" s="23">
        <v>180</v>
      </c>
      <c r="CG551" s="23">
        <v>534</v>
      </c>
      <c r="CH551" s="23">
        <v>200</v>
      </c>
      <c r="CI551" s="23">
        <v>0</v>
      </c>
      <c r="CJ551" s="23">
        <v>0</v>
      </c>
      <c r="CK551" s="21"/>
      <c r="CL551" s="21"/>
      <c r="CM551" s="21"/>
      <c r="CN551" s="21"/>
      <c r="CO551" s="21"/>
      <c r="CP551" s="21"/>
      <c r="CQ551" s="21"/>
      <c r="CR551" s="21"/>
      <c r="CS551" s="21"/>
      <c r="CT551" s="21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</row>
    <row r="552" spans="1:267" ht="17.25" thickBot="1">
      <c r="A552" s="21"/>
      <c r="B552" s="21"/>
      <c r="C552" s="23">
        <v>102549</v>
      </c>
      <c r="D552" s="23">
        <v>0</v>
      </c>
      <c r="E552" s="23">
        <v>0</v>
      </c>
      <c r="F552" s="23">
        <v>0</v>
      </c>
      <c r="G552" s="23">
        <v>0</v>
      </c>
      <c r="H552" s="23">
        <v>0</v>
      </c>
      <c r="I552" s="23">
        <v>1</v>
      </c>
      <c r="J552" s="21">
        <v>0.5</v>
      </c>
      <c r="K552" s="21">
        <v>0.5</v>
      </c>
      <c r="L552" s="23">
        <v>0</v>
      </c>
      <c r="M552" s="21" t="s">
        <v>1252</v>
      </c>
      <c r="N552" s="21">
        <v>0</v>
      </c>
      <c r="O552" s="23">
        <v>479</v>
      </c>
      <c r="P552" s="24" t="b">
        <v>0</v>
      </c>
      <c r="Q552" s="21"/>
      <c r="R552" s="21"/>
      <c r="S552" s="23">
        <v>40</v>
      </c>
      <c r="T552" s="21" t="s">
        <v>2564</v>
      </c>
      <c r="U552" s="21">
        <v>0</v>
      </c>
      <c r="V552" s="21" t="s">
        <v>902</v>
      </c>
      <c r="W552" s="21">
        <v>0.2</v>
      </c>
      <c r="X552" s="24" t="b">
        <v>0</v>
      </c>
      <c r="Y552" s="21"/>
      <c r="Z552" s="21" t="s">
        <v>1129</v>
      </c>
      <c r="AA552" s="23">
        <v>17</v>
      </c>
      <c r="AB552" s="23">
        <v>49</v>
      </c>
      <c r="AC552" s="23">
        <v>0</v>
      </c>
      <c r="AD552" s="23">
        <v>293</v>
      </c>
      <c r="AE552" s="23">
        <v>293</v>
      </c>
      <c r="AF552" s="23">
        <v>611</v>
      </c>
      <c r="AG552" s="23">
        <v>611</v>
      </c>
      <c r="AH552" s="21">
        <v>0</v>
      </c>
      <c r="AI552" s="21">
        <v>0</v>
      </c>
      <c r="AJ552" s="21" t="s">
        <v>902</v>
      </c>
      <c r="AK552" s="23">
        <v>0</v>
      </c>
      <c r="AL552" s="23">
        <v>0</v>
      </c>
      <c r="AM552" s="23">
        <v>0</v>
      </c>
      <c r="AN552" s="23">
        <v>0</v>
      </c>
      <c r="AO552" s="23">
        <v>0</v>
      </c>
      <c r="AP552" s="23">
        <v>0</v>
      </c>
      <c r="AQ552" s="23">
        <v>0</v>
      </c>
      <c r="AR552" s="23">
        <v>0</v>
      </c>
      <c r="AS552" s="23">
        <v>0</v>
      </c>
      <c r="AT552" s="23">
        <v>0</v>
      </c>
      <c r="AU552" s="23">
        <v>0</v>
      </c>
      <c r="AV552" s="23">
        <v>0</v>
      </c>
      <c r="AW552" s="23">
        <v>0</v>
      </c>
      <c r="AX552" s="21">
        <v>0</v>
      </c>
      <c r="AY552" s="21">
        <v>0</v>
      </c>
      <c r="AZ552" s="21">
        <v>0</v>
      </c>
      <c r="BA552" s="21">
        <v>0</v>
      </c>
      <c r="BB552" s="23">
        <v>0</v>
      </c>
      <c r="BC552" s="21">
        <v>0</v>
      </c>
      <c r="BD552" s="21">
        <v>0</v>
      </c>
      <c r="BE552" s="21">
        <v>0</v>
      </c>
      <c r="BF552" s="21">
        <v>0</v>
      </c>
      <c r="BG552" s="23">
        <v>242</v>
      </c>
      <c r="BH552" s="23">
        <v>27</v>
      </c>
      <c r="BI552" s="23">
        <v>233</v>
      </c>
      <c r="BJ552" s="23">
        <v>15</v>
      </c>
      <c r="BK552" s="23">
        <v>190</v>
      </c>
      <c r="BL552" s="23">
        <v>14</v>
      </c>
      <c r="BM552" s="23">
        <v>251</v>
      </c>
      <c r="BN552" s="23">
        <v>27</v>
      </c>
      <c r="BO552" s="21"/>
      <c r="BP552" s="21"/>
      <c r="BQ552" s="21"/>
      <c r="BR552" s="21"/>
      <c r="BS552" s="21"/>
      <c r="BT552" s="21"/>
      <c r="BU552" s="23">
        <v>0</v>
      </c>
      <c r="BV552" s="23">
        <v>0</v>
      </c>
      <c r="BW552" s="23">
        <v>0</v>
      </c>
      <c r="BX552" s="23">
        <v>0</v>
      </c>
      <c r="BY552" s="23">
        <v>0</v>
      </c>
      <c r="BZ552" s="23">
        <v>0</v>
      </c>
      <c r="CA552" s="23">
        <v>570</v>
      </c>
      <c r="CB552" s="23">
        <v>43</v>
      </c>
      <c r="CC552" s="23">
        <v>298</v>
      </c>
      <c r="CD552" s="23">
        <v>33</v>
      </c>
      <c r="CE552" s="23">
        <v>298</v>
      </c>
      <c r="CF552" s="23">
        <v>33</v>
      </c>
      <c r="CG552" s="23">
        <v>333</v>
      </c>
      <c r="CH552" s="23">
        <v>51</v>
      </c>
      <c r="CI552" s="23">
        <v>0</v>
      </c>
      <c r="CJ552" s="23">
        <v>0</v>
      </c>
      <c r="CK552" s="21"/>
      <c r="CL552" s="21"/>
      <c r="CM552" s="21"/>
      <c r="CN552" s="21"/>
      <c r="CO552" s="21"/>
      <c r="CP552" s="21"/>
      <c r="CQ552" s="21"/>
      <c r="CR552" s="21"/>
      <c r="CS552" s="21"/>
      <c r="CT552" s="21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</row>
    <row r="553" spans="1:267" ht="17.25" thickBot="1">
      <c r="A553" s="21"/>
      <c r="B553" s="21"/>
      <c r="C553" s="23">
        <v>108416</v>
      </c>
      <c r="D553" s="23">
        <v>0</v>
      </c>
      <c r="E553" s="23">
        <v>0</v>
      </c>
      <c r="F553" s="23">
        <v>0</v>
      </c>
      <c r="G553" s="23">
        <v>0</v>
      </c>
      <c r="H553" s="23">
        <v>0</v>
      </c>
      <c r="I553" s="23">
        <v>2</v>
      </c>
      <c r="J553" s="21">
        <v>1.5</v>
      </c>
      <c r="K553" s="21">
        <v>1.5</v>
      </c>
      <c r="L553" s="23">
        <v>2</v>
      </c>
      <c r="M553" s="21" t="s">
        <v>1206</v>
      </c>
      <c r="N553" s="21">
        <v>2</v>
      </c>
      <c r="O553" s="23">
        <v>480</v>
      </c>
      <c r="P553" s="24" t="b">
        <v>0</v>
      </c>
      <c r="Q553" s="21"/>
      <c r="R553" s="21"/>
      <c r="S553" s="23">
        <v>45</v>
      </c>
      <c r="T553" s="21" t="s">
        <v>2565</v>
      </c>
      <c r="U553" s="21">
        <v>2</v>
      </c>
      <c r="V553" s="21" t="s">
        <v>2566</v>
      </c>
      <c r="W553" s="21">
        <v>0.2</v>
      </c>
      <c r="X553" s="24" t="b">
        <v>0</v>
      </c>
      <c r="Y553" s="21"/>
      <c r="Z553" s="21" t="s">
        <v>1129</v>
      </c>
      <c r="AA553" s="23">
        <v>17</v>
      </c>
      <c r="AB553" s="23">
        <v>49</v>
      </c>
      <c r="AC553" s="23">
        <v>2</v>
      </c>
      <c r="AD553" s="23">
        <v>450</v>
      </c>
      <c r="AE553" s="23">
        <v>450</v>
      </c>
      <c r="AF553" s="23">
        <v>509</v>
      </c>
      <c r="AG553" s="23">
        <v>509</v>
      </c>
      <c r="AH553" s="21">
        <v>0.4</v>
      </c>
      <c r="AI553" s="21">
        <v>0.4</v>
      </c>
      <c r="AJ553" s="21" t="s">
        <v>2566</v>
      </c>
      <c r="AK553" s="23">
        <v>90</v>
      </c>
      <c r="AL553" s="23">
        <v>0</v>
      </c>
      <c r="AM553" s="23">
        <v>0</v>
      </c>
      <c r="AN553" s="23">
        <v>0</v>
      </c>
      <c r="AO553" s="23">
        <v>1</v>
      </c>
      <c r="AP553" s="23">
        <v>0</v>
      </c>
      <c r="AQ553" s="23">
        <v>0</v>
      </c>
      <c r="AR553" s="23">
        <v>0</v>
      </c>
      <c r="AS553" s="23">
        <v>0</v>
      </c>
      <c r="AT553" s="23">
        <v>0</v>
      </c>
      <c r="AU553" s="23">
        <v>0</v>
      </c>
      <c r="AV553" s="23">
        <v>0</v>
      </c>
      <c r="AW553" s="23">
        <v>13</v>
      </c>
      <c r="AX553" s="21">
        <v>0</v>
      </c>
      <c r="AY553" s="21">
        <v>0</v>
      </c>
      <c r="AZ553" s="21">
        <v>0</v>
      </c>
      <c r="BA553" s="21">
        <v>0</v>
      </c>
      <c r="BB553" s="23">
        <v>1</v>
      </c>
      <c r="BC553" s="21">
        <v>0.04</v>
      </c>
      <c r="BD553" s="21">
        <v>0</v>
      </c>
      <c r="BE553" s="21">
        <v>0.04</v>
      </c>
      <c r="BF553" s="21">
        <v>2.0099999999999998</v>
      </c>
      <c r="BG553" s="23">
        <v>354</v>
      </c>
      <c r="BH553" s="23">
        <v>157</v>
      </c>
      <c r="BI553" s="23">
        <v>350</v>
      </c>
      <c r="BJ553" s="23">
        <v>153</v>
      </c>
      <c r="BK553" s="23">
        <v>313</v>
      </c>
      <c r="BL553" s="23">
        <v>134</v>
      </c>
      <c r="BM553" s="23">
        <v>362</v>
      </c>
      <c r="BN553" s="23">
        <v>155</v>
      </c>
      <c r="BO553" s="21"/>
      <c r="BP553" s="21"/>
      <c r="BQ553" s="21"/>
      <c r="BR553" s="21"/>
      <c r="BS553" s="21"/>
      <c r="BT553" s="21"/>
      <c r="BU553" s="23">
        <v>0.04</v>
      </c>
      <c r="BV553" s="23">
        <v>0</v>
      </c>
      <c r="BW553" s="23">
        <v>0</v>
      </c>
      <c r="BX553" s="23">
        <v>0.04</v>
      </c>
      <c r="BY553" s="23">
        <v>2.0099999999999998</v>
      </c>
      <c r="BZ553" s="23">
        <v>1</v>
      </c>
      <c r="CA553" s="23">
        <v>348</v>
      </c>
      <c r="CB553" s="23">
        <v>60</v>
      </c>
      <c r="CC553" s="23">
        <v>102</v>
      </c>
      <c r="CD553" s="23">
        <v>34</v>
      </c>
      <c r="CE553" s="23">
        <v>102</v>
      </c>
      <c r="CF553" s="23">
        <v>34</v>
      </c>
      <c r="CG553" s="23">
        <v>368</v>
      </c>
      <c r="CH553" s="23">
        <v>144</v>
      </c>
      <c r="CI553" s="23">
        <v>1</v>
      </c>
      <c r="CJ553" s="23">
        <v>0</v>
      </c>
      <c r="CK553" s="21"/>
      <c r="CL553" s="21"/>
      <c r="CM553" s="21"/>
      <c r="CN553" s="21"/>
      <c r="CO553" s="21"/>
      <c r="CP553" s="21"/>
      <c r="CQ553" s="21"/>
      <c r="CR553" s="21"/>
      <c r="CS553" s="21"/>
      <c r="CT553" s="21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</row>
    <row r="554" spans="1:267" ht="17.25" thickBot="1">
      <c r="A554" s="23">
        <v>75</v>
      </c>
      <c r="B554" s="23">
        <v>75</v>
      </c>
      <c r="C554" s="23">
        <v>47247</v>
      </c>
      <c r="D554" s="23">
        <v>0</v>
      </c>
      <c r="E554" s="23">
        <v>0</v>
      </c>
      <c r="F554" s="23">
        <v>0</v>
      </c>
      <c r="G554" s="23">
        <v>0</v>
      </c>
      <c r="H554" s="23">
        <v>0</v>
      </c>
      <c r="I554" s="23">
        <v>3</v>
      </c>
      <c r="J554" s="21">
        <v>0.8</v>
      </c>
      <c r="K554" s="21">
        <v>0.8</v>
      </c>
      <c r="L554" s="23">
        <v>0</v>
      </c>
      <c r="M554" s="21" t="s">
        <v>1206</v>
      </c>
      <c r="N554" s="21">
        <v>0</v>
      </c>
      <c r="O554" s="23">
        <v>481</v>
      </c>
      <c r="P554" s="24" t="b">
        <v>0</v>
      </c>
      <c r="Q554" s="21" t="s">
        <v>2687</v>
      </c>
      <c r="R554" s="21" t="s">
        <v>2784</v>
      </c>
      <c r="S554" s="23">
        <v>50</v>
      </c>
      <c r="T554" s="21" t="s">
        <v>2567</v>
      </c>
      <c r="U554" s="21">
        <v>0</v>
      </c>
      <c r="V554" s="21" t="s">
        <v>2568</v>
      </c>
      <c r="W554" s="21">
        <v>0</v>
      </c>
      <c r="X554" s="24" t="b">
        <v>0</v>
      </c>
      <c r="Y554" s="21"/>
      <c r="Z554" s="21" t="s">
        <v>1208</v>
      </c>
      <c r="AA554" s="23">
        <v>17</v>
      </c>
      <c r="AB554" s="23">
        <v>49</v>
      </c>
      <c r="AC554" s="23">
        <v>0</v>
      </c>
      <c r="AD554" s="23">
        <v>12</v>
      </c>
      <c r="AE554" s="23">
        <v>12</v>
      </c>
      <c r="AF554" s="23">
        <v>130</v>
      </c>
      <c r="AG554" s="23">
        <v>130</v>
      </c>
      <c r="AH554" s="21">
        <v>0</v>
      </c>
      <c r="AI554" s="21">
        <v>0</v>
      </c>
      <c r="AJ554" s="21" t="s">
        <v>2568</v>
      </c>
      <c r="AK554" s="23">
        <v>0</v>
      </c>
      <c r="AL554" s="23">
        <v>0</v>
      </c>
      <c r="AM554" s="23">
        <v>0</v>
      </c>
      <c r="AN554" s="23">
        <v>0</v>
      </c>
      <c r="AO554" s="23">
        <v>0</v>
      </c>
      <c r="AP554" s="23">
        <v>0</v>
      </c>
      <c r="AQ554" s="23">
        <v>0</v>
      </c>
      <c r="AR554" s="23">
        <v>0</v>
      </c>
      <c r="AS554" s="23">
        <v>0</v>
      </c>
      <c r="AT554" s="23">
        <v>0</v>
      </c>
      <c r="AU554" s="23">
        <v>0</v>
      </c>
      <c r="AV554" s="23">
        <v>0</v>
      </c>
      <c r="AW554" s="23">
        <v>0</v>
      </c>
      <c r="AX554" s="21">
        <v>0</v>
      </c>
      <c r="AY554" s="21">
        <v>0</v>
      </c>
      <c r="AZ554" s="21">
        <v>0</v>
      </c>
      <c r="BA554" s="21">
        <v>0</v>
      </c>
      <c r="BB554" s="23">
        <v>0</v>
      </c>
      <c r="BC554" s="21">
        <v>0</v>
      </c>
      <c r="BD554" s="21">
        <v>0</v>
      </c>
      <c r="BE554" s="21">
        <v>0</v>
      </c>
      <c r="BF554" s="21">
        <v>0</v>
      </c>
      <c r="BG554" s="23">
        <v>504</v>
      </c>
      <c r="BH554" s="23">
        <v>181</v>
      </c>
      <c r="BI554" s="23">
        <v>504</v>
      </c>
      <c r="BJ554" s="23">
        <v>187</v>
      </c>
      <c r="BK554" s="23">
        <v>486</v>
      </c>
      <c r="BL554" s="23">
        <v>172</v>
      </c>
      <c r="BM554" s="23">
        <v>512</v>
      </c>
      <c r="BN554" s="23">
        <v>188</v>
      </c>
      <c r="BO554" s="23">
        <v>2</v>
      </c>
      <c r="BP554" s="21"/>
      <c r="BQ554" s="21"/>
      <c r="BR554" s="21"/>
      <c r="BS554" s="21"/>
      <c r="BT554" s="21"/>
      <c r="BU554" s="23">
        <v>0</v>
      </c>
      <c r="BV554" s="23">
        <v>0</v>
      </c>
      <c r="BW554" s="23">
        <v>0</v>
      </c>
      <c r="BX554" s="23">
        <v>0</v>
      </c>
      <c r="BY554" s="23">
        <v>0</v>
      </c>
      <c r="BZ554" s="23">
        <v>0</v>
      </c>
      <c r="CA554" s="23">
        <v>156</v>
      </c>
      <c r="CB554" s="23">
        <v>99</v>
      </c>
      <c r="CC554" s="23">
        <v>543</v>
      </c>
      <c r="CD554" s="23">
        <v>207</v>
      </c>
      <c r="CE554" s="23">
        <v>543</v>
      </c>
      <c r="CF554" s="23">
        <v>207</v>
      </c>
      <c r="CG554" s="23">
        <v>628</v>
      </c>
      <c r="CH554" s="23">
        <v>258</v>
      </c>
      <c r="CI554" s="23">
        <v>0</v>
      </c>
      <c r="CJ554" s="23">
        <v>0</v>
      </c>
      <c r="CK554" s="21"/>
      <c r="CL554" s="21"/>
      <c r="CM554" s="21"/>
      <c r="CN554" s="21"/>
      <c r="CO554" s="21"/>
      <c r="CP554" s="21"/>
      <c r="CQ554" s="21"/>
      <c r="CR554" s="21"/>
      <c r="CS554" s="21"/>
      <c r="CT554" s="21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</row>
    <row r="555" spans="1:267" ht="17.25" thickBot="1">
      <c r="A555" s="21"/>
      <c r="B555" s="21"/>
      <c r="C555" s="23">
        <v>82143</v>
      </c>
      <c r="D555" s="23">
        <v>0</v>
      </c>
      <c r="E555" s="23">
        <v>0</v>
      </c>
      <c r="F555" s="23">
        <v>0</v>
      </c>
      <c r="G555" s="23">
        <v>0</v>
      </c>
      <c r="H555" s="23">
        <v>0</v>
      </c>
      <c r="I555" s="23">
        <v>1</v>
      </c>
      <c r="J555" s="21">
        <v>1.9</v>
      </c>
      <c r="K555" s="21">
        <v>1.9</v>
      </c>
      <c r="L555" s="23">
        <v>4</v>
      </c>
      <c r="M555" s="21" t="s">
        <v>2569</v>
      </c>
      <c r="N555" s="21">
        <v>4</v>
      </c>
      <c r="O555" s="23">
        <v>482</v>
      </c>
      <c r="P555" s="24" t="b">
        <v>0</v>
      </c>
      <c r="Q555" s="21"/>
      <c r="R555" s="21"/>
      <c r="S555" s="23">
        <v>45</v>
      </c>
      <c r="T555" s="21" t="s">
        <v>2570</v>
      </c>
      <c r="U555" s="21">
        <v>4</v>
      </c>
      <c r="V555" s="21" t="s">
        <v>2571</v>
      </c>
      <c r="W555" s="21">
        <v>0.3</v>
      </c>
      <c r="X555" s="24" t="b">
        <v>0</v>
      </c>
      <c r="Y555" s="21"/>
      <c r="Z555" s="21" t="s">
        <v>1129</v>
      </c>
      <c r="AA555" s="23">
        <v>17</v>
      </c>
      <c r="AB555" s="23">
        <v>49</v>
      </c>
      <c r="AC555" s="23">
        <v>4</v>
      </c>
      <c r="AD555" s="23">
        <v>2340</v>
      </c>
      <c r="AE555" s="23">
        <v>2340</v>
      </c>
      <c r="AF555" s="23">
        <v>950</v>
      </c>
      <c r="AG555" s="23">
        <v>950</v>
      </c>
      <c r="AH555" s="21">
        <v>0.9</v>
      </c>
      <c r="AI555" s="21">
        <v>0.9</v>
      </c>
      <c r="AJ555" s="21" t="s">
        <v>2571</v>
      </c>
      <c r="AK555" s="23">
        <v>90</v>
      </c>
      <c r="AL555" s="23">
        <v>0</v>
      </c>
      <c r="AM555" s="23">
        <v>0</v>
      </c>
      <c r="AN555" s="23">
        <v>0</v>
      </c>
      <c r="AO555" s="23">
        <v>1</v>
      </c>
      <c r="AP555" s="23">
        <v>0</v>
      </c>
      <c r="AQ555" s="23">
        <v>0</v>
      </c>
      <c r="AR555" s="23">
        <v>0</v>
      </c>
      <c r="AS555" s="23">
        <v>0</v>
      </c>
      <c r="AT555" s="23">
        <v>0</v>
      </c>
      <c r="AU555" s="23">
        <v>7</v>
      </c>
      <c r="AV555" s="23">
        <v>0</v>
      </c>
      <c r="AW555" s="23">
        <v>22</v>
      </c>
      <c r="AX555" s="21">
        <v>0</v>
      </c>
      <c r="AY555" s="21">
        <v>0</v>
      </c>
      <c r="AZ555" s="21">
        <v>0</v>
      </c>
      <c r="BA555" s="21">
        <v>0</v>
      </c>
      <c r="BB555" s="23">
        <v>1</v>
      </c>
      <c r="BC555" s="21">
        <v>0</v>
      </c>
      <c r="BD555" s="21">
        <v>0</v>
      </c>
      <c r="BE555" s="21">
        <v>0</v>
      </c>
      <c r="BF555" s="21">
        <v>2.0099999999999998</v>
      </c>
      <c r="BG555" s="23">
        <v>346</v>
      </c>
      <c r="BH555" s="23">
        <v>64</v>
      </c>
      <c r="BI555" s="23">
        <v>340</v>
      </c>
      <c r="BJ555" s="23">
        <v>56</v>
      </c>
      <c r="BK555" s="23">
        <v>302</v>
      </c>
      <c r="BL555" s="23">
        <v>55</v>
      </c>
      <c r="BM555" s="23">
        <v>354</v>
      </c>
      <c r="BN555" s="23">
        <v>64</v>
      </c>
      <c r="BO555" s="21"/>
      <c r="BP555" s="21"/>
      <c r="BQ555" s="21"/>
      <c r="BR555" s="21"/>
      <c r="BS555" s="21"/>
      <c r="BT555" s="21"/>
      <c r="BU555" s="23">
        <v>0</v>
      </c>
      <c r="BV555" s="23">
        <v>7</v>
      </c>
      <c r="BW555" s="23">
        <v>0</v>
      </c>
      <c r="BX555" s="23">
        <v>0</v>
      </c>
      <c r="BY555" s="23">
        <v>2.0099999999999998</v>
      </c>
      <c r="BZ555" s="23">
        <v>1</v>
      </c>
      <c r="CA555" s="23">
        <v>334</v>
      </c>
      <c r="CB555" s="23">
        <v>19</v>
      </c>
      <c r="CC555" s="23">
        <v>57</v>
      </c>
      <c r="CD555" s="23">
        <v>5</v>
      </c>
      <c r="CE555" s="23">
        <v>57</v>
      </c>
      <c r="CF555" s="23">
        <v>5</v>
      </c>
      <c r="CG555" s="23">
        <v>277</v>
      </c>
      <c r="CH555" s="23">
        <v>43</v>
      </c>
      <c r="CI555" s="23">
        <v>1</v>
      </c>
      <c r="CJ555" s="23">
        <v>0</v>
      </c>
      <c r="CK555" s="21"/>
      <c r="CL555" s="21"/>
      <c r="CM555" s="21"/>
      <c r="CN555" s="21"/>
      <c r="CO555" s="21"/>
      <c r="CP555" s="21"/>
      <c r="CQ555" s="21"/>
      <c r="CR555" s="21"/>
      <c r="CS555" s="21"/>
      <c r="CT555" s="21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</row>
    <row r="556" spans="1:267" ht="17.25" thickBot="1">
      <c r="A556" s="23">
        <v>75</v>
      </c>
      <c r="B556" s="23">
        <v>75</v>
      </c>
      <c r="C556" s="23">
        <v>523700</v>
      </c>
      <c r="D556" s="23">
        <v>0</v>
      </c>
      <c r="E556" s="23">
        <v>0</v>
      </c>
      <c r="F556" s="23">
        <v>0</v>
      </c>
      <c r="G556" s="23">
        <v>0</v>
      </c>
      <c r="H556" s="23">
        <v>0</v>
      </c>
      <c r="I556" s="23">
        <v>4</v>
      </c>
      <c r="J556" s="21">
        <v>0.7</v>
      </c>
      <c r="K556" s="21">
        <v>0.7</v>
      </c>
      <c r="L556" s="23">
        <v>0</v>
      </c>
      <c r="M556" s="21" t="s">
        <v>1297</v>
      </c>
      <c r="N556" s="21">
        <v>0</v>
      </c>
      <c r="O556" s="23">
        <v>483</v>
      </c>
      <c r="P556" s="24" t="b">
        <v>0</v>
      </c>
      <c r="Q556" s="21" t="s">
        <v>2763</v>
      </c>
      <c r="R556" s="21" t="s">
        <v>2785</v>
      </c>
      <c r="S556" s="23">
        <v>50</v>
      </c>
      <c r="T556" s="21" t="s">
        <v>2572</v>
      </c>
      <c r="U556" s="21">
        <v>0</v>
      </c>
      <c r="V556" s="21" t="s">
        <v>2573</v>
      </c>
      <c r="W556" s="21">
        <v>0</v>
      </c>
      <c r="X556" s="24" t="b">
        <v>0</v>
      </c>
      <c r="Y556" s="21"/>
      <c r="Z556" s="21" t="s">
        <v>1208</v>
      </c>
      <c r="AA556" s="23">
        <v>17</v>
      </c>
      <c r="AB556" s="23">
        <v>49</v>
      </c>
      <c r="AC556" s="23">
        <v>0</v>
      </c>
      <c r="AD556" s="23">
        <v>24</v>
      </c>
      <c r="AE556" s="23">
        <v>24</v>
      </c>
      <c r="AF556" s="23">
        <v>265</v>
      </c>
      <c r="AG556" s="23">
        <v>265</v>
      </c>
      <c r="AH556" s="21">
        <v>0</v>
      </c>
      <c r="AI556" s="21">
        <v>0</v>
      </c>
      <c r="AJ556" s="21" t="s">
        <v>2573</v>
      </c>
      <c r="AK556" s="23">
        <v>0</v>
      </c>
      <c r="AL556" s="23">
        <v>0</v>
      </c>
      <c r="AM556" s="23">
        <v>0</v>
      </c>
      <c r="AN556" s="23">
        <v>0</v>
      </c>
      <c r="AO556" s="23">
        <v>0</v>
      </c>
      <c r="AP556" s="23">
        <v>0</v>
      </c>
      <c r="AQ556" s="23">
        <v>0</v>
      </c>
      <c r="AR556" s="23">
        <v>0</v>
      </c>
      <c r="AS556" s="23">
        <v>0</v>
      </c>
      <c r="AT556" s="23">
        <v>0</v>
      </c>
      <c r="AU556" s="23">
        <v>0</v>
      </c>
      <c r="AV556" s="23">
        <v>0</v>
      </c>
      <c r="AW556" s="23">
        <v>0</v>
      </c>
      <c r="AX556" s="21">
        <v>0</v>
      </c>
      <c r="AY556" s="21">
        <v>0</v>
      </c>
      <c r="AZ556" s="21">
        <v>0</v>
      </c>
      <c r="BA556" s="21">
        <v>0</v>
      </c>
      <c r="BB556" s="23">
        <v>0</v>
      </c>
      <c r="BC556" s="21">
        <v>0</v>
      </c>
      <c r="BD556" s="21">
        <v>0</v>
      </c>
      <c r="BE556" s="21">
        <v>0</v>
      </c>
      <c r="BF556" s="21">
        <v>0</v>
      </c>
      <c r="BG556" s="23">
        <v>598</v>
      </c>
      <c r="BH556" s="23">
        <v>65</v>
      </c>
      <c r="BI556" s="23">
        <v>599</v>
      </c>
      <c r="BJ556" s="23">
        <v>65</v>
      </c>
      <c r="BK556" s="23">
        <v>591</v>
      </c>
      <c r="BL556" s="23">
        <v>66</v>
      </c>
      <c r="BM556" s="23">
        <v>605</v>
      </c>
      <c r="BN556" s="23">
        <v>66</v>
      </c>
      <c r="BO556" s="21"/>
      <c r="BP556" s="21"/>
      <c r="BQ556" s="21"/>
      <c r="BR556" s="21"/>
      <c r="BS556" s="21"/>
      <c r="BT556" s="21"/>
      <c r="BU556" s="23">
        <v>0</v>
      </c>
      <c r="BV556" s="23">
        <v>0</v>
      </c>
      <c r="BW556" s="23">
        <v>0</v>
      </c>
      <c r="BX556" s="23">
        <v>0</v>
      </c>
      <c r="BY556" s="23">
        <v>0</v>
      </c>
      <c r="BZ556" s="23">
        <v>0</v>
      </c>
      <c r="CA556" s="23">
        <v>303</v>
      </c>
      <c r="CB556" s="23">
        <v>61</v>
      </c>
      <c r="CC556" s="23">
        <v>611</v>
      </c>
      <c r="CD556" s="23">
        <v>71</v>
      </c>
      <c r="CE556" s="23">
        <v>611</v>
      </c>
      <c r="CF556" s="23">
        <v>71</v>
      </c>
      <c r="CG556" s="23">
        <v>588</v>
      </c>
      <c r="CH556" s="23">
        <v>82</v>
      </c>
      <c r="CI556" s="23">
        <v>0</v>
      </c>
      <c r="CJ556" s="23">
        <v>0</v>
      </c>
      <c r="CK556" s="21"/>
      <c r="CL556" s="21"/>
      <c r="CM556" s="21"/>
      <c r="CN556" s="21"/>
      <c r="CO556" s="21"/>
      <c r="CP556" s="21"/>
      <c r="CQ556" s="21"/>
      <c r="CR556" s="21"/>
      <c r="CS556" s="21"/>
      <c r="CT556" s="21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</row>
    <row r="557" spans="1:267" ht="17.25" thickBot="1">
      <c r="A557" s="21"/>
      <c r="B557" s="21"/>
      <c r="C557" s="23">
        <v>155197</v>
      </c>
      <c r="D557" s="23">
        <v>0</v>
      </c>
      <c r="E557" s="23">
        <v>0</v>
      </c>
      <c r="F557" s="23">
        <v>0</v>
      </c>
      <c r="G557" s="23">
        <v>0</v>
      </c>
      <c r="H557" s="23">
        <v>0</v>
      </c>
      <c r="I557" s="23">
        <v>2</v>
      </c>
      <c r="J557" s="21">
        <v>1.5</v>
      </c>
      <c r="K557" s="21">
        <v>1.5</v>
      </c>
      <c r="L557" s="23">
        <v>2</v>
      </c>
      <c r="M557" s="21" t="s">
        <v>1962</v>
      </c>
      <c r="N557" s="21">
        <v>2</v>
      </c>
      <c r="O557" s="23">
        <v>484</v>
      </c>
      <c r="P557" s="24" t="b">
        <v>0</v>
      </c>
      <c r="Q557" s="21"/>
      <c r="R557" s="21"/>
      <c r="S557" s="23">
        <v>45</v>
      </c>
      <c r="T557" s="21" t="s">
        <v>2574</v>
      </c>
      <c r="U557" s="21">
        <v>2</v>
      </c>
      <c r="V557" s="21" t="s">
        <v>927</v>
      </c>
      <c r="W557" s="21">
        <v>0.1</v>
      </c>
      <c r="X557" s="24" t="b">
        <v>0</v>
      </c>
      <c r="Y557" s="21"/>
      <c r="Z557" s="21" t="s">
        <v>1129</v>
      </c>
      <c r="AA557" s="23">
        <v>17</v>
      </c>
      <c r="AB557" s="23">
        <v>49</v>
      </c>
      <c r="AC557" s="23">
        <v>2</v>
      </c>
      <c r="AD557" s="23">
        <v>195</v>
      </c>
      <c r="AE557" s="23">
        <v>195</v>
      </c>
      <c r="AF557" s="23">
        <v>380</v>
      </c>
      <c r="AG557" s="23">
        <v>380</v>
      </c>
      <c r="AH557" s="21">
        <v>0.4</v>
      </c>
      <c r="AI557" s="21">
        <v>0.4</v>
      </c>
      <c r="AJ557" s="21" t="s">
        <v>927</v>
      </c>
      <c r="AK557" s="23">
        <v>79</v>
      </c>
      <c r="AL557" s="23">
        <v>0</v>
      </c>
      <c r="AM557" s="23">
        <v>0</v>
      </c>
      <c r="AN557" s="23">
        <v>0</v>
      </c>
      <c r="AO557" s="23">
        <v>1</v>
      </c>
      <c r="AP557" s="23">
        <v>0</v>
      </c>
      <c r="AQ557" s="23">
        <v>0</v>
      </c>
      <c r="AR557" s="23">
        <v>0</v>
      </c>
      <c r="AS557" s="23">
        <v>0</v>
      </c>
      <c r="AT557" s="23">
        <v>0</v>
      </c>
      <c r="AU557" s="23">
        <v>0</v>
      </c>
      <c r="AV557" s="23">
        <v>0</v>
      </c>
      <c r="AW557" s="23">
        <v>10</v>
      </c>
      <c r="AX557" s="21">
        <v>27.2</v>
      </c>
      <c r="AY557" s="21">
        <v>10.9</v>
      </c>
      <c r="AZ557" s="21">
        <v>0</v>
      </c>
      <c r="BA557" s="21">
        <v>3.8</v>
      </c>
      <c r="BB557" s="23">
        <v>1</v>
      </c>
      <c r="BC557" s="21">
        <v>0</v>
      </c>
      <c r="BD557" s="21">
        <v>0.01</v>
      </c>
      <c r="BE557" s="21">
        <v>0.01</v>
      </c>
      <c r="BF557" s="21">
        <v>1.8</v>
      </c>
      <c r="BG557" s="23">
        <v>46</v>
      </c>
      <c r="BH557" s="23">
        <v>15</v>
      </c>
      <c r="BI557" s="23">
        <v>106</v>
      </c>
      <c r="BJ557" s="23">
        <v>30</v>
      </c>
      <c r="BK557" s="23">
        <v>331</v>
      </c>
      <c r="BL557" s="23">
        <v>145</v>
      </c>
      <c r="BM557" s="23">
        <v>99</v>
      </c>
      <c r="BN557" s="23">
        <v>30</v>
      </c>
      <c r="BO557" s="21"/>
      <c r="BP557" s="21"/>
      <c r="BQ557" s="21"/>
      <c r="BR557" s="21"/>
      <c r="BS557" s="21"/>
      <c r="BT557" s="21"/>
      <c r="BU557" s="23">
        <v>0</v>
      </c>
      <c r="BV557" s="23">
        <v>0</v>
      </c>
      <c r="BW557" s="23">
        <v>0.01</v>
      </c>
      <c r="BX557" s="23">
        <v>0.01</v>
      </c>
      <c r="BY557" s="23">
        <v>2.0499999999999998</v>
      </c>
      <c r="BZ557" s="23">
        <v>1.1399999999999999</v>
      </c>
      <c r="CA557" s="23">
        <v>368</v>
      </c>
      <c r="CB557" s="23">
        <v>73</v>
      </c>
      <c r="CC557" s="23">
        <v>105</v>
      </c>
      <c r="CD557" s="23">
        <v>35</v>
      </c>
      <c r="CE557" s="23">
        <v>105</v>
      </c>
      <c r="CF557" s="23">
        <v>35</v>
      </c>
      <c r="CG557" s="23">
        <v>454</v>
      </c>
      <c r="CH557" s="23">
        <v>176</v>
      </c>
      <c r="CI557" s="23">
        <v>1.1399999999999999</v>
      </c>
      <c r="CJ557" s="23">
        <v>0</v>
      </c>
      <c r="CK557" s="21"/>
      <c r="CL557" s="21"/>
      <c r="CM557" s="21"/>
      <c r="CN557" s="21"/>
      <c r="CO557" s="21"/>
      <c r="CP557" s="21"/>
      <c r="CQ557" s="21"/>
      <c r="CR557" s="21"/>
      <c r="CS557" s="21"/>
      <c r="CT557" s="21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</row>
    <row r="558" spans="1:267" ht="17.25" thickBot="1">
      <c r="A558" s="23">
        <v>50</v>
      </c>
      <c r="B558" s="23">
        <v>50</v>
      </c>
      <c r="C558" s="23">
        <v>169432</v>
      </c>
      <c r="D558" s="23">
        <v>0</v>
      </c>
      <c r="E558" s="23">
        <v>0</v>
      </c>
      <c r="F558" s="23">
        <v>0</v>
      </c>
      <c r="G558" s="23">
        <v>0</v>
      </c>
      <c r="H558" s="23">
        <v>0</v>
      </c>
      <c r="I558" s="23">
        <v>4</v>
      </c>
      <c r="J558" s="21">
        <v>0.7</v>
      </c>
      <c r="K558" s="21">
        <v>0.7</v>
      </c>
      <c r="L558" s="23">
        <v>0</v>
      </c>
      <c r="M558" s="21" t="s">
        <v>1843</v>
      </c>
      <c r="N558" s="21">
        <v>0</v>
      </c>
      <c r="O558" s="23">
        <v>485</v>
      </c>
      <c r="P558" s="24" t="b">
        <v>0</v>
      </c>
      <c r="Q558" s="21" t="s">
        <v>2786</v>
      </c>
      <c r="R558" s="21" t="s">
        <v>2787</v>
      </c>
      <c r="S558" s="23">
        <v>55</v>
      </c>
      <c r="T558" s="21" t="s">
        <v>2575</v>
      </c>
      <c r="U558" s="21">
        <v>0</v>
      </c>
      <c r="V558" s="21" t="s">
        <v>2576</v>
      </c>
      <c r="W558" s="21">
        <v>0.1</v>
      </c>
      <c r="X558" s="24" t="b">
        <v>0</v>
      </c>
      <c r="Y558" s="21"/>
      <c r="Z558" s="21" t="s">
        <v>1208</v>
      </c>
      <c r="AA558" s="23">
        <v>17</v>
      </c>
      <c r="AB558" s="23">
        <v>49</v>
      </c>
      <c r="AC558" s="23">
        <v>0</v>
      </c>
      <c r="AD558" s="23">
        <v>92</v>
      </c>
      <c r="AE558" s="23">
        <v>92</v>
      </c>
      <c r="AF558" s="23">
        <v>812</v>
      </c>
      <c r="AG558" s="23">
        <v>812</v>
      </c>
      <c r="AH558" s="21">
        <v>0</v>
      </c>
      <c r="AI558" s="21">
        <v>0</v>
      </c>
      <c r="AJ558" s="21" t="s">
        <v>2576</v>
      </c>
      <c r="AK558" s="23">
        <v>0</v>
      </c>
      <c r="AL558" s="23">
        <v>0</v>
      </c>
      <c r="AM558" s="23">
        <v>0</v>
      </c>
      <c r="AN558" s="23">
        <v>0</v>
      </c>
      <c r="AO558" s="23">
        <v>0</v>
      </c>
      <c r="AP558" s="23">
        <v>0</v>
      </c>
      <c r="AQ558" s="23">
        <v>0</v>
      </c>
      <c r="AR558" s="23">
        <v>0</v>
      </c>
      <c r="AS558" s="23">
        <v>0</v>
      </c>
      <c r="AT558" s="23">
        <v>0</v>
      </c>
      <c r="AU558" s="23">
        <v>0</v>
      </c>
      <c r="AV558" s="23">
        <v>0</v>
      </c>
      <c r="AW558" s="23">
        <v>0</v>
      </c>
      <c r="AX558" s="21">
        <v>0</v>
      </c>
      <c r="AY558" s="21">
        <v>0</v>
      </c>
      <c r="AZ558" s="21">
        <v>0</v>
      </c>
      <c r="BA558" s="21">
        <v>0</v>
      </c>
      <c r="BB558" s="23">
        <v>0</v>
      </c>
      <c r="BC558" s="21">
        <v>0</v>
      </c>
      <c r="BD558" s="21">
        <v>0</v>
      </c>
      <c r="BE558" s="21">
        <v>0</v>
      </c>
      <c r="BF558" s="21">
        <v>0</v>
      </c>
      <c r="BG558" s="23">
        <v>612</v>
      </c>
      <c r="BH558" s="23">
        <v>70</v>
      </c>
      <c r="BI558" s="23">
        <v>616</v>
      </c>
      <c r="BJ558" s="23">
        <v>69</v>
      </c>
      <c r="BK558" s="23">
        <v>611</v>
      </c>
      <c r="BL558" s="23">
        <v>70</v>
      </c>
      <c r="BM558" s="23">
        <v>618</v>
      </c>
      <c r="BN558" s="23">
        <v>70</v>
      </c>
      <c r="BO558" s="21"/>
      <c r="BP558" s="21"/>
      <c r="BQ558" s="21"/>
      <c r="BR558" s="21"/>
      <c r="BS558" s="21"/>
      <c r="BT558" s="21"/>
      <c r="BU558" s="23">
        <v>0</v>
      </c>
      <c r="BV558" s="23">
        <v>0</v>
      </c>
      <c r="BW558" s="23">
        <v>0</v>
      </c>
      <c r="BX558" s="23">
        <v>0</v>
      </c>
      <c r="BY558" s="23">
        <v>0</v>
      </c>
      <c r="BZ558" s="23">
        <v>0</v>
      </c>
      <c r="CA558" s="23">
        <v>108</v>
      </c>
      <c r="CB558" s="23">
        <v>31</v>
      </c>
      <c r="CC558" s="23">
        <v>624</v>
      </c>
      <c r="CD558" s="23">
        <v>74</v>
      </c>
      <c r="CE558" s="23">
        <v>624</v>
      </c>
      <c r="CF558" s="23">
        <v>74</v>
      </c>
      <c r="CG558" s="23">
        <v>510</v>
      </c>
      <c r="CH558" s="23">
        <v>71</v>
      </c>
      <c r="CI558" s="23">
        <v>0</v>
      </c>
      <c r="CJ558" s="23">
        <v>0</v>
      </c>
      <c r="CK558" s="21"/>
      <c r="CL558" s="21"/>
      <c r="CM558" s="21"/>
      <c r="CN558" s="21"/>
      <c r="CO558" s="21"/>
      <c r="CP558" s="21"/>
      <c r="CQ558" s="21"/>
      <c r="CR558" s="21"/>
      <c r="CS558" s="21"/>
      <c r="CT558" s="21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</row>
    <row r="559" spans="1:267" ht="17.25" thickBot="1">
      <c r="A559" s="23">
        <v>0</v>
      </c>
      <c r="B559" s="23">
        <v>0</v>
      </c>
      <c r="C559" s="23">
        <v>440993</v>
      </c>
      <c r="D559" s="23">
        <v>0</v>
      </c>
      <c r="E559" s="23">
        <v>0</v>
      </c>
      <c r="F559" s="23">
        <v>0</v>
      </c>
      <c r="G559" s="23">
        <v>0</v>
      </c>
      <c r="H559" s="23">
        <v>0</v>
      </c>
      <c r="I559" s="23">
        <v>4</v>
      </c>
      <c r="J559" s="21">
        <v>0</v>
      </c>
      <c r="K559" s="21">
        <v>0</v>
      </c>
      <c r="L559" s="23">
        <v>0</v>
      </c>
      <c r="M559" s="21" t="s">
        <v>2577</v>
      </c>
      <c r="N559" s="21">
        <v>0</v>
      </c>
      <c r="O559" s="23">
        <v>486</v>
      </c>
      <c r="P559" s="24" t="b">
        <v>0</v>
      </c>
      <c r="Q559" s="21" t="s">
        <v>2788</v>
      </c>
      <c r="R559" s="21" t="s">
        <v>2789</v>
      </c>
      <c r="S559" s="23">
        <v>55</v>
      </c>
      <c r="T559" s="21" t="s">
        <v>2578</v>
      </c>
      <c r="U559" s="21">
        <v>0</v>
      </c>
      <c r="V559" s="21" t="s">
        <v>2579</v>
      </c>
      <c r="W559" s="21">
        <v>0</v>
      </c>
      <c r="X559" s="24" t="b">
        <v>0</v>
      </c>
      <c r="Y559" s="21"/>
      <c r="Z559" s="21" t="s">
        <v>1143</v>
      </c>
      <c r="AA559" s="23">
        <v>17</v>
      </c>
      <c r="AB559" s="23">
        <v>49</v>
      </c>
      <c r="AC559" s="23">
        <v>0</v>
      </c>
      <c r="AD559" s="23">
        <v>0</v>
      </c>
      <c r="AE559" s="23">
        <v>0</v>
      </c>
      <c r="AF559" s="23">
        <v>972</v>
      </c>
      <c r="AG559" s="23">
        <v>972</v>
      </c>
      <c r="AH559" s="21">
        <v>0</v>
      </c>
      <c r="AI559" s="21">
        <v>0</v>
      </c>
      <c r="AJ559" s="21" t="s">
        <v>2579</v>
      </c>
      <c r="AK559" s="23">
        <v>0</v>
      </c>
      <c r="AL559" s="23">
        <v>0</v>
      </c>
      <c r="AM559" s="23">
        <v>0</v>
      </c>
      <c r="AN559" s="23">
        <v>0</v>
      </c>
      <c r="AO559" s="23">
        <v>0</v>
      </c>
      <c r="AP559" s="23">
        <v>0</v>
      </c>
      <c r="AQ559" s="23">
        <v>0</v>
      </c>
      <c r="AR559" s="23">
        <v>0</v>
      </c>
      <c r="AS559" s="23">
        <v>0</v>
      </c>
      <c r="AT559" s="23">
        <v>0</v>
      </c>
      <c r="AU559" s="23">
        <v>0</v>
      </c>
      <c r="AV559" s="23">
        <v>0</v>
      </c>
      <c r="AW559" s="23">
        <v>0</v>
      </c>
      <c r="AX559" s="21">
        <v>0</v>
      </c>
      <c r="AY559" s="21">
        <v>0</v>
      </c>
      <c r="AZ559" s="21">
        <v>0</v>
      </c>
      <c r="BA559" s="21">
        <v>0</v>
      </c>
      <c r="BB559" s="23">
        <v>0</v>
      </c>
      <c r="BC559" s="21">
        <v>0</v>
      </c>
      <c r="BD559" s="21">
        <v>0</v>
      </c>
      <c r="BE559" s="21">
        <v>0</v>
      </c>
      <c r="BF559" s="21">
        <v>0</v>
      </c>
      <c r="BG559" s="23">
        <v>630</v>
      </c>
      <c r="BH559" s="23">
        <v>71</v>
      </c>
      <c r="BI559" s="23">
        <v>633</v>
      </c>
      <c r="BJ559" s="23">
        <v>70</v>
      </c>
      <c r="BK559" s="23">
        <v>630</v>
      </c>
      <c r="BL559" s="23">
        <v>71</v>
      </c>
      <c r="BM559" s="23">
        <v>635</v>
      </c>
      <c r="BN559" s="23">
        <v>71</v>
      </c>
      <c r="BO559" s="21"/>
      <c r="BP559" s="21"/>
      <c r="BQ559" s="21"/>
      <c r="BR559" s="21"/>
      <c r="BS559" s="21"/>
      <c r="BT559" s="21"/>
      <c r="BU559" s="23">
        <v>0</v>
      </c>
      <c r="BV559" s="23">
        <v>0</v>
      </c>
      <c r="BW559" s="23">
        <v>0</v>
      </c>
      <c r="BX559" s="23">
        <v>0</v>
      </c>
      <c r="BY559" s="23">
        <v>0</v>
      </c>
      <c r="BZ559" s="23">
        <v>0</v>
      </c>
      <c r="CA559" s="23">
        <v>140</v>
      </c>
      <c r="CB559" s="23">
        <v>35</v>
      </c>
      <c r="CC559" s="23">
        <v>639</v>
      </c>
      <c r="CD559" s="23">
        <v>75</v>
      </c>
      <c r="CE559" s="23">
        <v>639</v>
      </c>
      <c r="CF559" s="23">
        <v>75</v>
      </c>
      <c r="CG559" s="23">
        <v>577</v>
      </c>
      <c r="CH559" s="23">
        <v>80</v>
      </c>
      <c r="CI559" s="23">
        <v>0</v>
      </c>
      <c r="CJ559" s="23">
        <v>0</v>
      </c>
      <c r="CK559" s="21"/>
      <c r="CL559" s="21"/>
      <c r="CM559" s="21"/>
      <c r="CN559" s="21"/>
      <c r="CO559" s="21"/>
      <c r="CP559" s="21"/>
      <c r="CQ559" s="21"/>
      <c r="CR559" s="21"/>
      <c r="CS559" s="21"/>
      <c r="CT559" s="21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</row>
    <row r="560" spans="1:267" ht="27.75" thickBot="1">
      <c r="A560" s="23">
        <v>25</v>
      </c>
      <c r="B560" s="23">
        <v>25</v>
      </c>
      <c r="C560" s="23">
        <v>443211</v>
      </c>
      <c r="D560" s="23">
        <v>0</v>
      </c>
      <c r="E560" s="23">
        <v>0</v>
      </c>
      <c r="F560" s="23">
        <v>0</v>
      </c>
      <c r="G560" s="23">
        <v>0</v>
      </c>
      <c r="H560" s="23">
        <v>0</v>
      </c>
      <c r="I560" s="23">
        <v>2</v>
      </c>
      <c r="J560" s="21">
        <v>0.1</v>
      </c>
      <c r="K560" s="21">
        <v>0.1</v>
      </c>
      <c r="L560" s="23">
        <v>0</v>
      </c>
      <c r="M560" s="21" t="s">
        <v>1643</v>
      </c>
      <c r="N560" s="21">
        <v>0</v>
      </c>
      <c r="O560" s="23">
        <v>487</v>
      </c>
      <c r="P560" s="24" t="b">
        <v>0</v>
      </c>
      <c r="Q560" s="21" t="s">
        <v>2781</v>
      </c>
      <c r="R560" s="21" t="s">
        <v>2790</v>
      </c>
      <c r="S560" s="23">
        <v>40</v>
      </c>
      <c r="T560" s="21" t="s">
        <v>2580</v>
      </c>
      <c r="U560" s="21">
        <v>0</v>
      </c>
      <c r="V560" s="21" t="s">
        <v>2581</v>
      </c>
      <c r="W560" s="21">
        <v>0.1</v>
      </c>
      <c r="X560" s="24" t="b">
        <v>0</v>
      </c>
      <c r="Y560" s="21"/>
      <c r="Z560" s="21" t="s">
        <v>1208</v>
      </c>
      <c r="AA560" s="23">
        <v>17</v>
      </c>
      <c r="AB560" s="23">
        <v>49</v>
      </c>
      <c r="AC560" s="23">
        <v>0</v>
      </c>
      <c r="AD560" s="23">
        <v>53</v>
      </c>
      <c r="AE560" s="23">
        <v>53</v>
      </c>
      <c r="AF560" s="23">
        <v>578</v>
      </c>
      <c r="AG560" s="23">
        <v>578</v>
      </c>
      <c r="AH560" s="21">
        <v>0</v>
      </c>
      <c r="AI560" s="21">
        <v>0</v>
      </c>
      <c r="AJ560" s="21" t="s">
        <v>2581</v>
      </c>
      <c r="AK560" s="23">
        <v>0</v>
      </c>
      <c r="AL560" s="23">
        <v>0</v>
      </c>
      <c r="AM560" s="23">
        <v>0</v>
      </c>
      <c r="AN560" s="23">
        <v>0</v>
      </c>
      <c r="AO560" s="23">
        <v>0</v>
      </c>
      <c r="AP560" s="23">
        <v>0</v>
      </c>
      <c r="AQ560" s="23">
        <v>0</v>
      </c>
      <c r="AR560" s="23">
        <v>0</v>
      </c>
      <c r="AS560" s="23">
        <v>0</v>
      </c>
      <c r="AT560" s="23">
        <v>0</v>
      </c>
      <c r="AU560" s="23">
        <v>0</v>
      </c>
      <c r="AV560" s="23">
        <v>0</v>
      </c>
      <c r="AW560" s="23">
        <v>0</v>
      </c>
      <c r="AX560" s="21">
        <v>0</v>
      </c>
      <c r="AY560" s="21">
        <v>0</v>
      </c>
      <c r="AZ560" s="21">
        <v>0</v>
      </c>
      <c r="BA560" s="21">
        <v>0</v>
      </c>
      <c r="BB560" s="23">
        <v>0</v>
      </c>
      <c r="BC560" s="21">
        <v>0</v>
      </c>
      <c r="BD560" s="21">
        <v>0</v>
      </c>
      <c r="BE560" s="21">
        <v>0</v>
      </c>
      <c r="BF560" s="21">
        <v>0</v>
      </c>
      <c r="BG560" s="23">
        <v>306</v>
      </c>
      <c r="BH560" s="23">
        <v>128</v>
      </c>
      <c r="BI560" s="23">
        <v>298</v>
      </c>
      <c r="BJ560" s="23">
        <v>124</v>
      </c>
      <c r="BK560" s="23">
        <v>255</v>
      </c>
      <c r="BL560" s="23">
        <v>99</v>
      </c>
      <c r="BM560" s="23">
        <v>315</v>
      </c>
      <c r="BN560" s="23">
        <v>127</v>
      </c>
      <c r="BO560" s="21"/>
      <c r="BP560" s="21"/>
      <c r="BQ560" s="21"/>
      <c r="BR560" s="21"/>
      <c r="BS560" s="21"/>
      <c r="BT560" s="21"/>
      <c r="BU560" s="23">
        <v>0</v>
      </c>
      <c r="BV560" s="23">
        <v>0</v>
      </c>
      <c r="BW560" s="23">
        <v>0</v>
      </c>
      <c r="BX560" s="23">
        <v>0</v>
      </c>
      <c r="BY560" s="23">
        <v>0</v>
      </c>
      <c r="BZ560" s="23">
        <v>0</v>
      </c>
      <c r="CA560" s="23">
        <v>635</v>
      </c>
      <c r="CB560" s="23">
        <v>198</v>
      </c>
      <c r="CC560" s="23">
        <v>361</v>
      </c>
      <c r="CD560" s="23">
        <v>132</v>
      </c>
      <c r="CE560" s="23">
        <v>361</v>
      </c>
      <c r="CF560" s="23">
        <v>132</v>
      </c>
      <c r="CG560" s="23">
        <v>474</v>
      </c>
      <c r="CH560" s="23">
        <v>180</v>
      </c>
      <c r="CI560" s="23">
        <v>0</v>
      </c>
      <c r="CJ560" s="23">
        <v>0</v>
      </c>
      <c r="CK560" s="21"/>
      <c r="CL560" s="21"/>
      <c r="CM560" s="21"/>
      <c r="CN560" s="21"/>
      <c r="CO560" s="21"/>
      <c r="CP560" s="21"/>
      <c r="CQ560" s="21"/>
      <c r="CR560" s="21"/>
      <c r="CS560" s="21"/>
      <c r="CT560" s="21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</row>
    <row r="561" spans="1:267" ht="17.25" thickBot="1">
      <c r="A561" s="23">
        <v>100</v>
      </c>
      <c r="B561" s="23">
        <v>75</v>
      </c>
      <c r="C561" s="23">
        <v>79934</v>
      </c>
      <c r="D561" s="23">
        <v>0</v>
      </c>
      <c r="E561" s="23">
        <v>0</v>
      </c>
      <c r="F561" s="23">
        <v>0</v>
      </c>
      <c r="G561" s="23">
        <v>0</v>
      </c>
      <c r="H561" s="23">
        <v>0</v>
      </c>
      <c r="I561" s="23">
        <v>3</v>
      </c>
      <c r="J561" s="21">
        <v>1.1000000000000001</v>
      </c>
      <c r="K561" s="21">
        <v>0.8</v>
      </c>
      <c r="L561" s="23">
        <v>2</v>
      </c>
      <c r="M561" s="21" t="s">
        <v>1843</v>
      </c>
      <c r="N561" s="21">
        <v>2</v>
      </c>
      <c r="O561" s="23">
        <v>488</v>
      </c>
      <c r="P561" s="24" t="b">
        <v>0</v>
      </c>
      <c r="Q561" s="21"/>
      <c r="R561" s="21" t="s">
        <v>2792</v>
      </c>
      <c r="S561" s="23">
        <v>50</v>
      </c>
      <c r="T561" s="21" t="s">
        <v>2582</v>
      </c>
      <c r="U561" s="21">
        <v>2</v>
      </c>
      <c r="V561" s="21" t="s">
        <v>2583</v>
      </c>
      <c r="W561" s="21">
        <v>0</v>
      </c>
      <c r="X561" s="24" t="b">
        <v>0</v>
      </c>
      <c r="Y561" s="21"/>
      <c r="Z561" s="21" t="s">
        <v>1129</v>
      </c>
      <c r="AA561" s="23">
        <v>17</v>
      </c>
      <c r="AB561" s="23">
        <v>49</v>
      </c>
      <c r="AC561" s="23">
        <v>2</v>
      </c>
      <c r="AD561" s="23">
        <v>245</v>
      </c>
      <c r="AE561" s="23">
        <v>245</v>
      </c>
      <c r="AF561" s="23">
        <v>198</v>
      </c>
      <c r="AG561" s="23">
        <v>198</v>
      </c>
      <c r="AH561" s="21">
        <v>0.4</v>
      </c>
      <c r="AI561" s="21">
        <v>0.4</v>
      </c>
      <c r="AJ561" s="21" t="s">
        <v>2583</v>
      </c>
      <c r="AK561" s="23">
        <v>90</v>
      </c>
      <c r="AL561" s="23">
        <v>0</v>
      </c>
      <c r="AM561" s="23">
        <v>0</v>
      </c>
      <c r="AN561" s="23">
        <v>0</v>
      </c>
      <c r="AO561" s="23">
        <v>1</v>
      </c>
      <c r="AP561" s="23">
        <v>0</v>
      </c>
      <c r="AQ561" s="23">
        <v>0</v>
      </c>
      <c r="AR561" s="23">
        <v>0</v>
      </c>
      <c r="AS561" s="23">
        <v>0</v>
      </c>
      <c r="AT561" s="23">
        <v>0</v>
      </c>
      <c r="AU561" s="23">
        <v>0</v>
      </c>
      <c r="AV561" s="23">
        <v>0</v>
      </c>
      <c r="AW561" s="23">
        <v>11</v>
      </c>
      <c r="AX561" s="21">
        <v>0</v>
      </c>
      <c r="AY561" s="21">
        <v>0</v>
      </c>
      <c r="AZ561" s="21">
        <v>0</v>
      </c>
      <c r="BA561" s="21">
        <v>0</v>
      </c>
      <c r="BB561" s="23">
        <v>1</v>
      </c>
      <c r="BC561" s="21">
        <v>0.04</v>
      </c>
      <c r="BD561" s="21">
        <v>0.09</v>
      </c>
      <c r="BE561" s="21">
        <v>0.13</v>
      </c>
      <c r="BF561" s="21">
        <v>2.0099999999999998</v>
      </c>
      <c r="BG561" s="23">
        <v>513</v>
      </c>
      <c r="BH561" s="23">
        <v>187</v>
      </c>
      <c r="BI561" s="23">
        <v>513</v>
      </c>
      <c r="BJ561" s="23">
        <v>193</v>
      </c>
      <c r="BK561" s="23">
        <v>495</v>
      </c>
      <c r="BL561" s="23">
        <v>178</v>
      </c>
      <c r="BM561" s="23">
        <v>521</v>
      </c>
      <c r="BN561" s="23">
        <v>194</v>
      </c>
      <c r="BO561" s="23">
        <v>1</v>
      </c>
      <c r="BP561" s="21"/>
      <c r="BQ561" s="23">
        <v>1</v>
      </c>
      <c r="BR561" s="21"/>
      <c r="BS561" s="21"/>
      <c r="BT561" s="21"/>
      <c r="BU561" s="23">
        <v>0.04</v>
      </c>
      <c r="BV561" s="23">
        <v>0</v>
      </c>
      <c r="BW561" s="23">
        <v>0.09</v>
      </c>
      <c r="BX561" s="23">
        <v>0.13</v>
      </c>
      <c r="BY561" s="23">
        <v>2.0099999999999998</v>
      </c>
      <c r="BZ561" s="23">
        <v>1</v>
      </c>
      <c r="CA561" s="23">
        <v>169</v>
      </c>
      <c r="CB561" s="23">
        <v>107</v>
      </c>
      <c r="CC561" s="23">
        <v>119</v>
      </c>
      <c r="CD561" s="23">
        <v>43</v>
      </c>
      <c r="CE561" s="23">
        <v>119</v>
      </c>
      <c r="CF561" s="23">
        <v>43</v>
      </c>
      <c r="CG561" s="23">
        <v>567</v>
      </c>
      <c r="CH561" s="23">
        <v>223</v>
      </c>
      <c r="CI561" s="23">
        <v>1</v>
      </c>
      <c r="CJ561" s="23">
        <v>0</v>
      </c>
      <c r="CK561" s="21"/>
      <c r="CL561" s="21"/>
      <c r="CM561" s="21"/>
      <c r="CN561" s="21"/>
      <c r="CO561" s="21"/>
      <c r="CP561" s="21"/>
      <c r="CQ561" s="21"/>
      <c r="CR561" s="21"/>
      <c r="CS561" s="21"/>
      <c r="CT561" s="21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</row>
    <row r="562" spans="1:267" ht="17.25" thickBot="1">
      <c r="A562" s="21"/>
      <c r="B562" s="21"/>
      <c r="C562" s="23">
        <v>167878</v>
      </c>
      <c r="D562" s="23">
        <v>0</v>
      </c>
      <c r="E562" s="23">
        <v>0</v>
      </c>
      <c r="F562" s="23">
        <v>0</v>
      </c>
      <c r="G562" s="23">
        <v>0</v>
      </c>
      <c r="H562" s="23">
        <v>0</v>
      </c>
      <c r="I562" s="23">
        <v>3</v>
      </c>
      <c r="J562" s="21">
        <v>1.1000000000000001</v>
      </c>
      <c r="K562" s="21">
        <v>1.1000000000000001</v>
      </c>
      <c r="L562" s="23">
        <v>2</v>
      </c>
      <c r="M562" s="21" t="s">
        <v>1270</v>
      </c>
      <c r="N562" s="21">
        <v>2</v>
      </c>
      <c r="O562" s="23">
        <v>489</v>
      </c>
      <c r="P562" s="24" t="b">
        <v>0</v>
      </c>
      <c r="Q562" s="21"/>
      <c r="R562" s="21"/>
      <c r="S562" s="23">
        <v>50</v>
      </c>
      <c r="T562" s="21" t="s">
        <v>2584</v>
      </c>
      <c r="U562" s="21">
        <v>2</v>
      </c>
      <c r="V562" s="21" t="s">
        <v>2585</v>
      </c>
      <c r="W562" s="21">
        <v>0</v>
      </c>
      <c r="X562" s="24" t="b">
        <v>0</v>
      </c>
      <c r="Y562" s="21"/>
      <c r="Z562" s="21" t="s">
        <v>1129</v>
      </c>
      <c r="AA562" s="23">
        <v>17</v>
      </c>
      <c r="AB562" s="23">
        <v>49</v>
      </c>
      <c r="AC562" s="23">
        <v>2</v>
      </c>
      <c r="AD562" s="23">
        <v>112</v>
      </c>
      <c r="AE562" s="23">
        <v>112</v>
      </c>
      <c r="AF562" s="23">
        <v>200</v>
      </c>
      <c r="AG562" s="23">
        <v>200</v>
      </c>
      <c r="AH562" s="21">
        <v>0.4</v>
      </c>
      <c r="AI562" s="21">
        <v>0.4</v>
      </c>
      <c r="AJ562" s="21" t="s">
        <v>2585</v>
      </c>
      <c r="AK562" s="23">
        <v>86</v>
      </c>
      <c r="AL562" s="23">
        <v>0</v>
      </c>
      <c r="AM562" s="23">
        <v>0</v>
      </c>
      <c r="AN562" s="23">
        <v>0</v>
      </c>
      <c r="AO562" s="23">
        <v>1</v>
      </c>
      <c r="AP562" s="23">
        <v>0</v>
      </c>
      <c r="AQ562" s="23">
        <v>0</v>
      </c>
      <c r="AR562" s="23">
        <v>0</v>
      </c>
      <c r="AS562" s="23">
        <v>0</v>
      </c>
      <c r="AT562" s="23">
        <v>0</v>
      </c>
      <c r="AU562" s="23">
        <v>0</v>
      </c>
      <c r="AV562" s="23">
        <v>0</v>
      </c>
      <c r="AW562" s="23">
        <v>6</v>
      </c>
      <c r="AX562" s="21">
        <v>0</v>
      </c>
      <c r="AY562" s="21">
        <v>0</v>
      </c>
      <c r="AZ562" s="21">
        <v>0</v>
      </c>
      <c r="BA562" s="21">
        <v>0</v>
      </c>
      <c r="BB562" s="23">
        <v>1</v>
      </c>
      <c r="BC562" s="21">
        <v>0.12</v>
      </c>
      <c r="BD562" s="21">
        <v>0.01</v>
      </c>
      <c r="BE562" s="21">
        <v>0.13</v>
      </c>
      <c r="BF562" s="21">
        <v>2.0099999999999998</v>
      </c>
      <c r="BG562" s="23">
        <v>537</v>
      </c>
      <c r="BH562" s="23">
        <v>207</v>
      </c>
      <c r="BI562" s="23">
        <v>538</v>
      </c>
      <c r="BJ562" s="23">
        <v>213</v>
      </c>
      <c r="BK562" s="23">
        <v>522</v>
      </c>
      <c r="BL562" s="23">
        <v>199</v>
      </c>
      <c r="BM562" s="23">
        <v>544</v>
      </c>
      <c r="BN562" s="23">
        <v>214</v>
      </c>
      <c r="BO562" s="21"/>
      <c r="BP562" s="21"/>
      <c r="BQ562" s="21"/>
      <c r="BR562" s="21"/>
      <c r="BS562" s="21"/>
      <c r="BT562" s="21"/>
      <c r="BU562" s="23">
        <v>0.13</v>
      </c>
      <c r="BV562" s="23">
        <v>0</v>
      </c>
      <c r="BW562" s="23">
        <v>0.01</v>
      </c>
      <c r="BX562" s="23">
        <v>0.14000000000000001</v>
      </c>
      <c r="BY562" s="23">
        <v>2.1</v>
      </c>
      <c r="BZ562" s="23">
        <v>1.05</v>
      </c>
      <c r="CA562" s="23">
        <v>213</v>
      </c>
      <c r="CB562" s="23">
        <v>139</v>
      </c>
      <c r="CC562" s="23">
        <v>130</v>
      </c>
      <c r="CD562" s="23">
        <v>50</v>
      </c>
      <c r="CE562" s="23">
        <v>130</v>
      </c>
      <c r="CF562" s="23">
        <v>50</v>
      </c>
      <c r="CG562" s="23">
        <v>557</v>
      </c>
      <c r="CH562" s="23">
        <v>216</v>
      </c>
      <c r="CI562" s="23">
        <v>1.05</v>
      </c>
      <c r="CJ562" s="23">
        <v>0</v>
      </c>
      <c r="CK562" s="21"/>
      <c r="CL562" s="21"/>
      <c r="CM562" s="21"/>
      <c r="CN562" s="21"/>
      <c r="CO562" s="21"/>
      <c r="CP562" s="21"/>
      <c r="CQ562" s="21"/>
      <c r="CR562" s="21"/>
      <c r="CS562" s="21"/>
      <c r="CT562" s="21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</row>
    <row r="563" spans="1:267" ht="17.25" thickBot="1">
      <c r="A563" s="21"/>
      <c r="B563" s="21"/>
      <c r="C563" s="23">
        <v>538207</v>
      </c>
      <c r="D563" s="23">
        <v>0</v>
      </c>
      <c r="E563" s="23">
        <v>0</v>
      </c>
      <c r="F563" s="23">
        <v>0</v>
      </c>
      <c r="G563" s="23">
        <v>0</v>
      </c>
      <c r="H563" s="23">
        <v>0</v>
      </c>
      <c r="I563" s="23">
        <v>4</v>
      </c>
      <c r="J563" s="21">
        <v>0.5</v>
      </c>
      <c r="K563" s="21">
        <v>0.5</v>
      </c>
      <c r="L563" s="23">
        <v>1</v>
      </c>
      <c r="M563" s="21" t="s">
        <v>1176</v>
      </c>
      <c r="N563" s="21">
        <v>1</v>
      </c>
      <c r="O563" s="23">
        <v>490</v>
      </c>
      <c r="P563" s="24" t="b">
        <v>0</v>
      </c>
      <c r="Q563" s="21"/>
      <c r="R563" s="21"/>
      <c r="S563" s="23">
        <v>45</v>
      </c>
      <c r="T563" s="21" t="s">
        <v>2586</v>
      </c>
      <c r="U563" s="21">
        <v>1</v>
      </c>
      <c r="V563" s="21" t="s">
        <v>2587</v>
      </c>
      <c r="W563" s="21">
        <v>1.7</v>
      </c>
      <c r="X563" s="24" t="b">
        <v>0</v>
      </c>
      <c r="Y563" s="21"/>
      <c r="Z563" s="21" t="s">
        <v>1129</v>
      </c>
      <c r="AA563" s="23">
        <v>17</v>
      </c>
      <c r="AB563" s="23">
        <v>49</v>
      </c>
      <c r="AC563" s="23">
        <v>1</v>
      </c>
      <c r="AD563" s="23">
        <v>7517</v>
      </c>
      <c r="AE563" s="23">
        <v>7517</v>
      </c>
      <c r="AF563" s="23">
        <v>5183</v>
      </c>
      <c r="AG563" s="23">
        <v>5183</v>
      </c>
      <c r="AH563" s="21">
        <v>0.2</v>
      </c>
      <c r="AI563" s="21">
        <v>0.2</v>
      </c>
      <c r="AJ563" s="21" t="s">
        <v>2587</v>
      </c>
      <c r="AK563" s="23">
        <v>90</v>
      </c>
      <c r="AL563" s="23">
        <v>0</v>
      </c>
      <c r="AM563" s="23">
        <v>0</v>
      </c>
      <c r="AN563" s="23">
        <v>0</v>
      </c>
      <c r="AO563" s="23">
        <v>1</v>
      </c>
      <c r="AP563" s="23">
        <v>0</v>
      </c>
      <c r="AQ563" s="23">
        <v>0</v>
      </c>
      <c r="AR563" s="23">
        <v>0</v>
      </c>
      <c r="AS563" s="23">
        <v>1</v>
      </c>
      <c r="AT563" s="23">
        <v>0</v>
      </c>
      <c r="AU563" s="23">
        <v>0</v>
      </c>
      <c r="AV563" s="23">
        <v>0</v>
      </c>
      <c r="AW563" s="23">
        <v>-5</v>
      </c>
      <c r="AX563" s="21">
        <v>0</v>
      </c>
      <c r="AY563" s="21">
        <v>0</v>
      </c>
      <c r="AZ563" s="21">
        <v>0</v>
      </c>
      <c r="BA563" s="21">
        <v>0</v>
      </c>
      <c r="BB563" s="23">
        <v>1</v>
      </c>
      <c r="BC563" s="21">
        <v>0.24</v>
      </c>
      <c r="BD563" s="21">
        <v>0.01</v>
      </c>
      <c r="BE563" s="21">
        <v>0.25</v>
      </c>
      <c r="BF563" s="21">
        <v>2.0099999999999998</v>
      </c>
      <c r="BG563" s="23">
        <v>493</v>
      </c>
      <c r="BH563" s="23">
        <v>47</v>
      </c>
      <c r="BI563" s="23">
        <v>493</v>
      </c>
      <c r="BJ563" s="23">
        <v>48</v>
      </c>
      <c r="BK563" s="23">
        <v>473</v>
      </c>
      <c r="BL563" s="23">
        <v>49</v>
      </c>
      <c r="BM563" s="23">
        <v>501</v>
      </c>
      <c r="BN563" s="23">
        <v>49</v>
      </c>
      <c r="BO563" s="21"/>
      <c r="BP563" s="21"/>
      <c r="BQ563" s="21"/>
      <c r="BR563" s="21"/>
      <c r="BS563" s="21"/>
      <c r="BT563" s="21"/>
      <c r="BU563" s="23">
        <v>0.24</v>
      </c>
      <c r="BV563" s="23">
        <v>0</v>
      </c>
      <c r="BW563" s="23">
        <v>0.01</v>
      </c>
      <c r="BX563" s="23">
        <v>0.25</v>
      </c>
      <c r="BY563" s="23">
        <v>2.0099999999999998</v>
      </c>
      <c r="BZ563" s="23">
        <v>1</v>
      </c>
      <c r="CA563" s="23">
        <v>543</v>
      </c>
      <c r="CB563" s="23">
        <v>87</v>
      </c>
      <c r="CC563" s="23">
        <v>221</v>
      </c>
      <c r="CD563" s="23">
        <v>26</v>
      </c>
      <c r="CE563" s="23">
        <v>221</v>
      </c>
      <c r="CF563" s="23">
        <v>26</v>
      </c>
      <c r="CG563" s="23">
        <v>138</v>
      </c>
      <c r="CH563" s="23">
        <v>25</v>
      </c>
      <c r="CI563" s="23">
        <v>1</v>
      </c>
      <c r="CJ563" s="23">
        <v>0</v>
      </c>
      <c r="CK563" s="21"/>
      <c r="CL563" s="21"/>
      <c r="CM563" s="21"/>
      <c r="CN563" s="21"/>
      <c r="CO563" s="21"/>
      <c r="CP563" s="21"/>
      <c r="CQ563" s="21"/>
      <c r="CR563" s="21"/>
      <c r="CS563" s="21"/>
      <c r="CT563" s="21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</row>
    <row r="564" spans="1:267" ht="17.25" thickBot="1">
      <c r="A564" s="21"/>
      <c r="B564" s="21"/>
      <c r="C564" s="23">
        <v>83427</v>
      </c>
      <c r="D564" s="23">
        <v>0</v>
      </c>
      <c r="E564" s="23">
        <v>0</v>
      </c>
      <c r="F564" s="23">
        <v>0</v>
      </c>
      <c r="G564" s="23">
        <v>0</v>
      </c>
      <c r="H564" s="23">
        <v>0</v>
      </c>
      <c r="I564" s="23">
        <v>2</v>
      </c>
      <c r="J564" s="21">
        <v>1.5</v>
      </c>
      <c r="K564" s="21">
        <v>1.5</v>
      </c>
      <c r="L564" s="23">
        <v>2</v>
      </c>
      <c r="M564" s="21" t="s">
        <v>1266</v>
      </c>
      <c r="N564" s="21">
        <v>2</v>
      </c>
      <c r="O564" s="23">
        <v>576</v>
      </c>
      <c r="P564" s="24" t="b">
        <v>0</v>
      </c>
      <c r="Q564" s="21"/>
      <c r="R564" s="21"/>
      <c r="S564" s="23">
        <v>45</v>
      </c>
      <c r="T564" s="21" t="s">
        <v>2588</v>
      </c>
      <c r="U564" s="21">
        <v>2</v>
      </c>
      <c r="V564" s="21" t="s">
        <v>813</v>
      </c>
      <c r="W564" s="21">
        <v>0.1</v>
      </c>
      <c r="X564" s="24" t="b">
        <v>0</v>
      </c>
      <c r="Y564" s="21"/>
      <c r="Z564" s="21" t="s">
        <v>1129</v>
      </c>
      <c r="AA564" s="23">
        <v>17</v>
      </c>
      <c r="AB564" s="23">
        <v>49</v>
      </c>
      <c r="AC564" s="23">
        <v>2</v>
      </c>
      <c r="AD564" s="23">
        <v>171</v>
      </c>
      <c r="AE564" s="23">
        <v>171</v>
      </c>
      <c r="AF564" s="23">
        <v>345</v>
      </c>
      <c r="AG564" s="23">
        <v>345</v>
      </c>
      <c r="AH564" s="21">
        <v>0.4</v>
      </c>
      <c r="AI564" s="21">
        <v>0.4</v>
      </c>
      <c r="AJ564" s="21" t="s">
        <v>813</v>
      </c>
      <c r="AK564" s="23">
        <v>79</v>
      </c>
      <c r="AL564" s="23">
        <v>0</v>
      </c>
      <c r="AM564" s="23">
        <v>0</v>
      </c>
      <c r="AN564" s="23">
        <v>0</v>
      </c>
      <c r="AO564" s="23">
        <v>1</v>
      </c>
      <c r="AP564" s="23">
        <v>0</v>
      </c>
      <c r="AQ564" s="23">
        <v>0</v>
      </c>
      <c r="AR564" s="23">
        <v>0</v>
      </c>
      <c r="AS564" s="23">
        <v>0</v>
      </c>
      <c r="AT564" s="23">
        <v>0</v>
      </c>
      <c r="AU564" s="23">
        <v>0</v>
      </c>
      <c r="AV564" s="23">
        <v>0</v>
      </c>
      <c r="AW564" s="23">
        <v>10</v>
      </c>
      <c r="AX564" s="21">
        <v>0</v>
      </c>
      <c r="AY564" s="21">
        <v>0</v>
      </c>
      <c r="AZ564" s="21">
        <v>0</v>
      </c>
      <c r="BA564" s="21">
        <v>0</v>
      </c>
      <c r="BB564" s="23">
        <v>1</v>
      </c>
      <c r="BC564" s="21">
        <v>0</v>
      </c>
      <c r="BD564" s="21">
        <v>0</v>
      </c>
      <c r="BE564" s="21">
        <v>0</v>
      </c>
      <c r="BF564" s="21">
        <v>1.8</v>
      </c>
      <c r="BG564" s="23">
        <v>348</v>
      </c>
      <c r="BH564" s="23">
        <v>153</v>
      </c>
      <c r="BI564" s="23">
        <v>342</v>
      </c>
      <c r="BJ564" s="23">
        <v>148</v>
      </c>
      <c r="BK564" s="23">
        <v>305</v>
      </c>
      <c r="BL564" s="23">
        <v>129</v>
      </c>
      <c r="BM564" s="23">
        <v>356</v>
      </c>
      <c r="BN564" s="23">
        <v>151</v>
      </c>
      <c r="BO564" s="21"/>
      <c r="BP564" s="21"/>
      <c r="BQ564" s="21"/>
      <c r="BR564" s="21"/>
      <c r="BS564" s="21"/>
      <c r="BT564" s="21"/>
      <c r="BU564" s="23">
        <v>0</v>
      </c>
      <c r="BV564" s="23">
        <v>0</v>
      </c>
      <c r="BW564" s="23">
        <v>0</v>
      </c>
      <c r="BX564" s="23">
        <v>0</v>
      </c>
      <c r="BY564" s="23">
        <v>2.0499999999999998</v>
      </c>
      <c r="BZ564" s="23">
        <v>1.1399999999999999</v>
      </c>
      <c r="CA564" s="23">
        <v>337</v>
      </c>
      <c r="CB564" s="23">
        <v>52</v>
      </c>
      <c r="CC564" s="23">
        <v>99</v>
      </c>
      <c r="CD564" s="23">
        <v>31</v>
      </c>
      <c r="CE564" s="23">
        <v>99</v>
      </c>
      <c r="CF564" s="23">
        <v>31</v>
      </c>
      <c r="CG564" s="23">
        <v>449</v>
      </c>
      <c r="CH564" s="23">
        <v>172</v>
      </c>
      <c r="CI564" s="23">
        <v>1.1399999999999999</v>
      </c>
      <c r="CJ564" s="23">
        <v>0</v>
      </c>
      <c r="CK564" s="21"/>
      <c r="CL564" s="21"/>
      <c r="CM564" s="21"/>
      <c r="CN564" s="21"/>
      <c r="CO564" s="21"/>
      <c r="CP564" s="21"/>
      <c r="CQ564" s="21"/>
      <c r="CR564" s="21"/>
      <c r="CS564" s="21"/>
      <c r="CT564" s="21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</row>
    <row r="565" spans="1:267" ht="17.25" thickBot="1">
      <c r="A565" s="21"/>
      <c r="B565" s="21"/>
      <c r="C565" s="23">
        <v>504198</v>
      </c>
      <c r="D565" s="23">
        <v>0</v>
      </c>
      <c r="E565" s="23">
        <v>0</v>
      </c>
      <c r="F565" s="23">
        <v>0</v>
      </c>
      <c r="G565" s="23">
        <v>0</v>
      </c>
      <c r="H565" s="23">
        <v>0</v>
      </c>
      <c r="I565" s="23">
        <v>3</v>
      </c>
      <c r="J565" s="21">
        <v>1.1000000000000001</v>
      </c>
      <c r="K565" s="21">
        <v>1.1000000000000001</v>
      </c>
      <c r="L565" s="23">
        <v>0</v>
      </c>
      <c r="M565" s="21" t="s">
        <v>2589</v>
      </c>
      <c r="N565" s="21">
        <v>0</v>
      </c>
      <c r="O565" s="23">
        <v>587</v>
      </c>
      <c r="P565" s="24" t="b">
        <v>0</v>
      </c>
      <c r="Q565" s="21"/>
      <c r="R565" s="21"/>
      <c r="S565" s="23">
        <v>50</v>
      </c>
      <c r="T565" s="21" t="s">
        <v>2590</v>
      </c>
      <c r="U565" s="21">
        <v>0</v>
      </c>
      <c r="V565" s="21" t="s">
        <v>2591</v>
      </c>
      <c r="W565" s="21">
        <v>0.1</v>
      </c>
      <c r="X565" s="24" t="b">
        <v>0</v>
      </c>
      <c r="Y565" s="21"/>
      <c r="Z565" s="21" t="s">
        <v>1129</v>
      </c>
      <c r="AA565" s="23">
        <v>17</v>
      </c>
      <c r="AB565" s="23">
        <v>49</v>
      </c>
      <c r="AC565" s="23">
        <v>0</v>
      </c>
      <c r="AD565" s="23">
        <v>85</v>
      </c>
      <c r="AE565" s="23">
        <v>85</v>
      </c>
      <c r="AF565" s="23">
        <v>604</v>
      </c>
      <c r="AG565" s="23">
        <v>604</v>
      </c>
      <c r="AH565" s="21">
        <v>0</v>
      </c>
      <c r="AI565" s="21">
        <v>0</v>
      </c>
      <c r="AJ565" s="21" t="s">
        <v>2591</v>
      </c>
      <c r="AK565" s="23">
        <v>10</v>
      </c>
      <c r="AL565" s="23">
        <v>0</v>
      </c>
      <c r="AM565" s="23">
        <v>0</v>
      </c>
      <c r="AN565" s="23">
        <v>0</v>
      </c>
      <c r="AO565" s="23">
        <v>0</v>
      </c>
      <c r="AP565" s="23">
        <v>0</v>
      </c>
      <c r="AQ565" s="23">
        <v>0</v>
      </c>
      <c r="AR565" s="23">
        <v>0</v>
      </c>
      <c r="AS565" s="23">
        <v>1</v>
      </c>
      <c r="AT565" s="23">
        <v>0</v>
      </c>
      <c r="AU565" s="23">
        <v>0</v>
      </c>
      <c r="AV565" s="23">
        <v>0</v>
      </c>
      <c r="AW565" s="23">
        <v>-2</v>
      </c>
      <c r="AX565" s="21">
        <v>0</v>
      </c>
      <c r="AY565" s="21">
        <v>0</v>
      </c>
      <c r="AZ565" s="21">
        <v>0</v>
      </c>
      <c r="BA565" s="21">
        <v>0</v>
      </c>
      <c r="BB565" s="23">
        <v>0</v>
      </c>
      <c r="BC565" s="21">
        <v>0</v>
      </c>
      <c r="BD565" s="21">
        <v>0</v>
      </c>
      <c r="BE565" s="21">
        <v>0</v>
      </c>
      <c r="BF565" s="21">
        <v>0.21</v>
      </c>
      <c r="BG565" s="23">
        <v>594</v>
      </c>
      <c r="BH565" s="23">
        <v>241</v>
      </c>
      <c r="BI565" s="23">
        <v>595</v>
      </c>
      <c r="BJ565" s="23">
        <v>245</v>
      </c>
      <c r="BK565" s="23">
        <v>587</v>
      </c>
      <c r="BL565" s="23">
        <v>237</v>
      </c>
      <c r="BM565" s="23">
        <v>601</v>
      </c>
      <c r="BN565" s="23">
        <v>247</v>
      </c>
      <c r="BO565" s="21"/>
      <c r="BP565" s="21"/>
      <c r="BQ565" s="21"/>
      <c r="BR565" s="21"/>
      <c r="BS565" s="21"/>
      <c r="BT565" s="21"/>
      <c r="BU565" s="23">
        <v>0</v>
      </c>
      <c r="BV565" s="23">
        <v>0</v>
      </c>
      <c r="BW565" s="23">
        <v>0</v>
      </c>
      <c r="BX565" s="23">
        <v>0</v>
      </c>
      <c r="BY565" s="23">
        <v>1.89</v>
      </c>
      <c r="BZ565" s="23">
        <v>0</v>
      </c>
      <c r="CA565" s="23">
        <v>299</v>
      </c>
      <c r="CB565" s="23">
        <v>194</v>
      </c>
      <c r="CC565" s="23">
        <v>608</v>
      </c>
      <c r="CD565" s="23">
        <v>251</v>
      </c>
      <c r="CE565" s="23">
        <v>608</v>
      </c>
      <c r="CF565" s="23">
        <v>251</v>
      </c>
      <c r="CG565" s="23">
        <v>488</v>
      </c>
      <c r="CH565" s="23">
        <v>173</v>
      </c>
      <c r="CI565" s="23">
        <v>0</v>
      </c>
      <c r="CJ565" s="23">
        <v>0</v>
      </c>
      <c r="CK565" s="21"/>
      <c r="CL565" s="21"/>
      <c r="CM565" s="21"/>
      <c r="CN565" s="21"/>
      <c r="CO565" s="21"/>
      <c r="CP565" s="21"/>
      <c r="CQ565" s="21"/>
      <c r="CR565" s="21"/>
      <c r="CS565" s="21"/>
      <c r="CT565" s="21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</row>
    <row r="566" spans="1:267" ht="17.25" thickBot="1">
      <c r="A566" s="21"/>
      <c r="B566" s="21"/>
      <c r="C566" s="23">
        <v>432990</v>
      </c>
      <c r="D566" s="23">
        <v>0</v>
      </c>
      <c r="E566" s="23">
        <v>0</v>
      </c>
      <c r="F566" s="23">
        <v>0</v>
      </c>
      <c r="G566" s="23">
        <v>0</v>
      </c>
      <c r="H566" s="23">
        <v>0</v>
      </c>
      <c r="I566" s="23">
        <v>2</v>
      </c>
      <c r="J566" s="21">
        <v>1.5</v>
      </c>
      <c r="K566" s="21">
        <v>1.5</v>
      </c>
      <c r="L566" s="23">
        <v>1</v>
      </c>
      <c r="M566" s="21" t="s">
        <v>2592</v>
      </c>
      <c r="N566" s="21">
        <v>1</v>
      </c>
      <c r="O566" s="23">
        <v>592</v>
      </c>
      <c r="P566" s="24" t="b">
        <v>0</v>
      </c>
      <c r="Q566" s="21"/>
      <c r="R566" s="21"/>
      <c r="S566" s="23">
        <v>45</v>
      </c>
      <c r="T566" s="21" t="s">
        <v>2593</v>
      </c>
      <c r="U566" s="21">
        <v>1</v>
      </c>
      <c r="V566" s="21" t="s">
        <v>2594</v>
      </c>
      <c r="W566" s="21">
        <v>0.1</v>
      </c>
      <c r="X566" s="24" t="b">
        <v>0</v>
      </c>
      <c r="Y566" s="21"/>
      <c r="Z566" s="21" t="s">
        <v>1129</v>
      </c>
      <c r="AA566" s="23">
        <v>17</v>
      </c>
      <c r="AB566" s="23">
        <v>49</v>
      </c>
      <c r="AC566" s="23">
        <v>1</v>
      </c>
      <c r="AD566" s="23">
        <v>41</v>
      </c>
      <c r="AE566" s="23">
        <v>41</v>
      </c>
      <c r="AF566" s="23">
        <v>324</v>
      </c>
      <c r="AG566" s="23">
        <v>324</v>
      </c>
      <c r="AH566" s="21">
        <v>0.2</v>
      </c>
      <c r="AI566" s="21">
        <v>0.2</v>
      </c>
      <c r="AJ566" s="21" t="s">
        <v>2594</v>
      </c>
      <c r="AK566" s="23">
        <v>10</v>
      </c>
      <c r="AL566" s="23">
        <v>0</v>
      </c>
      <c r="AM566" s="23">
        <v>0</v>
      </c>
      <c r="AN566" s="23">
        <v>0</v>
      </c>
      <c r="AO566" s="23">
        <v>0</v>
      </c>
      <c r="AP566" s="23">
        <v>0</v>
      </c>
      <c r="AQ566" s="23">
        <v>0</v>
      </c>
      <c r="AR566" s="23">
        <v>0</v>
      </c>
      <c r="AS566" s="23">
        <v>0</v>
      </c>
      <c r="AT566" s="23">
        <v>0</v>
      </c>
      <c r="AU566" s="23">
        <v>0</v>
      </c>
      <c r="AV566" s="23">
        <v>0</v>
      </c>
      <c r="AW566" s="23">
        <v>4</v>
      </c>
      <c r="AX566" s="21">
        <v>0</v>
      </c>
      <c r="AY566" s="21">
        <v>0</v>
      </c>
      <c r="AZ566" s="21">
        <v>0</v>
      </c>
      <c r="BA566" s="21">
        <v>0</v>
      </c>
      <c r="BB566" s="23">
        <v>0</v>
      </c>
      <c r="BC566" s="21">
        <v>0</v>
      </c>
      <c r="BD566" s="21">
        <v>0</v>
      </c>
      <c r="BE566" s="21">
        <v>0</v>
      </c>
      <c r="BF566" s="21">
        <v>0.21</v>
      </c>
      <c r="BG566" s="23">
        <v>437</v>
      </c>
      <c r="BH566" s="23">
        <v>196</v>
      </c>
      <c r="BI566" s="23">
        <v>438</v>
      </c>
      <c r="BJ566" s="23">
        <v>195</v>
      </c>
      <c r="BK566" s="23">
        <v>414</v>
      </c>
      <c r="BL566" s="23">
        <v>187</v>
      </c>
      <c r="BM566" s="23">
        <v>446</v>
      </c>
      <c r="BN566" s="23">
        <v>195</v>
      </c>
      <c r="BO566" s="21"/>
      <c r="BP566" s="21"/>
      <c r="BQ566" s="21"/>
      <c r="BR566" s="21"/>
      <c r="BS566" s="21"/>
      <c r="BT566" s="21"/>
      <c r="BU566" s="23">
        <v>0</v>
      </c>
      <c r="BV566" s="23">
        <v>0</v>
      </c>
      <c r="BW566" s="23">
        <v>0</v>
      </c>
      <c r="BX566" s="23">
        <v>0</v>
      </c>
      <c r="BY566" s="23">
        <v>1.89</v>
      </c>
      <c r="BZ566" s="23">
        <v>0</v>
      </c>
      <c r="CA566" s="23">
        <v>474</v>
      </c>
      <c r="CB566" s="23">
        <v>136</v>
      </c>
      <c r="CC566" s="23">
        <v>207</v>
      </c>
      <c r="CD566" s="23">
        <v>78</v>
      </c>
      <c r="CE566" s="23">
        <v>207</v>
      </c>
      <c r="CF566" s="23">
        <v>78</v>
      </c>
      <c r="CG566" s="23">
        <v>482</v>
      </c>
      <c r="CH566" s="23">
        <v>182</v>
      </c>
      <c r="CI566" s="23">
        <v>0</v>
      </c>
      <c r="CJ566" s="23">
        <v>0</v>
      </c>
      <c r="CK566" s="21"/>
      <c r="CL566" s="21"/>
      <c r="CM566" s="21"/>
      <c r="CN566" s="21"/>
      <c r="CO566" s="21"/>
      <c r="CP566" s="21"/>
      <c r="CQ566" s="21"/>
      <c r="CR566" s="21"/>
      <c r="CS566" s="21"/>
      <c r="CT566" s="21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</row>
    <row r="567" spans="1:267" ht="17.25" thickBot="1">
      <c r="A567" s="21"/>
      <c r="B567" s="21"/>
      <c r="C567" s="23">
        <v>523957</v>
      </c>
      <c r="D567" s="23">
        <v>0</v>
      </c>
      <c r="E567" s="23">
        <v>0</v>
      </c>
      <c r="F567" s="23">
        <v>0</v>
      </c>
      <c r="G567" s="23">
        <v>0</v>
      </c>
      <c r="H567" s="23">
        <v>0</v>
      </c>
      <c r="I567" s="23">
        <v>4</v>
      </c>
      <c r="J567" s="21">
        <v>1.4</v>
      </c>
      <c r="K567" s="21">
        <v>1.4</v>
      </c>
      <c r="L567" s="23">
        <v>2</v>
      </c>
      <c r="M567" s="21" t="s">
        <v>2595</v>
      </c>
      <c r="N567" s="21">
        <v>2</v>
      </c>
      <c r="O567" s="23">
        <v>593</v>
      </c>
      <c r="P567" s="24" t="b">
        <v>0</v>
      </c>
      <c r="Q567" s="21"/>
      <c r="R567" s="21"/>
      <c r="S567" s="23">
        <v>55</v>
      </c>
      <c r="T567" s="21" t="s">
        <v>2596</v>
      </c>
      <c r="U567" s="21">
        <v>2</v>
      </c>
      <c r="V567" s="21" t="s">
        <v>941</v>
      </c>
      <c r="W567" s="21">
        <v>0.1</v>
      </c>
      <c r="X567" s="24" t="b">
        <v>0</v>
      </c>
      <c r="Y567" s="21"/>
      <c r="Z567" s="21" t="s">
        <v>1129</v>
      </c>
      <c r="AA567" s="23">
        <v>17</v>
      </c>
      <c r="AB567" s="23">
        <v>49</v>
      </c>
      <c r="AC567" s="23">
        <v>2</v>
      </c>
      <c r="AD567" s="23">
        <v>571</v>
      </c>
      <c r="AE567" s="23">
        <v>571</v>
      </c>
      <c r="AF567" s="23">
        <v>616</v>
      </c>
      <c r="AG567" s="23">
        <v>616</v>
      </c>
      <c r="AH567" s="21">
        <v>0.4</v>
      </c>
      <c r="AI567" s="21">
        <v>0.4</v>
      </c>
      <c r="AJ567" s="21" t="s">
        <v>2597</v>
      </c>
      <c r="AK567" s="23">
        <v>86</v>
      </c>
      <c r="AL567" s="23">
        <v>0</v>
      </c>
      <c r="AM567" s="23">
        <v>0</v>
      </c>
      <c r="AN567" s="23">
        <v>0</v>
      </c>
      <c r="AO567" s="23">
        <v>1</v>
      </c>
      <c r="AP567" s="23">
        <v>0</v>
      </c>
      <c r="AQ567" s="23">
        <v>0</v>
      </c>
      <c r="AR567" s="23">
        <v>0</v>
      </c>
      <c r="AS567" s="23">
        <v>0</v>
      </c>
      <c r="AT567" s="23">
        <v>0</v>
      </c>
      <c r="AU567" s="23">
        <v>0</v>
      </c>
      <c r="AV567" s="23">
        <v>0</v>
      </c>
      <c r="AW567" s="23">
        <v>1</v>
      </c>
      <c r="AX567" s="21">
        <v>0</v>
      </c>
      <c r="AY567" s="21">
        <v>0</v>
      </c>
      <c r="AZ567" s="21">
        <v>0</v>
      </c>
      <c r="BA567" s="21">
        <v>0</v>
      </c>
      <c r="BB567" s="23">
        <v>1</v>
      </c>
      <c r="BC567" s="21">
        <v>0</v>
      </c>
      <c r="BD567" s="21">
        <v>0.08</v>
      </c>
      <c r="BE567" s="21">
        <v>0.08</v>
      </c>
      <c r="BF567" s="21">
        <v>2.0099999999999998</v>
      </c>
      <c r="BG567" s="23">
        <v>636</v>
      </c>
      <c r="BH567" s="23">
        <v>75</v>
      </c>
      <c r="BI567" s="23">
        <v>639</v>
      </c>
      <c r="BJ567" s="23">
        <v>74</v>
      </c>
      <c r="BK567" s="23">
        <v>635</v>
      </c>
      <c r="BL567" s="23">
        <v>75</v>
      </c>
      <c r="BM567" s="23">
        <v>640</v>
      </c>
      <c r="BN567" s="23">
        <v>75</v>
      </c>
      <c r="BO567" s="21"/>
      <c r="BP567" s="21"/>
      <c r="BQ567" s="21"/>
      <c r="BR567" s="21"/>
      <c r="BS567" s="21"/>
      <c r="BT567" s="21"/>
      <c r="BU567" s="23">
        <v>0</v>
      </c>
      <c r="BV567" s="23">
        <v>0</v>
      </c>
      <c r="BW567" s="23">
        <v>0.08</v>
      </c>
      <c r="BX567" s="23">
        <v>0.08</v>
      </c>
      <c r="BY567" s="23">
        <v>2.1</v>
      </c>
      <c r="BZ567" s="23">
        <v>1.05</v>
      </c>
      <c r="CA567" s="23">
        <v>149</v>
      </c>
      <c r="CB567" s="23">
        <v>40</v>
      </c>
      <c r="CC567" s="23">
        <v>159</v>
      </c>
      <c r="CD567" s="23">
        <v>21</v>
      </c>
      <c r="CE567" s="23">
        <v>159</v>
      </c>
      <c r="CF567" s="23">
        <v>21</v>
      </c>
      <c r="CG567" s="23">
        <v>469</v>
      </c>
      <c r="CH567" s="23">
        <v>64</v>
      </c>
      <c r="CI567" s="23">
        <v>1.05</v>
      </c>
      <c r="CJ567" s="23">
        <v>0</v>
      </c>
      <c r="CK567" s="21"/>
      <c r="CL567" s="21"/>
      <c r="CM567" s="21"/>
      <c r="CN567" s="21"/>
      <c r="CO567" s="21"/>
      <c r="CP567" s="21"/>
      <c r="CQ567" s="21"/>
      <c r="CR567" s="21"/>
      <c r="CS567" s="21"/>
      <c r="CT567" s="21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</row>
    <row r="568" spans="1:267" ht="17.25" thickBot="1">
      <c r="A568" s="23">
        <v>100</v>
      </c>
      <c r="B568" s="23">
        <v>75</v>
      </c>
      <c r="C568" s="23">
        <v>424001</v>
      </c>
      <c r="D568" s="23">
        <v>0</v>
      </c>
      <c r="E568" s="23">
        <v>0</v>
      </c>
      <c r="F568" s="23">
        <v>0</v>
      </c>
      <c r="G568" s="23">
        <v>0</v>
      </c>
      <c r="H568" s="23">
        <v>0</v>
      </c>
      <c r="I568" s="23">
        <v>3</v>
      </c>
      <c r="J568" s="21">
        <v>1.1000000000000001</v>
      </c>
      <c r="K568" s="21">
        <v>0.8</v>
      </c>
      <c r="L568" s="23">
        <v>1</v>
      </c>
      <c r="M568" s="21" t="s">
        <v>2946</v>
      </c>
      <c r="N568" s="21">
        <v>1</v>
      </c>
      <c r="O568" s="23">
        <v>638</v>
      </c>
      <c r="P568" s="24" t="b">
        <v>0</v>
      </c>
      <c r="Q568" s="21"/>
      <c r="R568" s="21" t="s">
        <v>2947</v>
      </c>
      <c r="S568" s="23">
        <v>50</v>
      </c>
      <c r="T568" s="21" t="s">
        <v>2948</v>
      </c>
      <c r="U568" s="21">
        <v>1</v>
      </c>
      <c r="V568" s="21" t="s">
        <v>2949</v>
      </c>
      <c r="W568" s="21">
        <v>0</v>
      </c>
      <c r="X568" s="24" t="b">
        <v>0</v>
      </c>
      <c r="Y568" s="21"/>
      <c r="Z568" s="21" t="s">
        <v>1129</v>
      </c>
      <c r="AA568" s="23">
        <v>17</v>
      </c>
      <c r="AB568" s="23">
        <v>49</v>
      </c>
      <c r="AC568" s="23">
        <v>1</v>
      </c>
      <c r="AD568" s="23">
        <v>64</v>
      </c>
      <c r="AE568" s="23">
        <v>64</v>
      </c>
      <c r="AF568" s="23">
        <v>43</v>
      </c>
      <c r="AG568" s="23">
        <v>43</v>
      </c>
      <c r="AH568" s="21">
        <v>0.2</v>
      </c>
      <c r="AI568" s="21">
        <v>0.2</v>
      </c>
      <c r="AJ568" s="21" t="s">
        <v>2950</v>
      </c>
      <c r="AK568" s="23">
        <v>10</v>
      </c>
      <c r="AL568" s="23">
        <v>0</v>
      </c>
      <c r="AM568" s="23">
        <v>0</v>
      </c>
      <c r="AN568" s="23">
        <v>0</v>
      </c>
      <c r="AO568" s="23">
        <v>0</v>
      </c>
      <c r="AP568" s="23">
        <v>0</v>
      </c>
      <c r="AQ568" s="23">
        <v>0</v>
      </c>
      <c r="AR568" s="23">
        <v>0</v>
      </c>
      <c r="AS568" s="23">
        <v>0</v>
      </c>
      <c r="AT568" s="23">
        <v>0</v>
      </c>
      <c r="AU568" s="23">
        <v>0</v>
      </c>
      <c r="AV568" s="23">
        <v>0</v>
      </c>
      <c r="AW568" s="23">
        <v>2</v>
      </c>
      <c r="AX568" s="21">
        <v>0</v>
      </c>
      <c r="AY568" s="21">
        <v>0</v>
      </c>
      <c r="AZ568" s="21">
        <v>0</v>
      </c>
      <c r="BA568" s="21">
        <v>0</v>
      </c>
      <c r="BB568" s="23">
        <v>0</v>
      </c>
      <c r="BC568" s="21">
        <v>0</v>
      </c>
      <c r="BD568" s="21">
        <v>0</v>
      </c>
      <c r="BE568" s="21">
        <v>0</v>
      </c>
      <c r="BF568" s="21">
        <v>0.21</v>
      </c>
      <c r="BG568" s="23">
        <v>578</v>
      </c>
      <c r="BH568" s="23">
        <v>232</v>
      </c>
      <c r="BI568" s="23">
        <v>580</v>
      </c>
      <c r="BJ568" s="23">
        <v>237</v>
      </c>
      <c r="BK568" s="23">
        <v>572</v>
      </c>
      <c r="BL568" s="23">
        <v>229</v>
      </c>
      <c r="BM568" s="23">
        <v>586</v>
      </c>
      <c r="BN568" s="23">
        <v>239</v>
      </c>
      <c r="BO568" s="21"/>
      <c r="BP568" s="21"/>
      <c r="BQ568" s="21"/>
      <c r="BR568" s="21"/>
      <c r="BS568" s="21"/>
      <c r="BT568" s="21"/>
      <c r="BU568" s="23">
        <v>0</v>
      </c>
      <c r="BV568" s="23">
        <v>0</v>
      </c>
      <c r="BW568" s="23">
        <v>0</v>
      </c>
      <c r="BX568" s="23">
        <v>0</v>
      </c>
      <c r="BY568" s="23">
        <v>1.89</v>
      </c>
      <c r="BZ568" s="23">
        <v>0</v>
      </c>
      <c r="CA568" s="23">
        <v>272</v>
      </c>
      <c r="CB568" s="23">
        <v>176</v>
      </c>
      <c r="CC568" s="23">
        <v>246</v>
      </c>
      <c r="CD568" s="23">
        <v>111</v>
      </c>
      <c r="CE568" s="23">
        <v>246</v>
      </c>
      <c r="CF568" s="23">
        <v>111</v>
      </c>
      <c r="CG568" s="23">
        <v>642</v>
      </c>
      <c r="CH568" s="23">
        <v>267</v>
      </c>
      <c r="CI568" s="23">
        <v>0</v>
      </c>
      <c r="CJ568" s="23">
        <v>0</v>
      </c>
      <c r="CK568" s="21"/>
      <c r="CL568" s="21"/>
      <c r="CM568" s="21"/>
      <c r="CN568" s="21"/>
      <c r="CO568" s="21"/>
      <c r="CP568" s="21"/>
      <c r="CQ568" s="21"/>
      <c r="CR568" s="21"/>
      <c r="CS568" s="21"/>
      <c r="CT568" s="21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</row>
    <row r="569" spans="1:267" ht="17.25" thickBot="1">
      <c r="A569" s="21"/>
      <c r="B569" s="21"/>
      <c r="C569" s="23">
        <v>471848</v>
      </c>
      <c r="D569" s="23">
        <v>0</v>
      </c>
      <c r="E569" s="23">
        <v>0</v>
      </c>
      <c r="F569" s="23">
        <v>0</v>
      </c>
      <c r="G569" s="23">
        <v>0</v>
      </c>
      <c r="H569" s="23">
        <v>0</v>
      </c>
      <c r="I569" s="23">
        <v>2</v>
      </c>
      <c r="J569" s="21">
        <v>0.5</v>
      </c>
      <c r="K569" s="21">
        <v>0.5</v>
      </c>
      <c r="L569" s="23">
        <v>0</v>
      </c>
      <c r="M569" s="21" t="s">
        <v>2951</v>
      </c>
      <c r="N569" s="21">
        <v>0</v>
      </c>
      <c r="O569" s="23">
        <v>653</v>
      </c>
      <c r="P569" s="24" t="b">
        <v>0</v>
      </c>
      <c r="Q569" s="21"/>
      <c r="R569" s="21"/>
      <c r="S569" s="23">
        <v>40</v>
      </c>
      <c r="T569" s="21" t="s">
        <v>2952</v>
      </c>
      <c r="U569" s="21">
        <v>0</v>
      </c>
      <c r="V569" s="21" t="s">
        <v>2953</v>
      </c>
      <c r="W569" s="21">
        <v>0</v>
      </c>
      <c r="X569" s="24" t="b">
        <v>0</v>
      </c>
      <c r="Y569" s="21"/>
      <c r="Z569" s="21" t="s">
        <v>1129</v>
      </c>
      <c r="AA569" s="23">
        <v>17</v>
      </c>
      <c r="AB569" s="23">
        <v>49</v>
      </c>
      <c r="AC569" s="23">
        <v>0</v>
      </c>
      <c r="AD569" s="23">
        <v>402</v>
      </c>
      <c r="AE569" s="23">
        <v>402</v>
      </c>
      <c r="AF569" s="23">
        <v>51</v>
      </c>
      <c r="AG569" s="23">
        <v>51</v>
      </c>
      <c r="AH569" s="21">
        <v>0</v>
      </c>
      <c r="AI569" s="21">
        <v>0</v>
      </c>
      <c r="AJ569" s="21" t="s">
        <v>2953</v>
      </c>
      <c r="AK569" s="23">
        <v>0</v>
      </c>
      <c r="AL569" s="23">
        <v>0</v>
      </c>
      <c r="AM569" s="23">
        <v>0</v>
      </c>
      <c r="AN569" s="23">
        <v>0</v>
      </c>
      <c r="AO569" s="23">
        <v>0</v>
      </c>
      <c r="AP569" s="23">
        <v>0</v>
      </c>
      <c r="AQ569" s="23">
        <v>0</v>
      </c>
      <c r="AR569" s="23">
        <v>0</v>
      </c>
      <c r="AS569" s="23">
        <v>0</v>
      </c>
      <c r="AT569" s="23">
        <v>0</v>
      </c>
      <c r="AU569" s="23">
        <v>0</v>
      </c>
      <c r="AV569" s="23">
        <v>0</v>
      </c>
      <c r="AW569" s="23">
        <v>0</v>
      </c>
      <c r="AX569" s="21">
        <v>0</v>
      </c>
      <c r="AY569" s="21">
        <v>0</v>
      </c>
      <c r="AZ569" s="21">
        <v>0</v>
      </c>
      <c r="BA569" s="21">
        <v>0</v>
      </c>
      <c r="BB569" s="23">
        <v>0</v>
      </c>
      <c r="BC569" s="21">
        <v>0</v>
      </c>
      <c r="BD569" s="21">
        <v>0</v>
      </c>
      <c r="BE569" s="21">
        <v>0</v>
      </c>
      <c r="BF569" s="21">
        <v>0</v>
      </c>
      <c r="BG569" s="23">
        <v>315</v>
      </c>
      <c r="BH569" s="23">
        <v>133</v>
      </c>
      <c r="BI569" s="23">
        <v>306</v>
      </c>
      <c r="BJ569" s="23">
        <v>128</v>
      </c>
      <c r="BK569" s="23">
        <v>264</v>
      </c>
      <c r="BL569" s="23">
        <v>104</v>
      </c>
      <c r="BM569" s="23">
        <v>323</v>
      </c>
      <c r="BN569" s="23">
        <v>131</v>
      </c>
      <c r="BO569" s="21"/>
      <c r="BP569" s="21"/>
      <c r="BQ569" s="21"/>
      <c r="BR569" s="21"/>
      <c r="BS569" s="21"/>
      <c r="BT569" s="21"/>
      <c r="BU569" s="23">
        <v>0</v>
      </c>
      <c r="BV569" s="23">
        <v>0</v>
      </c>
      <c r="BW569" s="23">
        <v>0</v>
      </c>
      <c r="BX569" s="23">
        <v>0</v>
      </c>
      <c r="BY569" s="23">
        <v>0</v>
      </c>
      <c r="BZ569" s="23">
        <v>0</v>
      </c>
      <c r="CA569" s="23">
        <v>645</v>
      </c>
      <c r="CB569" s="23">
        <v>204</v>
      </c>
      <c r="CC569" s="23">
        <v>369</v>
      </c>
      <c r="CD569" s="23">
        <v>136</v>
      </c>
      <c r="CE569" s="23">
        <v>369</v>
      </c>
      <c r="CF569" s="23">
        <v>136</v>
      </c>
      <c r="CG569" s="23">
        <v>596</v>
      </c>
      <c r="CH569" s="23">
        <v>206</v>
      </c>
      <c r="CI569" s="23">
        <v>0</v>
      </c>
      <c r="CJ569" s="23">
        <v>0</v>
      </c>
      <c r="CK569" s="21"/>
      <c r="CL569" s="21"/>
      <c r="CM569" s="21"/>
      <c r="CN569" s="21"/>
      <c r="CO569" s="21"/>
      <c r="CP569" s="21"/>
      <c r="CQ569" s="21"/>
      <c r="CR569" s="21"/>
      <c r="CS569" s="21"/>
      <c r="CT569" s="21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</row>
    <row r="570" spans="1:267" ht="17.25" thickBot="1">
      <c r="A570" s="21"/>
      <c r="B570" s="21"/>
      <c r="C570" s="23">
        <v>532377</v>
      </c>
      <c r="D570" s="23">
        <v>0</v>
      </c>
      <c r="E570" s="23">
        <v>0</v>
      </c>
      <c r="F570" s="23">
        <v>0</v>
      </c>
      <c r="G570" s="23">
        <v>0</v>
      </c>
      <c r="H570" s="23">
        <v>0</v>
      </c>
      <c r="I570" s="23">
        <v>4</v>
      </c>
      <c r="J570" s="21">
        <v>0.5</v>
      </c>
      <c r="K570" s="21">
        <v>0.5</v>
      </c>
      <c r="L570" s="23">
        <v>0</v>
      </c>
      <c r="M570" s="21" t="s">
        <v>2469</v>
      </c>
      <c r="N570" s="21">
        <v>0</v>
      </c>
      <c r="O570" s="23">
        <v>654</v>
      </c>
      <c r="P570" s="24" t="b">
        <v>0</v>
      </c>
      <c r="Q570" s="21"/>
      <c r="R570" s="21"/>
      <c r="S570" s="23">
        <v>45</v>
      </c>
      <c r="T570" s="21" t="s">
        <v>2954</v>
      </c>
      <c r="U570" s="21">
        <v>0</v>
      </c>
      <c r="V570" s="21" t="s">
        <v>2955</v>
      </c>
      <c r="W570" s="21">
        <v>0</v>
      </c>
      <c r="X570" s="24" t="b">
        <v>0</v>
      </c>
      <c r="Y570" s="21"/>
      <c r="Z570" s="21" t="s">
        <v>1129</v>
      </c>
      <c r="AA570" s="23">
        <v>17</v>
      </c>
      <c r="AB570" s="23">
        <v>49</v>
      </c>
      <c r="AC570" s="23">
        <v>0</v>
      </c>
      <c r="AD570" s="23">
        <v>630</v>
      </c>
      <c r="AE570" s="23">
        <v>630</v>
      </c>
      <c r="AF570" s="23">
        <v>87</v>
      </c>
      <c r="AG570" s="23">
        <v>87</v>
      </c>
      <c r="AH570" s="21">
        <v>0</v>
      </c>
      <c r="AI570" s="21">
        <v>0</v>
      </c>
      <c r="AJ570" s="21" t="s">
        <v>2955</v>
      </c>
      <c r="AK570" s="23">
        <v>0</v>
      </c>
      <c r="AL570" s="23">
        <v>0</v>
      </c>
      <c r="AM570" s="23">
        <v>0</v>
      </c>
      <c r="AN570" s="23">
        <v>0</v>
      </c>
      <c r="AO570" s="23">
        <v>0</v>
      </c>
      <c r="AP570" s="23">
        <v>0</v>
      </c>
      <c r="AQ570" s="23">
        <v>0</v>
      </c>
      <c r="AR570" s="23">
        <v>0</v>
      </c>
      <c r="AS570" s="23">
        <v>0</v>
      </c>
      <c r="AT570" s="23">
        <v>0</v>
      </c>
      <c r="AU570" s="23">
        <v>0</v>
      </c>
      <c r="AV570" s="23">
        <v>0</v>
      </c>
      <c r="AW570" s="23">
        <v>0</v>
      </c>
      <c r="AX570" s="21">
        <v>0</v>
      </c>
      <c r="AY570" s="21">
        <v>0</v>
      </c>
      <c r="AZ570" s="21">
        <v>0</v>
      </c>
      <c r="BA570" s="21">
        <v>0</v>
      </c>
      <c r="BB570" s="23">
        <v>0</v>
      </c>
      <c r="BC570" s="21">
        <v>0</v>
      </c>
      <c r="BD570" s="21">
        <v>0</v>
      </c>
      <c r="BE570" s="21">
        <v>0</v>
      </c>
      <c r="BF570" s="21">
        <v>0</v>
      </c>
      <c r="BG570" s="23">
        <v>489</v>
      </c>
      <c r="BH570" s="23">
        <v>45</v>
      </c>
      <c r="BI570" s="23">
        <v>489</v>
      </c>
      <c r="BJ570" s="23">
        <v>46</v>
      </c>
      <c r="BK570" s="23">
        <v>469</v>
      </c>
      <c r="BL570" s="23">
        <v>47</v>
      </c>
      <c r="BM570" s="23">
        <v>497</v>
      </c>
      <c r="BN570" s="23">
        <v>47</v>
      </c>
      <c r="BO570" s="21"/>
      <c r="BP570" s="21"/>
      <c r="BQ570" s="21"/>
      <c r="BR570" s="21"/>
      <c r="BS570" s="21"/>
      <c r="BT570" s="21"/>
      <c r="BU570" s="23">
        <v>0</v>
      </c>
      <c r="BV570" s="23">
        <v>0</v>
      </c>
      <c r="BW570" s="23">
        <v>0</v>
      </c>
      <c r="BX570" s="23">
        <v>0</v>
      </c>
      <c r="BY570" s="23">
        <v>0</v>
      </c>
      <c r="BZ570" s="23">
        <v>0</v>
      </c>
      <c r="CA570" s="23">
        <v>539</v>
      </c>
      <c r="CB570" s="23">
        <v>85</v>
      </c>
      <c r="CC570" s="23">
        <v>531</v>
      </c>
      <c r="CD570" s="23">
        <v>58</v>
      </c>
      <c r="CE570" s="23">
        <v>531</v>
      </c>
      <c r="CF570" s="23">
        <v>58</v>
      </c>
      <c r="CG570" s="23">
        <v>586</v>
      </c>
      <c r="CH570" s="23">
        <v>81</v>
      </c>
      <c r="CI570" s="23">
        <v>0</v>
      </c>
      <c r="CJ570" s="23">
        <v>0</v>
      </c>
      <c r="CK570" s="21"/>
      <c r="CL570" s="21"/>
      <c r="CM570" s="21"/>
      <c r="CN570" s="21"/>
      <c r="CO570" s="21"/>
      <c r="CP570" s="21"/>
      <c r="CQ570" s="21"/>
      <c r="CR570" s="21"/>
      <c r="CS570" s="21"/>
      <c r="CT570" s="21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</row>
    <row r="571" spans="1:267" ht="17.25" thickBot="1">
      <c r="A571" s="21"/>
      <c r="B571" s="21"/>
      <c r="C571" s="23">
        <v>538210</v>
      </c>
      <c r="D571" s="23">
        <v>0</v>
      </c>
      <c r="E571" s="23">
        <v>0</v>
      </c>
      <c r="F571" s="23">
        <v>0</v>
      </c>
      <c r="G571" s="23">
        <v>0</v>
      </c>
      <c r="H571" s="23">
        <v>0</v>
      </c>
      <c r="I571" s="23">
        <v>3</v>
      </c>
      <c r="J571" s="21">
        <v>0.5</v>
      </c>
      <c r="K571" s="21">
        <v>0.5</v>
      </c>
      <c r="L571" s="23">
        <v>1</v>
      </c>
      <c r="M571" s="21" t="s">
        <v>2956</v>
      </c>
      <c r="N571" s="21">
        <v>1</v>
      </c>
      <c r="O571" s="23">
        <v>655</v>
      </c>
      <c r="P571" s="24" t="b">
        <v>0</v>
      </c>
      <c r="Q571" s="21"/>
      <c r="R571" s="21"/>
      <c r="S571" s="23">
        <v>45</v>
      </c>
      <c r="T571" s="21" t="s">
        <v>2957</v>
      </c>
      <c r="U571" s="21">
        <v>1</v>
      </c>
      <c r="V571" s="21" t="s">
        <v>933</v>
      </c>
      <c r="W571" s="21">
        <v>0</v>
      </c>
      <c r="X571" s="24" t="b">
        <v>0</v>
      </c>
      <c r="Y571" s="21"/>
      <c r="Z571" s="21" t="s">
        <v>1129</v>
      </c>
      <c r="AA571" s="23">
        <v>17</v>
      </c>
      <c r="AB571" s="23">
        <v>49</v>
      </c>
      <c r="AC571" s="23">
        <v>1</v>
      </c>
      <c r="AD571" s="23">
        <v>595</v>
      </c>
      <c r="AE571" s="23">
        <v>595</v>
      </c>
      <c r="AF571" s="23">
        <v>80</v>
      </c>
      <c r="AG571" s="23">
        <v>80</v>
      </c>
      <c r="AH571" s="21">
        <v>0.2</v>
      </c>
      <c r="AI571" s="21">
        <v>0.2</v>
      </c>
      <c r="AJ571" s="21" t="s">
        <v>933</v>
      </c>
      <c r="AK571" s="23">
        <v>3</v>
      </c>
      <c r="AL571" s="23">
        <v>0</v>
      </c>
      <c r="AM571" s="23">
        <v>0</v>
      </c>
      <c r="AN571" s="23">
        <v>0</v>
      </c>
      <c r="AO571" s="23">
        <v>0</v>
      </c>
      <c r="AP571" s="23">
        <v>0</v>
      </c>
      <c r="AQ571" s="23">
        <v>0</v>
      </c>
      <c r="AR571" s="23">
        <v>0</v>
      </c>
      <c r="AS571" s="23">
        <v>0</v>
      </c>
      <c r="AT571" s="23">
        <v>0</v>
      </c>
      <c r="AU571" s="23">
        <v>0</v>
      </c>
      <c r="AV571" s="23">
        <v>0</v>
      </c>
      <c r="AW571" s="23">
        <v>3</v>
      </c>
      <c r="AX571" s="21">
        <v>0</v>
      </c>
      <c r="AY571" s="21">
        <v>0</v>
      </c>
      <c r="AZ571" s="21">
        <v>0</v>
      </c>
      <c r="BA571" s="21">
        <v>0</v>
      </c>
      <c r="BB571" s="23">
        <v>0</v>
      </c>
      <c r="BC571" s="21">
        <v>0</v>
      </c>
      <c r="BD571" s="21">
        <v>0.01</v>
      </c>
      <c r="BE571" s="21">
        <v>0.01</v>
      </c>
      <c r="BF571" s="21">
        <v>0</v>
      </c>
      <c r="BG571" s="23">
        <v>494</v>
      </c>
      <c r="BH571" s="23">
        <v>173</v>
      </c>
      <c r="BI571" s="23">
        <v>494</v>
      </c>
      <c r="BJ571" s="23">
        <v>179</v>
      </c>
      <c r="BK571" s="23">
        <v>474</v>
      </c>
      <c r="BL571" s="23">
        <v>163</v>
      </c>
      <c r="BM571" s="23">
        <v>502</v>
      </c>
      <c r="BN571" s="23">
        <v>180</v>
      </c>
      <c r="BO571" s="21"/>
      <c r="BP571" s="21"/>
      <c r="BQ571" s="21"/>
      <c r="BR571" s="21"/>
      <c r="BS571" s="21"/>
      <c r="BT571" s="21"/>
      <c r="BU571" s="23">
        <v>0</v>
      </c>
      <c r="BV571" s="23">
        <v>0</v>
      </c>
      <c r="BW571" s="23">
        <v>0.3</v>
      </c>
      <c r="BX571" s="23">
        <v>0.3</v>
      </c>
      <c r="BY571" s="23">
        <v>0</v>
      </c>
      <c r="BZ571" s="23">
        <v>0</v>
      </c>
      <c r="CA571" s="23">
        <v>544</v>
      </c>
      <c r="CB571" s="23">
        <v>278</v>
      </c>
      <c r="CC571" s="23">
        <v>222</v>
      </c>
      <c r="CD571" s="23">
        <v>95</v>
      </c>
      <c r="CE571" s="23">
        <v>222</v>
      </c>
      <c r="CF571" s="23">
        <v>95</v>
      </c>
      <c r="CG571" s="23">
        <v>604</v>
      </c>
      <c r="CH571" s="23">
        <v>244</v>
      </c>
      <c r="CI571" s="23">
        <v>0</v>
      </c>
      <c r="CJ571" s="23">
        <v>0</v>
      </c>
      <c r="CK571" s="21"/>
      <c r="CL571" s="21"/>
      <c r="CM571" s="21"/>
      <c r="CN571" s="21"/>
      <c r="CO571" s="21"/>
      <c r="CP571" s="21"/>
      <c r="CQ571" s="21"/>
      <c r="CR571" s="21"/>
      <c r="CS571" s="21"/>
      <c r="CT571" s="21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</row>
    <row r="572" spans="1:267" ht="17.25" thickBot="1">
      <c r="A572" s="21"/>
      <c r="B572" s="21"/>
      <c r="C572" s="23">
        <v>487836</v>
      </c>
      <c r="D572" s="23">
        <v>0</v>
      </c>
      <c r="E572" s="23">
        <v>0</v>
      </c>
      <c r="F572" s="23">
        <v>0</v>
      </c>
      <c r="G572" s="23">
        <v>0</v>
      </c>
      <c r="H572" s="23">
        <v>0</v>
      </c>
      <c r="I572" s="23">
        <v>4</v>
      </c>
      <c r="J572" s="21">
        <v>0.5</v>
      </c>
      <c r="K572" s="21">
        <v>0.5</v>
      </c>
      <c r="L572" s="23">
        <v>1</v>
      </c>
      <c r="M572" s="21" t="s">
        <v>2958</v>
      </c>
      <c r="N572" s="21">
        <v>1</v>
      </c>
      <c r="O572" s="23">
        <v>656</v>
      </c>
      <c r="P572" s="24" t="b">
        <v>0</v>
      </c>
      <c r="Q572" s="21"/>
      <c r="R572" s="21"/>
      <c r="S572" s="23">
        <v>45</v>
      </c>
      <c r="T572" s="21" t="s">
        <v>2959</v>
      </c>
      <c r="U572" s="21">
        <v>1</v>
      </c>
      <c r="V572" s="21" t="s">
        <v>2960</v>
      </c>
      <c r="W572" s="21">
        <v>0</v>
      </c>
      <c r="X572" s="24" t="b">
        <v>0</v>
      </c>
      <c r="Y572" s="21"/>
      <c r="Z572" s="21" t="s">
        <v>1129</v>
      </c>
      <c r="AA572" s="23">
        <v>17</v>
      </c>
      <c r="AB572" s="23">
        <v>49</v>
      </c>
      <c r="AC572" s="23">
        <v>1</v>
      </c>
      <c r="AD572" s="23">
        <v>1291</v>
      </c>
      <c r="AE572" s="23">
        <v>1291</v>
      </c>
      <c r="AF572" s="23">
        <v>229</v>
      </c>
      <c r="AG572" s="23">
        <v>229</v>
      </c>
      <c r="AH572" s="21">
        <v>0.2</v>
      </c>
      <c r="AI572" s="21">
        <v>0.2</v>
      </c>
      <c r="AJ572" s="21" t="s">
        <v>2960</v>
      </c>
      <c r="AK572" s="23">
        <v>3</v>
      </c>
      <c r="AL572" s="23">
        <v>0</v>
      </c>
      <c r="AM572" s="23">
        <v>0</v>
      </c>
      <c r="AN572" s="23">
        <v>0</v>
      </c>
      <c r="AO572" s="23">
        <v>0</v>
      </c>
      <c r="AP572" s="23">
        <v>0</v>
      </c>
      <c r="AQ572" s="23">
        <v>0</v>
      </c>
      <c r="AR572" s="23">
        <v>0</v>
      </c>
      <c r="AS572" s="23">
        <v>0</v>
      </c>
      <c r="AT572" s="23">
        <v>0</v>
      </c>
      <c r="AU572" s="23">
        <v>0</v>
      </c>
      <c r="AV572" s="23">
        <v>0</v>
      </c>
      <c r="AW572" s="23">
        <v>3</v>
      </c>
      <c r="AX572" s="21">
        <v>0</v>
      </c>
      <c r="AY572" s="21">
        <v>0</v>
      </c>
      <c r="AZ572" s="21">
        <v>0</v>
      </c>
      <c r="BA572" s="21">
        <v>0</v>
      </c>
      <c r="BB572" s="23">
        <v>0</v>
      </c>
      <c r="BC572" s="21">
        <v>0</v>
      </c>
      <c r="BD572" s="21">
        <v>0</v>
      </c>
      <c r="BE572" s="21">
        <v>0</v>
      </c>
      <c r="BF572" s="21">
        <v>0</v>
      </c>
      <c r="BG572" s="23">
        <v>468</v>
      </c>
      <c r="BH572" s="23">
        <v>40</v>
      </c>
      <c r="BI572" s="23">
        <v>468</v>
      </c>
      <c r="BJ572" s="23">
        <v>41</v>
      </c>
      <c r="BK572" s="23">
        <v>447</v>
      </c>
      <c r="BL572" s="23">
        <v>42</v>
      </c>
      <c r="BM572" s="23">
        <v>476</v>
      </c>
      <c r="BN572" s="23">
        <v>42</v>
      </c>
      <c r="BO572" s="21"/>
      <c r="BP572" s="21"/>
      <c r="BQ572" s="21"/>
      <c r="BR572" s="21"/>
      <c r="BS572" s="21"/>
      <c r="BT572" s="21"/>
      <c r="BU572" s="23">
        <v>0</v>
      </c>
      <c r="BV572" s="23">
        <v>0</v>
      </c>
      <c r="BW572" s="23">
        <v>0</v>
      </c>
      <c r="BX572" s="23">
        <v>0</v>
      </c>
      <c r="BY572" s="23">
        <v>0</v>
      </c>
      <c r="BZ572" s="23">
        <v>0</v>
      </c>
      <c r="CA572" s="23">
        <v>515</v>
      </c>
      <c r="CB572" s="23">
        <v>80</v>
      </c>
      <c r="CC572" s="23">
        <v>215</v>
      </c>
      <c r="CD572" s="23">
        <v>25</v>
      </c>
      <c r="CE572" s="23">
        <v>215</v>
      </c>
      <c r="CF572" s="23">
        <v>25</v>
      </c>
      <c r="CG572" s="23">
        <v>544</v>
      </c>
      <c r="CH572" s="23">
        <v>77</v>
      </c>
      <c r="CI572" s="23">
        <v>0</v>
      </c>
      <c r="CJ572" s="23">
        <v>0</v>
      </c>
      <c r="CK572" s="21"/>
      <c r="CL572" s="21"/>
      <c r="CM572" s="21"/>
      <c r="CN572" s="21"/>
      <c r="CO572" s="21"/>
      <c r="CP572" s="21"/>
      <c r="CQ572" s="21"/>
      <c r="CR572" s="21"/>
      <c r="CS572" s="21"/>
      <c r="CT572" s="21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</row>
    <row r="573" spans="1:267" ht="17.25" thickBot="1">
      <c r="A573" s="21"/>
      <c r="B573" s="21"/>
      <c r="C573" s="23">
        <v>196100</v>
      </c>
      <c r="D573" s="23">
        <v>0</v>
      </c>
      <c r="E573" s="23">
        <v>0</v>
      </c>
      <c r="F573" s="23">
        <v>0</v>
      </c>
      <c r="G573" s="23">
        <v>0</v>
      </c>
      <c r="H573" s="23">
        <v>0</v>
      </c>
      <c r="I573" s="23">
        <v>3</v>
      </c>
      <c r="J573" s="21">
        <v>1.1000000000000001</v>
      </c>
      <c r="K573" s="21">
        <v>1.1000000000000001</v>
      </c>
      <c r="L573" s="23">
        <v>0</v>
      </c>
      <c r="M573" s="21" t="s">
        <v>2961</v>
      </c>
      <c r="N573" s="21">
        <v>0</v>
      </c>
      <c r="O573" s="23">
        <v>663</v>
      </c>
      <c r="P573" s="24" t="b">
        <v>0</v>
      </c>
      <c r="Q573" s="21"/>
      <c r="R573" s="21"/>
      <c r="S573" s="23">
        <v>50</v>
      </c>
      <c r="T573" s="21" t="s">
        <v>2962</v>
      </c>
      <c r="U573" s="21">
        <v>0</v>
      </c>
      <c r="V573" s="21" t="s">
        <v>2963</v>
      </c>
      <c r="W573" s="21">
        <v>0</v>
      </c>
      <c r="X573" s="24" t="b">
        <v>0</v>
      </c>
      <c r="Y573" s="21"/>
      <c r="Z573" s="21" t="s">
        <v>1129</v>
      </c>
      <c r="AA573" s="23">
        <v>17</v>
      </c>
      <c r="AB573" s="23">
        <v>49</v>
      </c>
      <c r="AC573" s="23">
        <v>0</v>
      </c>
      <c r="AD573" s="23">
        <v>127</v>
      </c>
      <c r="AE573" s="23">
        <v>127</v>
      </c>
      <c r="AF573" s="23">
        <v>0</v>
      </c>
      <c r="AG573" s="23">
        <v>0</v>
      </c>
      <c r="AH573" s="21">
        <v>0</v>
      </c>
      <c r="AI573" s="21">
        <v>0</v>
      </c>
      <c r="AJ573" s="21" t="s">
        <v>2963</v>
      </c>
      <c r="AK573" s="23">
        <v>0</v>
      </c>
      <c r="AL573" s="23">
        <v>0</v>
      </c>
      <c r="AM573" s="23">
        <v>0</v>
      </c>
      <c r="AN573" s="23">
        <v>0</v>
      </c>
      <c r="AO573" s="23">
        <v>0</v>
      </c>
      <c r="AP573" s="23">
        <v>0</v>
      </c>
      <c r="AQ573" s="23">
        <v>0</v>
      </c>
      <c r="AR573" s="23">
        <v>0</v>
      </c>
      <c r="AS573" s="23">
        <v>0</v>
      </c>
      <c r="AT573" s="23">
        <v>0</v>
      </c>
      <c r="AU573" s="23">
        <v>0</v>
      </c>
      <c r="AV573" s="23">
        <v>0</v>
      </c>
      <c r="AW573" s="23">
        <v>0</v>
      </c>
      <c r="AX573" s="21">
        <v>0</v>
      </c>
      <c r="AY573" s="21">
        <v>0</v>
      </c>
      <c r="AZ573" s="21">
        <v>0</v>
      </c>
      <c r="BA573" s="21">
        <v>0</v>
      </c>
      <c r="BB573" s="23">
        <v>0</v>
      </c>
      <c r="BC573" s="21">
        <v>0</v>
      </c>
      <c r="BD573" s="21">
        <v>0</v>
      </c>
      <c r="BE573" s="21">
        <v>0</v>
      </c>
      <c r="BF573" s="21">
        <v>0</v>
      </c>
      <c r="BG573" s="23">
        <v>554</v>
      </c>
      <c r="BH573" s="23">
        <v>220</v>
      </c>
      <c r="BI573" s="23">
        <v>555</v>
      </c>
      <c r="BJ573" s="23">
        <v>226</v>
      </c>
      <c r="BK573" s="23">
        <v>541</v>
      </c>
      <c r="BL573" s="23">
        <v>214</v>
      </c>
      <c r="BM573" s="23">
        <v>561</v>
      </c>
      <c r="BN573" s="23">
        <v>227</v>
      </c>
      <c r="BO573" s="21"/>
      <c r="BP573" s="21"/>
      <c r="BQ573" s="21"/>
      <c r="BR573" s="21"/>
      <c r="BS573" s="21"/>
      <c r="BT573" s="21"/>
      <c r="BU573" s="23">
        <v>0</v>
      </c>
      <c r="BV573" s="23">
        <v>0</v>
      </c>
      <c r="BW573" s="23">
        <v>0</v>
      </c>
      <c r="BX573" s="23">
        <v>0</v>
      </c>
      <c r="BY573" s="23">
        <v>0</v>
      </c>
      <c r="BZ573" s="23">
        <v>0</v>
      </c>
      <c r="CA573" s="23">
        <v>232</v>
      </c>
      <c r="CB573" s="23">
        <v>154</v>
      </c>
      <c r="CC573" s="23">
        <v>579</v>
      </c>
      <c r="CD573" s="23">
        <v>236</v>
      </c>
      <c r="CE573" s="23">
        <v>579</v>
      </c>
      <c r="CF573" s="23">
        <v>236</v>
      </c>
      <c r="CG573" s="23">
        <v>659</v>
      </c>
      <c r="CH573" s="23">
        <v>280</v>
      </c>
      <c r="CI573" s="23">
        <v>0</v>
      </c>
      <c r="CJ573" s="23">
        <v>0</v>
      </c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</row>
    <row r="574" spans="1:267" ht="17.25" thickBot="1">
      <c r="A574" s="21"/>
      <c r="B574" s="21"/>
      <c r="C574" s="23">
        <v>214572</v>
      </c>
      <c r="D574" s="23">
        <v>0</v>
      </c>
      <c r="E574" s="23">
        <v>0</v>
      </c>
      <c r="F574" s="23">
        <v>0</v>
      </c>
      <c r="G574" s="23">
        <v>0</v>
      </c>
      <c r="H574" s="23">
        <v>0</v>
      </c>
      <c r="I574" s="23">
        <v>1</v>
      </c>
      <c r="J574" s="21">
        <v>0.5</v>
      </c>
      <c r="K574" s="21">
        <v>1</v>
      </c>
      <c r="L574" s="23">
        <v>0</v>
      </c>
      <c r="M574" s="21" t="s">
        <v>1717</v>
      </c>
      <c r="N574" s="21">
        <v>0</v>
      </c>
      <c r="O574" s="23">
        <v>491</v>
      </c>
      <c r="P574" s="24" t="b">
        <v>0</v>
      </c>
      <c r="Q574" s="21"/>
      <c r="R574" s="21"/>
      <c r="S574" s="23">
        <v>40</v>
      </c>
      <c r="T574" s="21" t="s">
        <v>1892</v>
      </c>
      <c r="U574" s="21">
        <v>0</v>
      </c>
      <c r="V574" s="21" t="s">
        <v>979</v>
      </c>
      <c r="W574" s="21">
        <v>0.2</v>
      </c>
      <c r="X574" s="24" t="b">
        <v>0</v>
      </c>
      <c r="Y574" s="21"/>
      <c r="Z574" s="21" t="s">
        <v>1129</v>
      </c>
      <c r="AA574" s="23">
        <v>18</v>
      </c>
      <c r="AB574" s="23">
        <v>6</v>
      </c>
      <c r="AC574" s="23">
        <v>0</v>
      </c>
      <c r="AD574" s="23">
        <v>868</v>
      </c>
      <c r="AE574" s="23">
        <v>868</v>
      </c>
      <c r="AF574" s="23">
        <v>727</v>
      </c>
      <c r="AG574" s="23">
        <v>727</v>
      </c>
      <c r="AH574" s="21">
        <v>0</v>
      </c>
      <c r="AI574" s="21">
        <v>0</v>
      </c>
      <c r="AJ574" s="21" t="s">
        <v>979</v>
      </c>
      <c r="AK574" s="23">
        <v>0</v>
      </c>
      <c r="AL574" s="23">
        <v>0</v>
      </c>
      <c r="AM574" s="23">
        <v>0</v>
      </c>
      <c r="AN574" s="23">
        <v>0</v>
      </c>
      <c r="AO574" s="23">
        <v>0</v>
      </c>
      <c r="AP574" s="23">
        <v>0</v>
      </c>
      <c r="AQ574" s="23">
        <v>0</v>
      </c>
      <c r="AR574" s="23">
        <v>0</v>
      </c>
      <c r="AS574" s="23">
        <v>0</v>
      </c>
      <c r="AT574" s="23">
        <v>0</v>
      </c>
      <c r="AU574" s="23">
        <v>0</v>
      </c>
      <c r="AV574" s="23">
        <v>0</v>
      </c>
      <c r="AW574" s="23">
        <v>0</v>
      </c>
      <c r="AX574" s="21">
        <v>0</v>
      </c>
      <c r="AY574" s="21">
        <v>0</v>
      </c>
      <c r="AZ574" s="21">
        <v>0</v>
      </c>
      <c r="BA574" s="21">
        <v>0</v>
      </c>
      <c r="BB574" s="23">
        <v>0</v>
      </c>
      <c r="BC574" s="21">
        <v>0</v>
      </c>
      <c r="BD574" s="21">
        <v>0</v>
      </c>
      <c r="BE574" s="21">
        <v>0</v>
      </c>
      <c r="BF574" s="21">
        <v>0</v>
      </c>
      <c r="BG574" s="23">
        <v>280</v>
      </c>
      <c r="BH574" s="23">
        <v>43</v>
      </c>
      <c r="BI574" s="23">
        <v>271</v>
      </c>
      <c r="BJ574" s="23">
        <v>31</v>
      </c>
      <c r="BK574" s="23">
        <v>228</v>
      </c>
      <c r="BL574" s="23">
        <v>30</v>
      </c>
      <c r="BM574" s="23">
        <v>289</v>
      </c>
      <c r="BN574" s="23">
        <v>43</v>
      </c>
      <c r="BO574" s="21"/>
      <c r="BP574" s="21"/>
      <c r="BQ574" s="21"/>
      <c r="BR574" s="21"/>
      <c r="BS574" s="21"/>
      <c r="BT574" s="21"/>
      <c r="BU574" s="23">
        <v>0</v>
      </c>
      <c r="BV574" s="23">
        <v>0</v>
      </c>
      <c r="BW574" s="23">
        <v>0</v>
      </c>
      <c r="BX574" s="23">
        <v>0</v>
      </c>
      <c r="BY574" s="23">
        <v>0</v>
      </c>
      <c r="BZ574" s="23">
        <v>0</v>
      </c>
      <c r="CA574" s="23">
        <v>608</v>
      </c>
      <c r="CB574" s="23">
        <v>59</v>
      </c>
      <c r="CC574" s="23">
        <v>336</v>
      </c>
      <c r="CD574" s="23">
        <v>49</v>
      </c>
      <c r="CE574" s="23">
        <v>336</v>
      </c>
      <c r="CF574" s="23">
        <v>49</v>
      </c>
      <c r="CG574" s="23">
        <v>308</v>
      </c>
      <c r="CH574" s="23">
        <v>50</v>
      </c>
      <c r="CI574" s="23">
        <v>0</v>
      </c>
      <c r="CJ574" s="23">
        <v>0</v>
      </c>
      <c r="CK574" s="21"/>
      <c r="CL574" s="21"/>
      <c r="CM574" s="21"/>
      <c r="CN574" s="21"/>
      <c r="CO574" s="21"/>
      <c r="CP574" s="21"/>
      <c r="CQ574" s="21"/>
      <c r="CR574" s="21"/>
      <c r="CS574" s="21"/>
      <c r="CT574" s="21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</row>
    <row r="575" spans="1:267" ht="17.25" thickBot="1">
      <c r="A575" s="23">
        <v>0</v>
      </c>
      <c r="B575" s="23">
        <v>0</v>
      </c>
      <c r="C575" s="23">
        <v>202993</v>
      </c>
      <c r="D575" s="23">
        <v>0</v>
      </c>
      <c r="E575" s="23">
        <v>0</v>
      </c>
      <c r="F575" s="23">
        <v>0</v>
      </c>
      <c r="G575" s="23">
        <v>0</v>
      </c>
      <c r="H575" s="23">
        <v>0</v>
      </c>
      <c r="I575" s="23">
        <v>3</v>
      </c>
      <c r="J575" s="21">
        <v>0</v>
      </c>
      <c r="K575" s="21">
        <v>0</v>
      </c>
      <c r="L575" s="23">
        <v>0</v>
      </c>
      <c r="M575" s="21" t="s">
        <v>574</v>
      </c>
      <c r="N575" s="21">
        <v>0</v>
      </c>
      <c r="O575" s="23">
        <v>492</v>
      </c>
      <c r="P575" s="24" t="b">
        <v>0</v>
      </c>
      <c r="Q575" s="21" t="s">
        <v>2598</v>
      </c>
      <c r="R575" s="21" t="s">
        <v>2599</v>
      </c>
      <c r="S575" s="23">
        <v>55</v>
      </c>
      <c r="T575" s="21" t="s">
        <v>1878</v>
      </c>
      <c r="U575" s="21">
        <v>0</v>
      </c>
      <c r="V575" s="21" t="s">
        <v>819</v>
      </c>
      <c r="W575" s="21">
        <v>0</v>
      </c>
      <c r="X575" s="24" t="b">
        <v>0</v>
      </c>
      <c r="Y575" s="21"/>
      <c r="Z575" s="21" t="s">
        <v>1170</v>
      </c>
      <c r="AA575" s="23">
        <v>18</v>
      </c>
      <c r="AB575" s="23">
        <v>6</v>
      </c>
      <c r="AC575" s="23">
        <v>0</v>
      </c>
      <c r="AD575" s="23">
        <v>69</v>
      </c>
      <c r="AE575" s="23">
        <v>69</v>
      </c>
      <c r="AF575" s="23">
        <v>189</v>
      </c>
      <c r="AG575" s="23">
        <v>189</v>
      </c>
      <c r="AH575" s="21">
        <v>0</v>
      </c>
      <c r="AI575" s="21">
        <v>0</v>
      </c>
      <c r="AJ575" s="21" t="s">
        <v>819</v>
      </c>
      <c r="AK575" s="23">
        <v>0</v>
      </c>
      <c r="AL575" s="23">
        <v>0</v>
      </c>
      <c r="AM575" s="23">
        <v>0</v>
      </c>
      <c r="AN575" s="23">
        <v>0</v>
      </c>
      <c r="AO575" s="23">
        <v>0</v>
      </c>
      <c r="AP575" s="23">
        <v>0</v>
      </c>
      <c r="AQ575" s="23">
        <v>0</v>
      </c>
      <c r="AR575" s="23">
        <v>0</v>
      </c>
      <c r="AS575" s="23">
        <v>0</v>
      </c>
      <c r="AT575" s="23">
        <v>0</v>
      </c>
      <c r="AU575" s="23">
        <v>0</v>
      </c>
      <c r="AV575" s="23">
        <v>0</v>
      </c>
      <c r="AW575" s="23">
        <v>0</v>
      </c>
      <c r="AX575" s="21">
        <v>0</v>
      </c>
      <c r="AY575" s="21">
        <v>0</v>
      </c>
      <c r="AZ575" s="21">
        <v>0</v>
      </c>
      <c r="BA575" s="21">
        <v>0</v>
      </c>
      <c r="BB575" s="23">
        <v>0</v>
      </c>
      <c r="BC575" s="21">
        <v>0</v>
      </c>
      <c r="BD575" s="21">
        <v>0</v>
      </c>
      <c r="BE575" s="21">
        <v>0</v>
      </c>
      <c r="BF575" s="21">
        <v>0</v>
      </c>
      <c r="BG575" s="23">
        <v>622</v>
      </c>
      <c r="BH575" s="23">
        <v>260</v>
      </c>
      <c r="BI575" s="23">
        <v>625</v>
      </c>
      <c r="BJ575" s="23">
        <v>264</v>
      </c>
      <c r="BK575" s="23">
        <v>620</v>
      </c>
      <c r="BL575" s="23">
        <v>259</v>
      </c>
      <c r="BM575" s="23">
        <v>627</v>
      </c>
      <c r="BN575" s="23">
        <v>265</v>
      </c>
      <c r="BO575" s="21"/>
      <c r="BP575" s="21"/>
      <c r="BQ575" s="21"/>
      <c r="BR575" s="21"/>
      <c r="BS575" s="21"/>
      <c r="BT575" s="21"/>
      <c r="BU575" s="23">
        <v>0</v>
      </c>
      <c r="BV575" s="23">
        <v>0</v>
      </c>
      <c r="BW575" s="23">
        <v>0</v>
      </c>
      <c r="BX575" s="23">
        <v>0</v>
      </c>
      <c r="BY575" s="23">
        <v>0</v>
      </c>
      <c r="BZ575" s="23">
        <v>0</v>
      </c>
      <c r="CA575" s="23">
        <v>120</v>
      </c>
      <c r="CB575" s="23">
        <v>75</v>
      </c>
      <c r="CC575" s="23">
        <v>632</v>
      </c>
      <c r="CD575" s="23">
        <v>268</v>
      </c>
      <c r="CE575" s="23">
        <v>632</v>
      </c>
      <c r="CF575" s="23">
        <v>268</v>
      </c>
      <c r="CG575" s="23">
        <v>633</v>
      </c>
      <c r="CH575" s="23">
        <v>263</v>
      </c>
      <c r="CI575" s="23">
        <v>0</v>
      </c>
      <c r="CJ575" s="23">
        <v>0</v>
      </c>
      <c r="CK575" s="21"/>
      <c r="CL575" s="21"/>
      <c r="CM575" s="21"/>
      <c r="CN575" s="21"/>
      <c r="CO575" s="21"/>
      <c r="CP575" s="21"/>
      <c r="CQ575" s="21"/>
      <c r="CR575" s="21"/>
      <c r="CS575" s="21"/>
      <c r="CT575" s="21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</row>
    <row r="576" spans="1:267" ht="17.25" thickBot="1">
      <c r="A576" s="21"/>
      <c r="B576" s="21"/>
      <c r="C576" s="23">
        <v>227127</v>
      </c>
      <c r="D576" s="23">
        <v>0</v>
      </c>
      <c r="E576" s="23">
        <v>0</v>
      </c>
      <c r="F576" s="23">
        <v>0</v>
      </c>
      <c r="G576" s="23">
        <v>0</v>
      </c>
      <c r="H576" s="23">
        <v>0</v>
      </c>
      <c r="I576" s="23">
        <v>3</v>
      </c>
      <c r="J576" s="21">
        <v>1.1000000000000001</v>
      </c>
      <c r="K576" s="21">
        <v>1.6</v>
      </c>
      <c r="L576" s="23">
        <v>2</v>
      </c>
      <c r="M576" s="21" t="s">
        <v>1883</v>
      </c>
      <c r="N576" s="21">
        <v>2</v>
      </c>
      <c r="O576" s="23">
        <v>493</v>
      </c>
      <c r="P576" s="24" t="b">
        <v>0</v>
      </c>
      <c r="Q576" s="21"/>
      <c r="R576" s="21"/>
      <c r="S576" s="23">
        <v>50</v>
      </c>
      <c r="T576" s="21" t="s">
        <v>1884</v>
      </c>
      <c r="U576" s="21">
        <v>2</v>
      </c>
      <c r="V576" s="21" t="s">
        <v>900</v>
      </c>
      <c r="W576" s="21">
        <v>0.3</v>
      </c>
      <c r="X576" s="24" t="b">
        <v>0</v>
      </c>
      <c r="Y576" s="21"/>
      <c r="Z576" s="21" t="s">
        <v>1129</v>
      </c>
      <c r="AA576" s="23">
        <v>18</v>
      </c>
      <c r="AB576" s="23">
        <v>6</v>
      </c>
      <c r="AC576" s="23">
        <v>2</v>
      </c>
      <c r="AD576" s="23">
        <v>3201</v>
      </c>
      <c r="AE576" s="23">
        <v>3201</v>
      </c>
      <c r="AF576" s="23">
        <v>1902</v>
      </c>
      <c r="AG576" s="23">
        <v>1902</v>
      </c>
      <c r="AH576" s="21">
        <v>0.4</v>
      </c>
      <c r="AI576" s="21">
        <v>0.4</v>
      </c>
      <c r="AJ576" s="21" t="s">
        <v>900</v>
      </c>
      <c r="AK576" s="23">
        <v>90</v>
      </c>
      <c r="AL576" s="23">
        <v>0</v>
      </c>
      <c r="AM576" s="23">
        <v>0</v>
      </c>
      <c r="AN576" s="23">
        <v>0</v>
      </c>
      <c r="AO576" s="23">
        <v>2</v>
      </c>
      <c r="AP576" s="23">
        <v>0</v>
      </c>
      <c r="AQ576" s="23">
        <v>0</v>
      </c>
      <c r="AR576" s="23">
        <v>0</v>
      </c>
      <c r="AS576" s="23">
        <v>0</v>
      </c>
      <c r="AT576" s="23">
        <v>0</v>
      </c>
      <c r="AU576" s="23">
        <v>0</v>
      </c>
      <c r="AV576" s="23">
        <v>0</v>
      </c>
      <c r="AW576" s="23">
        <v>20</v>
      </c>
      <c r="AX576" s="21">
        <v>29.4</v>
      </c>
      <c r="AY576" s="21">
        <v>25.6</v>
      </c>
      <c r="AZ576" s="21">
        <v>8</v>
      </c>
      <c r="BA576" s="21">
        <v>6.3</v>
      </c>
      <c r="BB576" s="23">
        <v>1</v>
      </c>
      <c r="BC576" s="21">
        <v>0.04</v>
      </c>
      <c r="BD576" s="21">
        <v>0.11</v>
      </c>
      <c r="BE576" s="21">
        <v>0.15</v>
      </c>
      <c r="BF576" s="21">
        <v>2.02</v>
      </c>
      <c r="BG576" s="23">
        <v>41</v>
      </c>
      <c r="BH576" s="23">
        <v>13</v>
      </c>
      <c r="BI576" s="23">
        <v>37</v>
      </c>
      <c r="BJ576" s="23">
        <v>28</v>
      </c>
      <c r="BK576" s="23">
        <v>91</v>
      </c>
      <c r="BL576" s="23">
        <v>53</v>
      </c>
      <c r="BM576" s="23">
        <v>47</v>
      </c>
      <c r="BN576" s="23">
        <v>24</v>
      </c>
      <c r="BO576" s="21"/>
      <c r="BP576" s="21"/>
      <c r="BQ576" s="21"/>
      <c r="BR576" s="21"/>
      <c r="BS576" s="21"/>
      <c r="BT576" s="21"/>
      <c r="BU576" s="23">
        <v>0.04</v>
      </c>
      <c r="BV576" s="23">
        <v>0</v>
      </c>
      <c r="BW576" s="23">
        <v>0.11</v>
      </c>
      <c r="BX576" s="23">
        <v>0.15</v>
      </c>
      <c r="BY576" s="23">
        <v>2.02</v>
      </c>
      <c r="BZ576" s="23">
        <v>2</v>
      </c>
      <c r="CA576" s="23">
        <v>261</v>
      </c>
      <c r="CB576" s="23">
        <v>170</v>
      </c>
      <c r="CC576" s="23">
        <v>140</v>
      </c>
      <c r="CD576" s="23">
        <v>57</v>
      </c>
      <c r="CE576" s="23">
        <v>140</v>
      </c>
      <c r="CF576" s="23">
        <v>57</v>
      </c>
      <c r="CG576" s="23">
        <v>299</v>
      </c>
      <c r="CH576" s="23">
        <v>86</v>
      </c>
      <c r="CI576" s="23">
        <v>1</v>
      </c>
      <c r="CJ576" s="23">
        <v>0</v>
      </c>
      <c r="CK576" s="21"/>
      <c r="CL576" s="21"/>
      <c r="CM576" s="21"/>
      <c r="CN576" s="21"/>
      <c r="CO576" s="21"/>
      <c r="CP576" s="21"/>
      <c r="CQ576" s="21"/>
      <c r="CR576" s="21"/>
      <c r="CS576" s="21"/>
      <c r="CT576" s="21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</row>
    <row r="577" spans="1:267" ht="17.25" thickBot="1">
      <c r="A577" s="23">
        <v>0</v>
      </c>
      <c r="B577" s="23">
        <v>0</v>
      </c>
      <c r="C577" s="23">
        <v>436234</v>
      </c>
      <c r="D577" s="23">
        <v>0</v>
      </c>
      <c r="E577" s="23">
        <v>0</v>
      </c>
      <c r="F577" s="23">
        <v>0</v>
      </c>
      <c r="G577" s="23">
        <v>0</v>
      </c>
      <c r="H577" s="23">
        <v>0</v>
      </c>
      <c r="I577" s="23">
        <v>3</v>
      </c>
      <c r="J577" s="21">
        <v>0</v>
      </c>
      <c r="K577" s="21">
        <v>0</v>
      </c>
      <c r="L577" s="23">
        <v>0</v>
      </c>
      <c r="M577" s="21" t="s">
        <v>190</v>
      </c>
      <c r="N577" s="21">
        <v>0</v>
      </c>
      <c r="O577" s="23">
        <v>494</v>
      </c>
      <c r="P577" s="24" t="b">
        <v>0</v>
      </c>
      <c r="Q577" s="21" t="s">
        <v>2793</v>
      </c>
      <c r="R577" s="21" t="s">
        <v>2794</v>
      </c>
      <c r="S577" s="23">
        <v>50</v>
      </c>
      <c r="T577" s="21" t="s">
        <v>1898</v>
      </c>
      <c r="U577" s="21">
        <v>0</v>
      </c>
      <c r="V577" s="21" t="s">
        <v>1899</v>
      </c>
      <c r="W577" s="21">
        <v>0</v>
      </c>
      <c r="X577" s="24" t="b">
        <v>0</v>
      </c>
      <c r="Y577" s="21"/>
      <c r="Z577" s="21" t="s">
        <v>1170</v>
      </c>
      <c r="AA577" s="23">
        <v>18</v>
      </c>
      <c r="AB577" s="23">
        <v>6</v>
      </c>
      <c r="AC577" s="23">
        <v>0</v>
      </c>
      <c r="AD577" s="23">
        <v>23</v>
      </c>
      <c r="AE577" s="23">
        <v>23</v>
      </c>
      <c r="AF577" s="23">
        <v>121</v>
      </c>
      <c r="AG577" s="23">
        <v>121</v>
      </c>
      <c r="AH577" s="21">
        <v>0</v>
      </c>
      <c r="AI577" s="21">
        <v>0</v>
      </c>
      <c r="AJ577" s="21" t="s">
        <v>190</v>
      </c>
      <c r="AK577" s="23">
        <v>0</v>
      </c>
      <c r="AL577" s="23">
        <v>0</v>
      </c>
      <c r="AM577" s="23">
        <v>0</v>
      </c>
      <c r="AN577" s="23">
        <v>0</v>
      </c>
      <c r="AO577" s="23">
        <v>0</v>
      </c>
      <c r="AP577" s="23">
        <v>0</v>
      </c>
      <c r="AQ577" s="23">
        <v>0</v>
      </c>
      <c r="AR577" s="23">
        <v>0</v>
      </c>
      <c r="AS577" s="23">
        <v>0</v>
      </c>
      <c r="AT577" s="23">
        <v>0</v>
      </c>
      <c r="AU577" s="23">
        <v>0</v>
      </c>
      <c r="AV577" s="23">
        <v>0</v>
      </c>
      <c r="AW577" s="23">
        <v>0</v>
      </c>
      <c r="AX577" s="21">
        <v>0</v>
      </c>
      <c r="AY577" s="21">
        <v>0</v>
      </c>
      <c r="AZ577" s="21">
        <v>0</v>
      </c>
      <c r="BA577" s="21">
        <v>0</v>
      </c>
      <c r="BB577" s="23">
        <v>0</v>
      </c>
      <c r="BC577" s="21">
        <v>0</v>
      </c>
      <c r="BD577" s="21">
        <v>0</v>
      </c>
      <c r="BE577" s="21">
        <v>0</v>
      </c>
      <c r="BF577" s="21">
        <v>0</v>
      </c>
      <c r="BG577" s="23">
        <v>582</v>
      </c>
      <c r="BH577" s="23">
        <v>235</v>
      </c>
      <c r="BI577" s="23">
        <v>584</v>
      </c>
      <c r="BJ577" s="23">
        <v>240</v>
      </c>
      <c r="BK577" s="23">
        <v>576</v>
      </c>
      <c r="BL577" s="23">
        <v>232</v>
      </c>
      <c r="BM577" s="23">
        <v>590</v>
      </c>
      <c r="BN577" s="23">
        <v>242</v>
      </c>
      <c r="BO577" s="21"/>
      <c r="BP577" s="21"/>
      <c r="BQ577" s="21"/>
      <c r="BR577" s="21"/>
      <c r="BS577" s="21"/>
      <c r="BT577" s="21"/>
      <c r="BU577" s="23">
        <v>0</v>
      </c>
      <c r="BV577" s="23">
        <v>0</v>
      </c>
      <c r="BW577" s="23">
        <v>0</v>
      </c>
      <c r="BX577" s="23">
        <v>0</v>
      </c>
      <c r="BY577" s="23">
        <v>0</v>
      </c>
      <c r="BZ577" s="23">
        <v>0</v>
      </c>
      <c r="CA577" s="23">
        <v>277</v>
      </c>
      <c r="CB577" s="23">
        <v>179</v>
      </c>
      <c r="CC577" s="23">
        <v>599</v>
      </c>
      <c r="CD577" s="23">
        <v>247</v>
      </c>
      <c r="CE577" s="23">
        <v>599</v>
      </c>
      <c r="CF577" s="23">
        <v>247</v>
      </c>
      <c r="CG577" s="23">
        <v>645</v>
      </c>
      <c r="CH577" s="23">
        <v>269</v>
      </c>
      <c r="CI577" s="23">
        <v>0</v>
      </c>
      <c r="CJ577" s="23">
        <v>0</v>
      </c>
      <c r="CK577" s="21"/>
      <c r="CL577" s="21"/>
      <c r="CM577" s="21"/>
      <c r="CN577" s="21"/>
      <c r="CO577" s="21"/>
      <c r="CP577" s="21"/>
      <c r="CQ577" s="21"/>
      <c r="CR577" s="21"/>
      <c r="CS577" s="21"/>
      <c r="CT577" s="21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</row>
    <row r="578" spans="1:267" ht="17.25" thickBot="1">
      <c r="A578" s="21"/>
      <c r="B578" s="21"/>
      <c r="C578" s="23">
        <v>115556</v>
      </c>
      <c r="D578" s="23">
        <v>0</v>
      </c>
      <c r="E578" s="23">
        <v>0</v>
      </c>
      <c r="F578" s="23">
        <v>0</v>
      </c>
      <c r="G578" s="23">
        <v>0</v>
      </c>
      <c r="H578" s="23">
        <v>0</v>
      </c>
      <c r="I578" s="23">
        <v>2</v>
      </c>
      <c r="J578" s="21">
        <v>1.5</v>
      </c>
      <c r="K578" s="21">
        <v>2</v>
      </c>
      <c r="L578" s="23">
        <v>0</v>
      </c>
      <c r="M578" s="21" t="s">
        <v>1270</v>
      </c>
      <c r="N578" s="21">
        <v>0</v>
      </c>
      <c r="O578" s="23">
        <v>495</v>
      </c>
      <c r="P578" s="24" t="b">
        <v>0</v>
      </c>
      <c r="Q578" s="21"/>
      <c r="R578" s="21"/>
      <c r="S578" s="23">
        <v>45</v>
      </c>
      <c r="T578" s="21" t="s">
        <v>1869</v>
      </c>
      <c r="U578" s="21">
        <v>0</v>
      </c>
      <c r="V578" s="21" t="s">
        <v>902</v>
      </c>
      <c r="W578" s="21">
        <v>0.8</v>
      </c>
      <c r="X578" s="24" t="b">
        <v>0</v>
      </c>
      <c r="Y578" s="21"/>
      <c r="Z578" s="21" t="s">
        <v>1129</v>
      </c>
      <c r="AA578" s="23">
        <v>18</v>
      </c>
      <c r="AB578" s="23">
        <v>6</v>
      </c>
      <c r="AC578" s="23">
        <v>0</v>
      </c>
      <c r="AD578" s="23">
        <v>832</v>
      </c>
      <c r="AE578" s="23">
        <v>832</v>
      </c>
      <c r="AF578" s="23">
        <v>5996</v>
      </c>
      <c r="AG578" s="23">
        <v>5996</v>
      </c>
      <c r="AH578" s="21">
        <v>0</v>
      </c>
      <c r="AI578" s="21">
        <v>0</v>
      </c>
      <c r="AJ578" s="21" t="s">
        <v>902</v>
      </c>
      <c r="AK578" s="23">
        <v>0</v>
      </c>
      <c r="AL578" s="23">
        <v>0</v>
      </c>
      <c r="AM578" s="23">
        <v>0</v>
      </c>
      <c r="AN578" s="23">
        <v>0</v>
      </c>
      <c r="AO578" s="23">
        <v>0</v>
      </c>
      <c r="AP578" s="23">
        <v>0</v>
      </c>
      <c r="AQ578" s="23">
        <v>0</v>
      </c>
      <c r="AR578" s="23">
        <v>0</v>
      </c>
      <c r="AS578" s="23">
        <v>0</v>
      </c>
      <c r="AT578" s="23">
        <v>0</v>
      </c>
      <c r="AU578" s="23">
        <v>0</v>
      </c>
      <c r="AV578" s="23">
        <v>0</v>
      </c>
      <c r="AW578" s="23">
        <v>0</v>
      </c>
      <c r="AX578" s="21">
        <v>0</v>
      </c>
      <c r="AY578" s="21">
        <v>0</v>
      </c>
      <c r="AZ578" s="21">
        <v>0</v>
      </c>
      <c r="BA578" s="21">
        <v>0</v>
      </c>
      <c r="BB578" s="23">
        <v>0</v>
      </c>
      <c r="BC578" s="21">
        <v>0</v>
      </c>
      <c r="BD578" s="21">
        <v>0</v>
      </c>
      <c r="BE578" s="21">
        <v>0</v>
      </c>
      <c r="BF578" s="21">
        <v>0</v>
      </c>
      <c r="BG578" s="23">
        <v>361</v>
      </c>
      <c r="BH578" s="23">
        <v>164</v>
      </c>
      <c r="BI578" s="23">
        <v>357</v>
      </c>
      <c r="BJ578" s="23">
        <v>160</v>
      </c>
      <c r="BK578" s="23">
        <v>322</v>
      </c>
      <c r="BL578" s="23">
        <v>142</v>
      </c>
      <c r="BM578" s="23">
        <v>369</v>
      </c>
      <c r="BN578" s="23">
        <v>162</v>
      </c>
      <c r="BO578" s="21"/>
      <c r="BP578" s="21"/>
      <c r="BQ578" s="21"/>
      <c r="BR578" s="21"/>
      <c r="BS578" s="21"/>
      <c r="BT578" s="21"/>
      <c r="BU578" s="23">
        <v>0</v>
      </c>
      <c r="BV578" s="23">
        <v>0</v>
      </c>
      <c r="BW578" s="23">
        <v>0</v>
      </c>
      <c r="BX578" s="23">
        <v>0</v>
      </c>
      <c r="BY578" s="23">
        <v>0</v>
      </c>
      <c r="BZ578" s="23">
        <v>0</v>
      </c>
      <c r="CA578" s="23">
        <v>358</v>
      </c>
      <c r="CB578" s="23">
        <v>69</v>
      </c>
      <c r="CC578" s="23">
        <v>409</v>
      </c>
      <c r="CD578" s="23">
        <v>164</v>
      </c>
      <c r="CE578" s="23">
        <v>409</v>
      </c>
      <c r="CF578" s="23">
        <v>164</v>
      </c>
      <c r="CG578" s="23">
        <v>195</v>
      </c>
      <c r="CH578" s="23">
        <v>70</v>
      </c>
      <c r="CI578" s="23">
        <v>0</v>
      </c>
      <c r="CJ578" s="23">
        <v>0</v>
      </c>
      <c r="CK578" s="21"/>
      <c r="CL578" s="21"/>
      <c r="CM578" s="21"/>
      <c r="CN578" s="21"/>
      <c r="CO578" s="21"/>
      <c r="CP578" s="21"/>
      <c r="CQ578" s="21"/>
      <c r="CR578" s="21"/>
      <c r="CS578" s="21"/>
      <c r="CT578" s="21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</row>
    <row r="579" spans="1:267" ht="17.25" thickBot="1">
      <c r="A579" s="21"/>
      <c r="B579" s="21"/>
      <c r="C579" s="23">
        <v>93264</v>
      </c>
      <c r="D579" s="23">
        <v>0</v>
      </c>
      <c r="E579" s="23">
        <v>0</v>
      </c>
      <c r="F579" s="23">
        <v>0</v>
      </c>
      <c r="G579" s="23">
        <v>0</v>
      </c>
      <c r="H579" s="23">
        <v>0</v>
      </c>
      <c r="I579" s="23">
        <v>2</v>
      </c>
      <c r="J579" s="21">
        <v>1.5</v>
      </c>
      <c r="K579" s="21">
        <v>2</v>
      </c>
      <c r="L579" s="23">
        <v>0</v>
      </c>
      <c r="M579" s="21" t="s">
        <v>1710</v>
      </c>
      <c r="N579" s="21">
        <v>0</v>
      </c>
      <c r="O579" s="23">
        <v>496</v>
      </c>
      <c r="P579" s="24" t="b">
        <v>0</v>
      </c>
      <c r="Q579" s="21"/>
      <c r="R579" s="21"/>
      <c r="S579" s="23">
        <v>45</v>
      </c>
      <c r="T579" s="21" t="s">
        <v>1868</v>
      </c>
      <c r="U579" s="21">
        <v>0</v>
      </c>
      <c r="V579" s="21" t="s">
        <v>755</v>
      </c>
      <c r="W579" s="21">
        <v>1.1000000000000001</v>
      </c>
      <c r="X579" s="24" t="b">
        <v>0</v>
      </c>
      <c r="Y579" s="21"/>
      <c r="Z579" s="21" t="s">
        <v>1129</v>
      </c>
      <c r="AA579" s="23">
        <v>18</v>
      </c>
      <c r="AB579" s="23">
        <v>6</v>
      </c>
      <c r="AC579" s="23">
        <v>0</v>
      </c>
      <c r="AD579" s="23">
        <v>1975</v>
      </c>
      <c r="AE579" s="23">
        <v>1975</v>
      </c>
      <c r="AF579" s="23">
        <v>9214</v>
      </c>
      <c r="AG579" s="23">
        <v>9214</v>
      </c>
      <c r="AH579" s="21">
        <v>0</v>
      </c>
      <c r="AI579" s="21">
        <v>0</v>
      </c>
      <c r="AJ579" s="21" t="s">
        <v>755</v>
      </c>
      <c r="AK579" s="23">
        <v>0</v>
      </c>
      <c r="AL579" s="23">
        <v>0</v>
      </c>
      <c r="AM579" s="23">
        <v>0</v>
      </c>
      <c r="AN579" s="23">
        <v>0</v>
      </c>
      <c r="AO579" s="23">
        <v>0</v>
      </c>
      <c r="AP579" s="23">
        <v>0</v>
      </c>
      <c r="AQ579" s="23">
        <v>0</v>
      </c>
      <c r="AR579" s="23">
        <v>0</v>
      </c>
      <c r="AS579" s="23">
        <v>0</v>
      </c>
      <c r="AT579" s="23">
        <v>0</v>
      </c>
      <c r="AU579" s="23">
        <v>0</v>
      </c>
      <c r="AV579" s="23">
        <v>0</v>
      </c>
      <c r="AW579" s="23">
        <v>0</v>
      </c>
      <c r="AX579" s="21">
        <v>0</v>
      </c>
      <c r="AY579" s="21">
        <v>0</v>
      </c>
      <c r="AZ579" s="21">
        <v>0</v>
      </c>
      <c r="BA579" s="21">
        <v>0</v>
      </c>
      <c r="BB579" s="23">
        <v>0</v>
      </c>
      <c r="BC579" s="21">
        <v>0</v>
      </c>
      <c r="BD579" s="21">
        <v>0</v>
      </c>
      <c r="BE579" s="21">
        <v>0</v>
      </c>
      <c r="BF579" s="21">
        <v>0</v>
      </c>
      <c r="BG579" s="23">
        <v>352</v>
      </c>
      <c r="BH579" s="23">
        <v>155</v>
      </c>
      <c r="BI579" s="23">
        <v>346</v>
      </c>
      <c r="BJ579" s="23">
        <v>150</v>
      </c>
      <c r="BK579" s="23">
        <v>309</v>
      </c>
      <c r="BL579" s="23">
        <v>131</v>
      </c>
      <c r="BM579" s="23">
        <v>360</v>
      </c>
      <c r="BN579" s="23">
        <v>153</v>
      </c>
      <c r="BO579" s="21"/>
      <c r="BP579" s="21"/>
      <c r="BQ579" s="23">
        <v>3</v>
      </c>
      <c r="BR579" s="21"/>
      <c r="BS579" s="21"/>
      <c r="BT579" s="21"/>
      <c r="BU579" s="23">
        <v>0</v>
      </c>
      <c r="BV579" s="23">
        <v>0</v>
      </c>
      <c r="BW579" s="23">
        <v>0</v>
      </c>
      <c r="BX579" s="23">
        <v>0</v>
      </c>
      <c r="BY579" s="23">
        <v>0</v>
      </c>
      <c r="BZ579" s="23">
        <v>0</v>
      </c>
      <c r="CA579" s="23">
        <v>342</v>
      </c>
      <c r="CB579" s="23">
        <v>55</v>
      </c>
      <c r="CC579" s="23">
        <v>401</v>
      </c>
      <c r="CD579" s="23">
        <v>156</v>
      </c>
      <c r="CE579" s="23">
        <v>401</v>
      </c>
      <c r="CF579" s="23">
        <v>156</v>
      </c>
      <c r="CG579" s="23">
        <v>164</v>
      </c>
      <c r="CH579" s="23">
        <v>58</v>
      </c>
      <c r="CI579" s="23">
        <v>0</v>
      </c>
      <c r="CJ579" s="23">
        <v>0</v>
      </c>
      <c r="CK579" s="21"/>
      <c r="CL579" s="21"/>
      <c r="CM579" s="21"/>
      <c r="CN579" s="21"/>
      <c r="CO579" s="21"/>
      <c r="CP579" s="21"/>
      <c r="CQ579" s="21"/>
      <c r="CR579" s="21"/>
      <c r="CS579" s="21"/>
      <c r="CT579" s="21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</row>
    <row r="580" spans="1:267" ht="17.25" thickBot="1">
      <c r="A580" s="21"/>
      <c r="B580" s="21"/>
      <c r="C580" s="23">
        <v>241157</v>
      </c>
      <c r="D580" s="23">
        <v>0</v>
      </c>
      <c r="E580" s="23">
        <v>0</v>
      </c>
      <c r="F580" s="23">
        <v>0</v>
      </c>
      <c r="G580" s="23">
        <v>0</v>
      </c>
      <c r="H580" s="23">
        <v>0</v>
      </c>
      <c r="I580" s="23">
        <v>2</v>
      </c>
      <c r="J580" s="21">
        <v>1.5</v>
      </c>
      <c r="K580" s="21">
        <v>2</v>
      </c>
      <c r="L580" s="23">
        <v>8</v>
      </c>
      <c r="M580" s="21" t="s">
        <v>310</v>
      </c>
      <c r="N580" s="21">
        <v>8</v>
      </c>
      <c r="O580" s="23">
        <v>497</v>
      </c>
      <c r="P580" s="24" t="b">
        <v>0</v>
      </c>
      <c r="Q580" s="21"/>
      <c r="R580" s="21"/>
      <c r="S580" s="23">
        <v>45</v>
      </c>
      <c r="T580" s="21" t="s">
        <v>1885</v>
      </c>
      <c r="U580" s="21">
        <v>8</v>
      </c>
      <c r="V580" s="21" t="s">
        <v>1886</v>
      </c>
      <c r="W580" s="21">
        <v>1.3</v>
      </c>
      <c r="X580" s="24" t="b">
        <v>0</v>
      </c>
      <c r="Y580" s="21"/>
      <c r="Z580" s="21" t="s">
        <v>1129</v>
      </c>
      <c r="AA580" s="23">
        <v>18</v>
      </c>
      <c r="AB580" s="23">
        <v>6</v>
      </c>
      <c r="AC580" s="23">
        <v>8</v>
      </c>
      <c r="AD580" s="23">
        <v>42813</v>
      </c>
      <c r="AE580" s="23">
        <v>42813</v>
      </c>
      <c r="AF580" s="23">
        <v>4233</v>
      </c>
      <c r="AG580" s="23">
        <v>4233</v>
      </c>
      <c r="AH580" s="21">
        <v>1.8</v>
      </c>
      <c r="AI580" s="21">
        <v>1.8</v>
      </c>
      <c r="AJ580" s="21" t="s">
        <v>2600</v>
      </c>
      <c r="AK580" s="23">
        <v>90</v>
      </c>
      <c r="AL580" s="23">
        <v>1</v>
      </c>
      <c r="AM580" s="23">
        <v>0</v>
      </c>
      <c r="AN580" s="23">
        <v>0</v>
      </c>
      <c r="AO580" s="23">
        <v>2</v>
      </c>
      <c r="AP580" s="23">
        <v>0</v>
      </c>
      <c r="AQ580" s="23">
        <v>0</v>
      </c>
      <c r="AR580" s="23">
        <v>0</v>
      </c>
      <c r="AS580" s="23">
        <v>0</v>
      </c>
      <c r="AT580" s="23">
        <v>0</v>
      </c>
      <c r="AU580" s="23">
        <v>0</v>
      </c>
      <c r="AV580" s="23">
        <v>1</v>
      </c>
      <c r="AW580" s="23">
        <v>27</v>
      </c>
      <c r="AX580" s="21">
        <v>48.6</v>
      </c>
      <c r="AY580" s="21">
        <v>12.3</v>
      </c>
      <c r="AZ580" s="21">
        <v>11</v>
      </c>
      <c r="BA580" s="21">
        <v>7.2</v>
      </c>
      <c r="BB580" s="23">
        <v>1</v>
      </c>
      <c r="BC580" s="21">
        <v>0.05</v>
      </c>
      <c r="BD580" s="21">
        <v>0.14000000000000001</v>
      </c>
      <c r="BE580" s="21">
        <v>0.19</v>
      </c>
      <c r="BF580" s="21">
        <v>2.02</v>
      </c>
      <c r="BG580" s="23">
        <v>9</v>
      </c>
      <c r="BH580" s="23">
        <v>1</v>
      </c>
      <c r="BI580" s="23">
        <v>91</v>
      </c>
      <c r="BJ580" s="23">
        <v>24</v>
      </c>
      <c r="BK580" s="23">
        <v>75</v>
      </c>
      <c r="BL580" s="23">
        <v>15</v>
      </c>
      <c r="BM580" s="23">
        <v>37</v>
      </c>
      <c r="BN580" s="23">
        <v>7</v>
      </c>
      <c r="BO580" s="21"/>
      <c r="BP580" s="21"/>
      <c r="BQ580" s="21"/>
      <c r="BR580" s="21"/>
      <c r="BS580" s="21"/>
      <c r="BT580" s="21"/>
      <c r="BU580" s="23">
        <v>0.05</v>
      </c>
      <c r="BV580" s="23">
        <v>0</v>
      </c>
      <c r="BW580" s="23">
        <v>0.14000000000000001</v>
      </c>
      <c r="BX580" s="23">
        <v>0.19</v>
      </c>
      <c r="BY580" s="23">
        <v>2.02</v>
      </c>
      <c r="BZ580" s="23">
        <v>2</v>
      </c>
      <c r="CA580" s="23">
        <v>452</v>
      </c>
      <c r="CB580" s="23">
        <v>129</v>
      </c>
      <c r="CC580" s="23">
        <v>17</v>
      </c>
      <c r="CD580" s="23">
        <v>6</v>
      </c>
      <c r="CE580" s="23">
        <v>17</v>
      </c>
      <c r="CF580" s="23">
        <v>6</v>
      </c>
      <c r="CG580" s="23">
        <v>148</v>
      </c>
      <c r="CH580" s="23">
        <v>53</v>
      </c>
      <c r="CI580" s="23">
        <v>1</v>
      </c>
      <c r="CJ580" s="23">
        <v>0</v>
      </c>
      <c r="CK580" s="21"/>
      <c r="CL580" s="21"/>
      <c r="CM580" s="21"/>
      <c r="CN580" s="21"/>
      <c r="CO580" s="21"/>
      <c r="CP580" s="21"/>
      <c r="CQ580" s="21"/>
      <c r="CR580" s="21"/>
      <c r="CS580" s="21"/>
      <c r="CT580" s="21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</row>
    <row r="581" spans="1:267" ht="17.25" thickBot="1">
      <c r="A581" s="23">
        <v>0</v>
      </c>
      <c r="B581" s="23">
        <v>0</v>
      </c>
      <c r="C581" s="23">
        <v>40383</v>
      </c>
      <c r="D581" s="23">
        <v>0</v>
      </c>
      <c r="E581" s="23">
        <v>0</v>
      </c>
      <c r="F581" s="23">
        <v>0</v>
      </c>
      <c r="G581" s="23">
        <v>0</v>
      </c>
      <c r="H581" s="23">
        <v>0</v>
      </c>
      <c r="I581" s="23">
        <v>1</v>
      </c>
      <c r="J581" s="21">
        <v>0</v>
      </c>
      <c r="K581" s="21">
        <v>0</v>
      </c>
      <c r="L581" s="23">
        <v>0</v>
      </c>
      <c r="M581" s="21" t="s">
        <v>893</v>
      </c>
      <c r="N581" s="21">
        <v>0</v>
      </c>
      <c r="O581" s="23">
        <v>498</v>
      </c>
      <c r="P581" s="24" t="b">
        <v>0</v>
      </c>
      <c r="Q581" s="21" t="s">
        <v>2922</v>
      </c>
      <c r="R581" s="21" t="s">
        <v>2964</v>
      </c>
      <c r="S581" s="23">
        <v>40</v>
      </c>
      <c r="T581" s="21" t="s">
        <v>1863</v>
      </c>
      <c r="U581" s="21">
        <v>0</v>
      </c>
      <c r="V581" s="21" t="s">
        <v>975</v>
      </c>
      <c r="W581" s="21">
        <v>3.9</v>
      </c>
      <c r="X581" s="24" t="b">
        <v>0</v>
      </c>
      <c r="Y581" s="21"/>
      <c r="Z581" s="21" t="s">
        <v>1170</v>
      </c>
      <c r="AA581" s="23">
        <v>18</v>
      </c>
      <c r="AB581" s="23">
        <v>6</v>
      </c>
      <c r="AC581" s="23">
        <v>0</v>
      </c>
      <c r="AD581" s="23">
        <v>217</v>
      </c>
      <c r="AE581" s="23">
        <v>217</v>
      </c>
      <c r="AF581" s="23">
        <v>30829</v>
      </c>
      <c r="AG581" s="23">
        <v>30829</v>
      </c>
      <c r="AH581" s="21">
        <v>0</v>
      </c>
      <c r="AI581" s="21">
        <v>0</v>
      </c>
      <c r="AJ581" s="21" t="s">
        <v>975</v>
      </c>
      <c r="AK581" s="23">
        <v>0</v>
      </c>
      <c r="AL581" s="23">
        <v>0</v>
      </c>
      <c r="AM581" s="23">
        <v>0</v>
      </c>
      <c r="AN581" s="23">
        <v>0</v>
      </c>
      <c r="AO581" s="23">
        <v>0</v>
      </c>
      <c r="AP581" s="23">
        <v>0</v>
      </c>
      <c r="AQ581" s="23">
        <v>0</v>
      </c>
      <c r="AR581" s="23">
        <v>0</v>
      </c>
      <c r="AS581" s="23">
        <v>0</v>
      </c>
      <c r="AT581" s="23">
        <v>0</v>
      </c>
      <c r="AU581" s="23">
        <v>0</v>
      </c>
      <c r="AV581" s="23">
        <v>0</v>
      </c>
      <c r="AW581" s="23">
        <v>0</v>
      </c>
      <c r="AX581" s="21">
        <v>0</v>
      </c>
      <c r="AY581" s="21">
        <v>0</v>
      </c>
      <c r="AZ581" s="21">
        <v>0</v>
      </c>
      <c r="BA581" s="21">
        <v>0</v>
      </c>
      <c r="BB581" s="23">
        <v>0</v>
      </c>
      <c r="BC581" s="21">
        <v>0</v>
      </c>
      <c r="BD581" s="21">
        <v>0</v>
      </c>
      <c r="BE581" s="21">
        <v>0</v>
      </c>
      <c r="BF581" s="21">
        <v>0</v>
      </c>
      <c r="BG581" s="23">
        <v>230</v>
      </c>
      <c r="BH581" s="23">
        <v>20</v>
      </c>
      <c r="BI581" s="23">
        <v>219</v>
      </c>
      <c r="BJ581" s="23">
        <v>7</v>
      </c>
      <c r="BK581" s="23">
        <v>176</v>
      </c>
      <c r="BL581" s="23">
        <v>6</v>
      </c>
      <c r="BM581" s="23">
        <v>238</v>
      </c>
      <c r="BN581" s="23">
        <v>20</v>
      </c>
      <c r="BO581" s="21"/>
      <c r="BP581" s="21"/>
      <c r="BQ581" s="21"/>
      <c r="BR581" s="21"/>
      <c r="BS581" s="21"/>
      <c r="BT581" s="21"/>
      <c r="BU581" s="23">
        <v>0</v>
      </c>
      <c r="BV581" s="23">
        <v>0</v>
      </c>
      <c r="BW581" s="23">
        <v>0</v>
      </c>
      <c r="BX581" s="23">
        <v>0</v>
      </c>
      <c r="BY581" s="23">
        <v>0</v>
      </c>
      <c r="BZ581" s="23">
        <v>0</v>
      </c>
      <c r="CA581" s="23">
        <v>556</v>
      </c>
      <c r="CB581" s="23">
        <v>35</v>
      </c>
      <c r="CC581" s="23">
        <v>288</v>
      </c>
      <c r="CD581" s="23">
        <v>26</v>
      </c>
      <c r="CE581" s="23">
        <v>288</v>
      </c>
      <c r="CF581" s="23">
        <v>26</v>
      </c>
      <c r="CG581" s="23">
        <v>88</v>
      </c>
      <c r="CH581" s="23">
        <v>13</v>
      </c>
      <c r="CI581" s="23">
        <v>0</v>
      </c>
      <c r="CJ581" s="23">
        <v>0</v>
      </c>
      <c r="CK581" s="21"/>
      <c r="CL581" s="21"/>
      <c r="CM581" s="21"/>
      <c r="CN581" s="21"/>
      <c r="CO581" s="21"/>
      <c r="CP581" s="21"/>
      <c r="CQ581" s="21"/>
      <c r="CR581" s="21"/>
      <c r="CS581" s="21"/>
      <c r="CT581" s="21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</row>
    <row r="582" spans="1:267" ht="17.25" thickBot="1">
      <c r="A582" s="21"/>
      <c r="B582" s="21"/>
      <c r="C582" s="23">
        <v>132015</v>
      </c>
      <c r="D582" s="23">
        <v>0</v>
      </c>
      <c r="E582" s="23">
        <v>0</v>
      </c>
      <c r="F582" s="23">
        <v>0</v>
      </c>
      <c r="G582" s="23">
        <v>0</v>
      </c>
      <c r="H582" s="23">
        <v>0</v>
      </c>
      <c r="I582" s="23">
        <v>3</v>
      </c>
      <c r="J582" s="21">
        <v>1.6</v>
      </c>
      <c r="K582" s="21">
        <v>2.1</v>
      </c>
      <c r="L582" s="23">
        <v>0</v>
      </c>
      <c r="M582" s="21" t="s">
        <v>1870</v>
      </c>
      <c r="N582" s="21">
        <v>0</v>
      </c>
      <c r="O582" s="23">
        <v>499</v>
      </c>
      <c r="P582" s="24" t="b">
        <v>0</v>
      </c>
      <c r="Q582" s="21"/>
      <c r="R582" s="21"/>
      <c r="S582" s="23">
        <v>55</v>
      </c>
      <c r="T582" s="21" t="s">
        <v>1871</v>
      </c>
      <c r="U582" s="21">
        <v>0</v>
      </c>
      <c r="V582" s="21" t="s">
        <v>743</v>
      </c>
      <c r="W582" s="21">
        <v>0.6</v>
      </c>
      <c r="X582" s="24" t="b">
        <v>0</v>
      </c>
      <c r="Y582" s="21"/>
      <c r="Z582" s="21" t="s">
        <v>1129</v>
      </c>
      <c r="AA582" s="23">
        <v>18</v>
      </c>
      <c r="AB582" s="23">
        <v>6</v>
      </c>
      <c r="AC582" s="23">
        <v>0</v>
      </c>
      <c r="AD582" s="23">
        <v>753</v>
      </c>
      <c r="AE582" s="23">
        <v>753</v>
      </c>
      <c r="AF582" s="23">
        <v>6918</v>
      </c>
      <c r="AG582" s="23">
        <v>6918</v>
      </c>
      <c r="AH582" s="21">
        <v>0</v>
      </c>
      <c r="AI582" s="21">
        <v>0</v>
      </c>
      <c r="AJ582" s="21" t="s">
        <v>743</v>
      </c>
      <c r="AK582" s="23">
        <v>0</v>
      </c>
      <c r="AL582" s="23">
        <v>0</v>
      </c>
      <c r="AM582" s="23">
        <v>0</v>
      </c>
      <c r="AN582" s="23">
        <v>0</v>
      </c>
      <c r="AO582" s="23">
        <v>0</v>
      </c>
      <c r="AP582" s="23">
        <v>0</v>
      </c>
      <c r="AQ582" s="23">
        <v>0</v>
      </c>
      <c r="AR582" s="23">
        <v>0</v>
      </c>
      <c r="AS582" s="23">
        <v>0</v>
      </c>
      <c r="AT582" s="23">
        <v>0</v>
      </c>
      <c r="AU582" s="23">
        <v>0</v>
      </c>
      <c r="AV582" s="23">
        <v>0</v>
      </c>
      <c r="AW582" s="23">
        <v>0</v>
      </c>
      <c r="AX582" s="21">
        <v>0</v>
      </c>
      <c r="AY582" s="21">
        <v>0</v>
      </c>
      <c r="AZ582" s="21">
        <v>0</v>
      </c>
      <c r="BA582" s="21">
        <v>0</v>
      </c>
      <c r="BB582" s="23">
        <v>0</v>
      </c>
      <c r="BC582" s="21">
        <v>0</v>
      </c>
      <c r="BD582" s="21">
        <v>0</v>
      </c>
      <c r="BE582" s="21">
        <v>0</v>
      </c>
      <c r="BF582" s="21">
        <v>0</v>
      </c>
      <c r="BG582" s="23">
        <v>610</v>
      </c>
      <c r="BH582" s="23">
        <v>251</v>
      </c>
      <c r="BI582" s="23">
        <v>613</v>
      </c>
      <c r="BJ582" s="23">
        <v>255</v>
      </c>
      <c r="BK582" s="23">
        <v>608</v>
      </c>
      <c r="BL582" s="23">
        <v>250</v>
      </c>
      <c r="BM582" s="23">
        <v>616</v>
      </c>
      <c r="BN582" s="23">
        <v>257</v>
      </c>
      <c r="BO582" s="21"/>
      <c r="BP582" s="21"/>
      <c r="BQ582" s="21"/>
      <c r="BR582" s="21"/>
      <c r="BS582" s="21"/>
      <c r="BT582" s="21"/>
      <c r="BU582" s="23">
        <v>0</v>
      </c>
      <c r="BV582" s="23">
        <v>0</v>
      </c>
      <c r="BW582" s="23">
        <v>0</v>
      </c>
      <c r="BX582" s="23">
        <v>0</v>
      </c>
      <c r="BY582" s="23">
        <v>0</v>
      </c>
      <c r="BZ582" s="23">
        <v>0</v>
      </c>
      <c r="CA582" s="23">
        <v>101</v>
      </c>
      <c r="CB582" s="23">
        <v>61</v>
      </c>
      <c r="CC582" s="23">
        <v>623</v>
      </c>
      <c r="CD582" s="23">
        <v>261</v>
      </c>
      <c r="CE582" s="23">
        <v>623</v>
      </c>
      <c r="CF582" s="23">
        <v>261</v>
      </c>
      <c r="CG582" s="23">
        <v>225</v>
      </c>
      <c r="CH582" s="23">
        <v>69</v>
      </c>
      <c r="CI582" s="23">
        <v>0</v>
      </c>
      <c r="CJ582" s="23">
        <v>0</v>
      </c>
      <c r="CK582" s="21"/>
      <c r="CL582" s="21"/>
      <c r="CM582" s="21"/>
      <c r="CN582" s="21"/>
      <c r="CO582" s="21"/>
      <c r="CP582" s="21"/>
      <c r="CQ582" s="21"/>
      <c r="CR582" s="21"/>
      <c r="CS582" s="21"/>
      <c r="CT582" s="21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</row>
    <row r="583" spans="1:267" ht="17.25" thickBot="1">
      <c r="A583" s="23">
        <v>0</v>
      </c>
      <c r="B583" s="21"/>
      <c r="C583" s="23">
        <v>78830</v>
      </c>
      <c r="D583" s="23">
        <v>0</v>
      </c>
      <c r="E583" s="23">
        <v>0</v>
      </c>
      <c r="F583" s="23">
        <v>0</v>
      </c>
      <c r="G583" s="23">
        <v>0</v>
      </c>
      <c r="H583" s="23">
        <v>0</v>
      </c>
      <c r="I583" s="23">
        <v>4</v>
      </c>
      <c r="J583" s="21">
        <v>0</v>
      </c>
      <c r="K583" s="21">
        <v>3.6</v>
      </c>
      <c r="L583" s="23">
        <v>0</v>
      </c>
      <c r="M583" s="21" t="s">
        <v>1570</v>
      </c>
      <c r="N583" s="21">
        <v>0</v>
      </c>
      <c r="O583" s="23">
        <v>500</v>
      </c>
      <c r="P583" s="24" t="b">
        <v>0</v>
      </c>
      <c r="Q583" s="21" t="s">
        <v>2965</v>
      </c>
      <c r="R583" s="21" t="s">
        <v>2966</v>
      </c>
      <c r="S583" s="23">
        <v>125</v>
      </c>
      <c r="T583" s="21" t="s">
        <v>1864</v>
      </c>
      <c r="U583" s="21">
        <v>0</v>
      </c>
      <c r="V583" s="21" t="s">
        <v>660</v>
      </c>
      <c r="W583" s="21">
        <v>2</v>
      </c>
      <c r="X583" s="24" t="b">
        <v>0</v>
      </c>
      <c r="Y583" s="21"/>
      <c r="Z583" s="21" t="s">
        <v>1143</v>
      </c>
      <c r="AA583" s="23">
        <v>18</v>
      </c>
      <c r="AB583" s="23">
        <v>6</v>
      </c>
      <c r="AC583" s="23">
        <v>0</v>
      </c>
      <c r="AD583" s="23">
        <v>565</v>
      </c>
      <c r="AE583" s="23">
        <v>565</v>
      </c>
      <c r="AF583" s="23">
        <v>202058</v>
      </c>
      <c r="AG583" s="23">
        <v>202058</v>
      </c>
      <c r="AH583" s="21">
        <v>0</v>
      </c>
      <c r="AI583" s="21">
        <v>0</v>
      </c>
      <c r="AJ583" s="21" t="s">
        <v>660</v>
      </c>
      <c r="AK583" s="23">
        <v>0</v>
      </c>
      <c r="AL583" s="23">
        <v>0</v>
      </c>
      <c r="AM583" s="23">
        <v>0</v>
      </c>
      <c r="AN583" s="23">
        <v>0</v>
      </c>
      <c r="AO583" s="23">
        <v>0</v>
      </c>
      <c r="AP583" s="23">
        <v>0</v>
      </c>
      <c r="AQ583" s="23">
        <v>0</v>
      </c>
      <c r="AR583" s="23">
        <v>0</v>
      </c>
      <c r="AS583" s="23">
        <v>0</v>
      </c>
      <c r="AT583" s="23">
        <v>0</v>
      </c>
      <c r="AU583" s="23">
        <v>0</v>
      </c>
      <c r="AV583" s="23">
        <v>0</v>
      </c>
      <c r="AW583" s="23">
        <v>0</v>
      </c>
      <c r="AX583" s="21">
        <v>0</v>
      </c>
      <c r="AY583" s="21">
        <v>0</v>
      </c>
      <c r="AZ583" s="21">
        <v>0</v>
      </c>
      <c r="BA583" s="21">
        <v>0</v>
      </c>
      <c r="BB583" s="23">
        <v>0</v>
      </c>
      <c r="BC583" s="21">
        <v>0</v>
      </c>
      <c r="BD583" s="21">
        <v>0</v>
      </c>
      <c r="BE583" s="21">
        <v>0</v>
      </c>
      <c r="BF583" s="21">
        <v>0</v>
      </c>
      <c r="BG583" s="23">
        <v>663</v>
      </c>
      <c r="BH583" s="23">
        <v>87</v>
      </c>
      <c r="BI583" s="23">
        <v>663</v>
      </c>
      <c r="BJ583" s="23">
        <v>87</v>
      </c>
      <c r="BK583" s="23">
        <v>663</v>
      </c>
      <c r="BL583" s="23">
        <v>87</v>
      </c>
      <c r="BM583" s="23">
        <v>663</v>
      </c>
      <c r="BN583" s="23">
        <v>87</v>
      </c>
      <c r="BO583" s="21"/>
      <c r="BP583" s="21"/>
      <c r="BQ583" s="23">
        <v>2</v>
      </c>
      <c r="BR583" s="21"/>
      <c r="BS583" s="23">
        <v>1</v>
      </c>
      <c r="BT583" s="21"/>
      <c r="BU583" s="23">
        <v>0</v>
      </c>
      <c r="BV583" s="23">
        <v>0</v>
      </c>
      <c r="BW583" s="23">
        <v>0</v>
      </c>
      <c r="BX583" s="23">
        <v>0</v>
      </c>
      <c r="BY583" s="23">
        <v>0</v>
      </c>
      <c r="BZ583" s="23">
        <v>0</v>
      </c>
      <c r="CA583" s="23">
        <v>2</v>
      </c>
      <c r="CB583" s="23">
        <v>2</v>
      </c>
      <c r="CC583" s="23">
        <v>660</v>
      </c>
      <c r="CD583" s="23">
        <v>87</v>
      </c>
      <c r="CE583" s="23">
        <v>660</v>
      </c>
      <c r="CF583" s="23">
        <v>87</v>
      </c>
      <c r="CG583" s="23">
        <v>129</v>
      </c>
      <c r="CH583" s="23">
        <v>22</v>
      </c>
      <c r="CI583" s="23">
        <v>0</v>
      </c>
      <c r="CJ583" s="23">
        <v>0</v>
      </c>
      <c r="CK583" s="21"/>
      <c r="CL583" s="21"/>
      <c r="CM583" s="21"/>
      <c r="CN583" s="21"/>
      <c r="CO583" s="21"/>
      <c r="CP583" s="21"/>
      <c r="CQ583" s="21"/>
      <c r="CR583" s="21"/>
      <c r="CS583" s="21"/>
      <c r="CT583" s="21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</row>
    <row r="584" spans="1:267" ht="17.25" thickBot="1">
      <c r="A584" s="21"/>
      <c r="B584" s="21"/>
      <c r="C584" s="23">
        <v>445044</v>
      </c>
      <c r="D584" s="23">
        <v>0</v>
      </c>
      <c r="E584" s="23">
        <v>0</v>
      </c>
      <c r="F584" s="23">
        <v>0</v>
      </c>
      <c r="G584" s="23">
        <v>0</v>
      </c>
      <c r="H584" s="23">
        <v>0</v>
      </c>
      <c r="I584" s="23">
        <v>3</v>
      </c>
      <c r="J584" s="21">
        <v>2</v>
      </c>
      <c r="K584" s="21">
        <v>2.5</v>
      </c>
      <c r="L584" s="23">
        <v>2</v>
      </c>
      <c r="M584" s="21" t="s">
        <v>1887</v>
      </c>
      <c r="N584" s="21">
        <v>2</v>
      </c>
      <c r="O584" s="23">
        <v>501</v>
      </c>
      <c r="P584" s="24" t="b">
        <v>0</v>
      </c>
      <c r="Q584" s="21"/>
      <c r="R584" s="21"/>
      <c r="S584" s="23">
        <v>70</v>
      </c>
      <c r="T584" s="21" t="s">
        <v>1888</v>
      </c>
      <c r="U584" s="21">
        <v>2</v>
      </c>
      <c r="V584" s="21" t="s">
        <v>710</v>
      </c>
      <c r="W584" s="21">
        <v>1.4</v>
      </c>
      <c r="X584" s="24" t="b">
        <v>0</v>
      </c>
      <c r="Y584" s="21"/>
      <c r="Z584" s="21" t="s">
        <v>1129</v>
      </c>
      <c r="AA584" s="23">
        <v>18</v>
      </c>
      <c r="AB584" s="23">
        <v>6</v>
      </c>
      <c r="AC584" s="23">
        <v>2</v>
      </c>
      <c r="AD584" s="23">
        <v>2158</v>
      </c>
      <c r="AE584" s="23">
        <v>2158</v>
      </c>
      <c r="AF584" s="23">
        <v>9872</v>
      </c>
      <c r="AG584" s="23">
        <v>9872</v>
      </c>
      <c r="AH584" s="21">
        <v>0.3</v>
      </c>
      <c r="AI584" s="21">
        <v>0.3</v>
      </c>
      <c r="AJ584" s="21" t="s">
        <v>710</v>
      </c>
      <c r="AK584" s="23">
        <v>90</v>
      </c>
      <c r="AL584" s="23">
        <v>0</v>
      </c>
      <c r="AM584" s="23">
        <v>0</v>
      </c>
      <c r="AN584" s="23">
        <v>0</v>
      </c>
      <c r="AO584" s="23">
        <v>2</v>
      </c>
      <c r="AP584" s="23">
        <v>0</v>
      </c>
      <c r="AQ584" s="23">
        <v>0</v>
      </c>
      <c r="AR584" s="23">
        <v>0</v>
      </c>
      <c r="AS584" s="23">
        <v>0</v>
      </c>
      <c r="AT584" s="23">
        <v>0</v>
      </c>
      <c r="AU584" s="23">
        <v>0</v>
      </c>
      <c r="AV584" s="23">
        <v>0</v>
      </c>
      <c r="AW584" s="23">
        <v>12</v>
      </c>
      <c r="AX584" s="21">
        <v>10</v>
      </c>
      <c r="AY584" s="21">
        <v>19.8</v>
      </c>
      <c r="AZ584" s="21">
        <v>19</v>
      </c>
      <c r="BA584" s="21">
        <v>4.9000000000000004</v>
      </c>
      <c r="BB584" s="23">
        <v>1</v>
      </c>
      <c r="BC584" s="21">
        <v>0.04</v>
      </c>
      <c r="BD584" s="21">
        <v>0.36</v>
      </c>
      <c r="BE584" s="21">
        <v>0.4</v>
      </c>
      <c r="BF584" s="21">
        <v>2.02</v>
      </c>
      <c r="BG584" s="23">
        <v>139</v>
      </c>
      <c r="BH584" s="23">
        <v>54</v>
      </c>
      <c r="BI584" s="23">
        <v>56</v>
      </c>
      <c r="BJ584" s="23">
        <v>39</v>
      </c>
      <c r="BK584" s="23">
        <v>53</v>
      </c>
      <c r="BL584" s="23">
        <v>27</v>
      </c>
      <c r="BM584" s="23">
        <v>80</v>
      </c>
      <c r="BN584" s="23">
        <v>45</v>
      </c>
      <c r="BO584" s="23">
        <v>3</v>
      </c>
      <c r="BP584" s="21"/>
      <c r="BQ584" s="21"/>
      <c r="BR584" s="21"/>
      <c r="BS584" s="21"/>
      <c r="BT584" s="21"/>
      <c r="BU584" s="23">
        <v>0.04</v>
      </c>
      <c r="BV584" s="23">
        <v>0</v>
      </c>
      <c r="BW584" s="23">
        <v>0.36</v>
      </c>
      <c r="BX584" s="23">
        <v>0.4</v>
      </c>
      <c r="BY584" s="23">
        <v>2.02</v>
      </c>
      <c r="BZ584" s="23">
        <v>2</v>
      </c>
      <c r="CA584" s="23">
        <v>36</v>
      </c>
      <c r="CB584" s="23">
        <v>23</v>
      </c>
      <c r="CC584" s="23">
        <v>173</v>
      </c>
      <c r="CD584" s="23">
        <v>81</v>
      </c>
      <c r="CE584" s="23">
        <v>173</v>
      </c>
      <c r="CF584" s="23">
        <v>81</v>
      </c>
      <c r="CG584" s="23">
        <v>141</v>
      </c>
      <c r="CH584" s="23">
        <v>47</v>
      </c>
      <c r="CI584" s="23">
        <v>1</v>
      </c>
      <c r="CJ584" s="23">
        <v>0</v>
      </c>
      <c r="CK584" s="21"/>
      <c r="CL584" s="21"/>
      <c r="CM584" s="21"/>
      <c r="CN584" s="21"/>
      <c r="CO584" s="21"/>
      <c r="CP584" s="21"/>
      <c r="CQ584" s="21"/>
      <c r="CR584" s="21"/>
      <c r="CS584" s="21"/>
      <c r="CT584" s="21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</row>
    <row r="585" spans="1:267" ht="17.25" thickBot="1">
      <c r="A585" s="21"/>
      <c r="B585" s="21"/>
      <c r="C585" s="23">
        <v>37915</v>
      </c>
      <c r="D585" s="23">
        <v>0</v>
      </c>
      <c r="E585" s="23">
        <v>0</v>
      </c>
      <c r="F585" s="23">
        <v>0</v>
      </c>
      <c r="G585" s="23">
        <v>0</v>
      </c>
      <c r="H585" s="23">
        <v>0</v>
      </c>
      <c r="I585" s="23">
        <v>1</v>
      </c>
      <c r="J585" s="21">
        <v>2.7</v>
      </c>
      <c r="K585" s="21">
        <v>3.2</v>
      </c>
      <c r="L585" s="23">
        <v>0</v>
      </c>
      <c r="M585" s="21" t="s">
        <v>1861</v>
      </c>
      <c r="N585" s="21">
        <v>0</v>
      </c>
      <c r="O585" s="23">
        <v>502</v>
      </c>
      <c r="P585" s="24" t="b">
        <v>0</v>
      </c>
      <c r="Q585" s="21"/>
      <c r="R585" s="21"/>
      <c r="S585" s="23">
        <v>50</v>
      </c>
      <c r="T585" s="21" t="s">
        <v>1862</v>
      </c>
      <c r="U585" s="21">
        <v>0</v>
      </c>
      <c r="V585" s="21" t="s">
        <v>719</v>
      </c>
      <c r="W585" s="21">
        <v>0.8</v>
      </c>
      <c r="X585" s="24" t="b">
        <v>0</v>
      </c>
      <c r="Y585" s="21"/>
      <c r="Z585" s="21" t="s">
        <v>1129</v>
      </c>
      <c r="AA585" s="23">
        <v>18</v>
      </c>
      <c r="AB585" s="23">
        <v>6</v>
      </c>
      <c r="AC585" s="23">
        <v>0</v>
      </c>
      <c r="AD585" s="23">
        <v>1928</v>
      </c>
      <c r="AE585" s="23">
        <v>1928</v>
      </c>
      <c r="AF585" s="23">
        <v>6888</v>
      </c>
      <c r="AG585" s="23">
        <v>6888</v>
      </c>
      <c r="AH585" s="21">
        <v>0</v>
      </c>
      <c r="AI585" s="21">
        <v>0</v>
      </c>
      <c r="AJ585" s="21" t="s">
        <v>719</v>
      </c>
      <c r="AK585" s="23">
        <v>0</v>
      </c>
      <c r="AL585" s="23">
        <v>0</v>
      </c>
      <c r="AM585" s="23">
        <v>0</v>
      </c>
      <c r="AN585" s="23">
        <v>0</v>
      </c>
      <c r="AO585" s="23">
        <v>0</v>
      </c>
      <c r="AP585" s="23">
        <v>0</v>
      </c>
      <c r="AQ585" s="23">
        <v>0</v>
      </c>
      <c r="AR585" s="23">
        <v>0</v>
      </c>
      <c r="AS585" s="23">
        <v>0</v>
      </c>
      <c r="AT585" s="23">
        <v>0</v>
      </c>
      <c r="AU585" s="23">
        <v>0</v>
      </c>
      <c r="AV585" s="23">
        <v>0</v>
      </c>
      <c r="AW585" s="23">
        <v>0</v>
      </c>
      <c r="AX585" s="21">
        <v>0</v>
      </c>
      <c r="AY585" s="21">
        <v>0</v>
      </c>
      <c r="AZ585" s="21">
        <v>0</v>
      </c>
      <c r="BA585" s="21">
        <v>0</v>
      </c>
      <c r="BB585" s="23">
        <v>0</v>
      </c>
      <c r="BC585" s="21">
        <v>0</v>
      </c>
      <c r="BD585" s="21">
        <v>0</v>
      </c>
      <c r="BE585" s="21">
        <v>0</v>
      </c>
      <c r="BF585" s="21">
        <v>0</v>
      </c>
      <c r="BG585" s="23">
        <v>501</v>
      </c>
      <c r="BH585" s="23">
        <v>72</v>
      </c>
      <c r="BI585" s="23">
        <v>501</v>
      </c>
      <c r="BJ585" s="23">
        <v>66</v>
      </c>
      <c r="BK585" s="23">
        <v>482</v>
      </c>
      <c r="BL585" s="23">
        <v>66</v>
      </c>
      <c r="BM585" s="23">
        <v>509</v>
      </c>
      <c r="BN585" s="23">
        <v>72</v>
      </c>
      <c r="BO585" s="21"/>
      <c r="BP585" s="21"/>
      <c r="BQ585" s="21"/>
      <c r="BR585" s="21"/>
      <c r="BS585" s="21"/>
      <c r="BT585" s="21"/>
      <c r="BU585" s="23">
        <v>0</v>
      </c>
      <c r="BV585" s="23">
        <v>0</v>
      </c>
      <c r="BW585" s="23">
        <v>0</v>
      </c>
      <c r="BX585" s="23">
        <v>0</v>
      </c>
      <c r="BY585" s="23">
        <v>0</v>
      </c>
      <c r="BZ585" s="23">
        <v>0</v>
      </c>
      <c r="CA585" s="23">
        <v>152</v>
      </c>
      <c r="CB585" s="23">
        <v>4</v>
      </c>
      <c r="CC585" s="23">
        <v>540</v>
      </c>
      <c r="CD585" s="23">
        <v>74</v>
      </c>
      <c r="CE585" s="23">
        <v>540</v>
      </c>
      <c r="CF585" s="23">
        <v>74</v>
      </c>
      <c r="CG585" s="23">
        <v>191</v>
      </c>
      <c r="CH585" s="23">
        <v>26</v>
      </c>
      <c r="CI585" s="23">
        <v>0</v>
      </c>
      <c r="CJ585" s="23">
        <v>0</v>
      </c>
      <c r="CK585" s="21"/>
      <c r="CL585" s="21"/>
      <c r="CM585" s="21"/>
      <c r="CN585" s="21"/>
      <c r="CO585" s="21"/>
      <c r="CP585" s="21"/>
      <c r="CQ585" s="21"/>
      <c r="CR585" s="21"/>
      <c r="CS585" s="21"/>
      <c r="CT585" s="21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</row>
    <row r="586" spans="1:267" ht="17.25" thickBot="1">
      <c r="A586" s="21"/>
      <c r="B586" s="21"/>
      <c r="C586" s="23">
        <v>200826</v>
      </c>
      <c r="D586" s="23">
        <v>0</v>
      </c>
      <c r="E586" s="23">
        <v>0</v>
      </c>
      <c r="F586" s="23">
        <v>0</v>
      </c>
      <c r="G586" s="23">
        <v>0</v>
      </c>
      <c r="H586" s="23">
        <v>0</v>
      </c>
      <c r="I586" s="23">
        <v>3</v>
      </c>
      <c r="J586" s="21">
        <v>1.1000000000000001</v>
      </c>
      <c r="K586" s="21">
        <v>1.6</v>
      </c>
      <c r="L586" s="23">
        <v>0</v>
      </c>
      <c r="M586" s="21" t="s">
        <v>2601</v>
      </c>
      <c r="N586" s="21">
        <v>0</v>
      </c>
      <c r="O586" s="23">
        <v>503</v>
      </c>
      <c r="P586" s="24" t="b">
        <v>0</v>
      </c>
      <c r="Q586" s="21"/>
      <c r="R586" s="21"/>
      <c r="S586" s="23">
        <v>50</v>
      </c>
      <c r="T586" s="21" t="s">
        <v>2602</v>
      </c>
      <c r="U586" s="21">
        <v>0</v>
      </c>
      <c r="V586" s="21" t="s">
        <v>2603</v>
      </c>
      <c r="W586" s="21">
        <v>0.1</v>
      </c>
      <c r="X586" s="24" t="b">
        <v>0</v>
      </c>
      <c r="Y586" s="21"/>
      <c r="Z586" s="21" t="s">
        <v>1129</v>
      </c>
      <c r="AA586" s="23">
        <v>18</v>
      </c>
      <c r="AB586" s="23">
        <v>6</v>
      </c>
      <c r="AC586" s="23">
        <v>0</v>
      </c>
      <c r="AD586" s="23">
        <v>312</v>
      </c>
      <c r="AE586" s="23">
        <v>312</v>
      </c>
      <c r="AF586" s="23">
        <v>1687</v>
      </c>
      <c r="AG586" s="23">
        <v>1687</v>
      </c>
      <c r="AH586" s="21">
        <v>0</v>
      </c>
      <c r="AI586" s="21">
        <v>0</v>
      </c>
      <c r="AJ586" s="21" t="s">
        <v>2603</v>
      </c>
      <c r="AK586" s="23">
        <v>0</v>
      </c>
      <c r="AL586" s="23">
        <v>0</v>
      </c>
      <c r="AM586" s="23">
        <v>0</v>
      </c>
      <c r="AN586" s="23">
        <v>0</v>
      </c>
      <c r="AO586" s="23">
        <v>0</v>
      </c>
      <c r="AP586" s="23">
        <v>0</v>
      </c>
      <c r="AQ586" s="23">
        <v>0</v>
      </c>
      <c r="AR586" s="23">
        <v>0</v>
      </c>
      <c r="AS586" s="23">
        <v>0</v>
      </c>
      <c r="AT586" s="23">
        <v>0</v>
      </c>
      <c r="AU586" s="23">
        <v>0</v>
      </c>
      <c r="AV586" s="23">
        <v>0</v>
      </c>
      <c r="AW586" s="23">
        <v>0</v>
      </c>
      <c r="AX586" s="21">
        <v>0</v>
      </c>
      <c r="AY586" s="21">
        <v>0</v>
      </c>
      <c r="AZ586" s="21">
        <v>0</v>
      </c>
      <c r="BA586" s="21">
        <v>0</v>
      </c>
      <c r="BB586" s="23">
        <v>0</v>
      </c>
      <c r="BC586" s="21">
        <v>0</v>
      </c>
      <c r="BD586" s="21">
        <v>0</v>
      </c>
      <c r="BE586" s="21">
        <v>0</v>
      </c>
      <c r="BF586" s="21">
        <v>0</v>
      </c>
      <c r="BG586" s="23">
        <v>556</v>
      </c>
      <c r="BH586" s="23">
        <v>222</v>
      </c>
      <c r="BI586" s="23">
        <v>557</v>
      </c>
      <c r="BJ586" s="23">
        <v>228</v>
      </c>
      <c r="BK586" s="23">
        <v>543</v>
      </c>
      <c r="BL586" s="23">
        <v>216</v>
      </c>
      <c r="BM586" s="23">
        <v>563</v>
      </c>
      <c r="BN586" s="23">
        <v>229</v>
      </c>
      <c r="BO586" s="21"/>
      <c r="BP586" s="21"/>
      <c r="BQ586" s="21"/>
      <c r="BR586" s="21"/>
      <c r="BS586" s="21"/>
      <c r="BT586" s="21"/>
      <c r="BU586" s="23">
        <v>0</v>
      </c>
      <c r="BV586" s="23">
        <v>0</v>
      </c>
      <c r="BW586" s="23">
        <v>0</v>
      </c>
      <c r="BX586" s="23">
        <v>0</v>
      </c>
      <c r="BY586" s="23">
        <v>0</v>
      </c>
      <c r="BZ586" s="23">
        <v>0</v>
      </c>
      <c r="CA586" s="23">
        <v>234</v>
      </c>
      <c r="CB586" s="23">
        <v>156</v>
      </c>
      <c r="CC586" s="23">
        <v>581</v>
      </c>
      <c r="CD586" s="23">
        <v>238</v>
      </c>
      <c r="CE586" s="23">
        <v>581</v>
      </c>
      <c r="CF586" s="23">
        <v>238</v>
      </c>
      <c r="CG586" s="23">
        <v>408</v>
      </c>
      <c r="CH586" s="23">
        <v>129</v>
      </c>
      <c r="CI586" s="23">
        <v>0</v>
      </c>
      <c r="CJ586" s="23">
        <v>0</v>
      </c>
      <c r="CK586" s="21"/>
      <c r="CL586" s="21"/>
      <c r="CM586" s="21"/>
      <c r="CN586" s="21"/>
      <c r="CO586" s="21"/>
      <c r="CP586" s="21"/>
      <c r="CQ586" s="21"/>
      <c r="CR586" s="21"/>
      <c r="CS586" s="21"/>
      <c r="CT586" s="21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</row>
    <row r="587" spans="1:267" ht="17.25" thickBot="1">
      <c r="A587" s="21"/>
      <c r="B587" s="21"/>
      <c r="C587" s="23">
        <v>172780</v>
      </c>
      <c r="D587" s="23">
        <v>0</v>
      </c>
      <c r="E587" s="23">
        <v>0</v>
      </c>
      <c r="F587" s="23">
        <v>0</v>
      </c>
      <c r="G587" s="23">
        <v>0</v>
      </c>
      <c r="H587" s="23">
        <v>0</v>
      </c>
      <c r="I587" s="23">
        <v>3</v>
      </c>
      <c r="J587" s="21">
        <v>2.1</v>
      </c>
      <c r="K587" s="21">
        <v>2.6</v>
      </c>
      <c r="L587" s="23">
        <v>9</v>
      </c>
      <c r="M587" s="21" t="s">
        <v>750</v>
      </c>
      <c r="N587" s="21">
        <v>9</v>
      </c>
      <c r="O587" s="23">
        <v>504</v>
      </c>
      <c r="P587" s="24" t="b">
        <v>0</v>
      </c>
      <c r="Q587" s="21"/>
      <c r="R587" s="21"/>
      <c r="S587" s="23">
        <v>75</v>
      </c>
      <c r="T587" s="21" t="s">
        <v>1602</v>
      </c>
      <c r="U587" s="21">
        <v>9</v>
      </c>
      <c r="V587" s="21" t="s">
        <v>756</v>
      </c>
      <c r="W587" s="21">
        <v>13</v>
      </c>
      <c r="X587" s="24" t="b">
        <v>0</v>
      </c>
      <c r="Y587" s="21"/>
      <c r="Z587" s="21" t="s">
        <v>1129</v>
      </c>
      <c r="AA587" s="23">
        <v>18</v>
      </c>
      <c r="AB587" s="23">
        <v>6</v>
      </c>
      <c r="AC587" s="23">
        <v>9</v>
      </c>
      <c r="AD587" s="23">
        <v>134660</v>
      </c>
      <c r="AE587" s="23">
        <v>134660</v>
      </c>
      <c r="AF587" s="23">
        <v>24480</v>
      </c>
      <c r="AG587" s="23">
        <v>24480</v>
      </c>
      <c r="AH587" s="21">
        <v>1.2</v>
      </c>
      <c r="AI587" s="21">
        <v>1.2</v>
      </c>
      <c r="AJ587" s="21" t="s">
        <v>756</v>
      </c>
      <c r="AK587" s="23">
        <v>90</v>
      </c>
      <c r="AL587" s="23">
        <v>0</v>
      </c>
      <c r="AM587" s="23">
        <v>2</v>
      </c>
      <c r="AN587" s="23">
        <v>0</v>
      </c>
      <c r="AO587" s="23">
        <v>2</v>
      </c>
      <c r="AP587" s="23">
        <v>0</v>
      </c>
      <c r="AQ587" s="23">
        <v>0</v>
      </c>
      <c r="AR587" s="23">
        <v>0</v>
      </c>
      <c r="AS587" s="23">
        <v>1</v>
      </c>
      <c r="AT587" s="23">
        <v>0</v>
      </c>
      <c r="AU587" s="23">
        <v>0</v>
      </c>
      <c r="AV587" s="23">
        <v>2</v>
      </c>
      <c r="AW587" s="23">
        <v>31</v>
      </c>
      <c r="AX587" s="21">
        <v>49.2</v>
      </c>
      <c r="AY587" s="21">
        <v>82.9</v>
      </c>
      <c r="AZ587" s="21">
        <v>21</v>
      </c>
      <c r="BA587" s="21">
        <v>15.3</v>
      </c>
      <c r="BB587" s="23">
        <v>1</v>
      </c>
      <c r="BC587" s="21">
        <v>7.0000000000000007E-2</v>
      </c>
      <c r="BD587" s="21">
        <v>0.94</v>
      </c>
      <c r="BE587" s="21">
        <v>1.01</v>
      </c>
      <c r="BF587" s="21">
        <v>2.02</v>
      </c>
      <c r="BG587" s="23">
        <v>8</v>
      </c>
      <c r="BH587" s="23">
        <v>4</v>
      </c>
      <c r="BI587" s="23">
        <v>3</v>
      </c>
      <c r="BJ587" s="23">
        <v>2</v>
      </c>
      <c r="BK587" s="23">
        <v>49</v>
      </c>
      <c r="BL587" s="23">
        <v>24</v>
      </c>
      <c r="BM587" s="23">
        <v>4</v>
      </c>
      <c r="BN587" s="23">
        <v>2</v>
      </c>
      <c r="BO587" s="23">
        <v>1</v>
      </c>
      <c r="BP587" s="21"/>
      <c r="BQ587" s="21"/>
      <c r="BR587" s="21"/>
      <c r="BS587" s="21"/>
      <c r="BT587" s="21"/>
      <c r="BU587" s="23">
        <v>7.0000000000000007E-2</v>
      </c>
      <c r="BV587" s="23">
        <v>0</v>
      </c>
      <c r="BW587" s="23">
        <v>0.94</v>
      </c>
      <c r="BX587" s="23">
        <v>1.01</v>
      </c>
      <c r="BY587" s="23">
        <v>2.02</v>
      </c>
      <c r="BZ587" s="23">
        <v>2</v>
      </c>
      <c r="CA587" s="23">
        <v>21</v>
      </c>
      <c r="CB587" s="23">
        <v>12</v>
      </c>
      <c r="CC587" s="23">
        <v>15</v>
      </c>
      <c r="CD587" s="23">
        <v>6</v>
      </c>
      <c r="CE587" s="23">
        <v>15</v>
      </c>
      <c r="CF587" s="23">
        <v>6</v>
      </c>
      <c r="CG587" s="23">
        <v>32</v>
      </c>
      <c r="CH587" s="23">
        <v>9</v>
      </c>
      <c r="CI587" s="23">
        <v>1</v>
      </c>
      <c r="CJ587" s="23">
        <v>0</v>
      </c>
      <c r="CK587" s="21"/>
      <c r="CL587" s="21"/>
      <c r="CM587" s="21"/>
      <c r="CN587" s="21"/>
      <c r="CO587" s="21"/>
      <c r="CP587" s="21"/>
      <c r="CQ587" s="21"/>
      <c r="CR587" s="21"/>
      <c r="CS587" s="21"/>
      <c r="CT587" s="21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</row>
    <row r="588" spans="1:267" ht="17.25" thickBot="1">
      <c r="A588" s="21"/>
      <c r="B588" s="21"/>
      <c r="C588" s="23">
        <v>231372</v>
      </c>
      <c r="D588" s="23">
        <v>0</v>
      </c>
      <c r="E588" s="23">
        <v>0</v>
      </c>
      <c r="F588" s="23">
        <v>0</v>
      </c>
      <c r="G588" s="23">
        <v>0</v>
      </c>
      <c r="H588" s="23">
        <v>0</v>
      </c>
      <c r="I588" s="23">
        <v>3</v>
      </c>
      <c r="J588" s="21">
        <v>0.5</v>
      </c>
      <c r="K588" s="21">
        <v>1</v>
      </c>
      <c r="L588" s="23">
        <v>0</v>
      </c>
      <c r="M588" s="21" t="s">
        <v>2604</v>
      </c>
      <c r="N588" s="21">
        <v>0</v>
      </c>
      <c r="O588" s="23">
        <v>505</v>
      </c>
      <c r="P588" s="24" t="b">
        <v>0</v>
      </c>
      <c r="Q588" s="21"/>
      <c r="R588" s="21"/>
      <c r="S588" s="23">
        <v>45</v>
      </c>
      <c r="T588" s="21" t="s">
        <v>2605</v>
      </c>
      <c r="U588" s="21">
        <v>0</v>
      </c>
      <c r="V588" s="21" t="s">
        <v>2606</v>
      </c>
      <c r="W588" s="21">
        <v>0.5</v>
      </c>
      <c r="X588" s="24" t="b">
        <v>0</v>
      </c>
      <c r="Y588" s="21"/>
      <c r="Z588" s="21" t="s">
        <v>1129</v>
      </c>
      <c r="AA588" s="23">
        <v>18</v>
      </c>
      <c r="AB588" s="23">
        <v>6</v>
      </c>
      <c r="AC588" s="23">
        <v>0</v>
      </c>
      <c r="AD588" s="23">
        <v>1715</v>
      </c>
      <c r="AE588" s="23">
        <v>1715</v>
      </c>
      <c r="AF588" s="23">
        <v>4576</v>
      </c>
      <c r="AG588" s="23">
        <v>4576</v>
      </c>
      <c r="AH588" s="21">
        <v>0</v>
      </c>
      <c r="AI588" s="21">
        <v>0</v>
      </c>
      <c r="AJ588" s="21" t="s">
        <v>2607</v>
      </c>
      <c r="AK588" s="23">
        <v>0</v>
      </c>
      <c r="AL588" s="23">
        <v>0</v>
      </c>
      <c r="AM588" s="23">
        <v>0</v>
      </c>
      <c r="AN588" s="23">
        <v>0</v>
      </c>
      <c r="AO588" s="23">
        <v>0</v>
      </c>
      <c r="AP588" s="23">
        <v>0</v>
      </c>
      <c r="AQ588" s="23">
        <v>0</v>
      </c>
      <c r="AR588" s="23">
        <v>0</v>
      </c>
      <c r="AS588" s="23">
        <v>0</v>
      </c>
      <c r="AT588" s="23">
        <v>0</v>
      </c>
      <c r="AU588" s="23">
        <v>0</v>
      </c>
      <c r="AV588" s="23">
        <v>0</v>
      </c>
      <c r="AW588" s="23">
        <v>0</v>
      </c>
      <c r="AX588" s="21">
        <v>0</v>
      </c>
      <c r="AY588" s="21">
        <v>0</v>
      </c>
      <c r="AZ588" s="21">
        <v>0</v>
      </c>
      <c r="BA588" s="21">
        <v>0</v>
      </c>
      <c r="BB588" s="23">
        <v>0</v>
      </c>
      <c r="BC588" s="21">
        <v>0</v>
      </c>
      <c r="BD588" s="21">
        <v>0</v>
      </c>
      <c r="BE588" s="21">
        <v>0</v>
      </c>
      <c r="BF588" s="21">
        <v>0</v>
      </c>
      <c r="BG588" s="23">
        <v>409</v>
      </c>
      <c r="BH588" s="23">
        <v>126</v>
      </c>
      <c r="BI588" s="23">
        <v>409</v>
      </c>
      <c r="BJ588" s="23">
        <v>131</v>
      </c>
      <c r="BK588" s="23">
        <v>384</v>
      </c>
      <c r="BL588" s="23">
        <v>114</v>
      </c>
      <c r="BM588" s="23">
        <v>418</v>
      </c>
      <c r="BN588" s="23">
        <v>133</v>
      </c>
      <c r="BO588" s="21"/>
      <c r="BP588" s="21"/>
      <c r="BQ588" s="21"/>
      <c r="BR588" s="21"/>
      <c r="BS588" s="21"/>
      <c r="BT588" s="21"/>
      <c r="BU588" s="23">
        <v>0</v>
      </c>
      <c r="BV588" s="23">
        <v>0</v>
      </c>
      <c r="BW588" s="23">
        <v>0</v>
      </c>
      <c r="BX588" s="23">
        <v>0</v>
      </c>
      <c r="BY588" s="23">
        <v>0</v>
      </c>
      <c r="BZ588" s="23">
        <v>0</v>
      </c>
      <c r="CA588" s="23">
        <v>440</v>
      </c>
      <c r="CB588" s="23">
        <v>224</v>
      </c>
      <c r="CC588" s="23">
        <v>459</v>
      </c>
      <c r="CD588" s="23">
        <v>155</v>
      </c>
      <c r="CE588" s="23">
        <v>459</v>
      </c>
      <c r="CF588" s="23">
        <v>155</v>
      </c>
      <c r="CG588" s="23">
        <v>227</v>
      </c>
      <c r="CH588" s="23">
        <v>71</v>
      </c>
      <c r="CI588" s="23">
        <v>0</v>
      </c>
      <c r="CJ588" s="23">
        <v>0</v>
      </c>
      <c r="CK588" s="21"/>
      <c r="CL588" s="21"/>
      <c r="CM588" s="21"/>
      <c r="CN588" s="21"/>
      <c r="CO588" s="21"/>
      <c r="CP588" s="21"/>
      <c r="CQ588" s="21"/>
      <c r="CR588" s="21"/>
      <c r="CS588" s="21"/>
      <c r="CT588" s="21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</row>
    <row r="589" spans="1:267" ht="17.25" thickBot="1">
      <c r="A589" s="21"/>
      <c r="B589" s="21"/>
      <c r="C589" s="23">
        <v>441164</v>
      </c>
      <c r="D589" s="23">
        <v>0</v>
      </c>
      <c r="E589" s="23">
        <v>0</v>
      </c>
      <c r="F589" s="23">
        <v>0</v>
      </c>
      <c r="G589" s="23">
        <v>0</v>
      </c>
      <c r="H589" s="23">
        <v>0</v>
      </c>
      <c r="I589" s="23">
        <v>2</v>
      </c>
      <c r="J589" s="21">
        <v>1.8</v>
      </c>
      <c r="K589" s="21">
        <v>2.2999999999999998</v>
      </c>
      <c r="L589" s="23">
        <v>0</v>
      </c>
      <c r="M589" s="21" t="s">
        <v>1965</v>
      </c>
      <c r="N589" s="21">
        <v>0</v>
      </c>
      <c r="O589" s="23">
        <v>506</v>
      </c>
      <c r="P589" s="24" t="b">
        <v>0</v>
      </c>
      <c r="Q589" s="21"/>
      <c r="R589" s="21"/>
      <c r="S589" s="23">
        <v>50</v>
      </c>
      <c r="T589" s="21" t="s">
        <v>2037</v>
      </c>
      <c r="U589" s="21">
        <v>0</v>
      </c>
      <c r="V589" s="21" t="s">
        <v>2038</v>
      </c>
      <c r="W589" s="21">
        <v>2</v>
      </c>
      <c r="X589" s="24" t="b">
        <v>0</v>
      </c>
      <c r="Y589" s="21"/>
      <c r="Z589" s="21" t="s">
        <v>1129</v>
      </c>
      <c r="AA589" s="23">
        <v>18</v>
      </c>
      <c r="AB589" s="23">
        <v>6</v>
      </c>
      <c r="AC589" s="23">
        <v>0</v>
      </c>
      <c r="AD589" s="23">
        <v>4573</v>
      </c>
      <c r="AE589" s="23">
        <v>4573</v>
      </c>
      <c r="AF589" s="23">
        <v>24086</v>
      </c>
      <c r="AG589" s="23">
        <v>24086</v>
      </c>
      <c r="AH589" s="21">
        <v>0</v>
      </c>
      <c r="AI589" s="21">
        <v>0</v>
      </c>
      <c r="AJ589" s="21" t="s">
        <v>2039</v>
      </c>
      <c r="AK589" s="23">
        <v>0</v>
      </c>
      <c r="AL589" s="23">
        <v>0</v>
      </c>
      <c r="AM589" s="23">
        <v>0</v>
      </c>
      <c r="AN589" s="23">
        <v>0</v>
      </c>
      <c r="AO589" s="23">
        <v>0</v>
      </c>
      <c r="AP589" s="23">
        <v>0</v>
      </c>
      <c r="AQ589" s="23">
        <v>0</v>
      </c>
      <c r="AR589" s="23">
        <v>0</v>
      </c>
      <c r="AS589" s="23">
        <v>0</v>
      </c>
      <c r="AT589" s="23">
        <v>0</v>
      </c>
      <c r="AU589" s="23">
        <v>0</v>
      </c>
      <c r="AV589" s="23">
        <v>0</v>
      </c>
      <c r="AW589" s="23">
        <v>0</v>
      </c>
      <c r="AX589" s="21">
        <v>0</v>
      </c>
      <c r="AY589" s="21">
        <v>0</v>
      </c>
      <c r="AZ589" s="21">
        <v>0</v>
      </c>
      <c r="BA589" s="21">
        <v>0</v>
      </c>
      <c r="BB589" s="23">
        <v>0</v>
      </c>
      <c r="BC589" s="21">
        <v>0</v>
      </c>
      <c r="BD589" s="21">
        <v>0</v>
      </c>
      <c r="BE589" s="21">
        <v>0</v>
      </c>
      <c r="BF589" s="21">
        <v>0</v>
      </c>
      <c r="BG589" s="23">
        <v>585</v>
      </c>
      <c r="BH589" s="23">
        <v>212</v>
      </c>
      <c r="BI589" s="23">
        <v>587</v>
      </c>
      <c r="BJ589" s="23">
        <v>212</v>
      </c>
      <c r="BK589" s="23">
        <v>579</v>
      </c>
      <c r="BL589" s="23">
        <v>211</v>
      </c>
      <c r="BM589" s="23">
        <v>593</v>
      </c>
      <c r="BN589" s="23">
        <v>212</v>
      </c>
      <c r="BO589" s="23">
        <v>4</v>
      </c>
      <c r="BP589" s="21"/>
      <c r="BQ589" s="23">
        <v>4</v>
      </c>
      <c r="BR589" s="21"/>
      <c r="BS589" s="21"/>
      <c r="BT589" s="21"/>
      <c r="BU589" s="23">
        <v>0</v>
      </c>
      <c r="BV589" s="23">
        <v>0</v>
      </c>
      <c r="BW589" s="23">
        <v>0</v>
      </c>
      <c r="BX589" s="23">
        <v>0</v>
      </c>
      <c r="BY589" s="23">
        <v>0</v>
      </c>
      <c r="BZ589" s="23">
        <v>0</v>
      </c>
      <c r="CA589" s="23">
        <v>282</v>
      </c>
      <c r="CB589" s="23">
        <v>32</v>
      </c>
      <c r="CC589" s="23">
        <v>602</v>
      </c>
      <c r="CD589" s="23">
        <v>211</v>
      </c>
      <c r="CE589" s="23">
        <v>602</v>
      </c>
      <c r="CF589" s="23">
        <v>211</v>
      </c>
      <c r="CG589" s="23">
        <v>127</v>
      </c>
      <c r="CH589" s="23">
        <v>46</v>
      </c>
      <c r="CI589" s="23">
        <v>0</v>
      </c>
      <c r="CJ589" s="23">
        <v>0</v>
      </c>
      <c r="CK589" s="21"/>
      <c r="CL589" s="21"/>
      <c r="CM589" s="21"/>
      <c r="CN589" s="21"/>
      <c r="CO589" s="21"/>
      <c r="CP589" s="21"/>
      <c r="CQ589" s="21"/>
      <c r="CR589" s="21"/>
      <c r="CS589" s="21"/>
      <c r="CT589" s="21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</row>
    <row r="590" spans="1:267" ht="17.25" thickBot="1">
      <c r="A590" s="21"/>
      <c r="B590" s="21"/>
      <c r="C590" s="23">
        <v>45034</v>
      </c>
      <c r="D590" s="23">
        <v>0</v>
      </c>
      <c r="E590" s="23">
        <v>0</v>
      </c>
      <c r="F590" s="23">
        <v>0</v>
      </c>
      <c r="G590" s="23">
        <v>0</v>
      </c>
      <c r="H590" s="23">
        <v>0</v>
      </c>
      <c r="I590" s="23">
        <v>2</v>
      </c>
      <c r="J590" s="21">
        <v>1.8</v>
      </c>
      <c r="K590" s="21">
        <v>2.2999999999999998</v>
      </c>
      <c r="L590" s="23">
        <v>1</v>
      </c>
      <c r="M590" s="21" t="s">
        <v>1303</v>
      </c>
      <c r="N590" s="21">
        <v>1</v>
      </c>
      <c r="O590" s="23">
        <v>507</v>
      </c>
      <c r="P590" s="24" t="b">
        <v>0</v>
      </c>
      <c r="Q590" s="21"/>
      <c r="R590" s="21"/>
      <c r="S590" s="23">
        <v>50</v>
      </c>
      <c r="T590" s="21" t="s">
        <v>1889</v>
      </c>
      <c r="U590" s="21">
        <v>1</v>
      </c>
      <c r="V590" s="21" t="s">
        <v>687</v>
      </c>
      <c r="W590" s="21">
        <v>3.1</v>
      </c>
      <c r="X590" s="24" t="b">
        <v>0</v>
      </c>
      <c r="Y590" s="21"/>
      <c r="Z590" s="21" t="s">
        <v>1129</v>
      </c>
      <c r="AA590" s="23">
        <v>18</v>
      </c>
      <c r="AB590" s="23">
        <v>6</v>
      </c>
      <c r="AC590" s="23">
        <v>1</v>
      </c>
      <c r="AD590" s="23">
        <v>8139</v>
      </c>
      <c r="AE590" s="23">
        <v>8139</v>
      </c>
      <c r="AF590" s="23">
        <v>21833</v>
      </c>
      <c r="AG590" s="23">
        <v>21833</v>
      </c>
      <c r="AH590" s="21">
        <v>0.2</v>
      </c>
      <c r="AI590" s="21">
        <v>0.2</v>
      </c>
      <c r="AJ590" s="21" t="s">
        <v>687</v>
      </c>
      <c r="AK590" s="23">
        <v>15</v>
      </c>
      <c r="AL590" s="23">
        <v>0</v>
      </c>
      <c r="AM590" s="23">
        <v>0</v>
      </c>
      <c r="AN590" s="23">
        <v>0</v>
      </c>
      <c r="AO590" s="23">
        <v>0</v>
      </c>
      <c r="AP590" s="23">
        <v>0</v>
      </c>
      <c r="AQ590" s="23">
        <v>0</v>
      </c>
      <c r="AR590" s="23">
        <v>0</v>
      </c>
      <c r="AS590" s="23">
        <v>0</v>
      </c>
      <c r="AT590" s="23">
        <v>0</v>
      </c>
      <c r="AU590" s="23">
        <v>0</v>
      </c>
      <c r="AV590" s="23">
        <v>0</v>
      </c>
      <c r="AW590" s="23">
        <v>8</v>
      </c>
      <c r="AX590" s="21">
        <v>8.4</v>
      </c>
      <c r="AY590" s="21">
        <v>16.3</v>
      </c>
      <c r="AZ590" s="21">
        <v>0</v>
      </c>
      <c r="BA590" s="21">
        <v>2.5</v>
      </c>
      <c r="BB590" s="23">
        <v>0</v>
      </c>
      <c r="BC590" s="21">
        <v>0</v>
      </c>
      <c r="BD590" s="21">
        <v>0.16</v>
      </c>
      <c r="BE590" s="21">
        <v>0.16</v>
      </c>
      <c r="BF590" s="21">
        <v>0.3</v>
      </c>
      <c r="BG590" s="23">
        <v>157</v>
      </c>
      <c r="BH590" s="23">
        <v>64</v>
      </c>
      <c r="BI590" s="23">
        <v>71</v>
      </c>
      <c r="BJ590" s="23">
        <v>18</v>
      </c>
      <c r="BK590" s="23">
        <v>485</v>
      </c>
      <c r="BL590" s="23">
        <v>199</v>
      </c>
      <c r="BM590" s="23">
        <v>135</v>
      </c>
      <c r="BN590" s="23">
        <v>45</v>
      </c>
      <c r="BO590" s="23">
        <v>2</v>
      </c>
      <c r="BP590" s="21"/>
      <c r="BQ590" s="23">
        <v>5</v>
      </c>
      <c r="BR590" s="21"/>
      <c r="BS590" s="21"/>
      <c r="BT590" s="21"/>
      <c r="BU590" s="23">
        <v>0</v>
      </c>
      <c r="BV590" s="23">
        <v>0</v>
      </c>
      <c r="BW590" s="23">
        <v>0.96</v>
      </c>
      <c r="BX590" s="23">
        <v>0.96</v>
      </c>
      <c r="BY590" s="23">
        <v>1.8</v>
      </c>
      <c r="BZ590" s="23">
        <v>0</v>
      </c>
      <c r="CA590" s="23">
        <v>155</v>
      </c>
      <c r="CB590" s="23">
        <v>12</v>
      </c>
      <c r="CC590" s="23">
        <v>223</v>
      </c>
      <c r="CD590" s="23">
        <v>84</v>
      </c>
      <c r="CE590" s="23">
        <v>223</v>
      </c>
      <c r="CF590" s="23">
        <v>84</v>
      </c>
      <c r="CG590" s="23">
        <v>102</v>
      </c>
      <c r="CH590" s="23">
        <v>34</v>
      </c>
      <c r="CI590" s="23">
        <v>0</v>
      </c>
      <c r="CJ590" s="23">
        <v>0</v>
      </c>
      <c r="CK590" s="21"/>
      <c r="CL590" s="21"/>
      <c r="CM590" s="21"/>
      <c r="CN590" s="21"/>
      <c r="CO590" s="21"/>
      <c r="CP590" s="21"/>
      <c r="CQ590" s="21"/>
      <c r="CR590" s="21"/>
      <c r="CS590" s="21"/>
      <c r="CT590" s="21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</row>
    <row r="591" spans="1:267" ht="17.25" thickBot="1">
      <c r="A591" s="21"/>
      <c r="B591" s="21"/>
      <c r="C591" s="23">
        <v>199249</v>
      </c>
      <c r="D591" s="23">
        <v>0</v>
      </c>
      <c r="E591" s="23">
        <v>0</v>
      </c>
      <c r="F591" s="23">
        <v>0</v>
      </c>
      <c r="G591" s="23">
        <v>0</v>
      </c>
      <c r="H591" s="23">
        <v>0</v>
      </c>
      <c r="I591" s="23">
        <v>2</v>
      </c>
      <c r="J591" s="21">
        <v>1.5</v>
      </c>
      <c r="K591" s="21">
        <v>2</v>
      </c>
      <c r="L591" s="23">
        <v>0</v>
      </c>
      <c r="M591" s="21" t="s">
        <v>1688</v>
      </c>
      <c r="N591" s="21">
        <v>0</v>
      </c>
      <c r="O591" s="23">
        <v>508</v>
      </c>
      <c r="P591" s="24" t="b">
        <v>0</v>
      </c>
      <c r="Q591" s="21"/>
      <c r="R591" s="21"/>
      <c r="S591" s="23">
        <v>45</v>
      </c>
      <c r="T591" s="21" t="s">
        <v>1875</v>
      </c>
      <c r="U591" s="21">
        <v>0</v>
      </c>
      <c r="V591" s="21" t="s">
        <v>980</v>
      </c>
      <c r="W591" s="21">
        <v>0.2</v>
      </c>
      <c r="X591" s="24" t="b">
        <v>0</v>
      </c>
      <c r="Y591" s="21"/>
      <c r="Z591" s="21" t="s">
        <v>1129</v>
      </c>
      <c r="AA591" s="23">
        <v>18</v>
      </c>
      <c r="AB591" s="23">
        <v>6</v>
      </c>
      <c r="AC591" s="23">
        <v>0</v>
      </c>
      <c r="AD591" s="23">
        <v>417</v>
      </c>
      <c r="AE591" s="23">
        <v>417</v>
      </c>
      <c r="AF591" s="23">
        <v>2099</v>
      </c>
      <c r="AG591" s="23">
        <v>2099</v>
      </c>
      <c r="AH591" s="21">
        <v>0</v>
      </c>
      <c r="AI591" s="21">
        <v>0</v>
      </c>
      <c r="AJ591" s="21" t="s">
        <v>980</v>
      </c>
      <c r="AK591" s="23">
        <v>0</v>
      </c>
      <c r="AL591" s="23">
        <v>0</v>
      </c>
      <c r="AM591" s="23">
        <v>0</v>
      </c>
      <c r="AN591" s="23">
        <v>0</v>
      </c>
      <c r="AO591" s="23">
        <v>0</v>
      </c>
      <c r="AP591" s="23">
        <v>0</v>
      </c>
      <c r="AQ591" s="23">
        <v>0</v>
      </c>
      <c r="AR591" s="23">
        <v>0</v>
      </c>
      <c r="AS591" s="23">
        <v>0</v>
      </c>
      <c r="AT591" s="23">
        <v>0</v>
      </c>
      <c r="AU591" s="23">
        <v>0</v>
      </c>
      <c r="AV591" s="23">
        <v>0</v>
      </c>
      <c r="AW591" s="23">
        <v>0</v>
      </c>
      <c r="AX591" s="21">
        <v>0</v>
      </c>
      <c r="AY591" s="21">
        <v>0</v>
      </c>
      <c r="AZ591" s="21">
        <v>0</v>
      </c>
      <c r="BA591" s="21">
        <v>0</v>
      </c>
      <c r="BB591" s="23">
        <v>0</v>
      </c>
      <c r="BC591" s="21">
        <v>0</v>
      </c>
      <c r="BD591" s="21">
        <v>0</v>
      </c>
      <c r="BE591" s="21">
        <v>0</v>
      </c>
      <c r="BF591" s="21">
        <v>0</v>
      </c>
      <c r="BG591" s="23">
        <v>390</v>
      </c>
      <c r="BH591" s="23">
        <v>178</v>
      </c>
      <c r="BI591" s="23">
        <v>386</v>
      </c>
      <c r="BJ591" s="23">
        <v>174</v>
      </c>
      <c r="BK591" s="23">
        <v>355</v>
      </c>
      <c r="BL591" s="23">
        <v>160</v>
      </c>
      <c r="BM591" s="23">
        <v>398</v>
      </c>
      <c r="BN591" s="23">
        <v>176</v>
      </c>
      <c r="BO591" s="21"/>
      <c r="BP591" s="21"/>
      <c r="BQ591" s="21"/>
      <c r="BR591" s="21"/>
      <c r="BS591" s="21"/>
      <c r="BT591" s="21"/>
      <c r="BU591" s="23">
        <v>0</v>
      </c>
      <c r="BV591" s="23">
        <v>0</v>
      </c>
      <c r="BW591" s="23">
        <v>0</v>
      </c>
      <c r="BX591" s="23">
        <v>0</v>
      </c>
      <c r="BY591" s="23">
        <v>0</v>
      </c>
      <c r="BZ591" s="23">
        <v>0</v>
      </c>
      <c r="CA591" s="23">
        <v>400</v>
      </c>
      <c r="CB591" s="23">
        <v>95</v>
      </c>
      <c r="CC591" s="23">
        <v>439</v>
      </c>
      <c r="CD591" s="23">
        <v>180</v>
      </c>
      <c r="CE591" s="23">
        <v>439</v>
      </c>
      <c r="CF591" s="23">
        <v>180</v>
      </c>
      <c r="CG591" s="23">
        <v>319</v>
      </c>
      <c r="CH591" s="23">
        <v>122</v>
      </c>
      <c r="CI591" s="23">
        <v>0</v>
      </c>
      <c r="CJ591" s="23">
        <v>0</v>
      </c>
      <c r="CK591" s="21"/>
      <c r="CL591" s="21"/>
      <c r="CM591" s="21"/>
      <c r="CN591" s="21"/>
      <c r="CO591" s="21"/>
      <c r="CP591" s="21"/>
      <c r="CQ591" s="21"/>
      <c r="CR591" s="21"/>
      <c r="CS591" s="21"/>
      <c r="CT591" s="21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</row>
    <row r="592" spans="1:267" ht="17.25" thickBot="1">
      <c r="A592" s="21"/>
      <c r="B592" s="21"/>
      <c r="C592" s="23">
        <v>212319</v>
      </c>
      <c r="D592" s="23">
        <v>0</v>
      </c>
      <c r="E592" s="23">
        <v>0</v>
      </c>
      <c r="F592" s="23">
        <v>0</v>
      </c>
      <c r="G592" s="23">
        <v>0</v>
      </c>
      <c r="H592" s="23">
        <v>0</v>
      </c>
      <c r="I592" s="23">
        <v>3</v>
      </c>
      <c r="J592" s="21">
        <v>2</v>
      </c>
      <c r="K592" s="21">
        <v>2.5</v>
      </c>
      <c r="L592" s="23">
        <v>2</v>
      </c>
      <c r="M592" s="21" t="s">
        <v>568</v>
      </c>
      <c r="N592" s="21">
        <v>2</v>
      </c>
      <c r="O592" s="23">
        <v>509</v>
      </c>
      <c r="P592" s="24" t="b">
        <v>0</v>
      </c>
      <c r="Q592" s="21"/>
      <c r="R592" s="21"/>
      <c r="S592" s="23">
        <v>70</v>
      </c>
      <c r="T592" s="21" t="s">
        <v>1894</v>
      </c>
      <c r="U592" s="21">
        <v>2</v>
      </c>
      <c r="V592" s="21" t="s">
        <v>1895</v>
      </c>
      <c r="W592" s="21">
        <v>4.2</v>
      </c>
      <c r="X592" s="24" t="b">
        <v>0</v>
      </c>
      <c r="Y592" s="21"/>
      <c r="Z592" s="21" t="s">
        <v>1129</v>
      </c>
      <c r="AA592" s="23">
        <v>18</v>
      </c>
      <c r="AB592" s="23">
        <v>6</v>
      </c>
      <c r="AC592" s="23">
        <v>2</v>
      </c>
      <c r="AD592" s="23">
        <v>16922</v>
      </c>
      <c r="AE592" s="23">
        <v>16922</v>
      </c>
      <c r="AF592" s="23">
        <v>22743</v>
      </c>
      <c r="AG592" s="23">
        <v>22743</v>
      </c>
      <c r="AH592" s="21">
        <v>0.3</v>
      </c>
      <c r="AI592" s="21">
        <v>0.3</v>
      </c>
      <c r="AJ592" s="21" t="s">
        <v>568</v>
      </c>
      <c r="AK592" s="23">
        <v>90</v>
      </c>
      <c r="AL592" s="23">
        <v>0</v>
      </c>
      <c r="AM592" s="23">
        <v>0</v>
      </c>
      <c r="AN592" s="23">
        <v>0</v>
      </c>
      <c r="AO592" s="23">
        <v>2</v>
      </c>
      <c r="AP592" s="23">
        <v>0</v>
      </c>
      <c r="AQ592" s="23">
        <v>0</v>
      </c>
      <c r="AR592" s="23">
        <v>0</v>
      </c>
      <c r="AS592" s="23">
        <v>0</v>
      </c>
      <c r="AT592" s="23">
        <v>0</v>
      </c>
      <c r="AU592" s="23">
        <v>0</v>
      </c>
      <c r="AV592" s="23">
        <v>0</v>
      </c>
      <c r="AW592" s="23">
        <v>3</v>
      </c>
      <c r="AX592" s="21">
        <v>8.4</v>
      </c>
      <c r="AY592" s="21">
        <v>13.5</v>
      </c>
      <c r="AZ592" s="21">
        <v>32</v>
      </c>
      <c r="BA592" s="21">
        <v>5.4</v>
      </c>
      <c r="BB592" s="23">
        <v>1</v>
      </c>
      <c r="BC592" s="21">
        <v>0.21</v>
      </c>
      <c r="BD592" s="21">
        <v>0.01</v>
      </c>
      <c r="BE592" s="21">
        <v>0.22</v>
      </c>
      <c r="BF592" s="21">
        <v>2.02</v>
      </c>
      <c r="BG592" s="23">
        <v>158</v>
      </c>
      <c r="BH592" s="23">
        <v>67</v>
      </c>
      <c r="BI592" s="23">
        <v>82</v>
      </c>
      <c r="BJ592" s="23">
        <v>55</v>
      </c>
      <c r="BK592" s="23">
        <v>34</v>
      </c>
      <c r="BL592" s="23">
        <v>15</v>
      </c>
      <c r="BM592" s="23">
        <v>66</v>
      </c>
      <c r="BN592" s="23">
        <v>36</v>
      </c>
      <c r="BO592" s="21"/>
      <c r="BP592" s="21"/>
      <c r="BQ592" s="21"/>
      <c r="BR592" s="21"/>
      <c r="BS592" s="21"/>
      <c r="BT592" s="21"/>
      <c r="BU592" s="23">
        <v>0.21</v>
      </c>
      <c r="BV592" s="23">
        <v>0</v>
      </c>
      <c r="BW592" s="23">
        <v>0.01</v>
      </c>
      <c r="BX592" s="23">
        <v>0.22</v>
      </c>
      <c r="BY592" s="23">
        <v>2.02</v>
      </c>
      <c r="BZ592" s="23">
        <v>2</v>
      </c>
      <c r="CA592" s="23">
        <v>34</v>
      </c>
      <c r="CB592" s="23">
        <v>21</v>
      </c>
      <c r="CC592" s="23">
        <v>171</v>
      </c>
      <c r="CD592" s="23">
        <v>79</v>
      </c>
      <c r="CE592" s="23">
        <v>171</v>
      </c>
      <c r="CF592" s="23">
        <v>79</v>
      </c>
      <c r="CG592" s="23">
        <v>81</v>
      </c>
      <c r="CH592" s="23">
        <v>28</v>
      </c>
      <c r="CI592" s="23">
        <v>1</v>
      </c>
      <c r="CJ592" s="23">
        <v>0</v>
      </c>
      <c r="CK592" s="21"/>
      <c r="CL592" s="21"/>
      <c r="CM592" s="21"/>
      <c r="CN592" s="21"/>
      <c r="CO592" s="21"/>
      <c r="CP592" s="21"/>
      <c r="CQ592" s="21"/>
      <c r="CR592" s="21"/>
      <c r="CS592" s="21"/>
      <c r="CT592" s="21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</row>
    <row r="593" spans="1:267" ht="17.25" thickBot="1">
      <c r="A593" s="23">
        <v>0</v>
      </c>
      <c r="B593" s="23">
        <v>0</v>
      </c>
      <c r="C593" s="23">
        <v>214225</v>
      </c>
      <c r="D593" s="23">
        <v>0</v>
      </c>
      <c r="E593" s="23">
        <v>0</v>
      </c>
      <c r="F593" s="23">
        <v>0</v>
      </c>
      <c r="G593" s="23">
        <v>0</v>
      </c>
      <c r="H593" s="23">
        <v>0</v>
      </c>
      <c r="I593" s="23">
        <v>2</v>
      </c>
      <c r="J593" s="21">
        <v>0</v>
      </c>
      <c r="K593" s="21">
        <v>0</v>
      </c>
      <c r="L593" s="23">
        <v>0</v>
      </c>
      <c r="M593" s="21" t="s">
        <v>1287</v>
      </c>
      <c r="N593" s="21">
        <v>0</v>
      </c>
      <c r="O593" s="23">
        <v>510</v>
      </c>
      <c r="P593" s="24" t="b">
        <v>0</v>
      </c>
      <c r="Q593" s="21" t="s">
        <v>2967</v>
      </c>
      <c r="R593" s="21" t="s">
        <v>2968</v>
      </c>
      <c r="S593" s="23">
        <v>40</v>
      </c>
      <c r="T593" s="21" t="s">
        <v>1880</v>
      </c>
      <c r="U593" s="21">
        <v>0</v>
      </c>
      <c r="V593" s="21" t="s">
        <v>981</v>
      </c>
      <c r="W593" s="21">
        <v>0.2</v>
      </c>
      <c r="X593" s="24" t="b">
        <v>0</v>
      </c>
      <c r="Y593" s="21"/>
      <c r="Z593" s="21" t="s">
        <v>1143</v>
      </c>
      <c r="AA593" s="23">
        <v>18</v>
      </c>
      <c r="AB593" s="23">
        <v>6</v>
      </c>
      <c r="AC593" s="23">
        <v>0</v>
      </c>
      <c r="AD593" s="23">
        <v>0</v>
      </c>
      <c r="AE593" s="23">
        <v>0</v>
      </c>
      <c r="AF593" s="23">
        <v>3463</v>
      </c>
      <c r="AG593" s="23">
        <v>3463</v>
      </c>
      <c r="AH593" s="21">
        <v>0</v>
      </c>
      <c r="AI593" s="21">
        <v>0</v>
      </c>
      <c r="AJ593" s="21" t="s">
        <v>981</v>
      </c>
      <c r="AK593" s="23">
        <v>0</v>
      </c>
      <c r="AL593" s="23">
        <v>0</v>
      </c>
      <c r="AM593" s="23">
        <v>0</v>
      </c>
      <c r="AN593" s="23">
        <v>0</v>
      </c>
      <c r="AO593" s="23">
        <v>0</v>
      </c>
      <c r="AP593" s="23">
        <v>0</v>
      </c>
      <c r="AQ593" s="23">
        <v>0</v>
      </c>
      <c r="AR593" s="23">
        <v>0</v>
      </c>
      <c r="AS593" s="23">
        <v>0</v>
      </c>
      <c r="AT593" s="23">
        <v>0</v>
      </c>
      <c r="AU593" s="23">
        <v>0</v>
      </c>
      <c r="AV593" s="23">
        <v>0</v>
      </c>
      <c r="AW593" s="23">
        <v>0</v>
      </c>
      <c r="AX593" s="21">
        <v>0</v>
      </c>
      <c r="AY593" s="21">
        <v>0</v>
      </c>
      <c r="AZ593" s="21">
        <v>0</v>
      </c>
      <c r="BA593" s="21">
        <v>0</v>
      </c>
      <c r="BB593" s="23">
        <v>0</v>
      </c>
      <c r="BC593" s="21">
        <v>0</v>
      </c>
      <c r="BD593" s="21">
        <v>0</v>
      </c>
      <c r="BE593" s="21">
        <v>0</v>
      </c>
      <c r="BF593" s="21">
        <v>0</v>
      </c>
      <c r="BG593" s="23">
        <v>279</v>
      </c>
      <c r="BH593" s="23">
        <v>109</v>
      </c>
      <c r="BI593" s="23">
        <v>270</v>
      </c>
      <c r="BJ593" s="23">
        <v>105</v>
      </c>
      <c r="BK593" s="23">
        <v>227</v>
      </c>
      <c r="BL593" s="23">
        <v>80</v>
      </c>
      <c r="BM593" s="23">
        <v>288</v>
      </c>
      <c r="BN593" s="23">
        <v>108</v>
      </c>
      <c r="BO593" s="21"/>
      <c r="BP593" s="21"/>
      <c r="BQ593" s="21"/>
      <c r="BR593" s="21"/>
      <c r="BS593" s="21"/>
      <c r="BT593" s="21"/>
      <c r="BU593" s="23">
        <v>0</v>
      </c>
      <c r="BV593" s="23">
        <v>0</v>
      </c>
      <c r="BW593" s="23">
        <v>0</v>
      </c>
      <c r="BX593" s="23">
        <v>0</v>
      </c>
      <c r="BY593" s="23">
        <v>0</v>
      </c>
      <c r="BZ593" s="23">
        <v>0</v>
      </c>
      <c r="CA593" s="23">
        <v>607</v>
      </c>
      <c r="CB593" s="23">
        <v>179</v>
      </c>
      <c r="CC593" s="23">
        <v>335</v>
      </c>
      <c r="CD593" s="23">
        <v>114</v>
      </c>
      <c r="CE593" s="23">
        <v>335</v>
      </c>
      <c r="CF593" s="23">
        <v>114</v>
      </c>
      <c r="CG593" s="23">
        <v>342</v>
      </c>
      <c r="CH593" s="23">
        <v>130</v>
      </c>
      <c r="CI593" s="23">
        <v>0</v>
      </c>
      <c r="CJ593" s="23">
        <v>0</v>
      </c>
      <c r="CK593" s="21"/>
      <c r="CL593" s="21"/>
      <c r="CM593" s="21"/>
      <c r="CN593" s="21"/>
      <c r="CO593" s="21"/>
      <c r="CP593" s="21"/>
      <c r="CQ593" s="21"/>
      <c r="CR593" s="21"/>
      <c r="CS593" s="21"/>
      <c r="CT593" s="21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</row>
    <row r="594" spans="1:267" ht="17.25" thickBot="1">
      <c r="A594" s="23">
        <v>75</v>
      </c>
      <c r="B594" s="21"/>
      <c r="C594" s="23">
        <v>221632</v>
      </c>
      <c r="D594" s="23">
        <v>0</v>
      </c>
      <c r="E594" s="23">
        <v>0</v>
      </c>
      <c r="F594" s="23">
        <v>0</v>
      </c>
      <c r="G594" s="23">
        <v>0</v>
      </c>
      <c r="H594" s="23">
        <v>0</v>
      </c>
      <c r="I594" s="23">
        <v>2</v>
      </c>
      <c r="J594" s="21">
        <v>1.1000000000000001</v>
      </c>
      <c r="K594" s="21">
        <v>2</v>
      </c>
      <c r="L594" s="23">
        <v>7</v>
      </c>
      <c r="M594" s="21" t="s">
        <v>1881</v>
      </c>
      <c r="N594" s="21">
        <v>7</v>
      </c>
      <c r="O594" s="23">
        <v>511</v>
      </c>
      <c r="P594" s="24" t="b">
        <v>0</v>
      </c>
      <c r="Q594" s="21" t="s">
        <v>2791</v>
      </c>
      <c r="R594" s="21" t="s">
        <v>2969</v>
      </c>
      <c r="S594" s="23">
        <v>45</v>
      </c>
      <c r="T594" s="21" t="s">
        <v>1882</v>
      </c>
      <c r="U594" s="21">
        <v>7</v>
      </c>
      <c r="V594" s="21" t="s">
        <v>806</v>
      </c>
      <c r="W594" s="21">
        <v>1.1000000000000001</v>
      </c>
      <c r="X594" s="24" t="b">
        <v>0</v>
      </c>
      <c r="Y594" s="21"/>
      <c r="Z594" s="21" t="s">
        <v>1208</v>
      </c>
      <c r="AA594" s="23">
        <v>18</v>
      </c>
      <c r="AB594" s="23">
        <v>6</v>
      </c>
      <c r="AC594" s="23">
        <v>7</v>
      </c>
      <c r="AD594" s="23">
        <v>7696</v>
      </c>
      <c r="AE594" s="23">
        <v>7696</v>
      </c>
      <c r="AF594" s="23">
        <v>9751</v>
      </c>
      <c r="AG594" s="23">
        <v>9751</v>
      </c>
      <c r="AH594" s="21">
        <v>1.6</v>
      </c>
      <c r="AI594" s="21">
        <v>1.6</v>
      </c>
      <c r="AJ594" s="21" t="s">
        <v>806</v>
      </c>
      <c r="AK594" s="23">
        <v>13</v>
      </c>
      <c r="AL594" s="23">
        <v>1</v>
      </c>
      <c r="AM594" s="23">
        <v>0</v>
      </c>
      <c r="AN594" s="23">
        <v>0</v>
      </c>
      <c r="AO594" s="23">
        <v>0</v>
      </c>
      <c r="AP594" s="23">
        <v>0</v>
      </c>
      <c r="AQ594" s="23">
        <v>0</v>
      </c>
      <c r="AR594" s="23">
        <v>0</v>
      </c>
      <c r="AS594" s="23">
        <v>0</v>
      </c>
      <c r="AT594" s="23">
        <v>0</v>
      </c>
      <c r="AU594" s="23">
        <v>0</v>
      </c>
      <c r="AV594" s="23">
        <v>0</v>
      </c>
      <c r="AW594" s="23">
        <v>15</v>
      </c>
      <c r="AX594" s="21">
        <v>34</v>
      </c>
      <c r="AY594" s="21">
        <v>0.3</v>
      </c>
      <c r="AZ594" s="21">
        <v>33</v>
      </c>
      <c r="BA594" s="21">
        <v>6.7</v>
      </c>
      <c r="BB594" s="23">
        <v>1</v>
      </c>
      <c r="BC594" s="21">
        <v>0.51</v>
      </c>
      <c r="BD594" s="21">
        <v>0.01</v>
      </c>
      <c r="BE594" s="21">
        <v>0.52</v>
      </c>
      <c r="BF594" s="21">
        <v>0</v>
      </c>
      <c r="BG594" s="23">
        <v>24</v>
      </c>
      <c r="BH594" s="23">
        <v>8</v>
      </c>
      <c r="BI594" s="23">
        <v>198</v>
      </c>
      <c r="BJ594" s="23">
        <v>73</v>
      </c>
      <c r="BK594" s="23">
        <v>29</v>
      </c>
      <c r="BL594" s="23">
        <v>7</v>
      </c>
      <c r="BM594" s="23">
        <v>43</v>
      </c>
      <c r="BN594" s="23">
        <v>8</v>
      </c>
      <c r="BO594" s="21"/>
      <c r="BP594" s="21"/>
      <c r="BQ594" s="21"/>
      <c r="BR594" s="21"/>
      <c r="BS594" s="21"/>
      <c r="BT594" s="21"/>
      <c r="BU594" s="23">
        <v>3.53</v>
      </c>
      <c r="BV594" s="23">
        <v>0</v>
      </c>
      <c r="BW594" s="23">
        <v>7.0000000000000007E-2</v>
      </c>
      <c r="BX594" s="23">
        <v>3.6</v>
      </c>
      <c r="BY594" s="23">
        <v>0</v>
      </c>
      <c r="BZ594" s="23">
        <v>0</v>
      </c>
      <c r="CA594" s="23">
        <v>428</v>
      </c>
      <c r="CB594" s="23">
        <v>114</v>
      </c>
      <c r="CC594" s="23">
        <v>23</v>
      </c>
      <c r="CD594" s="23">
        <v>9</v>
      </c>
      <c r="CE594" s="23">
        <v>23</v>
      </c>
      <c r="CF594" s="23">
        <v>9</v>
      </c>
      <c r="CG594" s="23">
        <v>168</v>
      </c>
      <c r="CH594" s="23">
        <v>60</v>
      </c>
      <c r="CI594" s="23">
        <v>6.92</v>
      </c>
      <c r="CJ594" s="23">
        <v>0</v>
      </c>
      <c r="CK594" s="21"/>
      <c r="CL594" s="21"/>
      <c r="CM594" s="21"/>
      <c r="CN594" s="21"/>
      <c r="CO594" s="21"/>
      <c r="CP594" s="21"/>
      <c r="CQ594" s="21"/>
      <c r="CR594" s="21"/>
      <c r="CS594" s="21"/>
      <c r="CT594" s="21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</row>
    <row r="595" spans="1:267" ht="17.25" thickBot="1">
      <c r="A595" s="21"/>
      <c r="B595" s="21"/>
      <c r="C595" s="23">
        <v>173904</v>
      </c>
      <c r="D595" s="23">
        <v>0</v>
      </c>
      <c r="E595" s="23">
        <v>0</v>
      </c>
      <c r="F595" s="23">
        <v>0</v>
      </c>
      <c r="G595" s="23">
        <v>0</v>
      </c>
      <c r="H595" s="23">
        <v>0</v>
      </c>
      <c r="I595" s="23">
        <v>2</v>
      </c>
      <c r="J595" s="21">
        <v>1.5</v>
      </c>
      <c r="K595" s="21">
        <v>2</v>
      </c>
      <c r="L595" s="23">
        <v>0</v>
      </c>
      <c r="M595" s="21" t="s">
        <v>1872</v>
      </c>
      <c r="N595" s="21">
        <v>0</v>
      </c>
      <c r="O595" s="23">
        <v>512</v>
      </c>
      <c r="P595" s="24" t="b">
        <v>0</v>
      </c>
      <c r="Q595" s="21"/>
      <c r="R595" s="21"/>
      <c r="S595" s="23">
        <v>45</v>
      </c>
      <c r="T595" s="21" t="s">
        <v>1873</v>
      </c>
      <c r="U595" s="21">
        <v>0</v>
      </c>
      <c r="V595" s="21" t="s">
        <v>697</v>
      </c>
      <c r="W595" s="21">
        <v>0.2</v>
      </c>
      <c r="X595" s="24" t="b">
        <v>0</v>
      </c>
      <c r="Y595" s="21"/>
      <c r="Z595" s="21" t="s">
        <v>1129</v>
      </c>
      <c r="AA595" s="23">
        <v>18</v>
      </c>
      <c r="AB595" s="23">
        <v>6</v>
      </c>
      <c r="AC595" s="23">
        <v>0</v>
      </c>
      <c r="AD595" s="23">
        <v>486</v>
      </c>
      <c r="AE595" s="23">
        <v>486</v>
      </c>
      <c r="AF595" s="23">
        <v>1190</v>
      </c>
      <c r="AG595" s="23">
        <v>1190</v>
      </c>
      <c r="AH595" s="21">
        <v>0</v>
      </c>
      <c r="AI595" s="21">
        <v>0</v>
      </c>
      <c r="AJ595" s="21" t="s">
        <v>697</v>
      </c>
      <c r="AK595" s="23">
        <v>76</v>
      </c>
      <c r="AL595" s="23">
        <v>0</v>
      </c>
      <c r="AM595" s="23">
        <v>0</v>
      </c>
      <c r="AN595" s="23">
        <v>0</v>
      </c>
      <c r="AO595" s="23">
        <v>2</v>
      </c>
      <c r="AP595" s="23">
        <v>0</v>
      </c>
      <c r="AQ595" s="23">
        <v>0</v>
      </c>
      <c r="AR595" s="23">
        <v>0</v>
      </c>
      <c r="AS595" s="23">
        <v>1</v>
      </c>
      <c r="AT595" s="23">
        <v>0</v>
      </c>
      <c r="AU595" s="23">
        <v>0</v>
      </c>
      <c r="AV595" s="23">
        <v>0</v>
      </c>
      <c r="AW595" s="23">
        <v>9</v>
      </c>
      <c r="AX595" s="21">
        <v>17</v>
      </c>
      <c r="AY595" s="21">
        <v>5</v>
      </c>
      <c r="AZ595" s="21">
        <v>4</v>
      </c>
      <c r="BA595" s="21">
        <v>2.6</v>
      </c>
      <c r="BB595" s="23">
        <v>0</v>
      </c>
      <c r="BC595" s="21">
        <v>0.12</v>
      </c>
      <c r="BD595" s="21">
        <v>0.03</v>
      </c>
      <c r="BE595" s="21">
        <v>0.15</v>
      </c>
      <c r="BF595" s="21">
        <v>2.02</v>
      </c>
      <c r="BG595" s="23">
        <v>87</v>
      </c>
      <c r="BH595" s="23">
        <v>37</v>
      </c>
      <c r="BI595" s="23">
        <v>132</v>
      </c>
      <c r="BJ595" s="23">
        <v>39</v>
      </c>
      <c r="BK595" s="23">
        <v>120</v>
      </c>
      <c r="BL595" s="23">
        <v>33</v>
      </c>
      <c r="BM595" s="23">
        <v>127</v>
      </c>
      <c r="BN595" s="23">
        <v>40</v>
      </c>
      <c r="BO595" s="21"/>
      <c r="BP595" s="21"/>
      <c r="BQ595" s="21"/>
      <c r="BR595" s="21"/>
      <c r="BS595" s="21"/>
      <c r="BT595" s="21"/>
      <c r="BU595" s="23">
        <v>0.14000000000000001</v>
      </c>
      <c r="BV595" s="23">
        <v>0</v>
      </c>
      <c r="BW595" s="23">
        <v>0.04</v>
      </c>
      <c r="BX595" s="23">
        <v>0.18</v>
      </c>
      <c r="BY595" s="23">
        <v>2.39</v>
      </c>
      <c r="BZ595" s="23">
        <v>2.37</v>
      </c>
      <c r="CA595" s="23">
        <v>383</v>
      </c>
      <c r="CB595" s="23">
        <v>83</v>
      </c>
      <c r="CC595" s="23">
        <v>428</v>
      </c>
      <c r="CD595" s="23">
        <v>173</v>
      </c>
      <c r="CE595" s="23">
        <v>428</v>
      </c>
      <c r="CF595" s="23">
        <v>173</v>
      </c>
      <c r="CG595" s="23">
        <v>348</v>
      </c>
      <c r="CH595" s="23">
        <v>134</v>
      </c>
      <c r="CI595" s="23">
        <v>0</v>
      </c>
      <c r="CJ595" s="23">
        <v>0</v>
      </c>
      <c r="CK595" s="21"/>
      <c r="CL595" s="21"/>
      <c r="CM595" s="21"/>
      <c r="CN595" s="21"/>
      <c r="CO595" s="21"/>
      <c r="CP595" s="21"/>
      <c r="CQ595" s="21"/>
      <c r="CR595" s="21"/>
      <c r="CS595" s="21"/>
      <c r="CT595" s="21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</row>
    <row r="596" spans="1:267" ht="17.25" thickBot="1">
      <c r="A596" s="21"/>
      <c r="B596" s="21"/>
      <c r="C596" s="23">
        <v>482442</v>
      </c>
      <c r="D596" s="23">
        <v>0</v>
      </c>
      <c r="E596" s="23">
        <v>0</v>
      </c>
      <c r="F596" s="23">
        <v>0</v>
      </c>
      <c r="G596" s="23">
        <v>0</v>
      </c>
      <c r="H596" s="23">
        <v>0</v>
      </c>
      <c r="I596" s="23">
        <v>3</v>
      </c>
      <c r="J596" s="21">
        <v>0.5</v>
      </c>
      <c r="K596" s="21">
        <v>1</v>
      </c>
      <c r="L596" s="23">
        <v>1</v>
      </c>
      <c r="M596" s="21" t="s">
        <v>1890</v>
      </c>
      <c r="N596" s="21">
        <v>1</v>
      </c>
      <c r="O596" s="23">
        <v>513</v>
      </c>
      <c r="P596" s="24" t="b">
        <v>0</v>
      </c>
      <c r="Q596" s="21"/>
      <c r="R596" s="21"/>
      <c r="S596" s="23">
        <v>45</v>
      </c>
      <c r="T596" s="21" t="s">
        <v>1891</v>
      </c>
      <c r="U596" s="21">
        <v>1</v>
      </c>
      <c r="V596" s="21" t="s">
        <v>976</v>
      </c>
      <c r="W596" s="21">
        <v>1</v>
      </c>
      <c r="X596" s="24" t="b">
        <v>0</v>
      </c>
      <c r="Y596" s="21"/>
      <c r="Z596" s="21" t="s">
        <v>1129</v>
      </c>
      <c r="AA596" s="23">
        <v>18</v>
      </c>
      <c r="AB596" s="23">
        <v>6</v>
      </c>
      <c r="AC596" s="23">
        <v>1</v>
      </c>
      <c r="AD596" s="23">
        <v>4257</v>
      </c>
      <c r="AE596" s="23">
        <v>4257</v>
      </c>
      <c r="AF596" s="23">
        <v>6342</v>
      </c>
      <c r="AG596" s="23">
        <v>6342</v>
      </c>
      <c r="AH596" s="21">
        <v>0.2</v>
      </c>
      <c r="AI596" s="21">
        <v>0.2</v>
      </c>
      <c r="AJ596" s="21" t="s">
        <v>976</v>
      </c>
      <c r="AK596" s="23">
        <v>15</v>
      </c>
      <c r="AL596" s="23">
        <v>0</v>
      </c>
      <c r="AM596" s="23">
        <v>0</v>
      </c>
      <c r="AN596" s="23">
        <v>0</v>
      </c>
      <c r="AO596" s="23">
        <v>0</v>
      </c>
      <c r="AP596" s="23">
        <v>0</v>
      </c>
      <c r="AQ596" s="23">
        <v>0</v>
      </c>
      <c r="AR596" s="23">
        <v>0</v>
      </c>
      <c r="AS596" s="23">
        <v>0</v>
      </c>
      <c r="AT596" s="23">
        <v>0</v>
      </c>
      <c r="AU596" s="23">
        <v>0</v>
      </c>
      <c r="AV596" s="23">
        <v>0</v>
      </c>
      <c r="AW596" s="23">
        <v>4</v>
      </c>
      <c r="AX596" s="21">
        <v>10.8</v>
      </c>
      <c r="AY596" s="21">
        <v>1.9</v>
      </c>
      <c r="AZ596" s="21">
        <v>17</v>
      </c>
      <c r="BA596" s="21">
        <v>3</v>
      </c>
      <c r="BB596" s="23">
        <v>0</v>
      </c>
      <c r="BC596" s="21">
        <v>0.12</v>
      </c>
      <c r="BD596" s="21">
        <v>0.01</v>
      </c>
      <c r="BE596" s="21">
        <v>0.13</v>
      </c>
      <c r="BF596" s="21">
        <v>0.3</v>
      </c>
      <c r="BG596" s="23">
        <v>130</v>
      </c>
      <c r="BH596" s="23">
        <v>49</v>
      </c>
      <c r="BI596" s="23">
        <v>154</v>
      </c>
      <c r="BJ596" s="23">
        <v>89</v>
      </c>
      <c r="BK596" s="23">
        <v>56</v>
      </c>
      <c r="BL596" s="23">
        <v>29</v>
      </c>
      <c r="BM596" s="23">
        <v>116</v>
      </c>
      <c r="BN596" s="23">
        <v>60</v>
      </c>
      <c r="BO596" s="21"/>
      <c r="BP596" s="21"/>
      <c r="BQ596" s="21"/>
      <c r="BR596" s="21"/>
      <c r="BS596" s="21"/>
      <c r="BT596" s="21"/>
      <c r="BU596" s="23">
        <v>0.72</v>
      </c>
      <c r="BV596" s="23">
        <v>0</v>
      </c>
      <c r="BW596" s="23">
        <v>0.06</v>
      </c>
      <c r="BX596" s="23">
        <v>0.78</v>
      </c>
      <c r="BY596" s="23">
        <v>1.8</v>
      </c>
      <c r="BZ596" s="23">
        <v>0</v>
      </c>
      <c r="CA596" s="23">
        <v>510</v>
      </c>
      <c r="CB596" s="23">
        <v>258</v>
      </c>
      <c r="CC596" s="23">
        <v>213</v>
      </c>
      <c r="CD596" s="23">
        <v>91</v>
      </c>
      <c r="CE596" s="23">
        <v>213</v>
      </c>
      <c r="CF596" s="23">
        <v>91</v>
      </c>
      <c r="CG596" s="23">
        <v>172</v>
      </c>
      <c r="CH596" s="23">
        <v>56</v>
      </c>
      <c r="CI596" s="23">
        <v>0</v>
      </c>
      <c r="CJ596" s="23">
        <v>0</v>
      </c>
      <c r="CK596" s="21"/>
      <c r="CL596" s="21"/>
      <c r="CM596" s="21"/>
      <c r="CN596" s="21"/>
      <c r="CO596" s="21"/>
      <c r="CP596" s="21"/>
      <c r="CQ596" s="21"/>
      <c r="CR596" s="21"/>
      <c r="CS596" s="21"/>
      <c r="CT596" s="21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</row>
    <row r="597" spans="1:267" ht="17.25" thickBot="1">
      <c r="A597" s="23">
        <v>0</v>
      </c>
      <c r="B597" s="23">
        <v>0</v>
      </c>
      <c r="C597" s="23">
        <v>184349</v>
      </c>
      <c r="D597" s="23">
        <v>0</v>
      </c>
      <c r="E597" s="23">
        <v>0</v>
      </c>
      <c r="F597" s="23">
        <v>0</v>
      </c>
      <c r="G597" s="23">
        <v>0</v>
      </c>
      <c r="H597" s="23">
        <v>0</v>
      </c>
      <c r="I597" s="23">
        <v>2</v>
      </c>
      <c r="J597" s="21">
        <v>0</v>
      </c>
      <c r="K597" s="21">
        <v>0</v>
      </c>
      <c r="L597" s="23">
        <v>0</v>
      </c>
      <c r="M597" s="21" t="s">
        <v>1254</v>
      </c>
      <c r="N597" s="21">
        <v>0</v>
      </c>
      <c r="O597" s="23">
        <v>514</v>
      </c>
      <c r="P597" s="24" t="b">
        <v>0</v>
      </c>
      <c r="Q597" s="21" t="s">
        <v>2699</v>
      </c>
      <c r="R597" s="21" t="s">
        <v>2608</v>
      </c>
      <c r="S597" s="23">
        <v>45</v>
      </c>
      <c r="T597" s="21" t="s">
        <v>1874</v>
      </c>
      <c r="U597" s="21">
        <v>0</v>
      </c>
      <c r="V597" s="21" t="s">
        <v>796</v>
      </c>
      <c r="W597" s="21">
        <v>0</v>
      </c>
      <c r="X597" s="24" t="b">
        <v>0</v>
      </c>
      <c r="Y597" s="21"/>
      <c r="Z597" s="21" t="s">
        <v>1170</v>
      </c>
      <c r="AA597" s="23">
        <v>18</v>
      </c>
      <c r="AB597" s="23">
        <v>6</v>
      </c>
      <c r="AC597" s="23">
        <v>0</v>
      </c>
      <c r="AD597" s="23">
        <v>29</v>
      </c>
      <c r="AE597" s="23">
        <v>29</v>
      </c>
      <c r="AF597" s="23">
        <v>146</v>
      </c>
      <c r="AG597" s="23">
        <v>146</v>
      </c>
      <c r="AH597" s="21">
        <v>0</v>
      </c>
      <c r="AI597" s="21">
        <v>0</v>
      </c>
      <c r="AJ597" s="21" t="s">
        <v>796</v>
      </c>
      <c r="AK597" s="23">
        <v>0</v>
      </c>
      <c r="AL597" s="23">
        <v>0</v>
      </c>
      <c r="AM597" s="23">
        <v>0</v>
      </c>
      <c r="AN597" s="23">
        <v>0</v>
      </c>
      <c r="AO597" s="23">
        <v>0</v>
      </c>
      <c r="AP597" s="23">
        <v>0</v>
      </c>
      <c r="AQ597" s="23">
        <v>0</v>
      </c>
      <c r="AR597" s="23">
        <v>0</v>
      </c>
      <c r="AS597" s="23">
        <v>0</v>
      </c>
      <c r="AT597" s="23">
        <v>0</v>
      </c>
      <c r="AU597" s="23">
        <v>0</v>
      </c>
      <c r="AV597" s="23">
        <v>0</v>
      </c>
      <c r="AW597" s="23">
        <v>0</v>
      </c>
      <c r="AX597" s="21">
        <v>0</v>
      </c>
      <c r="AY597" s="21">
        <v>0</v>
      </c>
      <c r="AZ597" s="21">
        <v>0</v>
      </c>
      <c r="BA597" s="21">
        <v>0</v>
      </c>
      <c r="BB597" s="23">
        <v>0</v>
      </c>
      <c r="BC597" s="21">
        <v>0</v>
      </c>
      <c r="BD597" s="21">
        <v>0</v>
      </c>
      <c r="BE597" s="21">
        <v>0</v>
      </c>
      <c r="BF597" s="21">
        <v>0</v>
      </c>
      <c r="BG597" s="23">
        <v>383</v>
      </c>
      <c r="BH597" s="23">
        <v>172</v>
      </c>
      <c r="BI597" s="23">
        <v>379</v>
      </c>
      <c r="BJ597" s="23">
        <v>168</v>
      </c>
      <c r="BK597" s="23">
        <v>348</v>
      </c>
      <c r="BL597" s="23">
        <v>154</v>
      </c>
      <c r="BM597" s="23">
        <v>391</v>
      </c>
      <c r="BN597" s="23">
        <v>170</v>
      </c>
      <c r="BO597" s="21"/>
      <c r="BP597" s="21"/>
      <c r="BQ597" s="21"/>
      <c r="BR597" s="21"/>
      <c r="BS597" s="21"/>
      <c r="BT597" s="21"/>
      <c r="BU597" s="23">
        <v>0</v>
      </c>
      <c r="BV597" s="23">
        <v>0</v>
      </c>
      <c r="BW597" s="23">
        <v>0</v>
      </c>
      <c r="BX597" s="23">
        <v>0</v>
      </c>
      <c r="BY597" s="23">
        <v>0</v>
      </c>
      <c r="BZ597" s="23">
        <v>0</v>
      </c>
      <c r="CA597" s="23">
        <v>389</v>
      </c>
      <c r="CB597" s="23">
        <v>86</v>
      </c>
      <c r="CC597" s="23">
        <v>433</v>
      </c>
      <c r="CD597" s="23">
        <v>175</v>
      </c>
      <c r="CE597" s="23">
        <v>433</v>
      </c>
      <c r="CF597" s="23">
        <v>175</v>
      </c>
      <c r="CG597" s="23">
        <v>634</v>
      </c>
      <c r="CH597" s="23">
        <v>213</v>
      </c>
      <c r="CI597" s="23">
        <v>0</v>
      </c>
      <c r="CJ597" s="23">
        <v>0</v>
      </c>
      <c r="CK597" s="21"/>
      <c r="CL597" s="21"/>
      <c r="CM597" s="21"/>
      <c r="CN597" s="21"/>
      <c r="CO597" s="21"/>
      <c r="CP597" s="21"/>
      <c r="CQ597" s="21"/>
      <c r="CR597" s="21"/>
      <c r="CS597" s="21"/>
      <c r="CT597" s="21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</row>
    <row r="598" spans="1:267" ht="17.25" thickBot="1">
      <c r="A598" s="21"/>
      <c r="B598" s="21"/>
      <c r="C598" s="23">
        <v>209042</v>
      </c>
      <c r="D598" s="23">
        <v>0</v>
      </c>
      <c r="E598" s="23">
        <v>0</v>
      </c>
      <c r="F598" s="23">
        <v>0</v>
      </c>
      <c r="G598" s="23">
        <v>0</v>
      </c>
      <c r="H598" s="23">
        <v>0</v>
      </c>
      <c r="I598" s="23">
        <v>3</v>
      </c>
      <c r="J598" s="21">
        <v>1.1000000000000001</v>
      </c>
      <c r="K598" s="21">
        <v>1.6</v>
      </c>
      <c r="L598" s="23">
        <v>1</v>
      </c>
      <c r="M598" s="21" t="s">
        <v>1843</v>
      </c>
      <c r="N598" s="21">
        <v>1</v>
      </c>
      <c r="O598" s="23">
        <v>515</v>
      </c>
      <c r="P598" s="24" t="b">
        <v>0</v>
      </c>
      <c r="Q598" s="21"/>
      <c r="R598" s="21"/>
      <c r="S598" s="23">
        <v>50</v>
      </c>
      <c r="T598" s="21" t="s">
        <v>1879</v>
      </c>
      <c r="U598" s="21">
        <v>1</v>
      </c>
      <c r="V598" s="21" t="s">
        <v>899</v>
      </c>
      <c r="W598" s="21">
        <v>0.2</v>
      </c>
      <c r="X598" s="24" t="b">
        <v>0</v>
      </c>
      <c r="Y598" s="21"/>
      <c r="Z598" s="21" t="s">
        <v>1129</v>
      </c>
      <c r="AA598" s="23">
        <v>18</v>
      </c>
      <c r="AB598" s="23">
        <v>6</v>
      </c>
      <c r="AC598" s="23">
        <v>1</v>
      </c>
      <c r="AD598" s="23">
        <v>731</v>
      </c>
      <c r="AE598" s="23">
        <v>731</v>
      </c>
      <c r="AF598" s="23">
        <v>2209</v>
      </c>
      <c r="AG598" s="23">
        <v>2209</v>
      </c>
      <c r="AH598" s="21">
        <v>0.2</v>
      </c>
      <c r="AI598" s="21">
        <v>0.2</v>
      </c>
      <c r="AJ598" s="21" t="s">
        <v>899</v>
      </c>
      <c r="AK598" s="23">
        <v>74</v>
      </c>
      <c r="AL598" s="23">
        <v>0</v>
      </c>
      <c r="AM598" s="23">
        <v>0</v>
      </c>
      <c r="AN598" s="23">
        <v>0</v>
      </c>
      <c r="AO598" s="23">
        <v>2</v>
      </c>
      <c r="AP598" s="23">
        <v>0</v>
      </c>
      <c r="AQ598" s="23">
        <v>0</v>
      </c>
      <c r="AR598" s="23">
        <v>0</v>
      </c>
      <c r="AS598" s="23">
        <v>1</v>
      </c>
      <c r="AT598" s="23">
        <v>0</v>
      </c>
      <c r="AU598" s="23">
        <v>0</v>
      </c>
      <c r="AV598" s="23">
        <v>0</v>
      </c>
      <c r="AW598" s="23">
        <v>8</v>
      </c>
      <c r="AX598" s="21">
        <v>2.2000000000000002</v>
      </c>
      <c r="AY598" s="21">
        <v>5.0999999999999996</v>
      </c>
      <c r="AZ598" s="21">
        <v>4</v>
      </c>
      <c r="BA598" s="21">
        <v>1.1000000000000001</v>
      </c>
      <c r="BB598" s="23">
        <v>1</v>
      </c>
      <c r="BC598" s="21">
        <v>0</v>
      </c>
      <c r="BD598" s="21">
        <v>0.01</v>
      </c>
      <c r="BE598" s="21">
        <v>0.01</v>
      </c>
      <c r="BF598" s="21">
        <v>1.72</v>
      </c>
      <c r="BG598" s="23">
        <v>204</v>
      </c>
      <c r="BH598" s="23">
        <v>93</v>
      </c>
      <c r="BI598" s="23">
        <v>131</v>
      </c>
      <c r="BJ598" s="23">
        <v>79</v>
      </c>
      <c r="BK598" s="23">
        <v>124</v>
      </c>
      <c r="BL598" s="23">
        <v>68</v>
      </c>
      <c r="BM598" s="23">
        <v>194</v>
      </c>
      <c r="BN598" s="23">
        <v>90</v>
      </c>
      <c r="BO598" s="21"/>
      <c r="BP598" s="21"/>
      <c r="BQ598" s="21"/>
      <c r="BR598" s="21"/>
      <c r="BS598" s="21"/>
      <c r="BT598" s="21"/>
      <c r="BU598" s="23">
        <v>0</v>
      </c>
      <c r="BV598" s="23">
        <v>0</v>
      </c>
      <c r="BW598" s="23">
        <v>0.01</v>
      </c>
      <c r="BX598" s="23">
        <v>0.01</v>
      </c>
      <c r="BY598" s="23">
        <v>2.09</v>
      </c>
      <c r="BZ598" s="23">
        <v>2.4300000000000002</v>
      </c>
      <c r="CA598" s="23">
        <v>242</v>
      </c>
      <c r="CB598" s="23">
        <v>160</v>
      </c>
      <c r="CC598" s="23">
        <v>240</v>
      </c>
      <c r="CD598" s="23">
        <v>107</v>
      </c>
      <c r="CE598" s="23">
        <v>240</v>
      </c>
      <c r="CF598" s="23">
        <v>107</v>
      </c>
      <c r="CG598" s="23">
        <v>320</v>
      </c>
      <c r="CH598" s="23">
        <v>94</v>
      </c>
      <c r="CI598" s="23">
        <v>1.22</v>
      </c>
      <c r="CJ598" s="23">
        <v>0</v>
      </c>
      <c r="CK598" s="21"/>
      <c r="CL598" s="21"/>
      <c r="CM598" s="21"/>
      <c r="CN598" s="21"/>
      <c r="CO598" s="21"/>
      <c r="CP598" s="21"/>
      <c r="CQ598" s="21"/>
      <c r="CR598" s="21"/>
      <c r="CS598" s="21"/>
      <c r="CT598" s="21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</row>
    <row r="599" spans="1:267" ht="17.25" thickBot="1">
      <c r="A599" s="21"/>
      <c r="B599" s="21"/>
      <c r="C599" s="23">
        <v>85971</v>
      </c>
      <c r="D599" s="23">
        <v>0</v>
      </c>
      <c r="E599" s="23">
        <v>0</v>
      </c>
      <c r="F599" s="23">
        <v>0</v>
      </c>
      <c r="G599" s="23">
        <v>0</v>
      </c>
      <c r="H599" s="23">
        <v>0</v>
      </c>
      <c r="I599" s="23">
        <v>3</v>
      </c>
      <c r="J599" s="21">
        <v>2.5</v>
      </c>
      <c r="K599" s="21">
        <v>3</v>
      </c>
      <c r="L599" s="23">
        <v>2</v>
      </c>
      <c r="M599" s="21" t="s">
        <v>722</v>
      </c>
      <c r="N599" s="21">
        <v>2</v>
      </c>
      <c r="O599" s="23">
        <v>516</v>
      </c>
      <c r="P599" s="24" t="b">
        <v>0</v>
      </c>
      <c r="Q599" s="21"/>
      <c r="R599" s="21"/>
      <c r="S599" s="23">
        <v>90</v>
      </c>
      <c r="T599" s="21" t="s">
        <v>1865</v>
      </c>
      <c r="U599" s="21">
        <v>2</v>
      </c>
      <c r="V599" s="21" t="s">
        <v>1866</v>
      </c>
      <c r="W599" s="21">
        <v>5.6</v>
      </c>
      <c r="X599" s="24" t="b">
        <v>0</v>
      </c>
      <c r="Y599" s="21"/>
      <c r="Z599" s="21" t="s">
        <v>1129</v>
      </c>
      <c r="AA599" s="23">
        <v>18</v>
      </c>
      <c r="AB599" s="23">
        <v>6</v>
      </c>
      <c r="AC599" s="23">
        <v>2</v>
      </c>
      <c r="AD599" s="23">
        <v>38114</v>
      </c>
      <c r="AE599" s="23">
        <v>38114</v>
      </c>
      <c r="AF599" s="23">
        <v>36226</v>
      </c>
      <c r="AG599" s="23">
        <v>36226</v>
      </c>
      <c r="AH599" s="21">
        <v>0.2</v>
      </c>
      <c r="AI599" s="21">
        <v>0.2</v>
      </c>
      <c r="AJ599" s="21" t="s">
        <v>722</v>
      </c>
      <c r="AK599" s="23">
        <v>74</v>
      </c>
      <c r="AL599" s="23">
        <v>0</v>
      </c>
      <c r="AM599" s="23">
        <v>0</v>
      </c>
      <c r="AN599" s="23">
        <v>0</v>
      </c>
      <c r="AO599" s="23">
        <v>2</v>
      </c>
      <c r="AP599" s="23">
        <v>0</v>
      </c>
      <c r="AQ599" s="23">
        <v>0</v>
      </c>
      <c r="AR599" s="23">
        <v>0</v>
      </c>
      <c r="AS599" s="23">
        <v>0</v>
      </c>
      <c r="AT599" s="23">
        <v>0</v>
      </c>
      <c r="AU599" s="23">
        <v>0</v>
      </c>
      <c r="AV599" s="23">
        <v>0</v>
      </c>
      <c r="AW599" s="23">
        <v>5</v>
      </c>
      <c r="AX599" s="21">
        <v>0</v>
      </c>
      <c r="AY599" s="21">
        <v>6.8</v>
      </c>
      <c r="AZ599" s="21">
        <v>31</v>
      </c>
      <c r="BA599" s="21">
        <v>3.7</v>
      </c>
      <c r="BB599" s="23">
        <v>1</v>
      </c>
      <c r="BC599" s="21">
        <v>0.08</v>
      </c>
      <c r="BD599" s="21">
        <v>0.05</v>
      </c>
      <c r="BE599" s="21">
        <v>0.13</v>
      </c>
      <c r="BF599" s="21">
        <v>1.72</v>
      </c>
      <c r="BG599" s="23">
        <v>662</v>
      </c>
      <c r="BH599" s="23">
        <v>283</v>
      </c>
      <c r="BI599" s="23">
        <v>125</v>
      </c>
      <c r="BJ599" s="23">
        <v>75</v>
      </c>
      <c r="BK599" s="23">
        <v>37</v>
      </c>
      <c r="BL599" s="23">
        <v>18</v>
      </c>
      <c r="BM599" s="23">
        <v>100</v>
      </c>
      <c r="BN599" s="23">
        <v>53</v>
      </c>
      <c r="BO599" s="23">
        <v>1</v>
      </c>
      <c r="BP599" s="21"/>
      <c r="BQ599" s="23">
        <v>1</v>
      </c>
      <c r="BR599" s="21"/>
      <c r="BS599" s="23">
        <v>3</v>
      </c>
      <c r="BT599" s="21"/>
      <c r="BU599" s="23">
        <v>0.1</v>
      </c>
      <c r="BV599" s="23">
        <v>0</v>
      </c>
      <c r="BW599" s="23">
        <v>0.06</v>
      </c>
      <c r="BX599" s="23">
        <v>0.16</v>
      </c>
      <c r="BY599" s="23">
        <v>2.09</v>
      </c>
      <c r="BZ599" s="23">
        <v>2.4300000000000002</v>
      </c>
      <c r="CA599" s="23">
        <v>5</v>
      </c>
      <c r="CB599" s="23">
        <v>3</v>
      </c>
      <c r="CC599" s="23">
        <v>177</v>
      </c>
      <c r="CD599" s="23">
        <v>84</v>
      </c>
      <c r="CE599" s="23">
        <v>177</v>
      </c>
      <c r="CF599" s="23">
        <v>84</v>
      </c>
      <c r="CG599" s="23">
        <v>67</v>
      </c>
      <c r="CH599" s="23">
        <v>20</v>
      </c>
      <c r="CI599" s="23">
        <v>1.22</v>
      </c>
      <c r="CJ599" s="23">
        <v>0</v>
      </c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</row>
    <row r="600" spans="1:267" ht="17.25" thickBot="1">
      <c r="A600" s="21"/>
      <c r="B600" s="21"/>
      <c r="C600" s="23">
        <v>232859</v>
      </c>
      <c r="D600" s="23">
        <v>0</v>
      </c>
      <c r="E600" s="23">
        <v>0</v>
      </c>
      <c r="F600" s="23">
        <v>0</v>
      </c>
      <c r="G600" s="23">
        <v>0</v>
      </c>
      <c r="H600" s="23">
        <v>0</v>
      </c>
      <c r="I600" s="23">
        <v>2</v>
      </c>
      <c r="J600" s="21">
        <v>0.5</v>
      </c>
      <c r="K600" s="21">
        <v>1</v>
      </c>
      <c r="L600" s="23">
        <v>0</v>
      </c>
      <c r="M600" s="21" t="s">
        <v>1896</v>
      </c>
      <c r="N600" s="21">
        <v>0</v>
      </c>
      <c r="O600" s="23">
        <v>517</v>
      </c>
      <c r="P600" s="24" t="b">
        <v>0</v>
      </c>
      <c r="Q600" s="21"/>
      <c r="R600" s="21"/>
      <c r="S600" s="23">
        <v>40</v>
      </c>
      <c r="T600" s="21" t="s">
        <v>1897</v>
      </c>
      <c r="U600" s="21">
        <v>0</v>
      </c>
      <c r="V600" s="21" t="s">
        <v>977</v>
      </c>
      <c r="W600" s="21">
        <v>0.6</v>
      </c>
      <c r="X600" s="24" t="b">
        <v>0</v>
      </c>
      <c r="Y600" s="21"/>
      <c r="Z600" s="21" t="s">
        <v>1129</v>
      </c>
      <c r="AA600" s="23">
        <v>18</v>
      </c>
      <c r="AB600" s="23">
        <v>6</v>
      </c>
      <c r="AC600" s="23">
        <v>0</v>
      </c>
      <c r="AD600" s="23">
        <v>2083</v>
      </c>
      <c r="AE600" s="23">
        <v>2083</v>
      </c>
      <c r="AF600" s="23">
        <v>2963</v>
      </c>
      <c r="AG600" s="23">
        <v>2963</v>
      </c>
      <c r="AH600" s="21">
        <v>0</v>
      </c>
      <c r="AI600" s="21">
        <v>0</v>
      </c>
      <c r="AJ600" s="21" t="s">
        <v>977</v>
      </c>
      <c r="AK600" s="23">
        <v>0</v>
      </c>
      <c r="AL600" s="23">
        <v>0</v>
      </c>
      <c r="AM600" s="23">
        <v>0</v>
      </c>
      <c r="AN600" s="23">
        <v>0</v>
      </c>
      <c r="AO600" s="23">
        <v>0</v>
      </c>
      <c r="AP600" s="23">
        <v>0</v>
      </c>
      <c r="AQ600" s="23">
        <v>0</v>
      </c>
      <c r="AR600" s="23">
        <v>0</v>
      </c>
      <c r="AS600" s="23">
        <v>0</v>
      </c>
      <c r="AT600" s="23">
        <v>0</v>
      </c>
      <c r="AU600" s="23">
        <v>0</v>
      </c>
      <c r="AV600" s="23">
        <v>0</v>
      </c>
      <c r="AW600" s="23">
        <v>0</v>
      </c>
      <c r="AX600" s="21">
        <v>0</v>
      </c>
      <c r="AY600" s="21">
        <v>0</v>
      </c>
      <c r="AZ600" s="21">
        <v>0</v>
      </c>
      <c r="BA600" s="21">
        <v>0</v>
      </c>
      <c r="BB600" s="23">
        <v>0</v>
      </c>
      <c r="BC600" s="21">
        <v>0</v>
      </c>
      <c r="BD600" s="21">
        <v>0</v>
      </c>
      <c r="BE600" s="21">
        <v>0</v>
      </c>
      <c r="BF600" s="21">
        <v>0</v>
      </c>
      <c r="BG600" s="23">
        <v>287</v>
      </c>
      <c r="BH600" s="23">
        <v>112</v>
      </c>
      <c r="BI600" s="23">
        <v>279</v>
      </c>
      <c r="BJ600" s="23">
        <v>108</v>
      </c>
      <c r="BK600" s="23">
        <v>236</v>
      </c>
      <c r="BL600" s="23">
        <v>83</v>
      </c>
      <c r="BM600" s="23">
        <v>296</v>
      </c>
      <c r="BN600" s="23">
        <v>111</v>
      </c>
      <c r="BO600" s="21"/>
      <c r="BP600" s="21"/>
      <c r="BQ600" s="21"/>
      <c r="BR600" s="21"/>
      <c r="BS600" s="21"/>
      <c r="BT600" s="21"/>
      <c r="BU600" s="23">
        <v>0</v>
      </c>
      <c r="BV600" s="23">
        <v>0</v>
      </c>
      <c r="BW600" s="23">
        <v>0</v>
      </c>
      <c r="BX600" s="23">
        <v>0</v>
      </c>
      <c r="BY600" s="23">
        <v>0</v>
      </c>
      <c r="BZ600" s="23">
        <v>0</v>
      </c>
      <c r="CA600" s="23">
        <v>616</v>
      </c>
      <c r="CB600" s="23">
        <v>182</v>
      </c>
      <c r="CC600" s="23">
        <v>343</v>
      </c>
      <c r="CD600" s="23">
        <v>117</v>
      </c>
      <c r="CE600" s="23">
        <v>343</v>
      </c>
      <c r="CF600" s="23">
        <v>117</v>
      </c>
      <c r="CG600" s="23">
        <v>211</v>
      </c>
      <c r="CH600" s="23">
        <v>77</v>
      </c>
      <c r="CI600" s="23">
        <v>0</v>
      </c>
      <c r="CJ600" s="23">
        <v>0</v>
      </c>
      <c r="CK600" s="21"/>
      <c r="CL600" s="21"/>
      <c r="CM600" s="21"/>
      <c r="CN600" s="21"/>
      <c r="CO600" s="21"/>
      <c r="CP600" s="21"/>
      <c r="CQ600" s="21"/>
      <c r="CR600" s="21"/>
      <c r="CS600" s="21"/>
      <c r="CT600" s="21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</row>
    <row r="601" spans="1:267" ht="17.25" thickBot="1">
      <c r="A601" s="21"/>
      <c r="B601" s="21"/>
      <c r="C601" s="23">
        <v>199584</v>
      </c>
      <c r="D601" s="23">
        <v>0</v>
      </c>
      <c r="E601" s="23">
        <v>0</v>
      </c>
      <c r="F601" s="23">
        <v>0</v>
      </c>
      <c r="G601" s="23">
        <v>0</v>
      </c>
      <c r="H601" s="23">
        <v>0</v>
      </c>
      <c r="I601" s="23">
        <v>2</v>
      </c>
      <c r="J601" s="21">
        <v>0.5</v>
      </c>
      <c r="K601" s="21">
        <v>1</v>
      </c>
      <c r="L601" s="23">
        <v>0</v>
      </c>
      <c r="M601" s="21" t="s">
        <v>1876</v>
      </c>
      <c r="N601" s="21">
        <v>0</v>
      </c>
      <c r="O601" s="23">
        <v>518</v>
      </c>
      <c r="P601" s="24" t="b">
        <v>0</v>
      </c>
      <c r="Q601" s="21"/>
      <c r="R601" s="21"/>
      <c r="S601" s="23">
        <v>40</v>
      </c>
      <c r="T601" s="21" t="s">
        <v>1877</v>
      </c>
      <c r="U601" s="21">
        <v>0</v>
      </c>
      <c r="V601" s="21" t="s">
        <v>974</v>
      </c>
      <c r="W601" s="21">
        <v>0.9</v>
      </c>
      <c r="X601" s="24" t="b">
        <v>0</v>
      </c>
      <c r="Y601" s="21"/>
      <c r="Z601" s="21" t="s">
        <v>1129</v>
      </c>
      <c r="AA601" s="23">
        <v>18</v>
      </c>
      <c r="AB601" s="23">
        <v>6</v>
      </c>
      <c r="AC601" s="23">
        <v>0</v>
      </c>
      <c r="AD601" s="23">
        <v>3213</v>
      </c>
      <c r="AE601" s="23">
        <v>3213</v>
      </c>
      <c r="AF601" s="23">
        <v>3967</v>
      </c>
      <c r="AG601" s="23">
        <v>3967</v>
      </c>
      <c r="AH601" s="21">
        <v>0</v>
      </c>
      <c r="AI601" s="21">
        <v>0</v>
      </c>
      <c r="AJ601" s="21" t="s">
        <v>974</v>
      </c>
      <c r="AK601" s="23">
        <v>0</v>
      </c>
      <c r="AL601" s="23">
        <v>0</v>
      </c>
      <c r="AM601" s="23">
        <v>0</v>
      </c>
      <c r="AN601" s="23">
        <v>0</v>
      </c>
      <c r="AO601" s="23">
        <v>0</v>
      </c>
      <c r="AP601" s="23">
        <v>0</v>
      </c>
      <c r="AQ601" s="23">
        <v>0</v>
      </c>
      <c r="AR601" s="23">
        <v>0</v>
      </c>
      <c r="AS601" s="23">
        <v>0</v>
      </c>
      <c r="AT601" s="23">
        <v>0</v>
      </c>
      <c r="AU601" s="23">
        <v>0</v>
      </c>
      <c r="AV601" s="23">
        <v>0</v>
      </c>
      <c r="AW601" s="23">
        <v>0</v>
      </c>
      <c r="AX601" s="21">
        <v>0</v>
      </c>
      <c r="AY601" s="21">
        <v>0</v>
      </c>
      <c r="AZ601" s="21">
        <v>0</v>
      </c>
      <c r="BA601" s="21">
        <v>0</v>
      </c>
      <c r="BB601" s="23">
        <v>0</v>
      </c>
      <c r="BC601" s="21">
        <v>0</v>
      </c>
      <c r="BD601" s="21">
        <v>0</v>
      </c>
      <c r="BE601" s="21">
        <v>0</v>
      </c>
      <c r="BF601" s="21">
        <v>0</v>
      </c>
      <c r="BG601" s="23">
        <v>270</v>
      </c>
      <c r="BH601" s="23">
        <v>103</v>
      </c>
      <c r="BI601" s="23">
        <v>261</v>
      </c>
      <c r="BJ601" s="23">
        <v>99</v>
      </c>
      <c r="BK601" s="23">
        <v>218</v>
      </c>
      <c r="BL601" s="23">
        <v>74</v>
      </c>
      <c r="BM601" s="23">
        <v>279</v>
      </c>
      <c r="BN601" s="23">
        <v>102</v>
      </c>
      <c r="BO601" s="21"/>
      <c r="BP601" s="21"/>
      <c r="BQ601" s="21"/>
      <c r="BR601" s="21"/>
      <c r="BS601" s="21"/>
      <c r="BT601" s="21"/>
      <c r="BU601" s="23">
        <v>0</v>
      </c>
      <c r="BV601" s="23">
        <v>0</v>
      </c>
      <c r="BW601" s="23">
        <v>0</v>
      </c>
      <c r="BX601" s="23">
        <v>0</v>
      </c>
      <c r="BY601" s="23">
        <v>0</v>
      </c>
      <c r="BZ601" s="23">
        <v>0</v>
      </c>
      <c r="CA601" s="23">
        <v>598</v>
      </c>
      <c r="CB601" s="23">
        <v>173</v>
      </c>
      <c r="CC601" s="23">
        <v>326</v>
      </c>
      <c r="CD601" s="23">
        <v>108</v>
      </c>
      <c r="CE601" s="23">
        <v>326</v>
      </c>
      <c r="CF601" s="23">
        <v>108</v>
      </c>
      <c r="CG601" s="23">
        <v>181</v>
      </c>
      <c r="CH601" s="23">
        <v>66</v>
      </c>
      <c r="CI601" s="23">
        <v>0</v>
      </c>
      <c r="CJ601" s="23">
        <v>0</v>
      </c>
      <c r="CK601" s="21"/>
      <c r="CL601" s="21"/>
      <c r="CM601" s="21"/>
      <c r="CN601" s="21"/>
      <c r="CO601" s="21"/>
      <c r="CP601" s="21"/>
      <c r="CQ601" s="21"/>
      <c r="CR601" s="21"/>
      <c r="CS601" s="21"/>
      <c r="CT601" s="21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</row>
    <row r="602" spans="1:267" ht="17.25" thickBot="1">
      <c r="A602" s="21"/>
      <c r="B602" s="21"/>
      <c r="C602" s="23">
        <v>487053</v>
      </c>
      <c r="D602" s="23">
        <v>0</v>
      </c>
      <c r="E602" s="23">
        <v>0</v>
      </c>
      <c r="F602" s="23">
        <v>0</v>
      </c>
      <c r="G602" s="23">
        <v>0</v>
      </c>
      <c r="H602" s="23">
        <v>0</v>
      </c>
      <c r="I602" s="23">
        <v>2</v>
      </c>
      <c r="J602" s="21">
        <v>1.5</v>
      </c>
      <c r="K602" s="21">
        <v>2</v>
      </c>
      <c r="L602" s="23">
        <v>1</v>
      </c>
      <c r="M602" s="21" t="s">
        <v>2609</v>
      </c>
      <c r="N602" s="21">
        <v>1</v>
      </c>
      <c r="O602" s="23">
        <v>519</v>
      </c>
      <c r="P602" s="24" t="b">
        <v>0</v>
      </c>
      <c r="Q602" s="21"/>
      <c r="R602" s="21"/>
      <c r="S602" s="23">
        <v>45</v>
      </c>
      <c r="T602" s="21" t="s">
        <v>2610</v>
      </c>
      <c r="U602" s="21">
        <v>1</v>
      </c>
      <c r="V602" s="21" t="s">
        <v>2611</v>
      </c>
      <c r="W602" s="21">
        <v>2.2999999999999998</v>
      </c>
      <c r="X602" s="24" t="b">
        <v>0</v>
      </c>
      <c r="Y602" s="21"/>
      <c r="Z602" s="21" t="s">
        <v>1129</v>
      </c>
      <c r="AA602" s="23">
        <v>18</v>
      </c>
      <c r="AB602" s="23">
        <v>6</v>
      </c>
      <c r="AC602" s="23">
        <v>1</v>
      </c>
      <c r="AD602" s="23">
        <v>7871</v>
      </c>
      <c r="AE602" s="23">
        <v>7871</v>
      </c>
      <c r="AF602" s="23">
        <v>3835</v>
      </c>
      <c r="AG602" s="23">
        <v>3835</v>
      </c>
      <c r="AH602" s="21">
        <v>0.2</v>
      </c>
      <c r="AI602" s="21">
        <v>0.2</v>
      </c>
      <c r="AJ602" s="21" t="s">
        <v>2611</v>
      </c>
      <c r="AK602" s="23">
        <v>90</v>
      </c>
      <c r="AL602" s="23">
        <v>0</v>
      </c>
      <c r="AM602" s="23">
        <v>0</v>
      </c>
      <c r="AN602" s="23">
        <v>0</v>
      </c>
      <c r="AO602" s="23">
        <v>2</v>
      </c>
      <c r="AP602" s="23">
        <v>0</v>
      </c>
      <c r="AQ602" s="23">
        <v>0</v>
      </c>
      <c r="AR602" s="23">
        <v>0</v>
      </c>
      <c r="AS602" s="23">
        <v>0</v>
      </c>
      <c r="AT602" s="23">
        <v>0</v>
      </c>
      <c r="AU602" s="23">
        <v>0</v>
      </c>
      <c r="AV602" s="23">
        <v>0</v>
      </c>
      <c r="AW602" s="23">
        <v>16</v>
      </c>
      <c r="AX602" s="21">
        <v>15.8</v>
      </c>
      <c r="AY602" s="21">
        <v>17.3</v>
      </c>
      <c r="AZ602" s="21">
        <v>2</v>
      </c>
      <c r="BA602" s="21">
        <v>3.5</v>
      </c>
      <c r="BB602" s="23">
        <v>1</v>
      </c>
      <c r="BC602" s="21">
        <v>0</v>
      </c>
      <c r="BD602" s="21">
        <v>0.04</v>
      </c>
      <c r="BE602" s="21">
        <v>0.04</v>
      </c>
      <c r="BF602" s="21">
        <v>2.02</v>
      </c>
      <c r="BG602" s="23">
        <v>95</v>
      </c>
      <c r="BH602" s="23">
        <v>42</v>
      </c>
      <c r="BI602" s="23">
        <v>66</v>
      </c>
      <c r="BJ602" s="23">
        <v>14</v>
      </c>
      <c r="BK602" s="23">
        <v>146</v>
      </c>
      <c r="BL602" s="23">
        <v>46</v>
      </c>
      <c r="BM602" s="23">
        <v>101</v>
      </c>
      <c r="BN602" s="23">
        <v>31</v>
      </c>
      <c r="BO602" s="21"/>
      <c r="BP602" s="21"/>
      <c r="BQ602" s="21"/>
      <c r="BR602" s="21"/>
      <c r="BS602" s="21"/>
      <c r="BT602" s="21"/>
      <c r="BU602" s="23">
        <v>0</v>
      </c>
      <c r="BV602" s="23">
        <v>0</v>
      </c>
      <c r="BW602" s="23">
        <v>0.04</v>
      </c>
      <c r="BX602" s="23">
        <v>0.04</v>
      </c>
      <c r="BY602" s="23">
        <v>2.02</v>
      </c>
      <c r="BZ602" s="23">
        <v>2</v>
      </c>
      <c r="CA602" s="23">
        <v>513</v>
      </c>
      <c r="CB602" s="23">
        <v>146</v>
      </c>
      <c r="CC602" s="23">
        <v>214</v>
      </c>
      <c r="CD602" s="23">
        <v>81</v>
      </c>
      <c r="CE602" s="23">
        <v>214</v>
      </c>
      <c r="CF602" s="23">
        <v>81</v>
      </c>
      <c r="CG602" s="23">
        <v>121</v>
      </c>
      <c r="CH602" s="23">
        <v>42</v>
      </c>
      <c r="CI602" s="23">
        <v>1</v>
      </c>
      <c r="CJ602" s="23">
        <v>0</v>
      </c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</row>
    <row r="603" spans="1:267" ht="17.25" thickBot="1">
      <c r="A603" s="21"/>
      <c r="B603" s="21"/>
      <c r="C603" s="23">
        <v>184254</v>
      </c>
      <c r="D603" s="23">
        <v>0</v>
      </c>
      <c r="E603" s="23">
        <v>0</v>
      </c>
      <c r="F603" s="23">
        <v>0</v>
      </c>
      <c r="G603" s="23">
        <v>0</v>
      </c>
      <c r="H603" s="23">
        <v>0</v>
      </c>
      <c r="I603" s="23">
        <v>1</v>
      </c>
      <c r="J603" s="21">
        <v>2.7</v>
      </c>
      <c r="K603" s="21">
        <v>3.2</v>
      </c>
      <c r="L603" s="23">
        <v>1</v>
      </c>
      <c r="M603" s="21" t="s">
        <v>2612</v>
      </c>
      <c r="N603" s="21">
        <v>1</v>
      </c>
      <c r="O603" s="23">
        <v>520</v>
      </c>
      <c r="P603" s="24" t="b">
        <v>0</v>
      </c>
      <c r="Q603" s="21"/>
      <c r="R603" s="21"/>
      <c r="S603" s="23">
        <v>50</v>
      </c>
      <c r="T603" s="21" t="s">
        <v>2613</v>
      </c>
      <c r="U603" s="21">
        <v>1</v>
      </c>
      <c r="V603" s="21" t="s">
        <v>2614</v>
      </c>
      <c r="W603" s="21">
        <v>0.5</v>
      </c>
      <c r="X603" s="24" t="b">
        <v>0</v>
      </c>
      <c r="Y603" s="21"/>
      <c r="Z603" s="21" t="s">
        <v>1129</v>
      </c>
      <c r="AA603" s="23">
        <v>18</v>
      </c>
      <c r="AB603" s="23">
        <v>6</v>
      </c>
      <c r="AC603" s="23">
        <v>1</v>
      </c>
      <c r="AD603" s="23">
        <v>1126</v>
      </c>
      <c r="AE603" s="23">
        <v>1126</v>
      </c>
      <c r="AF603" s="23">
        <v>2670</v>
      </c>
      <c r="AG603" s="23">
        <v>2670</v>
      </c>
      <c r="AH603" s="21">
        <v>0.2</v>
      </c>
      <c r="AI603" s="21">
        <v>0.2</v>
      </c>
      <c r="AJ603" s="21" t="s">
        <v>2614</v>
      </c>
      <c r="AK603" s="23">
        <v>90</v>
      </c>
      <c r="AL603" s="23">
        <v>0</v>
      </c>
      <c r="AM603" s="23">
        <v>0</v>
      </c>
      <c r="AN603" s="23">
        <v>0</v>
      </c>
      <c r="AO603" s="23">
        <v>2</v>
      </c>
      <c r="AP603" s="23">
        <v>0</v>
      </c>
      <c r="AQ603" s="23">
        <v>0</v>
      </c>
      <c r="AR603" s="23">
        <v>0</v>
      </c>
      <c r="AS603" s="23">
        <v>1</v>
      </c>
      <c r="AT603" s="23">
        <v>0</v>
      </c>
      <c r="AU603" s="23">
        <v>4</v>
      </c>
      <c r="AV603" s="23">
        <v>0</v>
      </c>
      <c r="AW603" s="23">
        <v>15</v>
      </c>
      <c r="AX603" s="21">
        <v>0</v>
      </c>
      <c r="AY603" s="21">
        <v>0</v>
      </c>
      <c r="AZ603" s="21">
        <v>0</v>
      </c>
      <c r="BA603" s="21">
        <v>0</v>
      </c>
      <c r="BB603" s="23">
        <v>1</v>
      </c>
      <c r="BC603" s="21">
        <v>0</v>
      </c>
      <c r="BD603" s="21">
        <v>0</v>
      </c>
      <c r="BE603" s="21">
        <v>0</v>
      </c>
      <c r="BF603" s="21">
        <v>2.02</v>
      </c>
      <c r="BG603" s="23">
        <v>549</v>
      </c>
      <c r="BH603" s="23">
        <v>75</v>
      </c>
      <c r="BI603" s="23">
        <v>550</v>
      </c>
      <c r="BJ603" s="23">
        <v>71</v>
      </c>
      <c r="BK603" s="23">
        <v>535</v>
      </c>
      <c r="BL603" s="23">
        <v>71</v>
      </c>
      <c r="BM603" s="23">
        <v>556</v>
      </c>
      <c r="BN603" s="23">
        <v>75</v>
      </c>
      <c r="BO603" s="21"/>
      <c r="BP603" s="21"/>
      <c r="BQ603" s="21"/>
      <c r="BR603" s="21"/>
      <c r="BS603" s="21"/>
      <c r="BT603" s="21"/>
      <c r="BU603" s="23">
        <v>0</v>
      </c>
      <c r="BV603" s="23">
        <v>4</v>
      </c>
      <c r="BW603" s="23">
        <v>0</v>
      </c>
      <c r="BX603" s="23">
        <v>0</v>
      </c>
      <c r="BY603" s="23">
        <v>2.02</v>
      </c>
      <c r="BZ603" s="23">
        <v>2</v>
      </c>
      <c r="CA603" s="23">
        <v>226</v>
      </c>
      <c r="CB603" s="23">
        <v>9</v>
      </c>
      <c r="CC603" s="23">
        <v>237</v>
      </c>
      <c r="CD603" s="23">
        <v>20</v>
      </c>
      <c r="CE603" s="23">
        <v>237</v>
      </c>
      <c r="CF603" s="23">
        <v>20</v>
      </c>
      <c r="CG603" s="23">
        <v>240</v>
      </c>
      <c r="CH603" s="23">
        <v>34</v>
      </c>
      <c r="CI603" s="23">
        <v>1</v>
      </c>
      <c r="CJ603" s="23">
        <v>0</v>
      </c>
      <c r="CK603" s="21"/>
      <c r="CL603" s="21"/>
      <c r="CM603" s="21"/>
      <c r="CN603" s="21"/>
      <c r="CO603" s="21"/>
      <c r="CP603" s="21"/>
      <c r="CQ603" s="21"/>
      <c r="CR603" s="21"/>
      <c r="CS603" s="21"/>
      <c r="CT603" s="21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</row>
    <row r="604" spans="1:267" ht="17.25" thickBot="1">
      <c r="A604" s="23">
        <v>0</v>
      </c>
      <c r="B604" s="23">
        <v>0</v>
      </c>
      <c r="C604" s="23">
        <v>175941</v>
      </c>
      <c r="D604" s="23">
        <v>0</v>
      </c>
      <c r="E604" s="23">
        <v>0</v>
      </c>
      <c r="F604" s="23">
        <v>0</v>
      </c>
      <c r="G604" s="23">
        <v>0</v>
      </c>
      <c r="H604" s="23">
        <v>0</v>
      </c>
      <c r="I604" s="23">
        <v>1</v>
      </c>
      <c r="J604" s="21">
        <v>0</v>
      </c>
      <c r="K604" s="21">
        <v>0</v>
      </c>
      <c r="L604" s="23">
        <v>0</v>
      </c>
      <c r="M604" s="21" t="s">
        <v>1893</v>
      </c>
      <c r="N604" s="21">
        <v>0</v>
      </c>
      <c r="O604" s="23">
        <v>521</v>
      </c>
      <c r="P604" s="24" t="b">
        <v>0</v>
      </c>
      <c r="Q604" s="21" t="s">
        <v>2725</v>
      </c>
      <c r="R604" s="21" t="s">
        <v>2970</v>
      </c>
      <c r="S604" s="23">
        <v>40</v>
      </c>
      <c r="T604" s="21" t="s">
        <v>2615</v>
      </c>
      <c r="U604" s="21">
        <v>0</v>
      </c>
      <c r="V604" s="21" t="s">
        <v>2616</v>
      </c>
      <c r="W604" s="21">
        <v>0.3</v>
      </c>
      <c r="X604" s="24" t="b">
        <v>0</v>
      </c>
      <c r="Y604" s="21"/>
      <c r="Z604" s="21" t="s">
        <v>1170</v>
      </c>
      <c r="AA604" s="23">
        <v>18</v>
      </c>
      <c r="AB604" s="23">
        <v>6</v>
      </c>
      <c r="AC604" s="23">
        <v>0</v>
      </c>
      <c r="AD604" s="23">
        <v>140</v>
      </c>
      <c r="AE604" s="23">
        <v>140</v>
      </c>
      <c r="AF604" s="23">
        <v>2571</v>
      </c>
      <c r="AG604" s="23">
        <v>2571</v>
      </c>
      <c r="AH604" s="21">
        <v>0</v>
      </c>
      <c r="AI604" s="21">
        <v>0</v>
      </c>
      <c r="AJ604" s="21" t="s">
        <v>2616</v>
      </c>
      <c r="AK604" s="23">
        <v>0</v>
      </c>
      <c r="AL604" s="23">
        <v>0</v>
      </c>
      <c r="AM604" s="23">
        <v>0</v>
      </c>
      <c r="AN604" s="23">
        <v>0</v>
      </c>
      <c r="AO604" s="23">
        <v>0</v>
      </c>
      <c r="AP604" s="23">
        <v>0</v>
      </c>
      <c r="AQ604" s="23">
        <v>0</v>
      </c>
      <c r="AR604" s="23">
        <v>0</v>
      </c>
      <c r="AS604" s="23">
        <v>0</v>
      </c>
      <c r="AT604" s="23">
        <v>0</v>
      </c>
      <c r="AU604" s="23">
        <v>0</v>
      </c>
      <c r="AV604" s="23">
        <v>0</v>
      </c>
      <c r="AW604" s="23">
        <v>0</v>
      </c>
      <c r="AX604" s="21">
        <v>0</v>
      </c>
      <c r="AY604" s="21">
        <v>0</v>
      </c>
      <c r="AZ604" s="21">
        <v>0</v>
      </c>
      <c r="BA604" s="21">
        <v>0</v>
      </c>
      <c r="BB604" s="23">
        <v>0</v>
      </c>
      <c r="BC604" s="21">
        <v>0</v>
      </c>
      <c r="BD604" s="21">
        <v>0</v>
      </c>
      <c r="BE604" s="21">
        <v>0</v>
      </c>
      <c r="BF604" s="21">
        <v>0</v>
      </c>
      <c r="BG604" s="23">
        <v>265</v>
      </c>
      <c r="BH604" s="23">
        <v>39</v>
      </c>
      <c r="BI604" s="23">
        <v>256</v>
      </c>
      <c r="BJ604" s="23">
        <v>27</v>
      </c>
      <c r="BK604" s="23">
        <v>213</v>
      </c>
      <c r="BL604" s="23">
        <v>26</v>
      </c>
      <c r="BM604" s="23">
        <v>274</v>
      </c>
      <c r="BN604" s="23">
        <v>39</v>
      </c>
      <c r="BO604" s="21"/>
      <c r="BP604" s="21"/>
      <c r="BQ604" s="21"/>
      <c r="BR604" s="21"/>
      <c r="BS604" s="21"/>
      <c r="BT604" s="21"/>
      <c r="BU604" s="23">
        <v>0</v>
      </c>
      <c r="BV604" s="23">
        <v>0</v>
      </c>
      <c r="BW604" s="23">
        <v>0</v>
      </c>
      <c r="BX604" s="23">
        <v>0</v>
      </c>
      <c r="BY604" s="23">
        <v>0</v>
      </c>
      <c r="BZ604" s="23">
        <v>0</v>
      </c>
      <c r="CA604" s="23">
        <v>593</v>
      </c>
      <c r="CB604" s="23">
        <v>55</v>
      </c>
      <c r="CC604" s="23">
        <v>321</v>
      </c>
      <c r="CD604" s="23">
        <v>45</v>
      </c>
      <c r="CE604" s="23">
        <v>321</v>
      </c>
      <c r="CF604" s="23">
        <v>45</v>
      </c>
      <c r="CG604" s="23">
        <v>298</v>
      </c>
      <c r="CH604" s="23">
        <v>47</v>
      </c>
      <c r="CI604" s="23">
        <v>0</v>
      </c>
      <c r="CJ604" s="23">
        <v>0</v>
      </c>
      <c r="CK604" s="21"/>
      <c r="CL604" s="21"/>
      <c r="CM604" s="21"/>
      <c r="CN604" s="21"/>
      <c r="CO604" s="21"/>
      <c r="CP604" s="21"/>
      <c r="CQ604" s="21"/>
      <c r="CR604" s="21"/>
      <c r="CS604" s="21"/>
      <c r="CT604" s="21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</row>
    <row r="605" spans="1:267" ht="17.25" thickBot="1">
      <c r="A605" s="21"/>
      <c r="B605" s="21"/>
      <c r="C605" s="23">
        <v>235674</v>
      </c>
      <c r="D605" s="23">
        <v>0</v>
      </c>
      <c r="E605" s="23">
        <v>0</v>
      </c>
      <c r="F605" s="23">
        <v>0</v>
      </c>
      <c r="G605" s="23">
        <v>0</v>
      </c>
      <c r="H605" s="23">
        <v>0</v>
      </c>
      <c r="I605" s="23">
        <v>3</v>
      </c>
      <c r="J605" s="21">
        <v>1.6</v>
      </c>
      <c r="K605" s="21">
        <v>2.1</v>
      </c>
      <c r="L605" s="23">
        <v>0</v>
      </c>
      <c r="M605" s="21" t="s">
        <v>1592</v>
      </c>
      <c r="N605" s="21">
        <v>0</v>
      </c>
      <c r="O605" s="23">
        <v>583</v>
      </c>
      <c r="P605" s="24" t="b">
        <v>0</v>
      </c>
      <c r="Q605" s="21"/>
      <c r="R605" s="21"/>
      <c r="S605" s="23">
        <v>55</v>
      </c>
      <c r="T605" s="21" t="s">
        <v>1593</v>
      </c>
      <c r="U605" s="21">
        <v>0</v>
      </c>
      <c r="V605" s="21" t="s">
        <v>970</v>
      </c>
      <c r="W605" s="21">
        <v>0.1</v>
      </c>
      <c r="X605" s="24" t="b">
        <v>0</v>
      </c>
      <c r="Y605" s="21"/>
      <c r="Z605" s="21" t="s">
        <v>1129</v>
      </c>
      <c r="AA605" s="23">
        <v>18</v>
      </c>
      <c r="AB605" s="23">
        <v>6</v>
      </c>
      <c r="AC605" s="23">
        <v>0</v>
      </c>
      <c r="AD605" s="23">
        <v>221</v>
      </c>
      <c r="AE605" s="23">
        <v>221</v>
      </c>
      <c r="AF605" s="23">
        <v>1663</v>
      </c>
      <c r="AG605" s="23">
        <v>1663</v>
      </c>
      <c r="AH605" s="21">
        <v>0</v>
      </c>
      <c r="AI605" s="21">
        <v>0</v>
      </c>
      <c r="AJ605" s="21" t="s">
        <v>970</v>
      </c>
      <c r="AK605" s="23">
        <v>0</v>
      </c>
      <c r="AL605" s="23">
        <v>0</v>
      </c>
      <c r="AM605" s="23">
        <v>0</v>
      </c>
      <c r="AN605" s="23">
        <v>0</v>
      </c>
      <c r="AO605" s="23">
        <v>0</v>
      </c>
      <c r="AP605" s="23">
        <v>0</v>
      </c>
      <c r="AQ605" s="23">
        <v>0</v>
      </c>
      <c r="AR605" s="23">
        <v>0</v>
      </c>
      <c r="AS605" s="23">
        <v>0</v>
      </c>
      <c r="AT605" s="23">
        <v>0</v>
      </c>
      <c r="AU605" s="23">
        <v>0</v>
      </c>
      <c r="AV605" s="23">
        <v>0</v>
      </c>
      <c r="AW605" s="23">
        <v>0</v>
      </c>
      <c r="AX605" s="21">
        <v>0</v>
      </c>
      <c r="AY605" s="21">
        <v>0</v>
      </c>
      <c r="AZ605" s="21">
        <v>0</v>
      </c>
      <c r="BA605" s="21">
        <v>0</v>
      </c>
      <c r="BB605" s="23">
        <v>0</v>
      </c>
      <c r="BC605" s="21">
        <v>0</v>
      </c>
      <c r="BD605" s="21">
        <v>0</v>
      </c>
      <c r="BE605" s="21">
        <v>0</v>
      </c>
      <c r="BF605" s="21">
        <v>0</v>
      </c>
      <c r="BG605" s="23">
        <v>625</v>
      </c>
      <c r="BH605" s="23">
        <v>263</v>
      </c>
      <c r="BI605" s="23">
        <v>628</v>
      </c>
      <c r="BJ605" s="23">
        <v>267</v>
      </c>
      <c r="BK605" s="23">
        <v>625</v>
      </c>
      <c r="BL605" s="23">
        <v>264</v>
      </c>
      <c r="BM605" s="23">
        <v>630</v>
      </c>
      <c r="BN605" s="23">
        <v>268</v>
      </c>
      <c r="BO605" s="21"/>
      <c r="BP605" s="21"/>
      <c r="BQ605" s="21"/>
      <c r="BR605" s="21"/>
      <c r="BS605" s="21"/>
      <c r="BT605" s="21"/>
      <c r="BU605" s="23">
        <v>0</v>
      </c>
      <c r="BV605" s="23">
        <v>0</v>
      </c>
      <c r="BW605" s="23">
        <v>0</v>
      </c>
      <c r="BX605" s="23">
        <v>0</v>
      </c>
      <c r="BY605" s="23">
        <v>0</v>
      </c>
      <c r="BZ605" s="23">
        <v>0</v>
      </c>
      <c r="CA605" s="23">
        <v>133</v>
      </c>
      <c r="CB605" s="23">
        <v>86</v>
      </c>
      <c r="CC605" s="23">
        <v>635</v>
      </c>
      <c r="CD605" s="23">
        <v>271</v>
      </c>
      <c r="CE605" s="23">
        <v>635</v>
      </c>
      <c r="CF605" s="23">
        <v>271</v>
      </c>
      <c r="CG605" s="23">
        <v>391</v>
      </c>
      <c r="CH605" s="23">
        <v>123</v>
      </c>
      <c r="CI605" s="23">
        <v>0</v>
      </c>
      <c r="CJ605" s="23">
        <v>0</v>
      </c>
      <c r="CK605" s="21"/>
      <c r="CL605" s="21"/>
      <c r="CM605" s="21"/>
      <c r="CN605" s="21"/>
      <c r="CO605" s="21"/>
      <c r="CP605" s="21"/>
      <c r="CQ605" s="21"/>
      <c r="CR605" s="21"/>
      <c r="CS605" s="21"/>
      <c r="CT605" s="21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</row>
    <row r="606" spans="1:267" ht="17.25" thickBot="1">
      <c r="A606" s="21"/>
      <c r="B606" s="21"/>
      <c r="C606" s="23">
        <v>491279</v>
      </c>
      <c r="D606" s="23">
        <v>0</v>
      </c>
      <c r="E606" s="23">
        <v>0</v>
      </c>
      <c r="F606" s="23">
        <v>0</v>
      </c>
      <c r="G606" s="23">
        <v>0</v>
      </c>
      <c r="H606" s="23">
        <v>0</v>
      </c>
      <c r="I606" s="23">
        <v>2</v>
      </c>
      <c r="J606" s="21">
        <v>1.5</v>
      </c>
      <c r="K606" s="21">
        <v>2</v>
      </c>
      <c r="L606" s="23">
        <v>1</v>
      </c>
      <c r="M606" s="21" t="s">
        <v>2971</v>
      </c>
      <c r="N606" s="21">
        <v>1</v>
      </c>
      <c r="O606" s="23">
        <v>639</v>
      </c>
      <c r="P606" s="24" t="b">
        <v>0</v>
      </c>
      <c r="Q606" s="21"/>
      <c r="R606" s="21"/>
      <c r="S606" s="23">
        <v>45</v>
      </c>
      <c r="T606" s="21" t="s">
        <v>2972</v>
      </c>
      <c r="U606" s="21">
        <v>1</v>
      </c>
      <c r="V606" s="21" t="s">
        <v>2973</v>
      </c>
      <c r="W606" s="21">
        <v>0.3</v>
      </c>
      <c r="X606" s="24" t="b">
        <v>0</v>
      </c>
      <c r="Y606" s="21"/>
      <c r="Z606" s="21" t="s">
        <v>1129</v>
      </c>
      <c r="AA606" s="23">
        <v>18</v>
      </c>
      <c r="AB606" s="23">
        <v>6</v>
      </c>
      <c r="AC606" s="23">
        <v>1</v>
      </c>
      <c r="AD606" s="23">
        <v>3137</v>
      </c>
      <c r="AE606" s="23">
        <v>3137</v>
      </c>
      <c r="AF606" s="23">
        <v>1227</v>
      </c>
      <c r="AG606" s="23">
        <v>1227</v>
      </c>
      <c r="AH606" s="21">
        <v>0.2</v>
      </c>
      <c r="AI606" s="21">
        <v>0.2</v>
      </c>
      <c r="AJ606" s="21" t="s">
        <v>2974</v>
      </c>
      <c r="AK606" s="23">
        <v>90</v>
      </c>
      <c r="AL606" s="23">
        <v>0</v>
      </c>
      <c r="AM606" s="23">
        <v>0</v>
      </c>
      <c r="AN606" s="23">
        <v>0</v>
      </c>
      <c r="AO606" s="23">
        <v>2</v>
      </c>
      <c r="AP606" s="23">
        <v>0</v>
      </c>
      <c r="AQ606" s="23">
        <v>0</v>
      </c>
      <c r="AR606" s="23">
        <v>0</v>
      </c>
      <c r="AS606" s="23">
        <v>0</v>
      </c>
      <c r="AT606" s="23">
        <v>0</v>
      </c>
      <c r="AU606" s="23">
        <v>0</v>
      </c>
      <c r="AV606" s="23">
        <v>0</v>
      </c>
      <c r="AW606" s="23">
        <v>20</v>
      </c>
      <c r="AX606" s="21">
        <v>0</v>
      </c>
      <c r="AY606" s="21">
        <v>0</v>
      </c>
      <c r="AZ606" s="21">
        <v>0</v>
      </c>
      <c r="BA606" s="21">
        <v>0</v>
      </c>
      <c r="BB606" s="23">
        <v>1</v>
      </c>
      <c r="BC606" s="21">
        <v>0.04</v>
      </c>
      <c r="BD606" s="21">
        <v>0.03</v>
      </c>
      <c r="BE606" s="21">
        <v>7.0000000000000007E-2</v>
      </c>
      <c r="BF606" s="21">
        <v>2.02</v>
      </c>
      <c r="BG606" s="23">
        <v>476</v>
      </c>
      <c r="BH606" s="23">
        <v>202</v>
      </c>
      <c r="BI606" s="23">
        <v>476</v>
      </c>
      <c r="BJ606" s="23">
        <v>201</v>
      </c>
      <c r="BK606" s="23">
        <v>455</v>
      </c>
      <c r="BL606" s="23">
        <v>196</v>
      </c>
      <c r="BM606" s="23">
        <v>484</v>
      </c>
      <c r="BN606" s="23">
        <v>201</v>
      </c>
      <c r="BO606" s="21"/>
      <c r="BP606" s="21"/>
      <c r="BQ606" s="21"/>
      <c r="BR606" s="21"/>
      <c r="BS606" s="21"/>
      <c r="BT606" s="21"/>
      <c r="BU606" s="23">
        <v>0.04</v>
      </c>
      <c r="BV606" s="23">
        <v>0</v>
      </c>
      <c r="BW606" s="23">
        <v>0.03</v>
      </c>
      <c r="BX606" s="23">
        <v>7.0000000000000007E-2</v>
      </c>
      <c r="BY606" s="23">
        <v>2.02</v>
      </c>
      <c r="BZ606" s="23">
        <v>2</v>
      </c>
      <c r="CA606" s="23">
        <v>525</v>
      </c>
      <c r="CB606" s="23">
        <v>149</v>
      </c>
      <c r="CC606" s="23">
        <v>218</v>
      </c>
      <c r="CD606" s="23">
        <v>83</v>
      </c>
      <c r="CE606" s="23">
        <v>218</v>
      </c>
      <c r="CF606" s="23">
        <v>83</v>
      </c>
      <c r="CG606" s="23">
        <v>287</v>
      </c>
      <c r="CH606" s="23">
        <v>109</v>
      </c>
      <c r="CI606" s="23">
        <v>1</v>
      </c>
      <c r="CJ606" s="23">
        <v>0</v>
      </c>
      <c r="CK606" s="21"/>
      <c r="CL606" s="21"/>
      <c r="CM606" s="21"/>
      <c r="CN606" s="21"/>
      <c r="CO606" s="21"/>
      <c r="CP606" s="21"/>
      <c r="CQ606" s="21"/>
      <c r="CR606" s="21"/>
      <c r="CS606" s="21"/>
      <c r="CT606" s="21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</row>
    <row r="607" spans="1:267" ht="17.25" thickBot="1">
      <c r="A607" s="21"/>
      <c r="B607" s="21"/>
      <c r="C607" s="23">
        <v>490145</v>
      </c>
      <c r="D607" s="23">
        <v>0</v>
      </c>
      <c r="E607" s="23">
        <v>0</v>
      </c>
      <c r="F607" s="23">
        <v>0</v>
      </c>
      <c r="G607" s="23">
        <v>0</v>
      </c>
      <c r="H607" s="23">
        <v>0</v>
      </c>
      <c r="I607" s="23">
        <v>4</v>
      </c>
      <c r="J607" s="21">
        <v>0.5</v>
      </c>
      <c r="K607" s="21">
        <v>1</v>
      </c>
      <c r="L607" s="23">
        <v>0</v>
      </c>
      <c r="M607" s="21" t="s">
        <v>2975</v>
      </c>
      <c r="N607" s="21">
        <v>0</v>
      </c>
      <c r="O607" s="23">
        <v>640</v>
      </c>
      <c r="P607" s="24" t="b">
        <v>0</v>
      </c>
      <c r="Q607" s="21"/>
      <c r="R607" s="21"/>
      <c r="S607" s="23">
        <v>45</v>
      </c>
      <c r="T607" s="21" t="s">
        <v>2976</v>
      </c>
      <c r="U607" s="21">
        <v>0</v>
      </c>
      <c r="V607" s="21" t="s">
        <v>2977</v>
      </c>
      <c r="W607" s="21">
        <v>0.4</v>
      </c>
      <c r="X607" s="24" t="b">
        <v>0</v>
      </c>
      <c r="Y607" s="21"/>
      <c r="Z607" s="21" t="s">
        <v>1129</v>
      </c>
      <c r="AA607" s="23">
        <v>18</v>
      </c>
      <c r="AB607" s="23">
        <v>6</v>
      </c>
      <c r="AC607" s="23">
        <v>0</v>
      </c>
      <c r="AD607" s="23">
        <v>3145</v>
      </c>
      <c r="AE607" s="23">
        <v>3145</v>
      </c>
      <c r="AF607" s="23">
        <v>2669</v>
      </c>
      <c r="AG607" s="23">
        <v>2669</v>
      </c>
      <c r="AH607" s="21">
        <v>0</v>
      </c>
      <c r="AI607" s="21">
        <v>0</v>
      </c>
      <c r="AJ607" s="21" t="s">
        <v>2977</v>
      </c>
      <c r="AK607" s="23">
        <v>0</v>
      </c>
      <c r="AL607" s="23">
        <v>0</v>
      </c>
      <c r="AM607" s="23">
        <v>0</v>
      </c>
      <c r="AN607" s="23">
        <v>0</v>
      </c>
      <c r="AO607" s="23">
        <v>0</v>
      </c>
      <c r="AP607" s="23">
        <v>0</v>
      </c>
      <c r="AQ607" s="23">
        <v>0</v>
      </c>
      <c r="AR607" s="23">
        <v>0</v>
      </c>
      <c r="AS607" s="23">
        <v>0</v>
      </c>
      <c r="AT607" s="23">
        <v>0</v>
      </c>
      <c r="AU607" s="23">
        <v>0</v>
      </c>
      <c r="AV607" s="23">
        <v>0</v>
      </c>
      <c r="AW607" s="23">
        <v>0</v>
      </c>
      <c r="AX607" s="21">
        <v>0</v>
      </c>
      <c r="AY607" s="21">
        <v>0</v>
      </c>
      <c r="AZ607" s="21">
        <v>0</v>
      </c>
      <c r="BA607" s="21">
        <v>0</v>
      </c>
      <c r="BB607" s="23">
        <v>0</v>
      </c>
      <c r="BC607" s="21">
        <v>0</v>
      </c>
      <c r="BD607" s="21">
        <v>0</v>
      </c>
      <c r="BE607" s="21">
        <v>0</v>
      </c>
      <c r="BF607" s="21">
        <v>0</v>
      </c>
      <c r="BG607" s="23">
        <v>473</v>
      </c>
      <c r="BH607" s="23">
        <v>42</v>
      </c>
      <c r="BI607" s="23">
        <v>473</v>
      </c>
      <c r="BJ607" s="23">
        <v>43</v>
      </c>
      <c r="BK607" s="23">
        <v>452</v>
      </c>
      <c r="BL607" s="23">
        <v>44</v>
      </c>
      <c r="BM607" s="23">
        <v>481</v>
      </c>
      <c r="BN607" s="23">
        <v>44</v>
      </c>
      <c r="BO607" s="21"/>
      <c r="BP607" s="21"/>
      <c r="BQ607" s="21"/>
      <c r="BR607" s="21"/>
      <c r="BS607" s="21"/>
      <c r="BT607" s="21"/>
      <c r="BU607" s="23">
        <v>0</v>
      </c>
      <c r="BV607" s="23">
        <v>0</v>
      </c>
      <c r="BW607" s="23">
        <v>0</v>
      </c>
      <c r="BX607" s="23">
        <v>0</v>
      </c>
      <c r="BY607" s="23">
        <v>0</v>
      </c>
      <c r="BZ607" s="23">
        <v>0</v>
      </c>
      <c r="CA607" s="23">
        <v>521</v>
      </c>
      <c r="CB607" s="23">
        <v>82</v>
      </c>
      <c r="CC607" s="23">
        <v>517</v>
      </c>
      <c r="CD607" s="23">
        <v>55</v>
      </c>
      <c r="CE607" s="23">
        <v>517</v>
      </c>
      <c r="CF607" s="23">
        <v>55</v>
      </c>
      <c r="CG607" s="23">
        <v>258</v>
      </c>
      <c r="CH607" s="23">
        <v>46</v>
      </c>
      <c r="CI607" s="23">
        <v>0</v>
      </c>
      <c r="CJ607" s="23">
        <v>0</v>
      </c>
      <c r="CK607" s="21"/>
      <c r="CL607" s="21"/>
      <c r="CM607" s="21"/>
      <c r="CN607" s="21"/>
      <c r="CO607" s="21"/>
      <c r="CP607" s="21"/>
      <c r="CQ607" s="21"/>
      <c r="CR607" s="21"/>
      <c r="CS607" s="21"/>
      <c r="CT607" s="21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</row>
    <row r="608" spans="1:267" ht="17.25" thickBot="1">
      <c r="A608" s="21"/>
      <c r="B608" s="21"/>
      <c r="C608" s="23">
        <v>536908</v>
      </c>
      <c r="D608" s="23">
        <v>0</v>
      </c>
      <c r="E608" s="23">
        <v>0</v>
      </c>
      <c r="F608" s="23">
        <v>0</v>
      </c>
      <c r="G608" s="23">
        <v>0</v>
      </c>
      <c r="H608" s="23">
        <v>0</v>
      </c>
      <c r="I608" s="23">
        <v>4</v>
      </c>
      <c r="J608" s="21">
        <v>1.4</v>
      </c>
      <c r="K608" s="21">
        <v>1.9</v>
      </c>
      <c r="L608" s="23">
        <v>0</v>
      </c>
      <c r="M608" s="21" t="s">
        <v>2978</v>
      </c>
      <c r="N608" s="21">
        <v>0</v>
      </c>
      <c r="O608" s="23">
        <v>641</v>
      </c>
      <c r="P608" s="24" t="b">
        <v>0</v>
      </c>
      <c r="Q608" s="21"/>
      <c r="R608" s="21"/>
      <c r="S608" s="23">
        <v>55</v>
      </c>
      <c r="T608" s="21" t="s">
        <v>2979</v>
      </c>
      <c r="U608" s="21">
        <v>0</v>
      </c>
      <c r="V608" s="21" t="s">
        <v>2980</v>
      </c>
      <c r="W608" s="21">
        <v>0.1</v>
      </c>
      <c r="X608" s="24" t="b">
        <v>0</v>
      </c>
      <c r="Y608" s="21"/>
      <c r="Z608" s="21" t="s">
        <v>1129</v>
      </c>
      <c r="AA608" s="23">
        <v>18</v>
      </c>
      <c r="AB608" s="23">
        <v>6</v>
      </c>
      <c r="AC608" s="23">
        <v>0</v>
      </c>
      <c r="AD608" s="23">
        <v>993</v>
      </c>
      <c r="AE608" s="23">
        <v>993</v>
      </c>
      <c r="AF608" s="23">
        <v>1087</v>
      </c>
      <c r="AG608" s="23">
        <v>1087</v>
      </c>
      <c r="AH608" s="21">
        <v>0</v>
      </c>
      <c r="AI608" s="21">
        <v>0</v>
      </c>
      <c r="AJ608" s="21" t="s">
        <v>2981</v>
      </c>
      <c r="AK608" s="23">
        <v>0</v>
      </c>
      <c r="AL608" s="23">
        <v>0</v>
      </c>
      <c r="AM608" s="23">
        <v>0</v>
      </c>
      <c r="AN608" s="23">
        <v>0</v>
      </c>
      <c r="AO608" s="23">
        <v>0</v>
      </c>
      <c r="AP608" s="23">
        <v>0</v>
      </c>
      <c r="AQ608" s="23">
        <v>0</v>
      </c>
      <c r="AR608" s="23">
        <v>0</v>
      </c>
      <c r="AS608" s="23">
        <v>0</v>
      </c>
      <c r="AT608" s="23">
        <v>0</v>
      </c>
      <c r="AU608" s="23">
        <v>0</v>
      </c>
      <c r="AV608" s="23">
        <v>0</v>
      </c>
      <c r="AW608" s="23">
        <v>0</v>
      </c>
      <c r="AX608" s="21">
        <v>0</v>
      </c>
      <c r="AY608" s="21">
        <v>0</v>
      </c>
      <c r="AZ608" s="21">
        <v>0</v>
      </c>
      <c r="BA608" s="21">
        <v>0</v>
      </c>
      <c r="BB608" s="23">
        <v>0</v>
      </c>
      <c r="BC608" s="21">
        <v>0</v>
      </c>
      <c r="BD608" s="21">
        <v>0</v>
      </c>
      <c r="BE608" s="21">
        <v>0</v>
      </c>
      <c r="BF608" s="21">
        <v>0</v>
      </c>
      <c r="BG608" s="23">
        <v>637</v>
      </c>
      <c r="BH608" s="23">
        <v>76</v>
      </c>
      <c r="BI608" s="23">
        <v>640</v>
      </c>
      <c r="BJ608" s="23">
        <v>75</v>
      </c>
      <c r="BK608" s="23">
        <v>636</v>
      </c>
      <c r="BL608" s="23">
        <v>76</v>
      </c>
      <c r="BM608" s="23">
        <v>641</v>
      </c>
      <c r="BN608" s="23">
        <v>76</v>
      </c>
      <c r="BO608" s="21"/>
      <c r="BP608" s="21"/>
      <c r="BQ608" s="21"/>
      <c r="BR608" s="21"/>
      <c r="BS608" s="21"/>
      <c r="BT608" s="21"/>
      <c r="BU608" s="23">
        <v>0</v>
      </c>
      <c r="BV608" s="23">
        <v>0</v>
      </c>
      <c r="BW608" s="23">
        <v>0</v>
      </c>
      <c r="BX608" s="23">
        <v>0</v>
      </c>
      <c r="BY608" s="23">
        <v>0</v>
      </c>
      <c r="BZ608" s="23">
        <v>0</v>
      </c>
      <c r="CA608" s="23">
        <v>150</v>
      </c>
      <c r="CB608" s="23">
        <v>41</v>
      </c>
      <c r="CC608" s="23">
        <v>641</v>
      </c>
      <c r="CD608" s="23">
        <v>77</v>
      </c>
      <c r="CE608" s="23">
        <v>641</v>
      </c>
      <c r="CF608" s="23">
        <v>77</v>
      </c>
      <c r="CG608" s="23">
        <v>472</v>
      </c>
      <c r="CH608" s="23">
        <v>66</v>
      </c>
      <c r="CI608" s="23">
        <v>0</v>
      </c>
      <c r="CJ608" s="23">
        <v>0</v>
      </c>
      <c r="CK608" s="21"/>
      <c r="CL608" s="21"/>
      <c r="CM608" s="21"/>
      <c r="CN608" s="21"/>
      <c r="CO608" s="21"/>
      <c r="CP608" s="21"/>
      <c r="CQ608" s="21"/>
      <c r="CR608" s="21"/>
      <c r="CS608" s="21"/>
      <c r="CT608" s="21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</row>
    <row r="609" spans="1:267" ht="17.25" thickBot="1">
      <c r="A609" s="21"/>
      <c r="B609" s="21"/>
      <c r="C609" s="23">
        <v>210494</v>
      </c>
      <c r="D609" s="23">
        <v>0</v>
      </c>
      <c r="E609" s="23">
        <v>0</v>
      </c>
      <c r="F609" s="23">
        <v>0</v>
      </c>
      <c r="G609" s="23">
        <v>0</v>
      </c>
      <c r="H609" s="23">
        <v>0</v>
      </c>
      <c r="I609" s="23">
        <v>2</v>
      </c>
      <c r="J609" s="21">
        <v>2</v>
      </c>
      <c r="K609" s="21">
        <v>2</v>
      </c>
      <c r="L609" s="23">
        <v>2</v>
      </c>
      <c r="M609" s="21" t="s">
        <v>1923</v>
      </c>
      <c r="N609" s="21">
        <v>2</v>
      </c>
      <c r="O609" s="23">
        <v>522</v>
      </c>
      <c r="P609" s="24" t="b">
        <v>0</v>
      </c>
      <c r="Q609" s="21"/>
      <c r="R609" s="21"/>
      <c r="S609" s="23">
        <v>45</v>
      </c>
      <c r="T609" s="21" t="s">
        <v>1924</v>
      </c>
      <c r="U609" s="21">
        <v>2</v>
      </c>
      <c r="V609" s="21" t="s">
        <v>820</v>
      </c>
      <c r="W609" s="21">
        <v>0.6</v>
      </c>
      <c r="X609" s="24" t="b">
        <v>0</v>
      </c>
      <c r="Y609" s="21"/>
      <c r="Z609" s="21" t="s">
        <v>1129</v>
      </c>
      <c r="AA609" s="23">
        <v>19</v>
      </c>
      <c r="AB609" s="23">
        <v>21</v>
      </c>
      <c r="AC609" s="23">
        <v>2</v>
      </c>
      <c r="AD609" s="23">
        <v>1513</v>
      </c>
      <c r="AE609" s="23">
        <v>1513</v>
      </c>
      <c r="AF609" s="23">
        <v>2719</v>
      </c>
      <c r="AG609" s="23">
        <v>2719</v>
      </c>
      <c r="AH609" s="21">
        <v>0.4</v>
      </c>
      <c r="AI609" s="21">
        <v>0.4</v>
      </c>
      <c r="AJ609" s="21" t="s">
        <v>2617</v>
      </c>
      <c r="AK609" s="23">
        <v>90</v>
      </c>
      <c r="AL609" s="23">
        <v>0</v>
      </c>
      <c r="AM609" s="23">
        <v>0</v>
      </c>
      <c r="AN609" s="23">
        <v>0</v>
      </c>
      <c r="AO609" s="23">
        <v>1</v>
      </c>
      <c r="AP609" s="23">
        <v>0</v>
      </c>
      <c r="AQ609" s="23">
        <v>0</v>
      </c>
      <c r="AR609" s="23">
        <v>0</v>
      </c>
      <c r="AS609" s="23">
        <v>0</v>
      </c>
      <c r="AT609" s="23">
        <v>0</v>
      </c>
      <c r="AU609" s="23">
        <v>0</v>
      </c>
      <c r="AV609" s="23">
        <v>0</v>
      </c>
      <c r="AW609" s="23">
        <v>8</v>
      </c>
      <c r="AX609" s="21">
        <v>13.6</v>
      </c>
      <c r="AY609" s="21">
        <v>0.1</v>
      </c>
      <c r="AZ609" s="21">
        <v>0</v>
      </c>
      <c r="BA609" s="21">
        <v>1.4</v>
      </c>
      <c r="BB609" s="23">
        <v>1</v>
      </c>
      <c r="BC609" s="21">
        <v>0</v>
      </c>
      <c r="BD609" s="21">
        <v>0</v>
      </c>
      <c r="BE609" s="21">
        <v>0</v>
      </c>
      <c r="BF609" s="21">
        <v>1.37</v>
      </c>
      <c r="BG609" s="23">
        <v>108</v>
      </c>
      <c r="BH609" s="23">
        <v>47</v>
      </c>
      <c r="BI609" s="23">
        <v>208</v>
      </c>
      <c r="BJ609" s="23">
        <v>75</v>
      </c>
      <c r="BK609" s="23">
        <v>362</v>
      </c>
      <c r="BL609" s="23">
        <v>165</v>
      </c>
      <c r="BM609" s="23">
        <v>186</v>
      </c>
      <c r="BN609" s="23">
        <v>70</v>
      </c>
      <c r="BO609" s="21"/>
      <c r="BP609" s="21"/>
      <c r="BQ609" s="21"/>
      <c r="BR609" s="21"/>
      <c r="BS609" s="21"/>
      <c r="BT609" s="21"/>
      <c r="BU609" s="23">
        <v>0</v>
      </c>
      <c r="BV609" s="23">
        <v>0</v>
      </c>
      <c r="BW609" s="23">
        <v>0</v>
      </c>
      <c r="BX609" s="23">
        <v>0</v>
      </c>
      <c r="BY609" s="23">
        <v>1.37</v>
      </c>
      <c r="BZ609" s="23">
        <v>1</v>
      </c>
      <c r="CA609" s="23">
        <v>411</v>
      </c>
      <c r="CB609" s="23">
        <v>104</v>
      </c>
      <c r="CC609" s="23">
        <v>109</v>
      </c>
      <c r="CD609" s="23">
        <v>38</v>
      </c>
      <c r="CE609" s="23">
        <v>109</v>
      </c>
      <c r="CF609" s="23">
        <v>38</v>
      </c>
      <c r="CG609" s="23">
        <v>220</v>
      </c>
      <c r="CH609" s="23">
        <v>82</v>
      </c>
      <c r="CI609" s="23">
        <v>1</v>
      </c>
      <c r="CJ609" s="23">
        <v>0</v>
      </c>
      <c r="CK609" s="21"/>
      <c r="CL609" s="21"/>
      <c r="CM609" s="21"/>
      <c r="CN609" s="21"/>
      <c r="CO609" s="21"/>
      <c r="CP609" s="21"/>
      <c r="CQ609" s="21"/>
      <c r="CR609" s="21"/>
      <c r="CS609" s="21"/>
      <c r="CT609" s="21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</row>
    <row r="610" spans="1:267" ht="17.25" thickBot="1">
      <c r="A610" s="21"/>
      <c r="B610" s="21"/>
      <c r="C610" s="23">
        <v>57531</v>
      </c>
      <c r="D610" s="23">
        <v>0</v>
      </c>
      <c r="E610" s="23">
        <v>0</v>
      </c>
      <c r="F610" s="23">
        <v>0</v>
      </c>
      <c r="G610" s="23">
        <v>0</v>
      </c>
      <c r="H610" s="23">
        <v>0</v>
      </c>
      <c r="I610" s="23">
        <v>4</v>
      </c>
      <c r="J610" s="21">
        <v>2.1</v>
      </c>
      <c r="K610" s="21">
        <v>2.1</v>
      </c>
      <c r="L610" s="23">
        <v>1</v>
      </c>
      <c r="M610" s="21" t="s">
        <v>1906</v>
      </c>
      <c r="N610" s="21">
        <v>1</v>
      </c>
      <c r="O610" s="23">
        <v>523</v>
      </c>
      <c r="P610" s="24" t="b">
        <v>0</v>
      </c>
      <c r="Q610" s="21"/>
      <c r="R610" s="21"/>
      <c r="S610" s="23">
        <v>60</v>
      </c>
      <c r="T610" s="21" t="s">
        <v>1907</v>
      </c>
      <c r="U610" s="21">
        <v>1</v>
      </c>
      <c r="V610" s="21" t="s">
        <v>801</v>
      </c>
      <c r="W610" s="21">
        <v>2.2999999999999998</v>
      </c>
      <c r="X610" s="24" t="b">
        <v>0</v>
      </c>
      <c r="Y610" s="21"/>
      <c r="Z610" s="21" t="s">
        <v>1129</v>
      </c>
      <c r="AA610" s="23">
        <v>19</v>
      </c>
      <c r="AB610" s="23">
        <v>21</v>
      </c>
      <c r="AC610" s="23">
        <v>1</v>
      </c>
      <c r="AD610" s="23">
        <v>7540</v>
      </c>
      <c r="AE610" s="23">
        <v>7540</v>
      </c>
      <c r="AF610" s="23">
        <v>22272</v>
      </c>
      <c r="AG610" s="23">
        <v>22272</v>
      </c>
      <c r="AH610" s="21">
        <v>0.2</v>
      </c>
      <c r="AI610" s="21">
        <v>0.2</v>
      </c>
      <c r="AJ610" s="21" t="s">
        <v>801</v>
      </c>
      <c r="AK610" s="23">
        <v>77</v>
      </c>
      <c r="AL610" s="23">
        <v>0</v>
      </c>
      <c r="AM610" s="23">
        <v>0</v>
      </c>
      <c r="AN610" s="23">
        <v>1</v>
      </c>
      <c r="AO610" s="23">
        <v>0</v>
      </c>
      <c r="AP610" s="23">
        <v>0</v>
      </c>
      <c r="AQ610" s="23">
        <v>0</v>
      </c>
      <c r="AR610" s="23">
        <v>0</v>
      </c>
      <c r="AS610" s="23">
        <v>1</v>
      </c>
      <c r="AT610" s="23">
        <v>0</v>
      </c>
      <c r="AU610" s="23">
        <v>0</v>
      </c>
      <c r="AV610" s="23">
        <v>0</v>
      </c>
      <c r="AW610" s="23">
        <v>5</v>
      </c>
      <c r="AX610" s="21">
        <v>8.6</v>
      </c>
      <c r="AY610" s="21">
        <v>0.8</v>
      </c>
      <c r="AZ610" s="21">
        <v>2</v>
      </c>
      <c r="BA610" s="21">
        <v>1.1000000000000001</v>
      </c>
      <c r="BB610" s="23">
        <v>1</v>
      </c>
      <c r="BC610" s="21">
        <v>0</v>
      </c>
      <c r="BD610" s="21">
        <v>0.01</v>
      </c>
      <c r="BE610" s="21">
        <v>0.01</v>
      </c>
      <c r="BF610" s="21">
        <v>0.43</v>
      </c>
      <c r="BG610" s="23">
        <v>155</v>
      </c>
      <c r="BH610" s="23">
        <v>14</v>
      </c>
      <c r="BI610" s="23">
        <v>181</v>
      </c>
      <c r="BJ610" s="23">
        <v>20</v>
      </c>
      <c r="BK610" s="23">
        <v>162</v>
      </c>
      <c r="BL610" s="23">
        <v>23</v>
      </c>
      <c r="BM610" s="23">
        <v>195</v>
      </c>
      <c r="BN610" s="23">
        <v>20</v>
      </c>
      <c r="BO610" s="21"/>
      <c r="BP610" s="21"/>
      <c r="BQ610" s="21"/>
      <c r="BR610" s="21"/>
      <c r="BS610" s="21"/>
      <c r="BT610" s="21"/>
      <c r="BU610" s="23">
        <v>0</v>
      </c>
      <c r="BV610" s="23">
        <v>0</v>
      </c>
      <c r="BW610" s="23">
        <v>0.01</v>
      </c>
      <c r="BX610" s="23">
        <v>0.01</v>
      </c>
      <c r="BY610" s="23">
        <v>0.5</v>
      </c>
      <c r="BZ610" s="23">
        <v>0</v>
      </c>
      <c r="CA610" s="23">
        <v>58</v>
      </c>
      <c r="CB610" s="23">
        <v>21</v>
      </c>
      <c r="CC610" s="23">
        <v>266</v>
      </c>
      <c r="CD610" s="23">
        <v>33</v>
      </c>
      <c r="CE610" s="23">
        <v>266</v>
      </c>
      <c r="CF610" s="23">
        <v>33</v>
      </c>
      <c r="CG610" s="23">
        <v>119</v>
      </c>
      <c r="CH610" s="23">
        <v>20</v>
      </c>
      <c r="CI610" s="23">
        <v>1.17</v>
      </c>
      <c r="CJ610" s="23">
        <v>1.17</v>
      </c>
      <c r="CK610" s="21"/>
      <c r="CL610" s="21"/>
      <c r="CM610" s="21"/>
      <c r="CN610" s="21"/>
      <c r="CO610" s="21"/>
      <c r="CP610" s="21"/>
      <c r="CQ610" s="21"/>
      <c r="CR610" s="21"/>
      <c r="CS610" s="21"/>
      <c r="CT610" s="21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</row>
    <row r="611" spans="1:267" ht="17.25" thickBot="1">
      <c r="A611" s="21"/>
      <c r="B611" s="21"/>
      <c r="C611" s="23">
        <v>84182</v>
      </c>
      <c r="D611" s="23">
        <v>0</v>
      </c>
      <c r="E611" s="23">
        <v>0</v>
      </c>
      <c r="F611" s="23">
        <v>0</v>
      </c>
      <c r="G611" s="23">
        <v>0</v>
      </c>
      <c r="H611" s="23">
        <v>0</v>
      </c>
      <c r="I611" s="23">
        <v>1</v>
      </c>
      <c r="J611" s="21">
        <v>1</v>
      </c>
      <c r="K611" s="21">
        <v>1</v>
      </c>
      <c r="L611" s="23">
        <v>3</v>
      </c>
      <c r="M611" s="21" t="s">
        <v>1925</v>
      </c>
      <c r="N611" s="21">
        <v>3</v>
      </c>
      <c r="O611" s="23">
        <v>524</v>
      </c>
      <c r="P611" s="24" t="b">
        <v>0</v>
      </c>
      <c r="Q611" s="21"/>
      <c r="R611" s="21"/>
      <c r="S611" s="23">
        <v>40</v>
      </c>
      <c r="T611" s="21" t="s">
        <v>1926</v>
      </c>
      <c r="U611" s="21">
        <v>3</v>
      </c>
      <c r="V611" s="21" t="s">
        <v>948</v>
      </c>
      <c r="W611" s="21">
        <v>23.4</v>
      </c>
      <c r="X611" s="24" t="b">
        <v>0</v>
      </c>
      <c r="Y611" s="21"/>
      <c r="Z611" s="21" t="s">
        <v>1129</v>
      </c>
      <c r="AA611" s="23">
        <v>19</v>
      </c>
      <c r="AB611" s="23">
        <v>21</v>
      </c>
      <c r="AC611" s="23">
        <v>3</v>
      </c>
      <c r="AD611" s="23">
        <v>57287</v>
      </c>
      <c r="AE611" s="23">
        <v>57287</v>
      </c>
      <c r="AF611" s="23">
        <v>19511</v>
      </c>
      <c r="AG611" s="23">
        <v>19511</v>
      </c>
      <c r="AH611" s="21">
        <v>0.8</v>
      </c>
      <c r="AI611" s="21">
        <v>0.8</v>
      </c>
      <c r="AJ611" s="21" t="s">
        <v>948</v>
      </c>
      <c r="AK611" s="23">
        <v>90</v>
      </c>
      <c r="AL611" s="23">
        <v>0</v>
      </c>
      <c r="AM611" s="23">
        <v>0</v>
      </c>
      <c r="AN611" s="23">
        <v>0</v>
      </c>
      <c r="AO611" s="23">
        <v>1</v>
      </c>
      <c r="AP611" s="23">
        <v>0</v>
      </c>
      <c r="AQ611" s="23">
        <v>0</v>
      </c>
      <c r="AR611" s="23">
        <v>0</v>
      </c>
      <c r="AS611" s="23">
        <v>0</v>
      </c>
      <c r="AT611" s="23">
        <v>0</v>
      </c>
      <c r="AU611" s="23">
        <v>4</v>
      </c>
      <c r="AV611" s="23">
        <v>0</v>
      </c>
      <c r="AW611" s="23">
        <v>16</v>
      </c>
      <c r="AX611" s="21">
        <v>21.2</v>
      </c>
      <c r="AY611" s="21">
        <v>0</v>
      </c>
      <c r="AZ611" s="21">
        <v>0</v>
      </c>
      <c r="BA611" s="21">
        <v>2.1</v>
      </c>
      <c r="BB611" s="23">
        <v>1</v>
      </c>
      <c r="BC611" s="21">
        <v>0</v>
      </c>
      <c r="BD611" s="21">
        <v>0</v>
      </c>
      <c r="BE611" s="21">
        <v>0</v>
      </c>
      <c r="BF611" s="21">
        <v>1.37</v>
      </c>
      <c r="BG611" s="23">
        <v>66</v>
      </c>
      <c r="BH611" s="23">
        <v>7</v>
      </c>
      <c r="BI611" s="23">
        <v>229</v>
      </c>
      <c r="BJ611" s="23">
        <v>13</v>
      </c>
      <c r="BK611" s="23">
        <v>186</v>
      </c>
      <c r="BL611" s="23">
        <v>12</v>
      </c>
      <c r="BM611" s="23">
        <v>152</v>
      </c>
      <c r="BN611" s="23">
        <v>8</v>
      </c>
      <c r="BO611" s="21"/>
      <c r="BP611" s="21"/>
      <c r="BQ611" s="21"/>
      <c r="BR611" s="21"/>
      <c r="BS611" s="21"/>
      <c r="BT611" s="21"/>
      <c r="BU611" s="23">
        <v>0</v>
      </c>
      <c r="BV611" s="23">
        <v>4</v>
      </c>
      <c r="BW611" s="23">
        <v>0</v>
      </c>
      <c r="BX611" s="23">
        <v>0</v>
      </c>
      <c r="BY611" s="23">
        <v>1.37</v>
      </c>
      <c r="BZ611" s="23">
        <v>1</v>
      </c>
      <c r="CA611" s="23">
        <v>566</v>
      </c>
      <c r="CB611" s="23">
        <v>41</v>
      </c>
      <c r="CC611" s="23">
        <v>66</v>
      </c>
      <c r="CD611" s="23">
        <v>6</v>
      </c>
      <c r="CE611" s="23">
        <v>66</v>
      </c>
      <c r="CF611" s="23">
        <v>6</v>
      </c>
      <c r="CG611" s="23">
        <v>14</v>
      </c>
      <c r="CH611" s="23">
        <v>2</v>
      </c>
      <c r="CI611" s="23">
        <v>1</v>
      </c>
      <c r="CJ611" s="23">
        <v>0</v>
      </c>
      <c r="CK611" s="21"/>
      <c r="CL611" s="21"/>
      <c r="CM611" s="21"/>
      <c r="CN611" s="21"/>
      <c r="CO611" s="21"/>
      <c r="CP611" s="21"/>
      <c r="CQ611" s="21"/>
      <c r="CR611" s="21"/>
      <c r="CS611" s="21"/>
      <c r="CT611" s="21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</row>
    <row r="612" spans="1:267" ht="17.25" thickBot="1">
      <c r="A612" s="21"/>
      <c r="B612" s="21"/>
      <c r="C612" s="23">
        <v>172841</v>
      </c>
      <c r="D612" s="23">
        <v>0</v>
      </c>
      <c r="E612" s="23">
        <v>0</v>
      </c>
      <c r="F612" s="23">
        <v>0</v>
      </c>
      <c r="G612" s="23">
        <v>0</v>
      </c>
      <c r="H612" s="23">
        <v>0</v>
      </c>
      <c r="I612" s="23">
        <v>3</v>
      </c>
      <c r="J612" s="21">
        <v>2.2000000000000002</v>
      </c>
      <c r="K612" s="21">
        <v>2.2000000000000002</v>
      </c>
      <c r="L612" s="23">
        <v>2</v>
      </c>
      <c r="M612" s="21" t="s">
        <v>1911</v>
      </c>
      <c r="N612" s="21">
        <v>2</v>
      </c>
      <c r="O612" s="23">
        <v>525</v>
      </c>
      <c r="P612" s="24" t="b">
        <v>0</v>
      </c>
      <c r="Q612" s="21"/>
      <c r="R612" s="21"/>
      <c r="S612" s="23">
        <v>60</v>
      </c>
      <c r="T612" s="21" t="s">
        <v>1912</v>
      </c>
      <c r="U612" s="21">
        <v>2</v>
      </c>
      <c r="V612" s="21" t="s">
        <v>751</v>
      </c>
      <c r="W612" s="21">
        <v>0.9</v>
      </c>
      <c r="X612" s="24" t="b">
        <v>0</v>
      </c>
      <c r="Y612" s="21"/>
      <c r="Z612" s="21" t="s">
        <v>1129</v>
      </c>
      <c r="AA612" s="23">
        <v>19</v>
      </c>
      <c r="AB612" s="23">
        <v>21</v>
      </c>
      <c r="AC612" s="23">
        <v>2</v>
      </c>
      <c r="AD612" s="23">
        <v>2753</v>
      </c>
      <c r="AE612" s="23">
        <v>2753</v>
      </c>
      <c r="AF612" s="23">
        <v>7092</v>
      </c>
      <c r="AG612" s="23">
        <v>7092</v>
      </c>
      <c r="AH612" s="21">
        <v>0.3</v>
      </c>
      <c r="AI612" s="21">
        <v>0.3</v>
      </c>
      <c r="AJ612" s="21" t="s">
        <v>751</v>
      </c>
      <c r="AK612" s="23">
        <v>90</v>
      </c>
      <c r="AL612" s="23">
        <v>0</v>
      </c>
      <c r="AM612" s="23">
        <v>0</v>
      </c>
      <c r="AN612" s="23">
        <v>0</v>
      </c>
      <c r="AO612" s="23">
        <v>1</v>
      </c>
      <c r="AP612" s="23">
        <v>0</v>
      </c>
      <c r="AQ612" s="23">
        <v>0</v>
      </c>
      <c r="AR612" s="23">
        <v>0</v>
      </c>
      <c r="AS612" s="23">
        <v>0</v>
      </c>
      <c r="AT612" s="23">
        <v>0</v>
      </c>
      <c r="AU612" s="23">
        <v>0</v>
      </c>
      <c r="AV612" s="23">
        <v>0</v>
      </c>
      <c r="AW612" s="23">
        <v>7</v>
      </c>
      <c r="AX612" s="21">
        <v>9.1999999999999993</v>
      </c>
      <c r="AY612" s="21">
        <v>27</v>
      </c>
      <c r="AZ612" s="21">
        <v>24</v>
      </c>
      <c r="BA612" s="21">
        <v>6</v>
      </c>
      <c r="BB612" s="23">
        <v>1</v>
      </c>
      <c r="BC612" s="21">
        <v>0.08</v>
      </c>
      <c r="BD612" s="21">
        <v>0.27</v>
      </c>
      <c r="BE612" s="21">
        <v>0.35</v>
      </c>
      <c r="BF612" s="21">
        <v>1.37</v>
      </c>
      <c r="BG612" s="23">
        <v>148</v>
      </c>
      <c r="BH612" s="23">
        <v>59</v>
      </c>
      <c r="BI612" s="23">
        <v>33</v>
      </c>
      <c r="BJ612" s="23">
        <v>25</v>
      </c>
      <c r="BK612" s="23">
        <v>44</v>
      </c>
      <c r="BL612" s="23">
        <v>21</v>
      </c>
      <c r="BM612" s="23">
        <v>56</v>
      </c>
      <c r="BN612" s="23">
        <v>29</v>
      </c>
      <c r="BO612" s="21"/>
      <c r="BP612" s="21"/>
      <c r="BQ612" s="23">
        <v>2</v>
      </c>
      <c r="BR612" s="21"/>
      <c r="BS612" s="23">
        <v>2</v>
      </c>
      <c r="BT612" s="21"/>
      <c r="BU612" s="23">
        <v>0.08</v>
      </c>
      <c r="BV612" s="23">
        <v>0</v>
      </c>
      <c r="BW612" s="23">
        <v>0.27</v>
      </c>
      <c r="BX612" s="23">
        <v>0.35</v>
      </c>
      <c r="BY612" s="23">
        <v>1.37</v>
      </c>
      <c r="BZ612" s="23">
        <v>1</v>
      </c>
      <c r="CA612" s="23">
        <v>68</v>
      </c>
      <c r="CB612" s="23">
        <v>41</v>
      </c>
      <c r="CC612" s="23">
        <v>162</v>
      </c>
      <c r="CD612" s="23">
        <v>72</v>
      </c>
      <c r="CE612" s="23">
        <v>162</v>
      </c>
      <c r="CF612" s="23">
        <v>72</v>
      </c>
      <c r="CG612" s="23">
        <v>179</v>
      </c>
      <c r="CH612" s="23">
        <v>58</v>
      </c>
      <c r="CI612" s="23">
        <v>1</v>
      </c>
      <c r="CJ612" s="23">
        <v>0</v>
      </c>
      <c r="CK612" s="21"/>
      <c r="CL612" s="21"/>
      <c r="CM612" s="21"/>
      <c r="CN612" s="21"/>
      <c r="CO612" s="21"/>
      <c r="CP612" s="21"/>
      <c r="CQ612" s="21"/>
      <c r="CR612" s="21"/>
      <c r="CS612" s="21"/>
      <c r="CT612" s="21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</row>
    <row r="613" spans="1:267" ht="17.25" thickBot="1">
      <c r="A613" s="21"/>
      <c r="B613" s="21"/>
      <c r="C613" s="23">
        <v>178186</v>
      </c>
      <c r="D613" s="23">
        <v>0</v>
      </c>
      <c r="E613" s="23">
        <v>0</v>
      </c>
      <c r="F613" s="23">
        <v>0</v>
      </c>
      <c r="G613" s="23">
        <v>0</v>
      </c>
      <c r="H613" s="23">
        <v>0</v>
      </c>
      <c r="I613" s="23">
        <v>3</v>
      </c>
      <c r="J613" s="21">
        <v>2.5</v>
      </c>
      <c r="K613" s="21">
        <v>2.5</v>
      </c>
      <c r="L613" s="23">
        <v>9</v>
      </c>
      <c r="M613" s="21" t="s">
        <v>1913</v>
      </c>
      <c r="N613" s="21">
        <v>9</v>
      </c>
      <c r="O613" s="23">
        <v>526</v>
      </c>
      <c r="P613" s="24" t="b">
        <v>0</v>
      </c>
      <c r="Q613" s="21"/>
      <c r="R613" s="21"/>
      <c r="S613" s="23">
        <v>70</v>
      </c>
      <c r="T613" s="21" t="s">
        <v>1914</v>
      </c>
      <c r="U613" s="21">
        <v>9</v>
      </c>
      <c r="V613" s="21" t="s">
        <v>684</v>
      </c>
      <c r="W613" s="21">
        <v>4.8</v>
      </c>
      <c r="X613" s="24" t="b">
        <v>0</v>
      </c>
      <c r="Y613" s="21"/>
      <c r="Z613" s="21" t="s">
        <v>1129</v>
      </c>
      <c r="AA613" s="23">
        <v>19</v>
      </c>
      <c r="AB613" s="23">
        <v>21</v>
      </c>
      <c r="AC613" s="23">
        <v>9</v>
      </c>
      <c r="AD613" s="23">
        <v>34763</v>
      </c>
      <c r="AE613" s="23">
        <v>34763</v>
      </c>
      <c r="AF613" s="23">
        <v>14168</v>
      </c>
      <c r="AG613" s="23">
        <v>14168</v>
      </c>
      <c r="AH613" s="21">
        <v>1.3</v>
      </c>
      <c r="AI613" s="21">
        <v>1.3</v>
      </c>
      <c r="AJ613" s="21" t="s">
        <v>684</v>
      </c>
      <c r="AK613" s="23">
        <v>90</v>
      </c>
      <c r="AL613" s="23">
        <v>1</v>
      </c>
      <c r="AM613" s="23">
        <v>0</v>
      </c>
      <c r="AN613" s="23">
        <v>0</v>
      </c>
      <c r="AO613" s="23">
        <v>1</v>
      </c>
      <c r="AP613" s="23">
        <v>0</v>
      </c>
      <c r="AQ613" s="23">
        <v>0</v>
      </c>
      <c r="AR613" s="23">
        <v>0</v>
      </c>
      <c r="AS613" s="23">
        <v>1</v>
      </c>
      <c r="AT613" s="23">
        <v>0</v>
      </c>
      <c r="AU613" s="23">
        <v>0</v>
      </c>
      <c r="AV613" s="23">
        <v>3</v>
      </c>
      <c r="AW613" s="23">
        <v>29</v>
      </c>
      <c r="AX613" s="21">
        <v>40.799999999999997</v>
      </c>
      <c r="AY613" s="21">
        <v>43.5</v>
      </c>
      <c r="AZ613" s="21">
        <v>33</v>
      </c>
      <c r="BA613" s="21">
        <v>11.7</v>
      </c>
      <c r="BB613" s="23">
        <v>1</v>
      </c>
      <c r="BC613" s="21">
        <v>0.22</v>
      </c>
      <c r="BD613" s="21">
        <v>0.35</v>
      </c>
      <c r="BE613" s="21">
        <v>0.56999999999999995</v>
      </c>
      <c r="BF613" s="21">
        <v>1.37</v>
      </c>
      <c r="BG613" s="23">
        <v>18</v>
      </c>
      <c r="BH613" s="23">
        <v>6</v>
      </c>
      <c r="BI613" s="23">
        <v>11</v>
      </c>
      <c r="BJ613" s="23">
        <v>7</v>
      </c>
      <c r="BK613" s="23">
        <v>31</v>
      </c>
      <c r="BL613" s="23">
        <v>12</v>
      </c>
      <c r="BM613" s="23">
        <v>13</v>
      </c>
      <c r="BN613" s="23">
        <v>7</v>
      </c>
      <c r="BO613" s="23">
        <v>1</v>
      </c>
      <c r="BP613" s="21"/>
      <c r="BQ613" s="23">
        <v>4</v>
      </c>
      <c r="BR613" s="21"/>
      <c r="BS613" s="23">
        <v>4</v>
      </c>
      <c r="BT613" s="21"/>
      <c r="BU613" s="23">
        <v>0.22</v>
      </c>
      <c r="BV613" s="23">
        <v>0</v>
      </c>
      <c r="BW613" s="23">
        <v>0.35</v>
      </c>
      <c r="BX613" s="23">
        <v>0.56999999999999995</v>
      </c>
      <c r="BY613" s="23">
        <v>1.37</v>
      </c>
      <c r="BZ613" s="23">
        <v>1</v>
      </c>
      <c r="CA613" s="23">
        <v>31</v>
      </c>
      <c r="CB613" s="23">
        <v>18</v>
      </c>
      <c r="CC613" s="23">
        <v>14</v>
      </c>
      <c r="CD613" s="23">
        <v>5</v>
      </c>
      <c r="CE613" s="23">
        <v>14</v>
      </c>
      <c r="CF613" s="23">
        <v>5</v>
      </c>
      <c r="CG613" s="23">
        <v>73</v>
      </c>
      <c r="CH613" s="23">
        <v>24</v>
      </c>
      <c r="CI613" s="23">
        <v>1</v>
      </c>
      <c r="CJ613" s="23">
        <v>0</v>
      </c>
      <c r="CK613" s="21"/>
      <c r="CL613" s="21"/>
      <c r="CM613" s="21"/>
      <c r="CN613" s="21"/>
      <c r="CO613" s="21"/>
      <c r="CP613" s="21"/>
      <c r="CQ613" s="21"/>
      <c r="CR613" s="21"/>
      <c r="CS613" s="21"/>
      <c r="CT613" s="21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</row>
    <row r="614" spans="1:267" ht="17.25" thickBot="1">
      <c r="A614" s="21"/>
      <c r="B614" s="21"/>
      <c r="C614" s="23">
        <v>149519</v>
      </c>
      <c r="D614" s="23">
        <v>0</v>
      </c>
      <c r="E614" s="23">
        <v>0</v>
      </c>
      <c r="F614" s="23">
        <v>0</v>
      </c>
      <c r="G614" s="23">
        <v>0</v>
      </c>
      <c r="H614" s="23">
        <v>0</v>
      </c>
      <c r="I614" s="23">
        <v>3</v>
      </c>
      <c r="J614" s="21">
        <v>2.1</v>
      </c>
      <c r="K614" s="21">
        <v>2.1</v>
      </c>
      <c r="L614" s="23">
        <v>1</v>
      </c>
      <c r="M614" s="21" t="s">
        <v>1937</v>
      </c>
      <c r="N614" s="21">
        <v>1</v>
      </c>
      <c r="O614" s="23">
        <v>527</v>
      </c>
      <c r="P614" s="24" t="b">
        <v>0</v>
      </c>
      <c r="Q614" s="21"/>
      <c r="R614" s="21"/>
      <c r="S614" s="23">
        <v>55</v>
      </c>
      <c r="T614" s="21" t="s">
        <v>1938</v>
      </c>
      <c r="U614" s="21">
        <v>1</v>
      </c>
      <c r="V614" s="21" t="s">
        <v>946</v>
      </c>
      <c r="W614" s="21">
        <v>0.1</v>
      </c>
      <c r="X614" s="24" t="b">
        <v>0</v>
      </c>
      <c r="Y614" s="21"/>
      <c r="Z614" s="21" t="s">
        <v>1129</v>
      </c>
      <c r="AA614" s="23">
        <v>19</v>
      </c>
      <c r="AB614" s="23">
        <v>21</v>
      </c>
      <c r="AC614" s="23">
        <v>1</v>
      </c>
      <c r="AD614" s="23">
        <v>99</v>
      </c>
      <c r="AE614" s="23">
        <v>99</v>
      </c>
      <c r="AF614" s="23">
        <v>696</v>
      </c>
      <c r="AG614" s="23">
        <v>696</v>
      </c>
      <c r="AH614" s="21">
        <v>0.2</v>
      </c>
      <c r="AI614" s="21">
        <v>0.2</v>
      </c>
      <c r="AJ614" s="21" t="s">
        <v>946</v>
      </c>
      <c r="AK614" s="23">
        <v>1</v>
      </c>
      <c r="AL614" s="23">
        <v>0</v>
      </c>
      <c r="AM614" s="23">
        <v>0</v>
      </c>
      <c r="AN614" s="23">
        <v>0</v>
      </c>
      <c r="AO614" s="23">
        <v>0</v>
      </c>
      <c r="AP614" s="23">
        <v>0</v>
      </c>
      <c r="AQ614" s="23">
        <v>0</v>
      </c>
      <c r="AR614" s="23">
        <v>0</v>
      </c>
      <c r="AS614" s="23">
        <v>0</v>
      </c>
      <c r="AT614" s="23">
        <v>0</v>
      </c>
      <c r="AU614" s="23">
        <v>0</v>
      </c>
      <c r="AV614" s="23">
        <v>0</v>
      </c>
      <c r="AW614" s="23">
        <v>2</v>
      </c>
      <c r="AX614" s="21">
        <v>2.2000000000000002</v>
      </c>
      <c r="AY614" s="21">
        <v>0</v>
      </c>
      <c r="AZ614" s="21">
        <v>0</v>
      </c>
      <c r="BA614" s="21">
        <v>0.2</v>
      </c>
      <c r="BB614" s="23">
        <v>0</v>
      </c>
      <c r="BC614" s="21">
        <v>0</v>
      </c>
      <c r="BD614" s="21">
        <v>0</v>
      </c>
      <c r="BE614" s="21">
        <v>0</v>
      </c>
      <c r="BF614" s="21">
        <v>0</v>
      </c>
      <c r="BG614" s="23">
        <v>205</v>
      </c>
      <c r="BH614" s="23">
        <v>94</v>
      </c>
      <c r="BI614" s="23">
        <v>614</v>
      </c>
      <c r="BJ614" s="23">
        <v>256</v>
      </c>
      <c r="BK614" s="23">
        <v>609</v>
      </c>
      <c r="BL614" s="23">
        <v>251</v>
      </c>
      <c r="BM614" s="23">
        <v>228</v>
      </c>
      <c r="BN614" s="23">
        <v>111</v>
      </c>
      <c r="BO614" s="21"/>
      <c r="BP614" s="21"/>
      <c r="BQ614" s="21"/>
      <c r="BR614" s="21"/>
      <c r="BS614" s="21"/>
      <c r="BT614" s="21"/>
      <c r="BU614" s="23">
        <v>0</v>
      </c>
      <c r="BV614" s="23">
        <v>0</v>
      </c>
      <c r="BW614" s="23">
        <v>0</v>
      </c>
      <c r="BX614" s="23">
        <v>0</v>
      </c>
      <c r="BY614" s="23">
        <v>0</v>
      </c>
      <c r="BZ614" s="23">
        <v>0</v>
      </c>
      <c r="CA614" s="23">
        <v>102</v>
      </c>
      <c r="CB614" s="23">
        <v>62</v>
      </c>
      <c r="CC614" s="23">
        <v>254</v>
      </c>
      <c r="CD614" s="23">
        <v>116</v>
      </c>
      <c r="CE614" s="23">
        <v>254</v>
      </c>
      <c r="CF614" s="23">
        <v>116</v>
      </c>
      <c r="CG614" s="23">
        <v>455</v>
      </c>
      <c r="CH614" s="23">
        <v>155</v>
      </c>
      <c r="CI614" s="23">
        <v>0</v>
      </c>
      <c r="CJ614" s="23">
        <v>0</v>
      </c>
      <c r="CK614" s="21"/>
      <c r="CL614" s="21"/>
      <c r="CM614" s="21"/>
      <c r="CN614" s="21"/>
      <c r="CO614" s="21"/>
      <c r="CP614" s="21"/>
      <c r="CQ614" s="21"/>
      <c r="CR614" s="21"/>
      <c r="CS614" s="21"/>
      <c r="CT614" s="21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</row>
    <row r="615" spans="1:267" ht="17.25" thickBot="1">
      <c r="A615" s="21"/>
      <c r="B615" s="21"/>
      <c r="C615" s="23">
        <v>164555</v>
      </c>
      <c r="D615" s="23">
        <v>0</v>
      </c>
      <c r="E615" s="23">
        <v>0</v>
      </c>
      <c r="F615" s="23">
        <v>0</v>
      </c>
      <c r="G615" s="23">
        <v>0</v>
      </c>
      <c r="H615" s="23">
        <v>0</v>
      </c>
      <c r="I615" s="23">
        <v>2</v>
      </c>
      <c r="J615" s="21">
        <v>2</v>
      </c>
      <c r="K615" s="21">
        <v>2</v>
      </c>
      <c r="L615" s="23">
        <v>2</v>
      </c>
      <c r="M615" s="21" t="s">
        <v>2618</v>
      </c>
      <c r="N615" s="21">
        <v>2</v>
      </c>
      <c r="O615" s="23">
        <v>528</v>
      </c>
      <c r="P615" s="24" t="b">
        <v>0</v>
      </c>
      <c r="Q615" s="21"/>
      <c r="R615" s="21"/>
      <c r="S615" s="23">
        <v>45</v>
      </c>
      <c r="T615" s="21" t="s">
        <v>1910</v>
      </c>
      <c r="U615" s="21">
        <v>2</v>
      </c>
      <c r="V615" s="21" t="s">
        <v>797</v>
      </c>
      <c r="W615" s="21">
        <v>0.3</v>
      </c>
      <c r="X615" s="24" t="b">
        <v>0</v>
      </c>
      <c r="Y615" s="21"/>
      <c r="Z615" s="21" t="s">
        <v>1129</v>
      </c>
      <c r="AA615" s="23">
        <v>19</v>
      </c>
      <c r="AB615" s="23">
        <v>21</v>
      </c>
      <c r="AC615" s="23">
        <v>2</v>
      </c>
      <c r="AD615" s="23">
        <v>1223</v>
      </c>
      <c r="AE615" s="23">
        <v>1223</v>
      </c>
      <c r="AF615" s="23">
        <v>1144</v>
      </c>
      <c r="AG615" s="23">
        <v>1144</v>
      </c>
      <c r="AH615" s="21">
        <v>0.4</v>
      </c>
      <c r="AI615" s="21">
        <v>0.4</v>
      </c>
      <c r="AJ615" s="21" t="s">
        <v>797</v>
      </c>
      <c r="AK615" s="23">
        <v>90</v>
      </c>
      <c r="AL615" s="23">
        <v>0</v>
      </c>
      <c r="AM615" s="23">
        <v>0</v>
      </c>
      <c r="AN615" s="23">
        <v>0</v>
      </c>
      <c r="AO615" s="23">
        <v>1</v>
      </c>
      <c r="AP615" s="23">
        <v>0</v>
      </c>
      <c r="AQ615" s="23">
        <v>0</v>
      </c>
      <c r="AR615" s="23">
        <v>0</v>
      </c>
      <c r="AS615" s="23">
        <v>0</v>
      </c>
      <c r="AT615" s="23">
        <v>0</v>
      </c>
      <c r="AU615" s="23">
        <v>0</v>
      </c>
      <c r="AV615" s="23">
        <v>0</v>
      </c>
      <c r="AW615" s="23">
        <v>12</v>
      </c>
      <c r="AX615" s="21">
        <v>19.8</v>
      </c>
      <c r="AY615" s="21">
        <v>24.2</v>
      </c>
      <c r="AZ615" s="21">
        <v>0</v>
      </c>
      <c r="BA615" s="21">
        <v>4.4000000000000004</v>
      </c>
      <c r="BB615" s="23">
        <v>1</v>
      </c>
      <c r="BC615" s="21">
        <v>0</v>
      </c>
      <c r="BD615" s="21">
        <v>0.16</v>
      </c>
      <c r="BE615" s="21">
        <v>0.16</v>
      </c>
      <c r="BF615" s="21">
        <v>1.37</v>
      </c>
      <c r="BG615" s="23">
        <v>75</v>
      </c>
      <c r="BH615" s="23">
        <v>33</v>
      </c>
      <c r="BI615" s="23">
        <v>39</v>
      </c>
      <c r="BJ615" s="23">
        <v>10</v>
      </c>
      <c r="BK615" s="23">
        <v>336</v>
      </c>
      <c r="BL615" s="23">
        <v>148</v>
      </c>
      <c r="BM615" s="23">
        <v>88</v>
      </c>
      <c r="BN615" s="23">
        <v>25</v>
      </c>
      <c r="BO615" s="21"/>
      <c r="BP615" s="21"/>
      <c r="BQ615" s="21"/>
      <c r="BR615" s="21"/>
      <c r="BS615" s="21"/>
      <c r="BT615" s="21"/>
      <c r="BU615" s="23">
        <v>0</v>
      </c>
      <c r="BV615" s="23">
        <v>0</v>
      </c>
      <c r="BW615" s="23">
        <v>0.16</v>
      </c>
      <c r="BX615" s="23">
        <v>0.16</v>
      </c>
      <c r="BY615" s="23">
        <v>1.37</v>
      </c>
      <c r="BZ615" s="23">
        <v>1</v>
      </c>
      <c r="CA615" s="23">
        <v>373</v>
      </c>
      <c r="CB615" s="23">
        <v>76</v>
      </c>
      <c r="CC615" s="23">
        <v>106</v>
      </c>
      <c r="CD615" s="23">
        <v>36</v>
      </c>
      <c r="CE615" s="23">
        <v>106</v>
      </c>
      <c r="CF615" s="23">
        <v>36</v>
      </c>
      <c r="CG615" s="23">
        <v>285</v>
      </c>
      <c r="CH615" s="23">
        <v>108</v>
      </c>
      <c r="CI615" s="23">
        <v>1</v>
      </c>
      <c r="CJ615" s="23">
        <v>0</v>
      </c>
      <c r="CK615" s="21"/>
      <c r="CL615" s="21"/>
      <c r="CM615" s="21"/>
      <c r="CN615" s="21"/>
      <c r="CO615" s="21"/>
      <c r="CP615" s="21"/>
      <c r="CQ615" s="21"/>
      <c r="CR615" s="21"/>
      <c r="CS615" s="21"/>
      <c r="CT615" s="21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</row>
    <row r="616" spans="1:267" ht="17.25" thickBot="1">
      <c r="A616" s="21"/>
      <c r="B616" s="21"/>
      <c r="C616" s="23">
        <v>222017</v>
      </c>
      <c r="D616" s="23">
        <v>0</v>
      </c>
      <c r="E616" s="23">
        <v>0</v>
      </c>
      <c r="F616" s="23">
        <v>0</v>
      </c>
      <c r="G616" s="23">
        <v>0</v>
      </c>
      <c r="H616" s="23">
        <v>0</v>
      </c>
      <c r="I616" s="23">
        <v>3</v>
      </c>
      <c r="J616" s="21">
        <v>1</v>
      </c>
      <c r="K616" s="21">
        <v>1</v>
      </c>
      <c r="L616" s="23">
        <v>0</v>
      </c>
      <c r="M616" s="21" t="s">
        <v>1443</v>
      </c>
      <c r="N616" s="21">
        <v>0</v>
      </c>
      <c r="O616" s="23">
        <v>529</v>
      </c>
      <c r="P616" s="24" t="b">
        <v>0</v>
      </c>
      <c r="Q616" s="21"/>
      <c r="R616" s="21"/>
      <c r="S616" s="23">
        <v>45</v>
      </c>
      <c r="T616" s="21" t="s">
        <v>1934</v>
      </c>
      <c r="U616" s="21">
        <v>0</v>
      </c>
      <c r="V616" s="21" t="s">
        <v>947</v>
      </c>
      <c r="W616" s="21">
        <v>0.1</v>
      </c>
      <c r="X616" s="24" t="b">
        <v>0</v>
      </c>
      <c r="Y616" s="21"/>
      <c r="Z616" s="21" t="s">
        <v>1129</v>
      </c>
      <c r="AA616" s="23">
        <v>19</v>
      </c>
      <c r="AB616" s="23">
        <v>21</v>
      </c>
      <c r="AC616" s="23">
        <v>0</v>
      </c>
      <c r="AD616" s="23">
        <v>429</v>
      </c>
      <c r="AE616" s="23">
        <v>429</v>
      </c>
      <c r="AF616" s="23">
        <v>733</v>
      </c>
      <c r="AG616" s="23">
        <v>733</v>
      </c>
      <c r="AH616" s="21">
        <v>0</v>
      </c>
      <c r="AI616" s="21">
        <v>0</v>
      </c>
      <c r="AJ616" s="21" t="s">
        <v>947</v>
      </c>
      <c r="AK616" s="23">
        <v>0</v>
      </c>
      <c r="AL616" s="23">
        <v>0</v>
      </c>
      <c r="AM616" s="23">
        <v>0</v>
      </c>
      <c r="AN616" s="23">
        <v>0</v>
      </c>
      <c r="AO616" s="23">
        <v>0</v>
      </c>
      <c r="AP616" s="23">
        <v>0</v>
      </c>
      <c r="AQ616" s="23">
        <v>0</v>
      </c>
      <c r="AR616" s="23">
        <v>0</v>
      </c>
      <c r="AS616" s="23">
        <v>0</v>
      </c>
      <c r="AT616" s="23">
        <v>0</v>
      </c>
      <c r="AU616" s="23">
        <v>0</v>
      </c>
      <c r="AV616" s="23">
        <v>0</v>
      </c>
      <c r="AW616" s="23">
        <v>0</v>
      </c>
      <c r="AX616" s="21">
        <v>0</v>
      </c>
      <c r="AY616" s="21">
        <v>0</v>
      </c>
      <c r="AZ616" s="21">
        <v>0</v>
      </c>
      <c r="BA616" s="21">
        <v>0</v>
      </c>
      <c r="BB616" s="23">
        <v>0</v>
      </c>
      <c r="BC616" s="21">
        <v>0</v>
      </c>
      <c r="BD616" s="21">
        <v>0</v>
      </c>
      <c r="BE616" s="21">
        <v>0</v>
      </c>
      <c r="BF616" s="21">
        <v>0</v>
      </c>
      <c r="BG616" s="23">
        <v>402</v>
      </c>
      <c r="BH616" s="23">
        <v>124</v>
      </c>
      <c r="BI616" s="23">
        <v>401</v>
      </c>
      <c r="BJ616" s="23">
        <v>129</v>
      </c>
      <c r="BK616" s="23">
        <v>375</v>
      </c>
      <c r="BL616" s="23">
        <v>112</v>
      </c>
      <c r="BM616" s="23">
        <v>411</v>
      </c>
      <c r="BN616" s="23">
        <v>131</v>
      </c>
      <c r="BO616" s="21"/>
      <c r="BP616" s="21"/>
      <c r="BQ616" s="21"/>
      <c r="BR616" s="21"/>
      <c r="BS616" s="21"/>
      <c r="BT616" s="21"/>
      <c r="BU616" s="23">
        <v>0</v>
      </c>
      <c r="BV616" s="23">
        <v>0</v>
      </c>
      <c r="BW616" s="23">
        <v>0</v>
      </c>
      <c r="BX616" s="23">
        <v>0</v>
      </c>
      <c r="BY616" s="23">
        <v>0</v>
      </c>
      <c r="BZ616" s="23">
        <v>0</v>
      </c>
      <c r="CA616" s="23">
        <v>429</v>
      </c>
      <c r="CB616" s="23">
        <v>222</v>
      </c>
      <c r="CC616" s="23">
        <v>451</v>
      </c>
      <c r="CD616" s="23">
        <v>153</v>
      </c>
      <c r="CE616" s="23">
        <v>451</v>
      </c>
      <c r="CF616" s="23">
        <v>153</v>
      </c>
      <c r="CG616" s="23">
        <v>441</v>
      </c>
      <c r="CH616" s="23">
        <v>151</v>
      </c>
      <c r="CI616" s="23">
        <v>0</v>
      </c>
      <c r="CJ616" s="23">
        <v>0</v>
      </c>
      <c r="CK616" s="21"/>
      <c r="CL616" s="21"/>
      <c r="CM616" s="21"/>
      <c r="CN616" s="21"/>
      <c r="CO616" s="21"/>
      <c r="CP616" s="21"/>
      <c r="CQ616" s="21"/>
      <c r="CR616" s="21"/>
      <c r="CS616" s="21"/>
      <c r="CT616" s="21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</row>
    <row r="617" spans="1:267" ht="17.25" thickBot="1">
      <c r="A617" s="21"/>
      <c r="B617" s="21"/>
      <c r="C617" s="23">
        <v>55459</v>
      </c>
      <c r="D617" s="23">
        <v>0</v>
      </c>
      <c r="E617" s="23">
        <v>0</v>
      </c>
      <c r="F617" s="23">
        <v>0</v>
      </c>
      <c r="G617" s="23">
        <v>0</v>
      </c>
      <c r="H617" s="23">
        <v>0</v>
      </c>
      <c r="I617" s="23">
        <v>2</v>
      </c>
      <c r="J617" s="21">
        <v>2</v>
      </c>
      <c r="K617" s="21">
        <v>2</v>
      </c>
      <c r="L617" s="23">
        <v>0</v>
      </c>
      <c r="M617" s="21" t="s">
        <v>1154</v>
      </c>
      <c r="N617" s="21">
        <v>0</v>
      </c>
      <c r="O617" s="23">
        <v>530</v>
      </c>
      <c r="P617" s="24" t="b">
        <v>0</v>
      </c>
      <c r="Q617" s="21"/>
      <c r="R617" s="21"/>
      <c r="S617" s="23">
        <v>45</v>
      </c>
      <c r="T617" s="21" t="s">
        <v>1905</v>
      </c>
      <c r="U617" s="21">
        <v>0</v>
      </c>
      <c r="V617" s="21" t="s">
        <v>793</v>
      </c>
      <c r="W617" s="21">
        <v>1</v>
      </c>
      <c r="X617" s="24" t="b">
        <v>0</v>
      </c>
      <c r="Y617" s="21"/>
      <c r="Z617" s="21" t="s">
        <v>1129</v>
      </c>
      <c r="AA617" s="23">
        <v>19</v>
      </c>
      <c r="AB617" s="23">
        <v>21</v>
      </c>
      <c r="AC617" s="23">
        <v>0</v>
      </c>
      <c r="AD617" s="23">
        <v>1169</v>
      </c>
      <c r="AE617" s="23">
        <v>1169</v>
      </c>
      <c r="AF617" s="23">
        <v>7638</v>
      </c>
      <c r="AG617" s="23">
        <v>7638</v>
      </c>
      <c r="AH617" s="21">
        <v>0</v>
      </c>
      <c r="AI617" s="21">
        <v>0</v>
      </c>
      <c r="AJ617" s="21" t="s">
        <v>793</v>
      </c>
      <c r="AK617" s="23">
        <v>0</v>
      </c>
      <c r="AL617" s="23">
        <v>0</v>
      </c>
      <c r="AM617" s="23">
        <v>0</v>
      </c>
      <c r="AN617" s="23">
        <v>0</v>
      </c>
      <c r="AO617" s="23">
        <v>0</v>
      </c>
      <c r="AP617" s="23">
        <v>0</v>
      </c>
      <c r="AQ617" s="23">
        <v>0</v>
      </c>
      <c r="AR617" s="23">
        <v>0</v>
      </c>
      <c r="AS617" s="23">
        <v>0</v>
      </c>
      <c r="AT617" s="23">
        <v>0</v>
      </c>
      <c r="AU617" s="23">
        <v>0</v>
      </c>
      <c r="AV617" s="23">
        <v>0</v>
      </c>
      <c r="AW617" s="23">
        <v>0</v>
      </c>
      <c r="AX617" s="21">
        <v>0</v>
      </c>
      <c r="AY617" s="21">
        <v>0</v>
      </c>
      <c r="AZ617" s="21">
        <v>0</v>
      </c>
      <c r="BA617" s="21">
        <v>0</v>
      </c>
      <c r="BB617" s="23">
        <v>0</v>
      </c>
      <c r="BC617" s="21">
        <v>0</v>
      </c>
      <c r="BD617" s="21">
        <v>0</v>
      </c>
      <c r="BE617" s="21">
        <v>0</v>
      </c>
      <c r="BF617" s="21">
        <v>0</v>
      </c>
      <c r="BG617" s="23">
        <v>339</v>
      </c>
      <c r="BH617" s="23">
        <v>148</v>
      </c>
      <c r="BI617" s="23">
        <v>331</v>
      </c>
      <c r="BJ617" s="23">
        <v>143</v>
      </c>
      <c r="BK617" s="23">
        <v>292</v>
      </c>
      <c r="BL617" s="23">
        <v>122</v>
      </c>
      <c r="BM617" s="23">
        <v>347</v>
      </c>
      <c r="BN617" s="23">
        <v>146</v>
      </c>
      <c r="BO617" s="23">
        <v>3</v>
      </c>
      <c r="BP617" s="21"/>
      <c r="BQ617" s="23">
        <v>1</v>
      </c>
      <c r="BR617" s="21"/>
      <c r="BS617" s="21"/>
      <c r="BT617" s="21"/>
      <c r="BU617" s="23">
        <v>0</v>
      </c>
      <c r="BV617" s="23">
        <v>0</v>
      </c>
      <c r="BW617" s="23">
        <v>0</v>
      </c>
      <c r="BX617" s="23">
        <v>0</v>
      </c>
      <c r="BY617" s="23">
        <v>0</v>
      </c>
      <c r="BZ617" s="23">
        <v>0</v>
      </c>
      <c r="CA617" s="23">
        <v>321</v>
      </c>
      <c r="CB617" s="23">
        <v>42</v>
      </c>
      <c r="CC617" s="23">
        <v>391</v>
      </c>
      <c r="CD617" s="23">
        <v>150</v>
      </c>
      <c r="CE617" s="23">
        <v>391</v>
      </c>
      <c r="CF617" s="23">
        <v>150</v>
      </c>
      <c r="CG617" s="23">
        <v>173</v>
      </c>
      <c r="CH617" s="23">
        <v>62</v>
      </c>
      <c r="CI617" s="23">
        <v>0</v>
      </c>
      <c r="CJ617" s="23">
        <v>0</v>
      </c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</row>
    <row r="618" spans="1:267" ht="17.25" thickBot="1">
      <c r="A618" s="21"/>
      <c r="B618" s="21"/>
      <c r="C618" s="23">
        <v>220585</v>
      </c>
      <c r="D618" s="23">
        <v>0</v>
      </c>
      <c r="E618" s="23">
        <v>0</v>
      </c>
      <c r="F618" s="23">
        <v>0</v>
      </c>
      <c r="G618" s="23">
        <v>0</v>
      </c>
      <c r="H618" s="23">
        <v>0</v>
      </c>
      <c r="I618" s="23">
        <v>3</v>
      </c>
      <c r="J618" s="21">
        <v>1.6</v>
      </c>
      <c r="K618" s="21">
        <v>1.6</v>
      </c>
      <c r="L618" s="23">
        <v>0</v>
      </c>
      <c r="M618" s="21" t="s">
        <v>1927</v>
      </c>
      <c r="N618" s="21">
        <v>0</v>
      </c>
      <c r="O618" s="23">
        <v>531</v>
      </c>
      <c r="P618" s="24" t="b">
        <v>0</v>
      </c>
      <c r="Q618" s="21"/>
      <c r="R618" s="21"/>
      <c r="S618" s="23">
        <v>50</v>
      </c>
      <c r="T618" s="21" t="s">
        <v>1928</v>
      </c>
      <c r="U618" s="21">
        <v>0</v>
      </c>
      <c r="V618" s="21" t="s">
        <v>857</v>
      </c>
      <c r="W618" s="21">
        <v>0</v>
      </c>
      <c r="X618" s="24" t="b">
        <v>0</v>
      </c>
      <c r="Y618" s="21"/>
      <c r="Z618" s="21" t="s">
        <v>1129</v>
      </c>
      <c r="AA618" s="23">
        <v>19</v>
      </c>
      <c r="AB618" s="23">
        <v>21</v>
      </c>
      <c r="AC618" s="23">
        <v>0</v>
      </c>
      <c r="AD618" s="23">
        <v>70</v>
      </c>
      <c r="AE618" s="23">
        <v>70</v>
      </c>
      <c r="AF618" s="23">
        <v>276</v>
      </c>
      <c r="AG618" s="23">
        <v>276</v>
      </c>
      <c r="AH618" s="21">
        <v>0</v>
      </c>
      <c r="AI618" s="21">
        <v>0</v>
      </c>
      <c r="AJ618" s="21" t="s">
        <v>857</v>
      </c>
      <c r="AK618" s="23">
        <v>0</v>
      </c>
      <c r="AL618" s="23">
        <v>0</v>
      </c>
      <c r="AM618" s="23">
        <v>0</v>
      </c>
      <c r="AN618" s="23">
        <v>0</v>
      </c>
      <c r="AO618" s="23">
        <v>0</v>
      </c>
      <c r="AP618" s="23">
        <v>0</v>
      </c>
      <c r="AQ618" s="23">
        <v>0</v>
      </c>
      <c r="AR618" s="23">
        <v>0</v>
      </c>
      <c r="AS618" s="23">
        <v>0</v>
      </c>
      <c r="AT618" s="23">
        <v>0</v>
      </c>
      <c r="AU618" s="23">
        <v>0</v>
      </c>
      <c r="AV618" s="23">
        <v>0</v>
      </c>
      <c r="AW618" s="23">
        <v>0</v>
      </c>
      <c r="AX618" s="21">
        <v>0</v>
      </c>
      <c r="AY618" s="21">
        <v>0</v>
      </c>
      <c r="AZ618" s="21">
        <v>0</v>
      </c>
      <c r="BA618" s="21">
        <v>0</v>
      </c>
      <c r="BB618" s="23">
        <v>0</v>
      </c>
      <c r="BC618" s="21">
        <v>0</v>
      </c>
      <c r="BD618" s="21">
        <v>0</v>
      </c>
      <c r="BE618" s="21">
        <v>0</v>
      </c>
      <c r="BF618" s="21">
        <v>0</v>
      </c>
      <c r="BG618" s="23">
        <v>565</v>
      </c>
      <c r="BH618" s="23">
        <v>226</v>
      </c>
      <c r="BI618" s="23">
        <v>566</v>
      </c>
      <c r="BJ618" s="23">
        <v>232</v>
      </c>
      <c r="BK618" s="23">
        <v>555</v>
      </c>
      <c r="BL618" s="23">
        <v>222</v>
      </c>
      <c r="BM618" s="23">
        <v>572</v>
      </c>
      <c r="BN618" s="23">
        <v>233</v>
      </c>
      <c r="BO618" s="21"/>
      <c r="BP618" s="21"/>
      <c r="BQ618" s="21"/>
      <c r="BR618" s="21"/>
      <c r="BS618" s="21"/>
      <c r="BT618" s="21"/>
      <c r="BU618" s="23">
        <v>0</v>
      </c>
      <c r="BV618" s="23">
        <v>0</v>
      </c>
      <c r="BW618" s="23">
        <v>0</v>
      </c>
      <c r="BX618" s="23">
        <v>0</v>
      </c>
      <c r="BY618" s="23">
        <v>0</v>
      </c>
      <c r="BZ618" s="23">
        <v>0</v>
      </c>
      <c r="CA618" s="23">
        <v>251</v>
      </c>
      <c r="CB618" s="23">
        <v>165</v>
      </c>
      <c r="CC618" s="23">
        <v>587</v>
      </c>
      <c r="CD618" s="23">
        <v>241</v>
      </c>
      <c r="CE618" s="23">
        <v>587</v>
      </c>
      <c r="CF618" s="23">
        <v>241</v>
      </c>
      <c r="CG618" s="23">
        <v>561</v>
      </c>
      <c r="CH618" s="23">
        <v>218</v>
      </c>
      <c r="CI618" s="23">
        <v>0</v>
      </c>
      <c r="CJ618" s="23">
        <v>0</v>
      </c>
      <c r="CK618" s="21"/>
      <c r="CL618" s="21"/>
      <c r="CM618" s="21"/>
      <c r="CN618" s="21"/>
      <c r="CO618" s="21"/>
      <c r="CP618" s="21"/>
      <c r="CQ618" s="21"/>
      <c r="CR618" s="21"/>
      <c r="CS618" s="21"/>
      <c r="CT618" s="21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</row>
    <row r="619" spans="1:267" ht="17.25" thickBot="1">
      <c r="A619" s="21"/>
      <c r="B619" s="21"/>
      <c r="C619" s="23">
        <v>109533</v>
      </c>
      <c r="D619" s="23">
        <v>0</v>
      </c>
      <c r="E619" s="23">
        <v>0</v>
      </c>
      <c r="F619" s="23">
        <v>0</v>
      </c>
      <c r="G619" s="23">
        <v>0</v>
      </c>
      <c r="H619" s="23">
        <v>0</v>
      </c>
      <c r="I619" s="23">
        <v>2</v>
      </c>
      <c r="J619" s="21">
        <v>2</v>
      </c>
      <c r="K619" s="21">
        <v>2</v>
      </c>
      <c r="L619" s="23">
        <v>1</v>
      </c>
      <c r="M619" s="21" t="s">
        <v>310</v>
      </c>
      <c r="N619" s="21">
        <v>1</v>
      </c>
      <c r="O619" s="23">
        <v>532</v>
      </c>
      <c r="P619" s="24" t="b">
        <v>0</v>
      </c>
      <c r="Q619" s="21"/>
      <c r="R619" s="21"/>
      <c r="S619" s="23">
        <v>45</v>
      </c>
      <c r="T619" s="21" t="s">
        <v>1931</v>
      </c>
      <c r="U619" s="21">
        <v>1</v>
      </c>
      <c r="V619" s="21" t="s">
        <v>1932</v>
      </c>
      <c r="W619" s="21">
        <v>0.4</v>
      </c>
      <c r="X619" s="24" t="b">
        <v>0</v>
      </c>
      <c r="Y619" s="21"/>
      <c r="Z619" s="21" t="s">
        <v>1129</v>
      </c>
      <c r="AA619" s="23">
        <v>19</v>
      </c>
      <c r="AB619" s="23">
        <v>21</v>
      </c>
      <c r="AC619" s="23">
        <v>1</v>
      </c>
      <c r="AD619" s="23">
        <v>952</v>
      </c>
      <c r="AE619" s="23">
        <v>952</v>
      </c>
      <c r="AF619" s="23">
        <v>1805</v>
      </c>
      <c r="AG619" s="23">
        <v>1805</v>
      </c>
      <c r="AH619" s="21">
        <v>0.2</v>
      </c>
      <c r="AI619" s="21">
        <v>0.2</v>
      </c>
      <c r="AJ619" s="21" t="s">
        <v>310</v>
      </c>
      <c r="AK619" s="23">
        <v>90</v>
      </c>
      <c r="AL619" s="23">
        <v>0</v>
      </c>
      <c r="AM619" s="23">
        <v>0</v>
      </c>
      <c r="AN619" s="23">
        <v>0</v>
      </c>
      <c r="AO619" s="23">
        <v>1</v>
      </c>
      <c r="AP619" s="23">
        <v>0</v>
      </c>
      <c r="AQ619" s="23">
        <v>0</v>
      </c>
      <c r="AR619" s="23">
        <v>0</v>
      </c>
      <c r="AS619" s="23">
        <v>1</v>
      </c>
      <c r="AT619" s="23">
        <v>0</v>
      </c>
      <c r="AU619" s="23">
        <v>0</v>
      </c>
      <c r="AV619" s="23">
        <v>0</v>
      </c>
      <c r="AW619" s="23">
        <v>8</v>
      </c>
      <c r="AX619" s="21">
        <v>20.399999999999999</v>
      </c>
      <c r="AY619" s="21">
        <v>26</v>
      </c>
      <c r="AZ619" s="21">
        <v>4</v>
      </c>
      <c r="BA619" s="21">
        <v>5</v>
      </c>
      <c r="BB619" s="23">
        <v>1</v>
      </c>
      <c r="BC619" s="21">
        <v>0</v>
      </c>
      <c r="BD619" s="21">
        <v>0.25</v>
      </c>
      <c r="BE619" s="21">
        <v>0.25</v>
      </c>
      <c r="BF619" s="21">
        <v>1.37</v>
      </c>
      <c r="BG619" s="23">
        <v>71</v>
      </c>
      <c r="BH619" s="23">
        <v>30</v>
      </c>
      <c r="BI619" s="23">
        <v>35</v>
      </c>
      <c r="BJ619" s="23">
        <v>8</v>
      </c>
      <c r="BK619" s="23">
        <v>119</v>
      </c>
      <c r="BL619" s="23">
        <v>32</v>
      </c>
      <c r="BM619" s="23">
        <v>73</v>
      </c>
      <c r="BN619" s="23">
        <v>19</v>
      </c>
      <c r="BO619" s="23">
        <v>2</v>
      </c>
      <c r="BP619" s="21"/>
      <c r="BQ619" s="21"/>
      <c r="BR619" s="21"/>
      <c r="BS619" s="21"/>
      <c r="BT619" s="21"/>
      <c r="BU619" s="23">
        <v>0</v>
      </c>
      <c r="BV619" s="23">
        <v>0</v>
      </c>
      <c r="BW619" s="23">
        <v>0.25</v>
      </c>
      <c r="BX619" s="23">
        <v>0.25</v>
      </c>
      <c r="BY619" s="23">
        <v>1.37</v>
      </c>
      <c r="BZ619" s="23">
        <v>1</v>
      </c>
      <c r="CA619" s="23">
        <v>350</v>
      </c>
      <c r="CB619" s="23">
        <v>62</v>
      </c>
      <c r="CC619" s="23">
        <v>188</v>
      </c>
      <c r="CD619" s="23">
        <v>62</v>
      </c>
      <c r="CE619" s="23">
        <v>188</v>
      </c>
      <c r="CF619" s="23">
        <v>62</v>
      </c>
      <c r="CG619" s="23">
        <v>256</v>
      </c>
      <c r="CH619" s="23">
        <v>93</v>
      </c>
      <c r="CI619" s="23">
        <v>1</v>
      </c>
      <c r="CJ619" s="23">
        <v>0</v>
      </c>
      <c r="CK619" s="21"/>
      <c r="CL619" s="21"/>
      <c r="CM619" s="21"/>
      <c r="CN619" s="21"/>
      <c r="CO619" s="21"/>
      <c r="CP619" s="21"/>
      <c r="CQ619" s="21"/>
      <c r="CR619" s="21"/>
      <c r="CS619" s="21"/>
      <c r="CT619" s="21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</row>
    <row r="620" spans="1:267" ht="17.25" thickBot="1">
      <c r="A620" s="21"/>
      <c r="B620" s="21"/>
      <c r="C620" s="23">
        <v>37096</v>
      </c>
      <c r="D620" s="23">
        <v>0</v>
      </c>
      <c r="E620" s="23">
        <v>0</v>
      </c>
      <c r="F620" s="23">
        <v>0</v>
      </c>
      <c r="G620" s="23">
        <v>0</v>
      </c>
      <c r="H620" s="23">
        <v>0</v>
      </c>
      <c r="I620" s="23">
        <v>1</v>
      </c>
      <c r="J620" s="21">
        <v>2.4</v>
      </c>
      <c r="K620" s="21">
        <v>2.4</v>
      </c>
      <c r="L620" s="23">
        <v>0</v>
      </c>
      <c r="M620" s="21" t="s">
        <v>1901</v>
      </c>
      <c r="N620" s="21">
        <v>0</v>
      </c>
      <c r="O620" s="23">
        <v>533</v>
      </c>
      <c r="P620" s="24" t="b">
        <v>0</v>
      </c>
      <c r="Q620" s="21"/>
      <c r="R620" s="21"/>
      <c r="S620" s="23">
        <v>45</v>
      </c>
      <c r="T620" s="21" t="s">
        <v>1902</v>
      </c>
      <c r="U620" s="21">
        <v>0</v>
      </c>
      <c r="V620" s="21" t="s">
        <v>718</v>
      </c>
      <c r="W620" s="21">
        <v>3</v>
      </c>
      <c r="X620" s="24" t="b">
        <v>0</v>
      </c>
      <c r="Y620" s="21"/>
      <c r="Z620" s="21" t="s">
        <v>1129</v>
      </c>
      <c r="AA620" s="23">
        <v>19</v>
      </c>
      <c r="AB620" s="23">
        <v>21</v>
      </c>
      <c r="AC620" s="23">
        <v>0</v>
      </c>
      <c r="AD620" s="23">
        <v>3263</v>
      </c>
      <c r="AE620" s="23">
        <v>3263</v>
      </c>
      <c r="AF620" s="23">
        <v>21914</v>
      </c>
      <c r="AG620" s="23">
        <v>21914</v>
      </c>
      <c r="AH620" s="21">
        <v>0</v>
      </c>
      <c r="AI620" s="21">
        <v>0</v>
      </c>
      <c r="AJ620" s="21" t="s">
        <v>718</v>
      </c>
      <c r="AK620" s="23">
        <v>0</v>
      </c>
      <c r="AL620" s="23">
        <v>0</v>
      </c>
      <c r="AM620" s="23">
        <v>0</v>
      </c>
      <c r="AN620" s="23">
        <v>0</v>
      </c>
      <c r="AO620" s="23">
        <v>0</v>
      </c>
      <c r="AP620" s="23">
        <v>0</v>
      </c>
      <c r="AQ620" s="23">
        <v>0</v>
      </c>
      <c r="AR620" s="23">
        <v>0</v>
      </c>
      <c r="AS620" s="23">
        <v>0</v>
      </c>
      <c r="AT620" s="23">
        <v>0</v>
      </c>
      <c r="AU620" s="23">
        <v>0</v>
      </c>
      <c r="AV620" s="23">
        <v>0</v>
      </c>
      <c r="AW620" s="23">
        <v>0</v>
      </c>
      <c r="AX620" s="21">
        <v>0</v>
      </c>
      <c r="AY620" s="21">
        <v>0</v>
      </c>
      <c r="AZ620" s="21">
        <v>0</v>
      </c>
      <c r="BA620" s="21">
        <v>0</v>
      </c>
      <c r="BB620" s="23">
        <v>0</v>
      </c>
      <c r="BC620" s="21">
        <v>0</v>
      </c>
      <c r="BD620" s="21">
        <v>0</v>
      </c>
      <c r="BE620" s="21">
        <v>0</v>
      </c>
      <c r="BF620" s="21">
        <v>0</v>
      </c>
      <c r="BG620" s="23">
        <v>332</v>
      </c>
      <c r="BH620" s="23">
        <v>60</v>
      </c>
      <c r="BI620" s="23">
        <v>323</v>
      </c>
      <c r="BJ620" s="23">
        <v>49</v>
      </c>
      <c r="BK620" s="23">
        <v>283</v>
      </c>
      <c r="BL620" s="23">
        <v>48</v>
      </c>
      <c r="BM620" s="23">
        <v>340</v>
      </c>
      <c r="BN620" s="23">
        <v>60</v>
      </c>
      <c r="BO620" s="21"/>
      <c r="BP620" s="21"/>
      <c r="BQ620" s="21"/>
      <c r="BR620" s="21"/>
      <c r="BS620" s="21"/>
      <c r="BT620" s="21"/>
      <c r="BU620" s="23">
        <v>0</v>
      </c>
      <c r="BV620" s="23">
        <v>0</v>
      </c>
      <c r="BW620" s="23">
        <v>0</v>
      </c>
      <c r="BX620" s="23">
        <v>0</v>
      </c>
      <c r="BY620" s="23">
        <v>0</v>
      </c>
      <c r="BZ620" s="23">
        <v>0</v>
      </c>
      <c r="CA620" s="23">
        <v>312</v>
      </c>
      <c r="CB620" s="23">
        <v>12</v>
      </c>
      <c r="CC620" s="23">
        <v>385</v>
      </c>
      <c r="CD620" s="23">
        <v>66</v>
      </c>
      <c r="CE620" s="23">
        <v>385</v>
      </c>
      <c r="CF620" s="23">
        <v>66</v>
      </c>
      <c r="CG620" s="23">
        <v>103</v>
      </c>
      <c r="CH620" s="23">
        <v>15</v>
      </c>
      <c r="CI620" s="23">
        <v>0</v>
      </c>
      <c r="CJ620" s="23">
        <v>0</v>
      </c>
      <c r="CK620" s="21"/>
      <c r="CL620" s="21"/>
      <c r="CM620" s="21"/>
      <c r="CN620" s="21"/>
      <c r="CO620" s="21"/>
      <c r="CP620" s="21"/>
      <c r="CQ620" s="21"/>
      <c r="CR620" s="21"/>
      <c r="CS620" s="21"/>
      <c r="CT620" s="21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</row>
    <row r="621" spans="1:267" ht="17.25" thickBot="1">
      <c r="A621" s="21"/>
      <c r="B621" s="21"/>
      <c r="C621" s="23">
        <v>217593</v>
      </c>
      <c r="D621" s="23">
        <v>0</v>
      </c>
      <c r="E621" s="23">
        <v>0</v>
      </c>
      <c r="F621" s="23">
        <v>0</v>
      </c>
      <c r="G621" s="23">
        <v>0</v>
      </c>
      <c r="H621" s="23">
        <v>0</v>
      </c>
      <c r="I621" s="23">
        <v>3</v>
      </c>
      <c r="J621" s="21">
        <v>1.6</v>
      </c>
      <c r="K621" s="21">
        <v>1.6</v>
      </c>
      <c r="L621" s="23">
        <v>2</v>
      </c>
      <c r="M621" s="21" t="s">
        <v>1166</v>
      </c>
      <c r="N621" s="21">
        <v>2</v>
      </c>
      <c r="O621" s="23">
        <v>534</v>
      </c>
      <c r="P621" s="24" t="b">
        <v>0</v>
      </c>
      <c r="Q621" s="21"/>
      <c r="R621" s="21"/>
      <c r="S621" s="23">
        <v>50</v>
      </c>
      <c r="T621" s="21" t="s">
        <v>1920</v>
      </c>
      <c r="U621" s="21">
        <v>2</v>
      </c>
      <c r="V621" s="21" t="s">
        <v>1921</v>
      </c>
      <c r="W621" s="21">
        <v>0.1</v>
      </c>
      <c r="X621" s="24" t="b">
        <v>0</v>
      </c>
      <c r="Y621" s="21"/>
      <c r="Z621" s="21" t="s">
        <v>1129</v>
      </c>
      <c r="AA621" s="23">
        <v>19</v>
      </c>
      <c r="AB621" s="23">
        <v>21</v>
      </c>
      <c r="AC621" s="23">
        <v>2</v>
      </c>
      <c r="AD621" s="23">
        <v>317</v>
      </c>
      <c r="AE621" s="23">
        <v>317</v>
      </c>
      <c r="AF621" s="23">
        <v>707</v>
      </c>
      <c r="AG621" s="23">
        <v>707</v>
      </c>
      <c r="AH621" s="21">
        <v>0.4</v>
      </c>
      <c r="AI621" s="21">
        <v>0.4</v>
      </c>
      <c r="AJ621" s="21" t="s">
        <v>2619</v>
      </c>
      <c r="AK621" s="23">
        <v>85</v>
      </c>
      <c r="AL621" s="23">
        <v>0</v>
      </c>
      <c r="AM621" s="23">
        <v>0</v>
      </c>
      <c r="AN621" s="23">
        <v>0</v>
      </c>
      <c r="AO621" s="23">
        <v>1</v>
      </c>
      <c r="AP621" s="23">
        <v>0</v>
      </c>
      <c r="AQ621" s="23">
        <v>0</v>
      </c>
      <c r="AR621" s="23">
        <v>0</v>
      </c>
      <c r="AS621" s="23">
        <v>0</v>
      </c>
      <c r="AT621" s="23">
        <v>0</v>
      </c>
      <c r="AU621" s="23">
        <v>0</v>
      </c>
      <c r="AV621" s="23">
        <v>0</v>
      </c>
      <c r="AW621" s="23">
        <v>8</v>
      </c>
      <c r="AX621" s="21">
        <v>8.8000000000000007</v>
      </c>
      <c r="AY621" s="21">
        <v>12.8</v>
      </c>
      <c r="AZ621" s="21">
        <v>17</v>
      </c>
      <c r="BA621" s="21">
        <v>3.9</v>
      </c>
      <c r="BB621" s="23">
        <v>1</v>
      </c>
      <c r="BC621" s="21">
        <v>0.09</v>
      </c>
      <c r="BD621" s="21">
        <v>0.09</v>
      </c>
      <c r="BE621" s="21">
        <v>0.18</v>
      </c>
      <c r="BF621" s="21">
        <v>1.35</v>
      </c>
      <c r="BG621" s="23">
        <v>150</v>
      </c>
      <c r="BH621" s="23">
        <v>61</v>
      </c>
      <c r="BI621" s="23">
        <v>88</v>
      </c>
      <c r="BJ621" s="23">
        <v>60</v>
      </c>
      <c r="BK621" s="23">
        <v>58</v>
      </c>
      <c r="BL621" s="23">
        <v>30</v>
      </c>
      <c r="BM621" s="23">
        <v>96</v>
      </c>
      <c r="BN621" s="23">
        <v>52</v>
      </c>
      <c r="BO621" s="23">
        <v>5</v>
      </c>
      <c r="BP621" s="21"/>
      <c r="BQ621" s="21"/>
      <c r="BR621" s="21"/>
      <c r="BS621" s="21"/>
      <c r="BT621" s="21"/>
      <c r="BU621" s="23">
        <v>0.1</v>
      </c>
      <c r="BV621" s="23">
        <v>0</v>
      </c>
      <c r="BW621" s="23">
        <v>0.1</v>
      </c>
      <c r="BX621" s="23">
        <v>0.2</v>
      </c>
      <c r="BY621" s="23">
        <v>1.43</v>
      </c>
      <c r="BZ621" s="23">
        <v>1.06</v>
      </c>
      <c r="CA621" s="23">
        <v>249</v>
      </c>
      <c r="CB621" s="23">
        <v>164</v>
      </c>
      <c r="CC621" s="23">
        <v>136</v>
      </c>
      <c r="CD621" s="23">
        <v>54</v>
      </c>
      <c r="CE621" s="23">
        <v>136</v>
      </c>
      <c r="CF621" s="23">
        <v>54</v>
      </c>
      <c r="CG621" s="23">
        <v>427</v>
      </c>
      <c r="CH621" s="23">
        <v>140</v>
      </c>
      <c r="CI621" s="23">
        <v>1.06</v>
      </c>
      <c r="CJ621" s="23">
        <v>0</v>
      </c>
      <c r="CK621" s="21"/>
      <c r="CL621" s="21"/>
      <c r="CM621" s="21"/>
      <c r="CN621" s="21"/>
      <c r="CO621" s="21"/>
      <c r="CP621" s="21"/>
      <c r="CQ621" s="21"/>
      <c r="CR621" s="21"/>
      <c r="CS621" s="21"/>
      <c r="CT621" s="21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</row>
    <row r="622" spans="1:267" ht="17.25" thickBot="1">
      <c r="A622" s="21"/>
      <c r="B622" s="21"/>
      <c r="C622" s="23">
        <v>84939</v>
      </c>
      <c r="D622" s="23">
        <v>0</v>
      </c>
      <c r="E622" s="23">
        <v>0</v>
      </c>
      <c r="F622" s="23">
        <v>0</v>
      </c>
      <c r="G622" s="23">
        <v>0</v>
      </c>
      <c r="H622" s="23">
        <v>0</v>
      </c>
      <c r="I622" s="23">
        <v>4</v>
      </c>
      <c r="J622" s="21">
        <v>2.1</v>
      </c>
      <c r="K622" s="21">
        <v>2.1</v>
      </c>
      <c r="L622" s="23">
        <v>1</v>
      </c>
      <c r="M622" s="21" t="s">
        <v>1360</v>
      </c>
      <c r="N622" s="21">
        <v>1</v>
      </c>
      <c r="O622" s="23">
        <v>535</v>
      </c>
      <c r="P622" s="24" t="b">
        <v>0</v>
      </c>
      <c r="Q622" s="21"/>
      <c r="R622" s="21"/>
      <c r="S622" s="23">
        <v>60</v>
      </c>
      <c r="T622" s="21" t="s">
        <v>1900</v>
      </c>
      <c r="U622" s="21">
        <v>1</v>
      </c>
      <c r="V622" s="21" t="s">
        <v>908</v>
      </c>
      <c r="W622" s="21">
        <v>1.8</v>
      </c>
      <c r="X622" s="24" t="b">
        <v>0</v>
      </c>
      <c r="Y622" s="21"/>
      <c r="Z622" s="21" t="s">
        <v>1129</v>
      </c>
      <c r="AA622" s="23">
        <v>19</v>
      </c>
      <c r="AB622" s="23">
        <v>21</v>
      </c>
      <c r="AC622" s="23">
        <v>1</v>
      </c>
      <c r="AD622" s="23">
        <v>3275</v>
      </c>
      <c r="AE622" s="23">
        <v>3275</v>
      </c>
      <c r="AF622" s="23">
        <v>21513</v>
      </c>
      <c r="AG622" s="23">
        <v>21513</v>
      </c>
      <c r="AH622" s="21">
        <v>0.2</v>
      </c>
      <c r="AI622" s="21">
        <v>0.2</v>
      </c>
      <c r="AJ622" s="21" t="s">
        <v>908</v>
      </c>
      <c r="AK622" s="23">
        <v>12</v>
      </c>
      <c r="AL622" s="23">
        <v>0</v>
      </c>
      <c r="AM622" s="23">
        <v>0</v>
      </c>
      <c r="AN622" s="23">
        <v>0</v>
      </c>
      <c r="AO622" s="23">
        <v>1</v>
      </c>
      <c r="AP622" s="23">
        <v>0</v>
      </c>
      <c r="AQ622" s="23">
        <v>0</v>
      </c>
      <c r="AR622" s="23">
        <v>0</v>
      </c>
      <c r="AS622" s="23">
        <v>0</v>
      </c>
      <c r="AT622" s="23">
        <v>0</v>
      </c>
      <c r="AU622" s="23">
        <v>0</v>
      </c>
      <c r="AV622" s="23">
        <v>0</v>
      </c>
      <c r="AW622" s="23">
        <v>1</v>
      </c>
      <c r="AX622" s="21">
        <v>3</v>
      </c>
      <c r="AY622" s="21">
        <v>0</v>
      </c>
      <c r="AZ622" s="21">
        <v>7</v>
      </c>
      <c r="BA622" s="21">
        <v>1</v>
      </c>
      <c r="BB622" s="23">
        <v>0</v>
      </c>
      <c r="BC622" s="21">
        <v>0.12</v>
      </c>
      <c r="BD622" s="21">
        <v>0</v>
      </c>
      <c r="BE622" s="21">
        <v>0.12</v>
      </c>
      <c r="BF622" s="21">
        <v>0.94</v>
      </c>
      <c r="BG622" s="23">
        <v>198</v>
      </c>
      <c r="BH622" s="23">
        <v>20</v>
      </c>
      <c r="BI622" s="23">
        <v>642</v>
      </c>
      <c r="BJ622" s="23">
        <v>76</v>
      </c>
      <c r="BK622" s="23">
        <v>102</v>
      </c>
      <c r="BL622" s="23">
        <v>19</v>
      </c>
      <c r="BM622" s="23">
        <v>198</v>
      </c>
      <c r="BN622" s="23">
        <v>21</v>
      </c>
      <c r="BO622" s="21"/>
      <c r="BP622" s="21"/>
      <c r="BQ622" s="21"/>
      <c r="BR622" s="21"/>
      <c r="BS622" s="21"/>
      <c r="BT622" s="21"/>
      <c r="BU622" s="23">
        <v>0.9</v>
      </c>
      <c r="BV622" s="23">
        <v>0</v>
      </c>
      <c r="BW622" s="23">
        <v>0</v>
      </c>
      <c r="BX622" s="23">
        <v>0.9</v>
      </c>
      <c r="BY622" s="23">
        <v>7.05</v>
      </c>
      <c r="BZ622" s="23">
        <v>7.5</v>
      </c>
      <c r="CA622" s="23">
        <v>62</v>
      </c>
      <c r="CB622" s="23">
        <v>22</v>
      </c>
      <c r="CC622" s="23">
        <v>269</v>
      </c>
      <c r="CD622" s="23">
        <v>34</v>
      </c>
      <c r="CE622" s="23">
        <v>269</v>
      </c>
      <c r="CF622" s="23">
        <v>34</v>
      </c>
      <c r="CG622" s="23">
        <v>135</v>
      </c>
      <c r="CH622" s="23">
        <v>23</v>
      </c>
      <c r="CI622" s="23">
        <v>0</v>
      </c>
      <c r="CJ622" s="23">
        <v>0</v>
      </c>
      <c r="CK622" s="21"/>
      <c r="CL622" s="21"/>
      <c r="CM622" s="21"/>
      <c r="CN622" s="21"/>
      <c r="CO622" s="21"/>
      <c r="CP622" s="21"/>
      <c r="CQ622" s="21"/>
      <c r="CR622" s="21"/>
      <c r="CS622" s="21"/>
      <c r="CT622" s="21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</row>
    <row r="623" spans="1:267" ht="17.25" thickBot="1">
      <c r="A623" s="21"/>
      <c r="B623" s="21"/>
      <c r="C623" s="23">
        <v>222018</v>
      </c>
      <c r="D623" s="23">
        <v>0</v>
      </c>
      <c r="E623" s="23">
        <v>0</v>
      </c>
      <c r="F623" s="23">
        <v>0</v>
      </c>
      <c r="G623" s="23">
        <v>0</v>
      </c>
      <c r="H623" s="23">
        <v>0</v>
      </c>
      <c r="I623" s="23">
        <v>2</v>
      </c>
      <c r="J623" s="21">
        <v>2</v>
      </c>
      <c r="K623" s="21">
        <v>2</v>
      </c>
      <c r="L623" s="23">
        <v>0</v>
      </c>
      <c r="M623" s="21" t="s">
        <v>1270</v>
      </c>
      <c r="N623" s="21">
        <v>0</v>
      </c>
      <c r="O623" s="23">
        <v>536</v>
      </c>
      <c r="P623" s="24" t="b">
        <v>0</v>
      </c>
      <c r="Q623" s="21"/>
      <c r="R623" s="21"/>
      <c r="S623" s="23">
        <v>45</v>
      </c>
      <c r="T623" s="21" t="s">
        <v>1922</v>
      </c>
      <c r="U623" s="21">
        <v>0</v>
      </c>
      <c r="V623" s="21" t="s">
        <v>730</v>
      </c>
      <c r="W623" s="21">
        <v>0.1</v>
      </c>
      <c r="X623" s="24" t="b">
        <v>0</v>
      </c>
      <c r="Y623" s="21"/>
      <c r="Z623" s="21" t="s">
        <v>1129</v>
      </c>
      <c r="AA623" s="23">
        <v>19</v>
      </c>
      <c r="AB623" s="23">
        <v>21</v>
      </c>
      <c r="AC623" s="23">
        <v>0</v>
      </c>
      <c r="AD623" s="23">
        <v>60</v>
      </c>
      <c r="AE623" s="23">
        <v>60</v>
      </c>
      <c r="AF623" s="23">
        <v>556</v>
      </c>
      <c r="AG623" s="23">
        <v>556</v>
      </c>
      <c r="AH623" s="21">
        <v>0</v>
      </c>
      <c r="AI623" s="21">
        <v>0</v>
      </c>
      <c r="AJ623" s="21" t="s">
        <v>730</v>
      </c>
      <c r="AK623" s="23">
        <v>0</v>
      </c>
      <c r="AL623" s="23">
        <v>0</v>
      </c>
      <c r="AM623" s="23">
        <v>0</v>
      </c>
      <c r="AN623" s="23">
        <v>0</v>
      </c>
      <c r="AO623" s="23">
        <v>0</v>
      </c>
      <c r="AP623" s="23">
        <v>0</v>
      </c>
      <c r="AQ623" s="23">
        <v>0</v>
      </c>
      <c r="AR623" s="23">
        <v>0</v>
      </c>
      <c r="AS623" s="23">
        <v>0</v>
      </c>
      <c r="AT623" s="23">
        <v>0</v>
      </c>
      <c r="AU623" s="23">
        <v>0</v>
      </c>
      <c r="AV623" s="23">
        <v>0</v>
      </c>
      <c r="AW623" s="23">
        <v>0</v>
      </c>
      <c r="AX623" s="21">
        <v>0</v>
      </c>
      <c r="AY623" s="21">
        <v>0</v>
      </c>
      <c r="AZ623" s="21">
        <v>0</v>
      </c>
      <c r="BA623" s="21">
        <v>0</v>
      </c>
      <c r="BB623" s="23">
        <v>0</v>
      </c>
      <c r="BC623" s="21">
        <v>0</v>
      </c>
      <c r="BD623" s="21">
        <v>0</v>
      </c>
      <c r="BE623" s="21">
        <v>0</v>
      </c>
      <c r="BF623" s="21">
        <v>0</v>
      </c>
      <c r="BG623" s="23">
        <v>403</v>
      </c>
      <c r="BH623" s="23">
        <v>184</v>
      </c>
      <c r="BI623" s="23">
        <v>402</v>
      </c>
      <c r="BJ623" s="23">
        <v>182</v>
      </c>
      <c r="BK623" s="23">
        <v>376</v>
      </c>
      <c r="BL623" s="23">
        <v>172</v>
      </c>
      <c r="BM623" s="23">
        <v>412</v>
      </c>
      <c r="BN623" s="23">
        <v>183</v>
      </c>
      <c r="BO623" s="21"/>
      <c r="BP623" s="21"/>
      <c r="BQ623" s="21"/>
      <c r="BR623" s="21"/>
      <c r="BS623" s="21"/>
      <c r="BT623" s="21"/>
      <c r="BU623" s="23">
        <v>0</v>
      </c>
      <c r="BV623" s="23">
        <v>0</v>
      </c>
      <c r="BW623" s="23">
        <v>0</v>
      </c>
      <c r="BX623" s="23">
        <v>0</v>
      </c>
      <c r="BY623" s="23">
        <v>0</v>
      </c>
      <c r="BZ623" s="23">
        <v>0</v>
      </c>
      <c r="CA623" s="23">
        <v>430</v>
      </c>
      <c r="CB623" s="23">
        <v>115</v>
      </c>
      <c r="CC623" s="23">
        <v>452</v>
      </c>
      <c r="CD623" s="23">
        <v>186</v>
      </c>
      <c r="CE623" s="23">
        <v>452</v>
      </c>
      <c r="CF623" s="23">
        <v>186</v>
      </c>
      <c r="CG623" s="23">
        <v>458</v>
      </c>
      <c r="CH623" s="23">
        <v>178</v>
      </c>
      <c r="CI623" s="23">
        <v>0</v>
      </c>
      <c r="CJ623" s="23">
        <v>0</v>
      </c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</row>
    <row r="624" spans="1:267" ht="17.25" thickBot="1">
      <c r="A624" s="21"/>
      <c r="B624" s="21"/>
      <c r="C624" s="23">
        <v>201057</v>
      </c>
      <c r="D624" s="23">
        <v>0</v>
      </c>
      <c r="E624" s="23">
        <v>0</v>
      </c>
      <c r="F624" s="23">
        <v>0</v>
      </c>
      <c r="G624" s="23">
        <v>0</v>
      </c>
      <c r="H624" s="23">
        <v>0</v>
      </c>
      <c r="I624" s="23">
        <v>2</v>
      </c>
      <c r="J624" s="21">
        <v>2</v>
      </c>
      <c r="K624" s="21">
        <v>2</v>
      </c>
      <c r="L624" s="23">
        <v>1</v>
      </c>
      <c r="M624" s="21" t="s">
        <v>1939</v>
      </c>
      <c r="N624" s="21">
        <v>1</v>
      </c>
      <c r="O624" s="23">
        <v>537</v>
      </c>
      <c r="P624" s="24" t="b">
        <v>0</v>
      </c>
      <c r="Q624" s="21"/>
      <c r="R624" s="21"/>
      <c r="S624" s="23">
        <v>45</v>
      </c>
      <c r="T624" s="21" t="s">
        <v>1940</v>
      </c>
      <c r="U624" s="21">
        <v>1</v>
      </c>
      <c r="V624" s="21" t="s">
        <v>834</v>
      </c>
      <c r="W624" s="21">
        <v>0.2</v>
      </c>
      <c r="X624" s="24" t="b">
        <v>0</v>
      </c>
      <c r="Y624" s="21"/>
      <c r="Z624" s="21" t="s">
        <v>1129</v>
      </c>
      <c r="AA624" s="23">
        <v>19</v>
      </c>
      <c r="AB624" s="23">
        <v>21</v>
      </c>
      <c r="AC624" s="23">
        <v>1</v>
      </c>
      <c r="AD624" s="23">
        <v>158</v>
      </c>
      <c r="AE624" s="23">
        <v>158</v>
      </c>
      <c r="AF624" s="23">
        <v>1064</v>
      </c>
      <c r="AG624" s="23">
        <v>1064</v>
      </c>
      <c r="AH624" s="21">
        <v>0.2</v>
      </c>
      <c r="AI624" s="21">
        <v>0.2</v>
      </c>
      <c r="AJ624" s="21" t="s">
        <v>834</v>
      </c>
      <c r="AK624" s="23">
        <v>4</v>
      </c>
      <c r="AL624" s="23">
        <v>0</v>
      </c>
      <c r="AM624" s="23">
        <v>0</v>
      </c>
      <c r="AN624" s="23">
        <v>0</v>
      </c>
      <c r="AO624" s="23">
        <v>0</v>
      </c>
      <c r="AP624" s="23">
        <v>0</v>
      </c>
      <c r="AQ624" s="23">
        <v>0</v>
      </c>
      <c r="AR624" s="23">
        <v>0</v>
      </c>
      <c r="AS624" s="23">
        <v>0</v>
      </c>
      <c r="AT624" s="23">
        <v>0</v>
      </c>
      <c r="AU624" s="23">
        <v>0</v>
      </c>
      <c r="AV624" s="23">
        <v>0</v>
      </c>
      <c r="AW624" s="23">
        <v>3</v>
      </c>
      <c r="AX624" s="21">
        <v>0.2</v>
      </c>
      <c r="AY624" s="21">
        <v>0</v>
      </c>
      <c r="AZ624" s="21">
        <v>0</v>
      </c>
      <c r="BA624" s="21">
        <v>0</v>
      </c>
      <c r="BB624" s="23">
        <v>0</v>
      </c>
      <c r="BC624" s="21">
        <v>0</v>
      </c>
      <c r="BD624" s="21">
        <v>0</v>
      </c>
      <c r="BE624" s="21">
        <v>0</v>
      </c>
      <c r="BF624" s="21">
        <v>0.02</v>
      </c>
      <c r="BG624" s="23">
        <v>219</v>
      </c>
      <c r="BH624" s="23">
        <v>81</v>
      </c>
      <c r="BI624" s="23">
        <v>387</v>
      </c>
      <c r="BJ624" s="23">
        <v>175</v>
      </c>
      <c r="BK624" s="23">
        <v>357</v>
      </c>
      <c r="BL624" s="23">
        <v>162</v>
      </c>
      <c r="BM624" s="23">
        <v>399</v>
      </c>
      <c r="BN624" s="23">
        <v>177</v>
      </c>
      <c r="BO624" s="21"/>
      <c r="BP624" s="21"/>
      <c r="BQ624" s="21"/>
      <c r="BR624" s="21"/>
      <c r="BS624" s="21"/>
      <c r="BT624" s="21"/>
      <c r="BU624" s="23">
        <v>0</v>
      </c>
      <c r="BV624" s="23">
        <v>0</v>
      </c>
      <c r="BW624" s="23">
        <v>0</v>
      </c>
      <c r="BX624" s="23">
        <v>0</v>
      </c>
      <c r="BY624" s="23">
        <v>0.45</v>
      </c>
      <c r="BZ624" s="23">
        <v>0</v>
      </c>
      <c r="CA624" s="23">
        <v>404</v>
      </c>
      <c r="CB624" s="23">
        <v>99</v>
      </c>
      <c r="CC624" s="23">
        <v>194</v>
      </c>
      <c r="CD624" s="23">
        <v>68</v>
      </c>
      <c r="CE624" s="23">
        <v>194</v>
      </c>
      <c r="CF624" s="23">
        <v>68</v>
      </c>
      <c r="CG624" s="23">
        <v>362</v>
      </c>
      <c r="CH624" s="23">
        <v>141</v>
      </c>
      <c r="CI624" s="23">
        <v>0</v>
      </c>
      <c r="CJ624" s="23">
        <v>0</v>
      </c>
      <c r="CK624" s="21"/>
      <c r="CL624" s="21"/>
      <c r="CM624" s="21"/>
      <c r="CN624" s="21"/>
      <c r="CO624" s="21"/>
      <c r="CP624" s="21"/>
      <c r="CQ624" s="21"/>
      <c r="CR624" s="21"/>
      <c r="CS624" s="21"/>
      <c r="CT624" s="21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</row>
    <row r="625" spans="1:267" ht="17.25" thickBot="1">
      <c r="A625" s="21"/>
      <c r="B625" s="21"/>
      <c r="C625" s="23">
        <v>487837</v>
      </c>
      <c r="D625" s="23">
        <v>0</v>
      </c>
      <c r="E625" s="23">
        <v>0</v>
      </c>
      <c r="F625" s="23">
        <v>0</v>
      </c>
      <c r="G625" s="23">
        <v>0</v>
      </c>
      <c r="H625" s="23">
        <v>0</v>
      </c>
      <c r="I625" s="23">
        <v>4</v>
      </c>
      <c r="J625" s="21">
        <v>1</v>
      </c>
      <c r="K625" s="21">
        <v>1</v>
      </c>
      <c r="L625" s="23">
        <v>0</v>
      </c>
      <c r="M625" s="21" t="s">
        <v>1943</v>
      </c>
      <c r="N625" s="21">
        <v>0</v>
      </c>
      <c r="O625" s="23">
        <v>538</v>
      </c>
      <c r="P625" s="24" t="b">
        <v>0</v>
      </c>
      <c r="Q625" s="21"/>
      <c r="R625" s="21"/>
      <c r="S625" s="23">
        <v>45</v>
      </c>
      <c r="T625" s="21" t="s">
        <v>1944</v>
      </c>
      <c r="U625" s="21">
        <v>0</v>
      </c>
      <c r="V625" s="21" t="s">
        <v>1945</v>
      </c>
      <c r="W625" s="21">
        <v>11.8</v>
      </c>
      <c r="X625" s="24" t="b">
        <v>0</v>
      </c>
      <c r="Y625" s="21"/>
      <c r="Z625" s="21" t="s">
        <v>1129</v>
      </c>
      <c r="AA625" s="23">
        <v>19</v>
      </c>
      <c r="AB625" s="23">
        <v>21</v>
      </c>
      <c r="AC625" s="23">
        <v>0</v>
      </c>
      <c r="AD625" s="23">
        <v>19405</v>
      </c>
      <c r="AE625" s="23">
        <v>19405</v>
      </c>
      <c r="AF625" s="23">
        <v>40922</v>
      </c>
      <c r="AG625" s="23">
        <v>40922</v>
      </c>
      <c r="AH625" s="21">
        <v>0</v>
      </c>
      <c r="AI625" s="21">
        <v>0</v>
      </c>
      <c r="AJ625" s="21" t="s">
        <v>1945</v>
      </c>
      <c r="AK625" s="23">
        <v>0</v>
      </c>
      <c r="AL625" s="23">
        <v>0</v>
      </c>
      <c r="AM625" s="23">
        <v>0</v>
      </c>
      <c r="AN625" s="23">
        <v>0</v>
      </c>
      <c r="AO625" s="23">
        <v>0</v>
      </c>
      <c r="AP625" s="23">
        <v>0</v>
      </c>
      <c r="AQ625" s="23">
        <v>0</v>
      </c>
      <c r="AR625" s="23">
        <v>0</v>
      </c>
      <c r="AS625" s="23">
        <v>0</v>
      </c>
      <c r="AT625" s="23">
        <v>0</v>
      </c>
      <c r="AU625" s="23">
        <v>0</v>
      </c>
      <c r="AV625" s="23">
        <v>0</v>
      </c>
      <c r="AW625" s="23">
        <v>0</v>
      </c>
      <c r="AX625" s="21">
        <v>0</v>
      </c>
      <c r="AY625" s="21">
        <v>0</v>
      </c>
      <c r="AZ625" s="21">
        <v>0</v>
      </c>
      <c r="BA625" s="21">
        <v>0</v>
      </c>
      <c r="BB625" s="23">
        <v>0</v>
      </c>
      <c r="BC625" s="21">
        <v>0</v>
      </c>
      <c r="BD625" s="21">
        <v>0</v>
      </c>
      <c r="BE625" s="21">
        <v>0</v>
      </c>
      <c r="BF625" s="21">
        <v>0</v>
      </c>
      <c r="BG625" s="23">
        <v>469</v>
      </c>
      <c r="BH625" s="23">
        <v>41</v>
      </c>
      <c r="BI625" s="23">
        <v>469</v>
      </c>
      <c r="BJ625" s="23">
        <v>42</v>
      </c>
      <c r="BK625" s="23">
        <v>448</v>
      </c>
      <c r="BL625" s="23">
        <v>43</v>
      </c>
      <c r="BM625" s="23">
        <v>477</v>
      </c>
      <c r="BN625" s="23">
        <v>43</v>
      </c>
      <c r="BO625" s="21"/>
      <c r="BP625" s="21"/>
      <c r="BQ625" s="21"/>
      <c r="BR625" s="21"/>
      <c r="BS625" s="21"/>
      <c r="BT625" s="21"/>
      <c r="BU625" s="23">
        <v>0</v>
      </c>
      <c r="BV625" s="23">
        <v>0</v>
      </c>
      <c r="BW625" s="23">
        <v>0</v>
      </c>
      <c r="BX625" s="23">
        <v>0</v>
      </c>
      <c r="BY625" s="23">
        <v>0</v>
      </c>
      <c r="BZ625" s="23">
        <v>0</v>
      </c>
      <c r="CA625" s="23">
        <v>516</v>
      </c>
      <c r="CB625" s="23">
        <v>81</v>
      </c>
      <c r="CC625" s="23">
        <v>513</v>
      </c>
      <c r="CD625" s="23">
        <v>54</v>
      </c>
      <c r="CE625" s="23">
        <v>513</v>
      </c>
      <c r="CF625" s="23">
        <v>54</v>
      </c>
      <c r="CG625" s="23">
        <v>33</v>
      </c>
      <c r="CH625" s="23">
        <v>7</v>
      </c>
      <c r="CI625" s="23">
        <v>0</v>
      </c>
      <c r="CJ625" s="23">
        <v>0</v>
      </c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</row>
    <row r="626" spans="1:267" ht="15.75" customHeight="1" thickBot="1">
      <c r="A626" s="21"/>
      <c r="B626" s="21"/>
      <c r="C626" s="23">
        <v>224024</v>
      </c>
      <c r="D626" s="23">
        <v>0</v>
      </c>
      <c r="E626" s="23">
        <v>0</v>
      </c>
      <c r="F626" s="23">
        <v>0</v>
      </c>
      <c r="G626" s="23">
        <v>0</v>
      </c>
      <c r="H626" s="23">
        <v>0</v>
      </c>
      <c r="I626" s="23">
        <v>3</v>
      </c>
      <c r="J626" s="21">
        <v>2.2000000000000002</v>
      </c>
      <c r="K626" s="21">
        <v>2.2000000000000002</v>
      </c>
      <c r="L626" s="23">
        <v>1</v>
      </c>
      <c r="M626" s="21" t="s">
        <v>1167</v>
      </c>
      <c r="N626" s="21">
        <v>1</v>
      </c>
      <c r="O626" s="23">
        <v>539</v>
      </c>
      <c r="P626" s="24" t="b">
        <v>0</v>
      </c>
      <c r="Q626" s="21"/>
      <c r="R626" s="21"/>
      <c r="S626" s="23">
        <v>60</v>
      </c>
      <c r="T626" s="21" t="s">
        <v>1941</v>
      </c>
      <c r="U626" s="21">
        <v>1</v>
      </c>
      <c r="V626" s="21" t="s">
        <v>1942</v>
      </c>
      <c r="W626" s="21">
        <v>1.5</v>
      </c>
      <c r="X626" s="24" t="b">
        <v>0</v>
      </c>
      <c r="Y626" s="21"/>
      <c r="Z626" s="21" t="s">
        <v>1129</v>
      </c>
      <c r="AA626" s="23">
        <v>19</v>
      </c>
      <c r="AB626" s="23">
        <v>21</v>
      </c>
      <c r="AC626" s="23">
        <v>1</v>
      </c>
      <c r="AD626" s="23">
        <v>5313</v>
      </c>
      <c r="AE626" s="23">
        <v>5313</v>
      </c>
      <c r="AF626" s="23">
        <v>13003</v>
      </c>
      <c r="AG626" s="23">
        <v>13003</v>
      </c>
      <c r="AH626" s="21">
        <v>0.2</v>
      </c>
      <c r="AI626" s="21">
        <v>0.2</v>
      </c>
      <c r="AJ626" s="21" t="s">
        <v>2620</v>
      </c>
      <c r="AK626" s="23">
        <v>90</v>
      </c>
      <c r="AL626" s="23">
        <v>0</v>
      </c>
      <c r="AM626" s="23">
        <v>0</v>
      </c>
      <c r="AN626" s="23">
        <v>0</v>
      </c>
      <c r="AO626" s="23">
        <v>1</v>
      </c>
      <c r="AP626" s="23">
        <v>0</v>
      </c>
      <c r="AQ626" s="23">
        <v>0</v>
      </c>
      <c r="AR626" s="23">
        <v>0</v>
      </c>
      <c r="AS626" s="23">
        <v>1</v>
      </c>
      <c r="AT626" s="23">
        <v>0</v>
      </c>
      <c r="AU626" s="23">
        <v>0</v>
      </c>
      <c r="AV626" s="23">
        <v>0</v>
      </c>
      <c r="AW626" s="23">
        <v>11</v>
      </c>
      <c r="AX626" s="21">
        <v>15.2</v>
      </c>
      <c r="AY626" s="21">
        <v>29.4</v>
      </c>
      <c r="AZ626" s="21">
        <v>16</v>
      </c>
      <c r="BA626" s="21">
        <v>6.1</v>
      </c>
      <c r="BB626" s="23">
        <v>1</v>
      </c>
      <c r="BC626" s="21">
        <v>0.18</v>
      </c>
      <c r="BD626" s="21">
        <v>0.21</v>
      </c>
      <c r="BE626" s="21">
        <v>0.39</v>
      </c>
      <c r="BF626" s="21">
        <v>1.37</v>
      </c>
      <c r="BG626" s="23">
        <v>98</v>
      </c>
      <c r="BH626" s="23">
        <v>35</v>
      </c>
      <c r="BI626" s="23">
        <v>30</v>
      </c>
      <c r="BJ626" s="23">
        <v>22</v>
      </c>
      <c r="BK626" s="23">
        <v>65</v>
      </c>
      <c r="BL626" s="23">
        <v>37</v>
      </c>
      <c r="BM626" s="23">
        <v>51</v>
      </c>
      <c r="BN626" s="23">
        <v>25</v>
      </c>
      <c r="BO626" s="21"/>
      <c r="BP626" s="21"/>
      <c r="BQ626" s="23">
        <v>3</v>
      </c>
      <c r="BR626" s="21"/>
      <c r="BS626" s="23">
        <v>3</v>
      </c>
      <c r="BT626" s="21"/>
      <c r="BU626" s="23">
        <v>0.18</v>
      </c>
      <c r="BV626" s="23">
        <v>0</v>
      </c>
      <c r="BW626" s="23">
        <v>0.21</v>
      </c>
      <c r="BX626" s="23">
        <v>0.39</v>
      </c>
      <c r="BY626" s="23">
        <v>1.37</v>
      </c>
      <c r="BZ626" s="23">
        <v>1</v>
      </c>
      <c r="CA626" s="23">
        <v>76</v>
      </c>
      <c r="CB626" s="23">
        <v>46</v>
      </c>
      <c r="CC626" s="23">
        <v>272</v>
      </c>
      <c r="CD626" s="23">
        <v>130</v>
      </c>
      <c r="CE626" s="23">
        <v>272</v>
      </c>
      <c r="CF626" s="23">
        <v>130</v>
      </c>
      <c r="CG626" s="23">
        <v>139</v>
      </c>
      <c r="CH626" s="23">
        <v>46</v>
      </c>
      <c r="CI626" s="23">
        <v>1</v>
      </c>
      <c r="CJ626" s="23">
        <v>0</v>
      </c>
      <c r="CK626" s="21"/>
      <c r="CL626" s="21"/>
      <c r="CM626" s="21"/>
      <c r="CN626" s="21"/>
      <c r="CO626" s="21"/>
      <c r="CP626" s="21"/>
      <c r="CQ626" s="21"/>
      <c r="CR626" s="21"/>
      <c r="CS626" s="21"/>
      <c r="CT626" s="21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</row>
    <row r="627" spans="1:267" ht="15.75" customHeight="1" thickBot="1">
      <c r="A627" s="23">
        <v>0</v>
      </c>
      <c r="B627" s="23">
        <v>0</v>
      </c>
      <c r="C627" s="23">
        <v>195899</v>
      </c>
      <c r="D627" s="23">
        <v>0</v>
      </c>
      <c r="E627" s="23">
        <v>0</v>
      </c>
      <c r="F627" s="23">
        <v>0</v>
      </c>
      <c r="G627" s="23">
        <v>0</v>
      </c>
      <c r="H627" s="23">
        <v>0</v>
      </c>
      <c r="I627" s="23">
        <v>4</v>
      </c>
      <c r="J627" s="21">
        <v>0</v>
      </c>
      <c r="K627" s="21">
        <v>0</v>
      </c>
      <c r="L627" s="23">
        <v>0</v>
      </c>
      <c r="M627" s="21" t="s">
        <v>1929</v>
      </c>
      <c r="N627" s="21">
        <v>0</v>
      </c>
      <c r="O627" s="23">
        <v>541</v>
      </c>
      <c r="P627" s="24" t="b">
        <v>0</v>
      </c>
      <c r="Q627" s="21" t="s">
        <v>2982</v>
      </c>
      <c r="R627" s="21" t="s">
        <v>2983</v>
      </c>
      <c r="S627" s="23">
        <v>60</v>
      </c>
      <c r="T627" s="21" t="s">
        <v>1930</v>
      </c>
      <c r="U627" s="21">
        <v>0</v>
      </c>
      <c r="V627" s="21" t="s">
        <v>807</v>
      </c>
      <c r="W627" s="21">
        <v>0.1</v>
      </c>
      <c r="X627" s="24" t="b">
        <v>0</v>
      </c>
      <c r="Y627" s="21"/>
      <c r="Z627" s="21" t="s">
        <v>1143</v>
      </c>
      <c r="AA627" s="23">
        <v>19</v>
      </c>
      <c r="AB627" s="23">
        <v>21</v>
      </c>
      <c r="AC627" s="23">
        <v>0</v>
      </c>
      <c r="AD627" s="23">
        <v>0</v>
      </c>
      <c r="AE627" s="23">
        <v>0</v>
      </c>
      <c r="AF627" s="23">
        <v>2384</v>
      </c>
      <c r="AG627" s="23">
        <v>2384</v>
      </c>
      <c r="AH627" s="21">
        <v>0</v>
      </c>
      <c r="AI627" s="21">
        <v>0</v>
      </c>
      <c r="AJ627" s="21" t="s">
        <v>807</v>
      </c>
      <c r="AK627" s="23">
        <v>0</v>
      </c>
      <c r="AL627" s="23">
        <v>0</v>
      </c>
      <c r="AM627" s="23">
        <v>0</v>
      </c>
      <c r="AN627" s="23">
        <v>0</v>
      </c>
      <c r="AO627" s="23">
        <v>0</v>
      </c>
      <c r="AP627" s="23">
        <v>0</v>
      </c>
      <c r="AQ627" s="23">
        <v>0</v>
      </c>
      <c r="AR627" s="23">
        <v>0</v>
      </c>
      <c r="AS627" s="23">
        <v>0</v>
      </c>
      <c r="AT627" s="23">
        <v>0</v>
      </c>
      <c r="AU627" s="23">
        <v>0</v>
      </c>
      <c r="AV627" s="23">
        <v>0</v>
      </c>
      <c r="AW627" s="23">
        <v>0</v>
      </c>
      <c r="AX627" s="21">
        <v>0</v>
      </c>
      <c r="AY627" s="21">
        <v>0</v>
      </c>
      <c r="AZ627" s="21">
        <v>0</v>
      </c>
      <c r="BA627" s="21">
        <v>0</v>
      </c>
      <c r="BB627" s="23">
        <v>0</v>
      </c>
      <c r="BC627" s="21">
        <v>0</v>
      </c>
      <c r="BD627" s="21">
        <v>0</v>
      </c>
      <c r="BE627" s="21">
        <v>0</v>
      </c>
      <c r="BF627" s="21">
        <v>0</v>
      </c>
      <c r="BG627" s="23">
        <v>645</v>
      </c>
      <c r="BH627" s="23">
        <v>78</v>
      </c>
      <c r="BI627" s="23">
        <v>648</v>
      </c>
      <c r="BJ627" s="23">
        <v>78</v>
      </c>
      <c r="BK627" s="23">
        <v>644</v>
      </c>
      <c r="BL627" s="23">
        <v>78</v>
      </c>
      <c r="BM627" s="23">
        <v>648</v>
      </c>
      <c r="BN627" s="23">
        <v>78</v>
      </c>
      <c r="BO627" s="21"/>
      <c r="BP627" s="21"/>
      <c r="BQ627" s="21"/>
      <c r="BR627" s="21"/>
      <c r="BS627" s="21"/>
      <c r="BT627" s="21"/>
      <c r="BU627" s="23">
        <v>0</v>
      </c>
      <c r="BV627" s="23">
        <v>0</v>
      </c>
      <c r="BW627" s="23">
        <v>0</v>
      </c>
      <c r="BX627" s="23">
        <v>0</v>
      </c>
      <c r="BY627" s="23">
        <v>0</v>
      </c>
      <c r="BZ627" s="23">
        <v>0</v>
      </c>
      <c r="CA627" s="23">
        <v>72</v>
      </c>
      <c r="CB627" s="23">
        <v>24</v>
      </c>
      <c r="CC627" s="23">
        <v>648</v>
      </c>
      <c r="CD627" s="23">
        <v>79</v>
      </c>
      <c r="CE627" s="23">
        <v>648</v>
      </c>
      <c r="CF627" s="23">
        <v>79</v>
      </c>
      <c r="CG627" s="23">
        <v>507</v>
      </c>
      <c r="CH627" s="23">
        <v>70</v>
      </c>
      <c r="CI627" s="23">
        <v>0</v>
      </c>
      <c r="CJ627" s="23">
        <v>0</v>
      </c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</row>
    <row r="628" spans="1:267" ht="15.75" customHeight="1" thickBot="1">
      <c r="A628" s="21"/>
      <c r="B628" s="21"/>
      <c r="C628" s="23">
        <v>215439</v>
      </c>
      <c r="D628" s="23">
        <v>0</v>
      </c>
      <c r="E628" s="23">
        <v>0</v>
      </c>
      <c r="F628" s="23">
        <v>0</v>
      </c>
      <c r="G628" s="23">
        <v>0</v>
      </c>
      <c r="H628" s="23">
        <v>0</v>
      </c>
      <c r="I628" s="23">
        <v>3</v>
      </c>
      <c r="J628" s="21">
        <v>1.6</v>
      </c>
      <c r="K628" s="21">
        <v>1.6</v>
      </c>
      <c r="L628" s="23">
        <v>7</v>
      </c>
      <c r="M628" s="21" t="s">
        <v>2621</v>
      </c>
      <c r="N628" s="21">
        <v>7</v>
      </c>
      <c r="O628" s="23">
        <v>542</v>
      </c>
      <c r="P628" s="24" t="b">
        <v>0</v>
      </c>
      <c r="Q628" s="21"/>
      <c r="R628" s="21"/>
      <c r="S628" s="23">
        <v>50</v>
      </c>
      <c r="T628" s="21" t="s">
        <v>1919</v>
      </c>
      <c r="U628" s="21">
        <v>7</v>
      </c>
      <c r="V628" s="21" t="s">
        <v>2622</v>
      </c>
      <c r="W628" s="21">
        <v>1.3</v>
      </c>
      <c r="X628" s="24" t="b">
        <v>0</v>
      </c>
      <c r="Y628" s="21"/>
      <c r="Z628" s="21" t="s">
        <v>1129</v>
      </c>
      <c r="AA628" s="23">
        <v>19</v>
      </c>
      <c r="AB628" s="23">
        <v>21</v>
      </c>
      <c r="AC628" s="23">
        <v>7</v>
      </c>
      <c r="AD628" s="23">
        <v>15939</v>
      </c>
      <c r="AE628" s="23">
        <v>15939</v>
      </c>
      <c r="AF628" s="23">
        <v>4719</v>
      </c>
      <c r="AG628" s="23">
        <v>4719</v>
      </c>
      <c r="AH628" s="21">
        <v>1.4</v>
      </c>
      <c r="AI628" s="21">
        <v>1.4</v>
      </c>
      <c r="AJ628" s="21" t="s">
        <v>2622</v>
      </c>
      <c r="AK628" s="23">
        <v>90</v>
      </c>
      <c r="AL628" s="23">
        <v>0</v>
      </c>
      <c r="AM628" s="23">
        <v>1</v>
      </c>
      <c r="AN628" s="23">
        <v>0</v>
      </c>
      <c r="AO628" s="23">
        <v>1</v>
      </c>
      <c r="AP628" s="23">
        <v>0</v>
      </c>
      <c r="AQ628" s="23">
        <v>0</v>
      </c>
      <c r="AR628" s="23">
        <v>0</v>
      </c>
      <c r="AS628" s="23">
        <v>0</v>
      </c>
      <c r="AT628" s="23">
        <v>0</v>
      </c>
      <c r="AU628" s="23">
        <v>0</v>
      </c>
      <c r="AV628" s="23">
        <v>2</v>
      </c>
      <c r="AW628" s="23">
        <v>24</v>
      </c>
      <c r="AX628" s="21">
        <v>32.799999999999997</v>
      </c>
      <c r="AY628" s="21">
        <v>11</v>
      </c>
      <c r="AZ628" s="21">
        <v>16</v>
      </c>
      <c r="BA628" s="21">
        <v>6</v>
      </c>
      <c r="BB628" s="23">
        <v>1</v>
      </c>
      <c r="BC628" s="21">
        <v>0.37</v>
      </c>
      <c r="BD628" s="21">
        <v>0.01</v>
      </c>
      <c r="BE628" s="21">
        <v>0.38</v>
      </c>
      <c r="BF628" s="21">
        <v>1.37</v>
      </c>
      <c r="BG628" s="23">
        <v>33</v>
      </c>
      <c r="BH628" s="23">
        <v>12</v>
      </c>
      <c r="BI628" s="23">
        <v>105</v>
      </c>
      <c r="BJ628" s="23">
        <v>68</v>
      </c>
      <c r="BK628" s="23">
        <v>63</v>
      </c>
      <c r="BL628" s="23">
        <v>35</v>
      </c>
      <c r="BM628" s="23">
        <v>55</v>
      </c>
      <c r="BN628" s="23">
        <v>28</v>
      </c>
      <c r="BO628" s="21"/>
      <c r="BP628" s="21"/>
      <c r="BQ628" s="21"/>
      <c r="BR628" s="21"/>
      <c r="BS628" s="21"/>
      <c r="BT628" s="21"/>
      <c r="BU628" s="23">
        <v>0.37</v>
      </c>
      <c r="BV628" s="23">
        <v>0</v>
      </c>
      <c r="BW628" s="23">
        <v>0.01</v>
      </c>
      <c r="BX628" s="23">
        <v>0.38</v>
      </c>
      <c r="BY628" s="23">
        <v>1.37</v>
      </c>
      <c r="BZ628" s="23">
        <v>1</v>
      </c>
      <c r="CA628" s="23">
        <v>247</v>
      </c>
      <c r="CB628" s="23">
        <v>163</v>
      </c>
      <c r="CC628" s="23">
        <v>26</v>
      </c>
      <c r="CD628" s="23">
        <v>8</v>
      </c>
      <c r="CE628" s="23">
        <v>26</v>
      </c>
      <c r="CF628" s="23">
        <v>8</v>
      </c>
      <c r="CG628" s="23">
        <v>147</v>
      </c>
      <c r="CH628" s="23">
        <v>50</v>
      </c>
      <c r="CI628" s="23">
        <v>1</v>
      </c>
      <c r="CJ628" s="23">
        <v>0</v>
      </c>
      <c r="CK628" s="21"/>
      <c r="CL628" s="21"/>
      <c r="CM628" s="21"/>
      <c r="CN628" s="21"/>
      <c r="CO628" s="21"/>
      <c r="CP628" s="21"/>
      <c r="CQ628" s="21"/>
      <c r="CR628" s="21"/>
      <c r="CS628" s="21"/>
      <c r="CT628" s="21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</row>
    <row r="629" spans="1:267" ht="15.75" customHeight="1" thickBot="1">
      <c r="A629" s="23">
        <v>0</v>
      </c>
      <c r="B629" s="23">
        <v>0</v>
      </c>
      <c r="C629" s="23">
        <v>180151</v>
      </c>
      <c r="D629" s="23">
        <v>0</v>
      </c>
      <c r="E629" s="23">
        <v>0</v>
      </c>
      <c r="F629" s="23">
        <v>0</v>
      </c>
      <c r="G629" s="23">
        <v>0</v>
      </c>
      <c r="H629" s="23">
        <v>0</v>
      </c>
      <c r="I629" s="23">
        <v>3</v>
      </c>
      <c r="J629" s="21">
        <v>0</v>
      </c>
      <c r="K629" s="21">
        <v>0</v>
      </c>
      <c r="L629" s="23">
        <v>0</v>
      </c>
      <c r="M629" s="21" t="s">
        <v>1915</v>
      </c>
      <c r="N629" s="21">
        <v>0</v>
      </c>
      <c r="O629" s="23">
        <v>543</v>
      </c>
      <c r="P629" s="24" t="b">
        <v>0</v>
      </c>
      <c r="Q629" s="21" t="s">
        <v>2984</v>
      </c>
      <c r="R629" s="21" t="s">
        <v>2985</v>
      </c>
      <c r="S629" s="23">
        <v>45</v>
      </c>
      <c r="T629" s="21" t="s">
        <v>1916</v>
      </c>
      <c r="U629" s="21">
        <v>0</v>
      </c>
      <c r="V629" s="21" t="s">
        <v>2623</v>
      </c>
      <c r="W629" s="21">
        <v>0.2</v>
      </c>
      <c r="X629" s="24" t="b">
        <v>0</v>
      </c>
      <c r="Y629" s="21"/>
      <c r="Z629" s="21" t="s">
        <v>1143</v>
      </c>
      <c r="AA629" s="23">
        <v>19</v>
      </c>
      <c r="AB629" s="23">
        <v>21</v>
      </c>
      <c r="AC629" s="23">
        <v>0</v>
      </c>
      <c r="AD629" s="23">
        <v>0</v>
      </c>
      <c r="AE629" s="23">
        <v>0</v>
      </c>
      <c r="AF629" s="23">
        <v>4355</v>
      </c>
      <c r="AG629" s="23">
        <v>4355</v>
      </c>
      <c r="AH629" s="21">
        <v>0</v>
      </c>
      <c r="AI629" s="21">
        <v>0</v>
      </c>
      <c r="AJ629" s="21" t="s">
        <v>2623</v>
      </c>
      <c r="AK629" s="23">
        <v>0</v>
      </c>
      <c r="AL629" s="23">
        <v>0</v>
      </c>
      <c r="AM629" s="23">
        <v>0</v>
      </c>
      <c r="AN629" s="23">
        <v>0</v>
      </c>
      <c r="AO629" s="23">
        <v>0</v>
      </c>
      <c r="AP629" s="23">
        <v>0</v>
      </c>
      <c r="AQ629" s="23">
        <v>0</v>
      </c>
      <c r="AR629" s="23">
        <v>0</v>
      </c>
      <c r="AS629" s="23">
        <v>0</v>
      </c>
      <c r="AT629" s="23">
        <v>0</v>
      </c>
      <c r="AU629" s="23">
        <v>0</v>
      </c>
      <c r="AV629" s="23">
        <v>0</v>
      </c>
      <c r="AW629" s="23">
        <v>0</v>
      </c>
      <c r="AX629" s="21">
        <v>0</v>
      </c>
      <c r="AY629" s="21">
        <v>0</v>
      </c>
      <c r="AZ629" s="21">
        <v>0</v>
      </c>
      <c r="BA629" s="21">
        <v>0</v>
      </c>
      <c r="BB629" s="23">
        <v>0</v>
      </c>
      <c r="BC629" s="21">
        <v>0</v>
      </c>
      <c r="BD629" s="21">
        <v>0</v>
      </c>
      <c r="BE629" s="21">
        <v>0</v>
      </c>
      <c r="BF629" s="21">
        <v>0</v>
      </c>
      <c r="BG629" s="23">
        <v>381</v>
      </c>
      <c r="BH629" s="23">
        <v>121</v>
      </c>
      <c r="BI629" s="23">
        <v>377</v>
      </c>
      <c r="BJ629" s="23">
        <v>126</v>
      </c>
      <c r="BK629" s="23">
        <v>346</v>
      </c>
      <c r="BL629" s="23">
        <v>108</v>
      </c>
      <c r="BM629" s="23">
        <v>389</v>
      </c>
      <c r="BN629" s="23">
        <v>128</v>
      </c>
      <c r="BO629" s="21"/>
      <c r="BP629" s="21"/>
      <c r="BQ629" s="21"/>
      <c r="BR629" s="21"/>
      <c r="BS629" s="21"/>
      <c r="BT629" s="21"/>
      <c r="BU629" s="23">
        <v>0</v>
      </c>
      <c r="BV629" s="23">
        <v>0</v>
      </c>
      <c r="BW629" s="23">
        <v>0</v>
      </c>
      <c r="BX629" s="23">
        <v>0</v>
      </c>
      <c r="BY629" s="23">
        <v>0</v>
      </c>
      <c r="BZ629" s="23">
        <v>0</v>
      </c>
      <c r="CA629" s="23">
        <v>387</v>
      </c>
      <c r="CB629" s="23">
        <v>216</v>
      </c>
      <c r="CC629" s="23">
        <v>431</v>
      </c>
      <c r="CD629" s="23">
        <v>150</v>
      </c>
      <c r="CE629" s="23">
        <v>431</v>
      </c>
      <c r="CF629" s="23">
        <v>150</v>
      </c>
      <c r="CG629" s="23">
        <v>373</v>
      </c>
      <c r="CH629" s="23">
        <v>114</v>
      </c>
      <c r="CI629" s="23">
        <v>0</v>
      </c>
      <c r="CJ629" s="23">
        <v>0</v>
      </c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</row>
    <row r="630" spans="1:267" ht="15.75" customHeight="1" thickBot="1">
      <c r="A630" s="21"/>
      <c r="B630" s="21"/>
      <c r="C630" s="23">
        <v>103192</v>
      </c>
      <c r="D630" s="23">
        <v>0</v>
      </c>
      <c r="E630" s="23">
        <v>0</v>
      </c>
      <c r="F630" s="23">
        <v>0</v>
      </c>
      <c r="G630" s="23">
        <v>0</v>
      </c>
      <c r="H630" s="23">
        <v>0</v>
      </c>
      <c r="I630" s="23">
        <v>2</v>
      </c>
      <c r="J630" s="21">
        <v>2</v>
      </c>
      <c r="K630" s="21">
        <v>2</v>
      </c>
      <c r="L630" s="23">
        <v>2</v>
      </c>
      <c r="M630" s="21" t="s">
        <v>1908</v>
      </c>
      <c r="N630" s="21">
        <v>2</v>
      </c>
      <c r="O630" s="23">
        <v>544</v>
      </c>
      <c r="P630" s="24" t="b">
        <v>0</v>
      </c>
      <c r="Q630" s="21"/>
      <c r="R630" s="21"/>
      <c r="S630" s="23">
        <v>45</v>
      </c>
      <c r="T630" s="21" t="s">
        <v>1909</v>
      </c>
      <c r="U630" s="21">
        <v>2</v>
      </c>
      <c r="V630" s="21" t="s">
        <v>704</v>
      </c>
      <c r="W630" s="21">
        <v>1</v>
      </c>
      <c r="X630" s="24" t="b">
        <v>0</v>
      </c>
      <c r="Y630" s="21"/>
      <c r="Z630" s="21" t="s">
        <v>1129</v>
      </c>
      <c r="AA630" s="23">
        <v>19</v>
      </c>
      <c r="AB630" s="23">
        <v>21</v>
      </c>
      <c r="AC630" s="23">
        <v>2</v>
      </c>
      <c r="AD630" s="23">
        <v>2293</v>
      </c>
      <c r="AE630" s="23">
        <v>2293</v>
      </c>
      <c r="AF630" s="23">
        <v>3775</v>
      </c>
      <c r="AG630" s="23">
        <v>3775</v>
      </c>
      <c r="AH630" s="21">
        <v>0.4</v>
      </c>
      <c r="AI630" s="21">
        <v>0.4</v>
      </c>
      <c r="AJ630" s="21" t="s">
        <v>704</v>
      </c>
      <c r="AK630" s="23">
        <v>90</v>
      </c>
      <c r="AL630" s="23">
        <v>0</v>
      </c>
      <c r="AM630" s="23">
        <v>0</v>
      </c>
      <c r="AN630" s="23">
        <v>0</v>
      </c>
      <c r="AO630" s="23">
        <v>1</v>
      </c>
      <c r="AP630" s="23">
        <v>0</v>
      </c>
      <c r="AQ630" s="23">
        <v>0</v>
      </c>
      <c r="AR630" s="23">
        <v>0</v>
      </c>
      <c r="AS630" s="23">
        <v>0</v>
      </c>
      <c r="AT630" s="23">
        <v>0</v>
      </c>
      <c r="AU630" s="23">
        <v>0</v>
      </c>
      <c r="AV630" s="23">
        <v>0</v>
      </c>
      <c r="AW630" s="23">
        <v>10</v>
      </c>
      <c r="AX630" s="21">
        <v>19.399999999999999</v>
      </c>
      <c r="AY630" s="21">
        <v>0</v>
      </c>
      <c r="AZ630" s="21">
        <v>0</v>
      </c>
      <c r="BA630" s="21">
        <v>1.9</v>
      </c>
      <c r="BB630" s="23">
        <v>1</v>
      </c>
      <c r="BC630" s="21">
        <v>0</v>
      </c>
      <c r="BD630" s="21">
        <v>0</v>
      </c>
      <c r="BE630" s="21">
        <v>0</v>
      </c>
      <c r="BF630" s="21">
        <v>1.37</v>
      </c>
      <c r="BG630" s="23">
        <v>77</v>
      </c>
      <c r="BH630" s="23">
        <v>34</v>
      </c>
      <c r="BI630" s="23">
        <v>349</v>
      </c>
      <c r="BJ630" s="23">
        <v>152</v>
      </c>
      <c r="BK630" s="23">
        <v>312</v>
      </c>
      <c r="BL630" s="23">
        <v>133</v>
      </c>
      <c r="BM630" s="23">
        <v>160</v>
      </c>
      <c r="BN630" s="23">
        <v>58</v>
      </c>
      <c r="BO630" s="21"/>
      <c r="BP630" s="21"/>
      <c r="BQ630" s="21"/>
      <c r="BR630" s="21"/>
      <c r="BS630" s="21"/>
      <c r="BT630" s="21"/>
      <c r="BU630" s="23">
        <v>0</v>
      </c>
      <c r="BV630" s="23">
        <v>0</v>
      </c>
      <c r="BW630" s="23">
        <v>0</v>
      </c>
      <c r="BX630" s="23">
        <v>0</v>
      </c>
      <c r="BY630" s="23">
        <v>1.37</v>
      </c>
      <c r="BZ630" s="23">
        <v>1</v>
      </c>
      <c r="CA630" s="23">
        <v>346</v>
      </c>
      <c r="CB630" s="23">
        <v>58</v>
      </c>
      <c r="CC630" s="23">
        <v>100</v>
      </c>
      <c r="CD630" s="23">
        <v>32</v>
      </c>
      <c r="CE630" s="23">
        <v>100</v>
      </c>
      <c r="CF630" s="23">
        <v>32</v>
      </c>
      <c r="CG630" s="23">
        <v>171</v>
      </c>
      <c r="CH630" s="23">
        <v>61</v>
      </c>
      <c r="CI630" s="23">
        <v>1</v>
      </c>
      <c r="CJ630" s="23">
        <v>0</v>
      </c>
      <c r="CK630" s="21"/>
      <c r="CL630" s="21"/>
      <c r="CM630" s="21"/>
      <c r="CN630" s="21"/>
      <c r="CO630" s="21"/>
      <c r="CP630" s="21"/>
      <c r="CQ630" s="21"/>
      <c r="CR630" s="21"/>
      <c r="CS630" s="21"/>
      <c r="CT630" s="21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</row>
    <row r="631" spans="1:267" ht="15.75" customHeight="1" thickBot="1">
      <c r="A631" s="21"/>
      <c r="B631" s="21"/>
      <c r="C631" s="23">
        <v>40669</v>
      </c>
      <c r="D631" s="23">
        <v>0</v>
      </c>
      <c r="E631" s="23">
        <v>0</v>
      </c>
      <c r="F631" s="23">
        <v>0</v>
      </c>
      <c r="G631" s="23">
        <v>0</v>
      </c>
      <c r="H631" s="23">
        <v>0</v>
      </c>
      <c r="I631" s="23">
        <v>2</v>
      </c>
      <c r="J631" s="21">
        <v>2</v>
      </c>
      <c r="K631" s="21">
        <v>2</v>
      </c>
      <c r="L631" s="23">
        <v>0</v>
      </c>
      <c r="M631" s="21" t="s">
        <v>1903</v>
      </c>
      <c r="N631" s="21">
        <v>0</v>
      </c>
      <c r="O631" s="23">
        <v>577</v>
      </c>
      <c r="P631" s="24" t="b">
        <v>0</v>
      </c>
      <c r="Q631" s="21"/>
      <c r="R631" s="21"/>
      <c r="S631" s="23">
        <v>45</v>
      </c>
      <c r="T631" s="21" t="s">
        <v>1904</v>
      </c>
      <c r="U631" s="21">
        <v>0</v>
      </c>
      <c r="V631" s="21" t="s">
        <v>726</v>
      </c>
      <c r="W631" s="21">
        <v>0.1</v>
      </c>
      <c r="X631" s="24" t="b">
        <v>0</v>
      </c>
      <c r="Y631" s="21"/>
      <c r="Z631" s="21" t="s">
        <v>1129</v>
      </c>
      <c r="AA631" s="23">
        <v>19</v>
      </c>
      <c r="AB631" s="23">
        <v>21</v>
      </c>
      <c r="AC631" s="23">
        <v>0</v>
      </c>
      <c r="AD631" s="23">
        <v>100</v>
      </c>
      <c r="AE631" s="23">
        <v>100</v>
      </c>
      <c r="AF631" s="23">
        <v>763</v>
      </c>
      <c r="AG631" s="23">
        <v>763</v>
      </c>
      <c r="AH631" s="21">
        <v>0</v>
      </c>
      <c r="AI631" s="21">
        <v>0</v>
      </c>
      <c r="AJ631" s="21" t="s">
        <v>726</v>
      </c>
      <c r="AK631" s="23">
        <v>0</v>
      </c>
      <c r="AL631" s="23">
        <v>0</v>
      </c>
      <c r="AM631" s="23">
        <v>0</v>
      </c>
      <c r="AN631" s="23">
        <v>0</v>
      </c>
      <c r="AO631" s="23">
        <v>0</v>
      </c>
      <c r="AP631" s="23">
        <v>0</v>
      </c>
      <c r="AQ631" s="23">
        <v>0</v>
      </c>
      <c r="AR631" s="23">
        <v>0</v>
      </c>
      <c r="AS631" s="23">
        <v>0</v>
      </c>
      <c r="AT631" s="23">
        <v>0</v>
      </c>
      <c r="AU631" s="23">
        <v>0</v>
      </c>
      <c r="AV631" s="23">
        <v>0</v>
      </c>
      <c r="AW631" s="23">
        <v>0</v>
      </c>
      <c r="AX631" s="21">
        <v>0</v>
      </c>
      <c r="AY631" s="21">
        <v>0</v>
      </c>
      <c r="AZ631" s="21">
        <v>0</v>
      </c>
      <c r="BA631" s="21">
        <v>0</v>
      </c>
      <c r="BB631" s="23">
        <v>0</v>
      </c>
      <c r="BC631" s="21">
        <v>0</v>
      </c>
      <c r="BD631" s="21">
        <v>0</v>
      </c>
      <c r="BE631" s="21">
        <v>0</v>
      </c>
      <c r="BF631" s="21">
        <v>0</v>
      </c>
      <c r="BG631" s="23">
        <v>333</v>
      </c>
      <c r="BH631" s="23">
        <v>145</v>
      </c>
      <c r="BI631" s="23">
        <v>324</v>
      </c>
      <c r="BJ631" s="23">
        <v>140</v>
      </c>
      <c r="BK631" s="23">
        <v>284</v>
      </c>
      <c r="BL631" s="23">
        <v>118</v>
      </c>
      <c r="BM631" s="23">
        <v>341</v>
      </c>
      <c r="BN631" s="23">
        <v>143</v>
      </c>
      <c r="BO631" s="21"/>
      <c r="BP631" s="21"/>
      <c r="BQ631" s="21"/>
      <c r="BR631" s="21"/>
      <c r="BS631" s="21"/>
      <c r="BT631" s="21"/>
      <c r="BU631" s="23">
        <v>0</v>
      </c>
      <c r="BV631" s="23">
        <v>0</v>
      </c>
      <c r="BW631" s="23">
        <v>0</v>
      </c>
      <c r="BX631" s="23">
        <v>0</v>
      </c>
      <c r="BY631" s="23">
        <v>0</v>
      </c>
      <c r="BZ631" s="23">
        <v>0</v>
      </c>
      <c r="CA631" s="23">
        <v>313</v>
      </c>
      <c r="CB631" s="23">
        <v>38</v>
      </c>
      <c r="CC631" s="23">
        <v>386</v>
      </c>
      <c r="CD631" s="23">
        <v>147</v>
      </c>
      <c r="CE631" s="23">
        <v>386</v>
      </c>
      <c r="CF631" s="23">
        <v>147</v>
      </c>
      <c r="CG631" s="23">
        <v>422</v>
      </c>
      <c r="CH631" s="23">
        <v>162</v>
      </c>
      <c r="CI631" s="23">
        <v>0</v>
      </c>
      <c r="CJ631" s="23">
        <v>0</v>
      </c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</row>
    <row r="632" spans="1:267" ht="15.75" customHeight="1" thickBot="1">
      <c r="A632" s="23">
        <v>0</v>
      </c>
      <c r="B632" s="23">
        <v>0</v>
      </c>
      <c r="C632" s="23">
        <v>213999</v>
      </c>
      <c r="D632" s="23">
        <v>0</v>
      </c>
      <c r="E632" s="23">
        <v>0</v>
      </c>
      <c r="F632" s="23">
        <v>0</v>
      </c>
      <c r="G632" s="23">
        <v>0</v>
      </c>
      <c r="H632" s="23">
        <v>0</v>
      </c>
      <c r="I632" s="23">
        <v>3</v>
      </c>
      <c r="J632" s="21">
        <v>0</v>
      </c>
      <c r="K632" s="21">
        <v>0</v>
      </c>
      <c r="L632" s="23">
        <v>0</v>
      </c>
      <c r="M632" s="21" t="s">
        <v>2986</v>
      </c>
      <c r="N632" s="21">
        <v>0</v>
      </c>
      <c r="O632" s="23">
        <v>642</v>
      </c>
      <c r="P632" s="24" t="b">
        <v>0</v>
      </c>
      <c r="Q632" s="21" t="s">
        <v>2987</v>
      </c>
      <c r="R632" s="21" t="s">
        <v>2988</v>
      </c>
      <c r="S632" s="23">
        <v>50</v>
      </c>
      <c r="T632" s="21" t="s">
        <v>2989</v>
      </c>
      <c r="U632" s="21">
        <v>0</v>
      </c>
      <c r="V632" s="21" t="s">
        <v>2990</v>
      </c>
      <c r="W632" s="21">
        <v>0.1</v>
      </c>
      <c r="X632" s="24" t="b">
        <v>0</v>
      </c>
      <c r="Y632" s="21"/>
      <c r="Z632" s="21" t="s">
        <v>1170</v>
      </c>
      <c r="AA632" s="23">
        <v>19</v>
      </c>
      <c r="AB632" s="23">
        <v>21</v>
      </c>
      <c r="AC632" s="23">
        <v>0</v>
      </c>
      <c r="AD632" s="23">
        <v>436</v>
      </c>
      <c r="AE632" s="23">
        <v>436</v>
      </c>
      <c r="AF632" s="23">
        <v>1842</v>
      </c>
      <c r="AG632" s="23">
        <v>1842</v>
      </c>
      <c r="AH632" s="21">
        <v>0</v>
      </c>
      <c r="AI632" s="21">
        <v>0</v>
      </c>
      <c r="AJ632" s="21" t="s">
        <v>682</v>
      </c>
      <c r="AK632" s="23">
        <v>0</v>
      </c>
      <c r="AL632" s="23">
        <v>0</v>
      </c>
      <c r="AM632" s="23">
        <v>0</v>
      </c>
      <c r="AN632" s="23">
        <v>0</v>
      </c>
      <c r="AO632" s="23">
        <v>0</v>
      </c>
      <c r="AP632" s="23">
        <v>0</v>
      </c>
      <c r="AQ632" s="23">
        <v>0</v>
      </c>
      <c r="AR632" s="23">
        <v>0</v>
      </c>
      <c r="AS632" s="23">
        <v>0</v>
      </c>
      <c r="AT632" s="23">
        <v>0</v>
      </c>
      <c r="AU632" s="23">
        <v>0</v>
      </c>
      <c r="AV632" s="23">
        <v>0</v>
      </c>
      <c r="AW632" s="23">
        <v>0</v>
      </c>
      <c r="AX632" s="21">
        <v>0</v>
      </c>
      <c r="AY632" s="21">
        <v>0</v>
      </c>
      <c r="AZ632" s="21">
        <v>0</v>
      </c>
      <c r="BA632" s="21">
        <v>0</v>
      </c>
      <c r="BB632" s="23">
        <v>0</v>
      </c>
      <c r="BC632" s="21">
        <v>0</v>
      </c>
      <c r="BD632" s="21">
        <v>0</v>
      </c>
      <c r="BE632" s="21">
        <v>0</v>
      </c>
      <c r="BF632" s="21">
        <v>0</v>
      </c>
      <c r="BG632" s="23">
        <v>562</v>
      </c>
      <c r="BH632" s="23">
        <v>225</v>
      </c>
      <c r="BI632" s="23">
        <v>563</v>
      </c>
      <c r="BJ632" s="23">
        <v>231</v>
      </c>
      <c r="BK632" s="23">
        <v>552</v>
      </c>
      <c r="BL632" s="23">
        <v>221</v>
      </c>
      <c r="BM632" s="23">
        <v>569</v>
      </c>
      <c r="BN632" s="23">
        <v>232</v>
      </c>
      <c r="BO632" s="21"/>
      <c r="BP632" s="21"/>
      <c r="BQ632" s="21"/>
      <c r="BR632" s="21"/>
      <c r="BS632" s="21"/>
      <c r="BT632" s="21"/>
      <c r="BU632" s="23">
        <v>0</v>
      </c>
      <c r="BV632" s="23">
        <v>0</v>
      </c>
      <c r="BW632" s="23">
        <v>0</v>
      </c>
      <c r="BX632" s="23">
        <v>0</v>
      </c>
      <c r="BY632" s="23">
        <v>0</v>
      </c>
      <c r="BZ632" s="23">
        <v>0</v>
      </c>
      <c r="CA632" s="23">
        <v>246</v>
      </c>
      <c r="CB632" s="23">
        <v>162</v>
      </c>
      <c r="CC632" s="23">
        <v>585</v>
      </c>
      <c r="CD632" s="23">
        <v>240</v>
      </c>
      <c r="CE632" s="23">
        <v>585</v>
      </c>
      <c r="CF632" s="23">
        <v>240</v>
      </c>
      <c r="CG632" s="23">
        <v>436</v>
      </c>
      <c r="CH632" s="23">
        <v>148</v>
      </c>
      <c r="CI632" s="23">
        <v>0</v>
      </c>
      <c r="CJ632" s="23">
        <v>0</v>
      </c>
      <c r="CK632" s="21"/>
      <c r="CL632" s="21"/>
      <c r="CM632" s="21"/>
      <c r="CN632" s="21"/>
      <c r="CO632" s="21"/>
      <c r="CP632" s="21"/>
      <c r="CQ632" s="21"/>
      <c r="CR632" s="21"/>
      <c r="CS632" s="21"/>
      <c r="CT632" s="21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</row>
    <row r="633" spans="1:267" ht="15.75" customHeight="1" thickBot="1">
      <c r="A633" s="21"/>
      <c r="B633" s="21"/>
      <c r="C633" s="23">
        <v>447879</v>
      </c>
      <c r="D633" s="23">
        <v>0</v>
      </c>
      <c r="E633" s="23">
        <v>0</v>
      </c>
      <c r="F633" s="23">
        <v>0</v>
      </c>
      <c r="G633" s="23">
        <v>0</v>
      </c>
      <c r="H633" s="23">
        <v>0</v>
      </c>
      <c r="I633" s="23">
        <v>1</v>
      </c>
      <c r="J633" s="21">
        <v>1</v>
      </c>
      <c r="K633" s="21">
        <v>1</v>
      </c>
      <c r="L633" s="23">
        <v>0</v>
      </c>
      <c r="M633" s="21" t="s">
        <v>2991</v>
      </c>
      <c r="N633" s="21">
        <v>0</v>
      </c>
      <c r="O633" s="23">
        <v>647</v>
      </c>
      <c r="P633" s="24" t="b">
        <v>0</v>
      </c>
      <c r="Q633" s="21"/>
      <c r="R633" s="21"/>
      <c r="S633" s="23">
        <v>40</v>
      </c>
      <c r="T633" s="21" t="s">
        <v>2992</v>
      </c>
      <c r="U633" s="21">
        <v>0</v>
      </c>
      <c r="V633" s="21" t="s">
        <v>2993</v>
      </c>
      <c r="W633" s="21">
        <v>0</v>
      </c>
      <c r="X633" s="24" t="b">
        <v>0</v>
      </c>
      <c r="Y633" s="21"/>
      <c r="Z633" s="21" t="s">
        <v>1129</v>
      </c>
      <c r="AA633" s="23">
        <v>19</v>
      </c>
      <c r="AB633" s="23">
        <v>21</v>
      </c>
      <c r="AC633" s="23">
        <v>0</v>
      </c>
      <c r="AD633" s="23">
        <v>357</v>
      </c>
      <c r="AE633" s="23">
        <v>357</v>
      </c>
      <c r="AF633" s="23">
        <v>48</v>
      </c>
      <c r="AG633" s="23">
        <v>48</v>
      </c>
      <c r="AH633" s="21">
        <v>0</v>
      </c>
      <c r="AI633" s="21">
        <v>0</v>
      </c>
      <c r="AJ633" s="21" t="s">
        <v>2993</v>
      </c>
      <c r="AK633" s="23">
        <v>0</v>
      </c>
      <c r="AL633" s="23">
        <v>0</v>
      </c>
      <c r="AM633" s="23">
        <v>0</v>
      </c>
      <c r="AN633" s="23">
        <v>0</v>
      </c>
      <c r="AO633" s="23">
        <v>0</v>
      </c>
      <c r="AP633" s="23">
        <v>0</v>
      </c>
      <c r="AQ633" s="23">
        <v>0</v>
      </c>
      <c r="AR633" s="23">
        <v>0</v>
      </c>
      <c r="AS633" s="23">
        <v>0</v>
      </c>
      <c r="AT633" s="23">
        <v>0</v>
      </c>
      <c r="AU633" s="23">
        <v>0</v>
      </c>
      <c r="AV633" s="23">
        <v>0</v>
      </c>
      <c r="AW633" s="23">
        <v>0</v>
      </c>
      <c r="AX633" s="21">
        <v>0</v>
      </c>
      <c r="AY633" s="21">
        <v>0</v>
      </c>
      <c r="AZ633" s="21">
        <v>0</v>
      </c>
      <c r="BA633" s="21">
        <v>0</v>
      </c>
      <c r="BB633" s="23">
        <v>0</v>
      </c>
      <c r="BC633" s="21">
        <v>0</v>
      </c>
      <c r="BD633" s="21">
        <v>0</v>
      </c>
      <c r="BE633" s="21">
        <v>0</v>
      </c>
      <c r="BF633" s="21">
        <v>0</v>
      </c>
      <c r="BG633" s="23">
        <v>308</v>
      </c>
      <c r="BH633" s="23">
        <v>51</v>
      </c>
      <c r="BI633" s="23">
        <v>300</v>
      </c>
      <c r="BJ633" s="23">
        <v>40</v>
      </c>
      <c r="BK633" s="23">
        <v>257</v>
      </c>
      <c r="BL633" s="23">
        <v>39</v>
      </c>
      <c r="BM633" s="23">
        <v>317</v>
      </c>
      <c r="BN633" s="23">
        <v>51</v>
      </c>
      <c r="BO633" s="21"/>
      <c r="BP633" s="21"/>
      <c r="BQ633" s="21"/>
      <c r="BR633" s="21"/>
      <c r="BS633" s="21"/>
      <c r="BT633" s="21"/>
      <c r="BU633" s="23">
        <v>0</v>
      </c>
      <c r="BV633" s="23">
        <v>0</v>
      </c>
      <c r="BW633" s="23">
        <v>0</v>
      </c>
      <c r="BX633" s="23">
        <v>0</v>
      </c>
      <c r="BY633" s="23">
        <v>0</v>
      </c>
      <c r="BZ633" s="23">
        <v>0</v>
      </c>
      <c r="CA633" s="23">
        <v>637</v>
      </c>
      <c r="CB633" s="23">
        <v>68</v>
      </c>
      <c r="CC633" s="23">
        <v>363</v>
      </c>
      <c r="CD633" s="23">
        <v>57</v>
      </c>
      <c r="CE633" s="23">
        <v>363</v>
      </c>
      <c r="CF633" s="23">
        <v>57</v>
      </c>
      <c r="CG633" s="23">
        <v>605</v>
      </c>
      <c r="CH633" s="23">
        <v>71</v>
      </c>
      <c r="CI633" s="23">
        <v>0</v>
      </c>
      <c r="CJ633" s="23">
        <v>0</v>
      </c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</row>
    <row r="634" spans="1:267" ht="15.75" customHeight="1" thickBot="1">
      <c r="A634" s="21"/>
      <c r="B634" s="21"/>
      <c r="C634" s="23">
        <v>101178</v>
      </c>
      <c r="D634" s="23">
        <v>0</v>
      </c>
      <c r="E634" s="23">
        <v>0</v>
      </c>
      <c r="F634" s="23">
        <v>0</v>
      </c>
      <c r="G634" s="23">
        <v>0</v>
      </c>
      <c r="H634" s="23">
        <v>0</v>
      </c>
      <c r="I634" s="23">
        <v>3</v>
      </c>
      <c r="J634" s="21">
        <v>2.2000000000000002</v>
      </c>
      <c r="K634" s="21">
        <v>2.2000000000000002</v>
      </c>
      <c r="L634" s="23">
        <v>0</v>
      </c>
      <c r="M634" s="21" t="s">
        <v>750</v>
      </c>
      <c r="N634" s="21">
        <v>0</v>
      </c>
      <c r="O634" s="23">
        <v>664</v>
      </c>
      <c r="P634" s="24" t="b">
        <v>0</v>
      </c>
      <c r="Q634" s="21"/>
      <c r="R634" s="21"/>
      <c r="S634" s="23">
        <v>60</v>
      </c>
      <c r="T634" s="21" t="s">
        <v>2994</v>
      </c>
      <c r="U634" s="21">
        <v>0</v>
      </c>
      <c r="V634" s="21" t="s">
        <v>2995</v>
      </c>
      <c r="W634" s="21">
        <v>0</v>
      </c>
      <c r="X634" s="24" t="b">
        <v>0</v>
      </c>
      <c r="Y634" s="21"/>
      <c r="Z634" s="21" t="s">
        <v>1129</v>
      </c>
      <c r="AA634" s="23">
        <v>19</v>
      </c>
      <c r="AB634" s="23">
        <v>21</v>
      </c>
      <c r="AC634" s="23">
        <v>0</v>
      </c>
      <c r="AD634" s="23">
        <v>1231</v>
      </c>
      <c r="AE634" s="23">
        <v>1231</v>
      </c>
      <c r="AF634" s="23">
        <v>42</v>
      </c>
      <c r="AG634" s="23">
        <v>42</v>
      </c>
      <c r="AH634" s="21">
        <v>0</v>
      </c>
      <c r="AI634" s="21">
        <v>0</v>
      </c>
      <c r="AJ634" s="21" t="s">
        <v>2995</v>
      </c>
      <c r="AK634" s="23">
        <v>0</v>
      </c>
      <c r="AL634" s="23">
        <v>0</v>
      </c>
      <c r="AM634" s="23">
        <v>0</v>
      </c>
      <c r="AN634" s="23">
        <v>0</v>
      </c>
      <c r="AO634" s="23">
        <v>0</v>
      </c>
      <c r="AP634" s="23">
        <v>0</v>
      </c>
      <c r="AQ634" s="23">
        <v>0</v>
      </c>
      <c r="AR634" s="23">
        <v>0</v>
      </c>
      <c r="AS634" s="23">
        <v>0</v>
      </c>
      <c r="AT634" s="23">
        <v>0</v>
      </c>
      <c r="AU634" s="23">
        <v>0</v>
      </c>
      <c r="AV634" s="23">
        <v>0</v>
      </c>
      <c r="AW634" s="23">
        <v>0</v>
      </c>
      <c r="AX634" s="21">
        <v>0</v>
      </c>
      <c r="AY634" s="21">
        <v>0</v>
      </c>
      <c r="AZ634" s="21">
        <v>0</v>
      </c>
      <c r="BA634" s="21">
        <v>0</v>
      </c>
      <c r="BB634" s="23">
        <v>0</v>
      </c>
      <c r="BC634" s="21">
        <v>0</v>
      </c>
      <c r="BD634" s="21">
        <v>0</v>
      </c>
      <c r="BE634" s="21">
        <v>0</v>
      </c>
      <c r="BF634" s="21">
        <v>0</v>
      </c>
      <c r="BG634" s="23">
        <v>640</v>
      </c>
      <c r="BH634" s="23">
        <v>272</v>
      </c>
      <c r="BI634" s="23">
        <v>643</v>
      </c>
      <c r="BJ634" s="23">
        <v>275</v>
      </c>
      <c r="BK634" s="23">
        <v>639</v>
      </c>
      <c r="BL634" s="23">
        <v>272</v>
      </c>
      <c r="BM634" s="23">
        <v>643</v>
      </c>
      <c r="BN634" s="23">
        <v>275</v>
      </c>
      <c r="BO634" s="21"/>
      <c r="BP634" s="21"/>
      <c r="BQ634" s="21"/>
      <c r="BR634" s="21"/>
      <c r="BS634" s="21"/>
      <c r="BT634" s="21"/>
      <c r="BU634" s="23">
        <v>0</v>
      </c>
      <c r="BV634" s="23">
        <v>0</v>
      </c>
      <c r="BW634" s="23">
        <v>0</v>
      </c>
      <c r="BX634" s="23">
        <v>0</v>
      </c>
      <c r="BY634" s="23">
        <v>0</v>
      </c>
      <c r="BZ634" s="23">
        <v>0</v>
      </c>
      <c r="CA634" s="23">
        <v>64</v>
      </c>
      <c r="CB634" s="23">
        <v>38</v>
      </c>
      <c r="CC634" s="23">
        <v>643</v>
      </c>
      <c r="CD634" s="23">
        <v>276</v>
      </c>
      <c r="CE634" s="23">
        <v>643</v>
      </c>
      <c r="CF634" s="23">
        <v>276</v>
      </c>
      <c r="CG634" s="23">
        <v>601</v>
      </c>
      <c r="CH634" s="23">
        <v>243</v>
      </c>
      <c r="CI634" s="23">
        <v>0</v>
      </c>
      <c r="CJ634" s="23">
        <v>0</v>
      </c>
      <c r="CK634" s="21"/>
      <c r="CL634" s="21"/>
      <c r="CM634" s="21"/>
      <c r="CN634" s="21"/>
      <c r="CO634" s="21"/>
      <c r="CP634" s="21"/>
      <c r="CQ634" s="21"/>
      <c r="CR634" s="21"/>
      <c r="CS634" s="21"/>
      <c r="CT634" s="21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</row>
    <row r="635" spans="1:267" ht="15.75" customHeight="1" thickBot="1">
      <c r="A635" s="21"/>
      <c r="B635" s="21"/>
      <c r="C635" s="23">
        <v>448514</v>
      </c>
      <c r="D635" s="23">
        <v>0</v>
      </c>
      <c r="E635" s="23">
        <v>0</v>
      </c>
      <c r="F635" s="23">
        <v>0</v>
      </c>
      <c r="G635" s="23">
        <v>0</v>
      </c>
      <c r="H635" s="23">
        <v>0</v>
      </c>
      <c r="I635" s="23">
        <v>2</v>
      </c>
      <c r="J635" s="21">
        <v>2</v>
      </c>
      <c r="K635" s="21">
        <v>1.5</v>
      </c>
      <c r="L635" s="23">
        <v>1</v>
      </c>
      <c r="M635" s="21" t="s">
        <v>1968</v>
      </c>
      <c r="N635" s="21">
        <v>1</v>
      </c>
      <c r="O635" s="23">
        <v>545</v>
      </c>
      <c r="P635" s="24" t="b">
        <v>0</v>
      </c>
      <c r="Q635" s="21"/>
      <c r="R635" s="21"/>
      <c r="S635" s="23">
        <v>45</v>
      </c>
      <c r="T635" s="21" t="s">
        <v>1969</v>
      </c>
      <c r="U635" s="21">
        <v>1</v>
      </c>
      <c r="V635" s="21" t="s">
        <v>764</v>
      </c>
      <c r="W635" s="21">
        <v>0.4</v>
      </c>
      <c r="X635" s="24" t="b">
        <v>0</v>
      </c>
      <c r="Y635" s="21"/>
      <c r="Z635" s="21" t="s">
        <v>1129</v>
      </c>
      <c r="AA635" s="23">
        <v>20</v>
      </c>
      <c r="AB635" s="23">
        <v>39</v>
      </c>
      <c r="AC635" s="23">
        <v>1</v>
      </c>
      <c r="AD635" s="23">
        <v>3364</v>
      </c>
      <c r="AE635" s="23">
        <v>3364</v>
      </c>
      <c r="AF635" s="23">
        <v>1490</v>
      </c>
      <c r="AG635" s="23">
        <v>1490</v>
      </c>
      <c r="AH635" s="21">
        <v>0.2</v>
      </c>
      <c r="AI635" s="21">
        <v>0.2</v>
      </c>
      <c r="AJ635" s="21" t="s">
        <v>764</v>
      </c>
      <c r="AK635" s="23">
        <v>76</v>
      </c>
      <c r="AL635" s="23">
        <v>0</v>
      </c>
      <c r="AM635" s="23">
        <v>0</v>
      </c>
      <c r="AN635" s="23">
        <v>0</v>
      </c>
      <c r="AO635" s="23">
        <v>1</v>
      </c>
      <c r="AP635" s="23">
        <v>0</v>
      </c>
      <c r="AQ635" s="23">
        <v>0</v>
      </c>
      <c r="AR635" s="23">
        <v>0</v>
      </c>
      <c r="AS635" s="23">
        <v>1</v>
      </c>
      <c r="AT635" s="23">
        <v>0</v>
      </c>
      <c r="AU635" s="23">
        <v>0</v>
      </c>
      <c r="AV635" s="23">
        <v>0</v>
      </c>
      <c r="AW635" s="23">
        <v>9</v>
      </c>
      <c r="AX635" s="21">
        <v>20.6</v>
      </c>
      <c r="AY635" s="21">
        <v>11</v>
      </c>
      <c r="AZ635" s="21">
        <v>0</v>
      </c>
      <c r="BA635" s="21">
        <v>3.2</v>
      </c>
      <c r="BB635" s="23">
        <v>1</v>
      </c>
      <c r="BC635" s="21">
        <v>0</v>
      </c>
      <c r="BD635" s="21">
        <v>0.01</v>
      </c>
      <c r="BE635" s="21">
        <v>0.01</v>
      </c>
      <c r="BF635" s="21">
        <v>1.18</v>
      </c>
      <c r="BG635" s="23">
        <v>70</v>
      </c>
      <c r="BH635" s="23">
        <v>29</v>
      </c>
      <c r="BI635" s="23">
        <v>104</v>
      </c>
      <c r="BJ635" s="23">
        <v>29</v>
      </c>
      <c r="BK635" s="23">
        <v>424</v>
      </c>
      <c r="BL635" s="23">
        <v>192</v>
      </c>
      <c r="BM635" s="23">
        <v>110</v>
      </c>
      <c r="BN635" s="23">
        <v>35</v>
      </c>
      <c r="BO635" s="21"/>
      <c r="BP635" s="21"/>
      <c r="BQ635" s="21"/>
      <c r="BR635" s="21"/>
      <c r="BS635" s="21"/>
      <c r="BT635" s="21"/>
      <c r="BU635" s="23">
        <v>0</v>
      </c>
      <c r="BV635" s="23">
        <v>0</v>
      </c>
      <c r="BW635" s="23">
        <v>0.01</v>
      </c>
      <c r="BX635" s="23">
        <v>0.01</v>
      </c>
      <c r="BY635" s="23">
        <v>1.4</v>
      </c>
      <c r="BZ635" s="23">
        <v>1.18</v>
      </c>
      <c r="CA635" s="23">
        <v>485</v>
      </c>
      <c r="CB635" s="23">
        <v>141</v>
      </c>
      <c r="CC635" s="23">
        <v>209</v>
      </c>
      <c r="CD635" s="23">
        <v>80</v>
      </c>
      <c r="CE635" s="23">
        <v>209</v>
      </c>
      <c r="CF635" s="23">
        <v>80</v>
      </c>
      <c r="CG635" s="23">
        <v>257</v>
      </c>
      <c r="CH635" s="23">
        <v>94</v>
      </c>
      <c r="CI635" s="23">
        <v>1.18</v>
      </c>
      <c r="CJ635" s="23">
        <v>0</v>
      </c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</row>
    <row r="636" spans="1:267" ht="15.75" customHeight="1" thickBot="1">
      <c r="A636" s="21"/>
      <c r="B636" s="21"/>
      <c r="C636" s="23">
        <v>79602</v>
      </c>
      <c r="D636" s="23">
        <v>0</v>
      </c>
      <c r="E636" s="23">
        <v>0</v>
      </c>
      <c r="F636" s="23">
        <v>0</v>
      </c>
      <c r="G636" s="23">
        <v>0</v>
      </c>
      <c r="H636" s="23">
        <v>0</v>
      </c>
      <c r="I636" s="23">
        <v>1</v>
      </c>
      <c r="J636" s="21">
        <v>1</v>
      </c>
      <c r="K636" s="21">
        <v>0.5</v>
      </c>
      <c r="L636" s="23">
        <v>0</v>
      </c>
      <c r="M636" s="21" t="s">
        <v>1297</v>
      </c>
      <c r="N636" s="21">
        <v>0</v>
      </c>
      <c r="O636" s="23">
        <v>546</v>
      </c>
      <c r="P636" s="24" t="b">
        <v>0</v>
      </c>
      <c r="Q636" s="21"/>
      <c r="R636" s="21"/>
      <c r="S636" s="23">
        <v>40</v>
      </c>
      <c r="T636" s="21" t="s">
        <v>2040</v>
      </c>
      <c r="U636" s="21">
        <v>0</v>
      </c>
      <c r="V636" s="21" t="s">
        <v>2041</v>
      </c>
      <c r="W636" s="21">
        <v>0.5</v>
      </c>
      <c r="X636" s="24" t="b">
        <v>0</v>
      </c>
      <c r="Y636" s="21"/>
      <c r="Z636" s="21" t="s">
        <v>1129</v>
      </c>
      <c r="AA636" s="23">
        <v>20</v>
      </c>
      <c r="AB636" s="23">
        <v>39</v>
      </c>
      <c r="AC636" s="23">
        <v>0</v>
      </c>
      <c r="AD636" s="23">
        <v>817</v>
      </c>
      <c r="AE636" s="23">
        <v>817</v>
      </c>
      <c r="AF636" s="23">
        <v>998</v>
      </c>
      <c r="AG636" s="23">
        <v>998</v>
      </c>
      <c r="AH636" s="21">
        <v>0</v>
      </c>
      <c r="AI636" s="21">
        <v>0</v>
      </c>
      <c r="AJ636" s="21" t="s">
        <v>2041</v>
      </c>
      <c r="AK636" s="23">
        <v>0</v>
      </c>
      <c r="AL636" s="23">
        <v>0</v>
      </c>
      <c r="AM636" s="23">
        <v>0</v>
      </c>
      <c r="AN636" s="23">
        <v>0</v>
      </c>
      <c r="AO636" s="23">
        <v>0</v>
      </c>
      <c r="AP636" s="23">
        <v>0</v>
      </c>
      <c r="AQ636" s="23">
        <v>0</v>
      </c>
      <c r="AR636" s="23">
        <v>0</v>
      </c>
      <c r="AS636" s="23">
        <v>0</v>
      </c>
      <c r="AT636" s="23">
        <v>0</v>
      </c>
      <c r="AU636" s="23">
        <v>0</v>
      </c>
      <c r="AV636" s="23">
        <v>0</v>
      </c>
      <c r="AW636" s="23">
        <v>0</v>
      </c>
      <c r="AX636" s="21">
        <v>0</v>
      </c>
      <c r="AY636" s="21">
        <v>0</v>
      </c>
      <c r="AZ636" s="21">
        <v>0</v>
      </c>
      <c r="BA636" s="21">
        <v>0</v>
      </c>
      <c r="BB636" s="23">
        <v>0</v>
      </c>
      <c r="BC636" s="21">
        <v>0</v>
      </c>
      <c r="BD636" s="21">
        <v>0</v>
      </c>
      <c r="BE636" s="21">
        <v>0</v>
      </c>
      <c r="BF636" s="21">
        <v>0</v>
      </c>
      <c r="BG636" s="23">
        <v>236</v>
      </c>
      <c r="BH636" s="23">
        <v>24</v>
      </c>
      <c r="BI636" s="23">
        <v>226</v>
      </c>
      <c r="BJ636" s="23">
        <v>11</v>
      </c>
      <c r="BK636" s="23">
        <v>183</v>
      </c>
      <c r="BL636" s="23">
        <v>10</v>
      </c>
      <c r="BM636" s="23">
        <v>245</v>
      </c>
      <c r="BN636" s="23">
        <v>24</v>
      </c>
      <c r="BO636" s="21"/>
      <c r="BP636" s="21"/>
      <c r="BQ636" s="21"/>
      <c r="BR636" s="21"/>
      <c r="BS636" s="21"/>
      <c r="BT636" s="21"/>
      <c r="BU636" s="23">
        <v>0</v>
      </c>
      <c r="BV636" s="23">
        <v>0</v>
      </c>
      <c r="BW636" s="23">
        <v>0</v>
      </c>
      <c r="BX636" s="23">
        <v>0</v>
      </c>
      <c r="BY636" s="23">
        <v>0</v>
      </c>
      <c r="BZ636" s="23">
        <v>0</v>
      </c>
      <c r="CA636" s="23">
        <v>563</v>
      </c>
      <c r="CB636" s="23">
        <v>39</v>
      </c>
      <c r="CC636" s="23">
        <v>293</v>
      </c>
      <c r="CD636" s="23">
        <v>30</v>
      </c>
      <c r="CE636" s="23">
        <v>293</v>
      </c>
      <c r="CF636" s="23">
        <v>30</v>
      </c>
      <c r="CG636" s="23">
        <v>239</v>
      </c>
      <c r="CH636" s="23">
        <v>33</v>
      </c>
      <c r="CI636" s="23">
        <v>0</v>
      </c>
      <c r="CJ636" s="23">
        <v>0</v>
      </c>
      <c r="CK636" s="21"/>
      <c r="CL636" s="21"/>
      <c r="CM636" s="21"/>
      <c r="CN636" s="21"/>
      <c r="CO636" s="21"/>
      <c r="CP636" s="21"/>
      <c r="CQ636" s="21"/>
      <c r="CR636" s="21"/>
      <c r="CS636" s="21"/>
      <c r="CT636" s="21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</row>
    <row r="637" spans="1:267" ht="15.75" customHeight="1" thickBot="1">
      <c r="A637" s="21"/>
      <c r="B637" s="21"/>
      <c r="C637" s="23">
        <v>431960</v>
      </c>
      <c r="D637" s="23">
        <v>0</v>
      </c>
      <c r="E637" s="23">
        <v>0</v>
      </c>
      <c r="F637" s="23">
        <v>0</v>
      </c>
      <c r="G637" s="23">
        <v>0</v>
      </c>
      <c r="H637" s="23">
        <v>0</v>
      </c>
      <c r="I637" s="23">
        <v>2</v>
      </c>
      <c r="J637" s="21">
        <v>1</v>
      </c>
      <c r="K637" s="21">
        <v>0.5</v>
      </c>
      <c r="L637" s="23">
        <v>0</v>
      </c>
      <c r="M637" s="21" t="s">
        <v>2624</v>
      </c>
      <c r="N637" s="21">
        <v>0</v>
      </c>
      <c r="O637" s="23">
        <v>547</v>
      </c>
      <c r="P637" s="24" t="b">
        <v>0</v>
      </c>
      <c r="Q637" s="21"/>
      <c r="R637" s="21"/>
      <c r="S637" s="23">
        <v>40</v>
      </c>
      <c r="T637" s="21" t="s">
        <v>2625</v>
      </c>
      <c r="U637" s="21">
        <v>0</v>
      </c>
      <c r="V637" s="21" t="s">
        <v>2626</v>
      </c>
      <c r="W637" s="21">
        <v>0.9</v>
      </c>
      <c r="X637" s="24" t="b">
        <v>0</v>
      </c>
      <c r="Y637" s="21"/>
      <c r="Z637" s="21" t="s">
        <v>1129</v>
      </c>
      <c r="AA637" s="23">
        <v>20</v>
      </c>
      <c r="AB637" s="23">
        <v>39</v>
      </c>
      <c r="AC637" s="23">
        <v>0</v>
      </c>
      <c r="AD637" s="23">
        <v>2754</v>
      </c>
      <c r="AE637" s="23">
        <v>2754</v>
      </c>
      <c r="AF637" s="23">
        <v>2967</v>
      </c>
      <c r="AG637" s="23">
        <v>2967</v>
      </c>
      <c r="AH637" s="21">
        <v>0</v>
      </c>
      <c r="AI637" s="21">
        <v>0</v>
      </c>
      <c r="AJ637" s="21" t="s">
        <v>2626</v>
      </c>
      <c r="AK637" s="23">
        <v>0</v>
      </c>
      <c r="AL637" s="23">
        <v>0</v>
      </c>
      <c r="AM637" s="23">
        <v>0</v>
      </c>
      <c r="AN637" s="23">
        <v>0</v>
      </c>
      <c r="AO637" s="23">
        <v>0</v>
      </c>
      <c r="AP637" s="23">
        <v>0</v>
      </c>
      <c r="AQ637" s="23">
        <v>0</v>
      </c>
      <c r="AR637" s="23">
        <v>0</v>
      </c>
      <c r="AS637" s="23">
        <v>0</v>
      </c>
      <c r="AT637" s="23">
        <v>0</v>
      </c>
      <c r="AU637" s="23">
        <v>0</v>
      </c>
      <c r="AV637" s="23">
        <v>0</v>
      </c>
      <c r="AW637" s="23">
        <v>0</v>
      </c>
      <c r="AX637" s="21">
        <v>0</v>
      </c>
      <c r="AY637" s="21">
        <v>0</v>
      </c>
      <c r="AZ637" s="21">
        <v>0</v>
      </c>
      <c r="BA637" s="21">
        <v>0</v>
      </c>
      <c r="BB637" s="23">
        <v>0</v>
      </c>
      <c r="BC637" s="21">
        <v>0</v>
      </c>
      <c r="BD637" s="21">
        <v>0</v>
      </c>
      <c r="BE637" s="21">
        <v>0</v>
      </c>
      <c r="BF637" s="21">
        <v>0</v>
      </c>
      <c r="BG637" s="23">
        <v>297</v>
      </c>
      <c r="BH637" s="23">
        <v>119</v>
      </c>
      <c r="BI637" s="23">
        <v>289</v>
      </c>
      <c r="BJ637" s="23">
        <v>115</v>
      </c>
      <c r="BK637" s="23">
        <v>246</v>
      </c>
      <c r="BL637" s="23">
        <v>90</v>
      </c>
      <c r="BM637" s="23">
        <v>306</v>
      </c>
      <c r="BN637" s="23">
        <v>118</v>
      </c>
      <c r="BO637" s="21"/>
      <c r="BP637" s="21"/>
      <c r="BQ637" s="21"/>
      <c r="BR637" s="21"/>
      <c r="BS637" s="21"/>
      <c r="BT637" s="21"/>
      <c r="BU637" s="23">
        <v>0</v>
      </c>
      <c r="BV637" s="23">
        <v>0</v>
      </c>
      <c r="BW637" s="23">
        <v>0</v>
      </c>
      <c r="BX637" s="23">
        <v>0</v>
      </c>
      <c r="BY637" s="23">
        <v>0</v>
      </c>
      <c r="BZ637" s="23">
        <v>0</v>
      </c>
      <c r="CA637" s="23">
        <v>626</v>
      </c>
      <c r="CB637" s="23">
        <v>189</v>
      </c>
      <c r="CC637" s="23">
        <v>352</v>
      </c>
      <c r="CD637" s="23">
        <v>123</v>
      </c>
      <c r="CE637" s="23">
        <v>352</v>
      </c>
      <c r="CF637" s="23">
        <v>123</v>
      </c>
      <c r="CG637" s="23">
        <v>182</v>
      </c>
      <c r="CH637" s="23">
        <v>67</v>
      </c>
      <c r="CI637" s="23">
        <v>0</v>
      </c>
      <c r="CJ637" s="23">
        <v>0</v>
      </c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</row>
    <row r="638" spans="1:267" ht="15.75" customHeight="1" thickBot="1">
      <c r="A638" s="21"/>
      <c r="B638" s="21"/>
      <c r="C638" s="23">
        <v>490721</v>
      </c>
      <c r="D638" s="23">
        <v>0</v>
      </c>
      <c r="E638" s="23">
        <v>0</v>
      </c>
      <c r="F638" s="23">
        <v>0</v>
      </c>
      <c r="G638" s="23">
        <v>0</v>
      </c>
      <c r="H638" s="23">
        <v>0</v>
      </c>
      <c r="I638" s="23">
        <v>2</v>
      </c>
      <c r="J638" s="21">
        <v>2</v>
      </c>
      <c r="K638" s="21">
        <v>1.5</v>
      </c>
      <c r="L638" s="23">
        <v>1</v>
      </c>
      <c r="M638" s="21" t="s">
        <v>1861</v>
      </c>
      <c r="N638" s="21">
        <v>1</v>
      </c>
      <c r="O638" s="23">
        <v>548</v>
      </c>
      <c r="P638" s="24" t="b">
        <v>0</v>
      </c>
      <c r="Q638" s="21"/>
      <c r="R638" s="21"/>
      <c r="S638" s="23">
        <v>45</v>
      </c>
      <c r="T638" s="21" t="s">
        <v>1981</v>
      </c>
      <c r="U638" s="21">
        <v>1</v>
      </c>
      <c r="V638" s="21" t="s">
        <v>1982</v>
      </c>
      <c r="W638" s="21">
        <v>0.1</v>
      </c>
      <c r="X638" s="24" t="b">
        <v>0</v>
      </c>
      <c r="Y638" s="21"/>
      <c r="Z638" s="21" t="s">
        <v>1129</v>
      </c>
      <c r="AA638" s="23">
        <v>20</v>
      </c>
      <c r="AB638" s="23">
        <v>39</v>
      </c>
      <c r="AC638" s="23">
        <v>1</v>
      </c>
      <c r="AD638" s="23">
        <v>493</v>
      </c>
      <c r="AE638" s="23">
        <v>493</v>
      </c>
      <c r="AF638" s="23">
        <v>703</v>
      </c>
      <c r="AG638" s="23">
        <v>703</v>
      </c>
      <c r="AH638" s="21">
        <v>0.2</v>
      </c>
      <c r="AI638" s="21">
        <v>0.2</v>
      </c>
      <c r="AJ638" s="21" t="s">
        <v>759</v>
      </c>
      <c r="AK638" s="23">
        <v>13</v>
      </c>
      <c r="AL638" s="23">
        <v>0</v>
      </c>
      <c r="AM638" s="23">
        <v>0</v>
      </c>
      <c r="AN638" s="23">
        <v>0</v>
      </c>
      <c r="AO638" s="23">
        <v>0</v>
      </c>
      <c r="AP638" s="23">
        <v>0</v>
      </c>
      <c r="AQ638" s="23">
        <v>0</v>
      </c>
      <c r="AR638" s="23">
        <v>0</v>
      </c>
      <c r="AS638" s="23">
        <v>0</v>
      </c>
      <c r="AT638" s="23">
        <v>0</v>
      </c>
      <c r="AU638" s="23">
        <v>0</v>
      </c>
      <c r="AV638" s="23">
        <v>0</v>
      </c>
      <c r="AW638" s="23">
        <v>9</v>
      </c>
      <c r="AX638" s="21">
        <v>9.6</v>
      </c>
      <c r="AY638" s="21">
        <v>18.8</v>
      </c>
      <c r="AZ638" s="21">
        <v>6</v>
      </c>
      <c r="BA638" s="21">
        <v>3.4</v>
      </c>
      <c r="BB638" s="23">
        <v>0</v>
      </c>
      <c r="BC638" s="21">
        <v>0.06</v>
      </c>
      <c r="BD638" s="21">
        <v>0.14000000000000001</v>
      </c>
      <c r="BE638" s="21">
        <v>0.2</v>
      </c>
      <c r="BF638" s="21">
        <v>0.28999999999999998</v>
      </c>
      <c r="BG638" s="23">
        <v>142</v>
      </c>
      <c r="BH638" s="23">
        <v>62</v>
      </c>
      <c r="BI638" s="23">
        <v>59</v>
      </c>
      <c r="BJ638" s="23">
        <v>12</v>
      </c>
      <c r="BK638" s="23">
        <v>106</v>
      </c>
      <c r="BL638" s="23">
        <v>28</v>
      </c>
      <c r="BM638" s="23">
        <v>105</v>
      </c>
      <c r="BN638" s="23">
        <v>32</v>
      </c>
      <c r="BO638" s="23">
        <v>5</v>
      </c>
      <c r="BP638" s="21"/>
      <c r="BQ638" s="21"/>
      <c r="BR638" s="21"/>
      <c r="BS638" s="21"/>
      <c r="BT638" s="21"/>
      <c r="BU638" s="23">
        <v>0.42</v>
      </c>
      <c r="BV638" s="23">
        <v>0</v>
      </c>
      <c r="BW638" s="23">
        <v>0.97</v>
      </c>
      <c r="BX638" s="23">
        <v>1.39</v>
      </c>
      <c r="BY638" s="23">
        <v>2.0099999999999998</v>
      </c>
      <c r="BZ638" s="23">
        <v>0</v>
      </c>
      <c r="CA638" s="23">
        <v>524</v>
      </c>
      <c r="CB638" s="23">
        <v>148</v>
      </c>
      <c r="CC638" s="23">
        <v>217</v>
      </c>
      <c r="CD638" s="23">
        <v>82</v>
      </c>
      <c r="CE638" s="23">
        <v>217</v>
      </c>
      <c r="CF638" s="23">
        <v>82</v>
      </c>
      <c r="CG638" s="23">
        <v>397</v>
      </c>
      <c r="CH638" s="23">
        <v>153</v>
      </c>
      <c r="CI638" s="23">
        <v>0</v>
      </c>
      <c r="CJ638" s="23">
        <v>0</v>
      </c>
      <c r="CK638" s="21"/>
      <c r="CL638" s="21"/>
      <c r="CM638" s="21"/>
      <c r="CN638" s="21"/>
      <c r="CO638" s="21"/>
      <c r="CP638" s="21"/>
      <c r="CQ638" s="21"/>
      <c r="CR638" s="21"/>
      <c r="CS638" s="21"/>
      <c r="CT638" s="21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</row>
    <row r="639" spans="1:267" ht="15.75" customHeight="1" thickBot="1">
      <c r="A639" s="23">
        <v>0</v>
      </c>
      <c r="B639" s="23">
        <v>0</v>
      </c>
      <c r="C639" s="23">
        <v>510363</v>
      </c>
      <c r="D639" s="23">
        <v>0</v>
      </c>
      <c r="E639" s="23">
        <v>0</v>
      </c>
      <c r="F639" s="23">
        <v>0</v>
      </c>
      <c r="G639" s="23">
        <v>0</v>
      </c>
      <c r="H639" s="23">
        <v>0</v>
      </c>
      <c r="I639" s="23">
        <v>3</v>
      </c>
      <c r="J639" s="21">
        <v>0</v>
      </c>
      <c r="K639" s="21">
        <v>0</v>
      </c>
      <c r="L639" s="23">
        <v>0</v>
      </c>
      <c r="M639" s="21" t="s">
        <v>1974</v>
      </c>
      <c r="N639" s="21">
        <v>0</v>
      </c>
      <c r="O639" s="23">
        <v>549</v>
      </c>
      <c r="P639" s="24" t="b">
        <v>0</v>
      </c>
      <c r="Q639" s="21" t="s">
        <v>2627</v>
      </c>
      <c r="R639" s="21" t="s">
        <v>2628</v>
      </c>
      <c r="S639" s="23">
        <v>45</v>
      </c>
      <c r="T639" s="21" t="s">
        <v>1975</v>
      </c>
      <c r="U639" s="21">
        <v>0</v>
      </c>
      <c r="V639" s="21" t="s">
        <v>1976</v>
      </c>
      <c r="W639" s="21">
        <v>0</v>
      </c>
      <c r="X639" s="24" t="b">
        <v>0</v>
      </c>
      <c r="Y639" s="21"/>
      <c r="Z639" s="21" t="s">
        <v>1143</v>
      </c>
      <c r="AA639" s="23">
        <v>20</v>
      </c>
      <c r="AB639" s="23">
        <v>39</v>
      </c>
      <c r="AC639" s="23">
        <v>0</v>
      </c>
      <c r="AD639" s="23">
        <v>0</v>
      </c>
      <c r="AE639" s="23">
        <v>0</v>
      </c>
      <c r="AF639" s="23">
        <v>220</v>
      </c>
      <c r="AG639" s="23">
        <v>220</v>
      </c>
      <c r="AH639" s="21">
        <v>0</v>
      </c>
      <c r="AI639" s="21">
        <v>0</v>
      </c>
      <c r="AJ639" s="21" t="s">
        <v>945</v>
      </c>
      <c r="AK639" s="23">
        <v>0</v>
      </c>
      <c r="AL639" s="23">
        <v>0</v>
      </c>
      <c r="AM639" s="23">
        <v>0</v>
      </c>
      <c r="AN639" s="23">
        <v>0</v>
      </c>
      <c r="AO639" s="23">
        <v>0</v>
      </c>
      <c r="AP639" s="23">
        <v>0</v>
      </c>
      <c r="AQ639" s="23">
        <v>0</v>
      </c>
      <c r="AR639" s="23">
        <v>0</v>
      </c>
      <c r="AS639" s="23">
        <v>0</v>
      </c>
      <c r="AT639" s="23">
        <v>0</v>
      </c>
      <c r="AU639" s="23">
        <v>0</v>
      </c>
      <c r="AV639" s="23">
        <v>0</v>
      </c>
      <c r="AW639" s="23">
        <v>0</v>
      </c>
      <c r="AX639" s="21">
        <v>0</v>
      </c>
      <c r="AY639" s="21">
        <v>0</v>
      </c>
      <c r="AZ639" s="21">
        <v>0</v>
      </c>
      <c r="BA639" s="21">
        <v>0</v>
      </c>
      <c r="BB639" s="23">
        <v>0</v>
      </c>
      <c r="BC639" s="21">
        <v>0</v>
      </c>
      <c r="BD639" s="21">
        <v>0</v>
      </c>
      <c r="BE639" s="21">
        <v>0</v>
      </c>
      <c r="BF639" s="21">
        <v>0</v>
      </c>
      <c r="BG639" s="23">
        <v>485</v>
      </c>
      <c r="BH639" s="23">
        <v>167</v>
      </c>
      <c r="BI639" s="23">
        <v>485</v>
      </c>
      <c r="BJ639" s="23">
        <v>173</v>
      </c>
      <c r="BK639" s="23">
        <v>465</v>
      </c>
      <c r="BL639" s="23">
        <v>157</v>
      </c>
      <c r="BM639" s="23">
        <v>493</v>
      </c>
      <c r="BN639" s="23">
        <v>174</v>
      </c>
      <c r="BO639" s="21"/>
      <c r="BP639" s="21"/>
      <c r="BQ639" s="21"/>
      <c r="BR639" s="21"/>
      <c r="BS639" s="21"/>
      <c r="BT639" s="21"/>
      <c r="BU639" s="23">
        <v>0</v>
      </c>
      <c r="BV639" s="23">
        <v>0</v>
      </c>
      <c r="BW639" s="23">
        <v>0</v>
      </c>
      <c r="BX639" s="23">
        <v>0</v>
      </c>
      <c r="BY639" s="23">
        <v>0</v>
      </c>
      <c r="BZ639" s="23">
        <v>0</v>
      </c>
      <c r="CA639" s="23">
        <v>535</v>
      </c>
      <c r="CB639" s="23">
        <v>272</v>
      </c>
      <c r="CC639" s="23">
        <v>527</v>
      </c>
      <c r="CD639" s="23">
        <v>194</v>
      </c>
      <c r="CE639" s="23">
        <v>527</v>
      </c>
      <c r="CF639" s="23">
        <v>194</v>
      </c>
      <c r="CG639" s="23">
        <v>621</v>
      </c>
      <c r="CH639" s="23">
        <v>254</v>
      </c>
      <c r="CI639" s="23">
        <v>0</v>
      </c>
      <c r="CJ639" s="23">
        <v>0</v>
      </c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</row>
    <row r="640" spans="1:267" ht="15.75" customHeight="1" thickBot="1">
      <c r="A640" s="23">
        <v>0</v>
      </c>
      <c r="B640" s="23">
        <v>0</v>
      </c>
      <c r="C640" s="23">
        <v>245923</v>
      </c>
      <c r="D640" s="23">
        <v>0</v>
      </c>
      <c r="E640" s="23">
        <v>0</v>
      </c>
      <c r="F640" s="23">
        <v>0</v>
      </c>
      <c r="G640" s="23">
        <v>0</v>
      </c>
      <c r="H640" s="23">
        <v>0</v>
      </c>
      <c r="I640" s="23">
        <v>3</v>
      </c>
      <c r="J640" s="21">
        <v>0</v>
      </c>
      <c r="K640" s="21">
        <v>0</v>
      </c>
      <c r="L640" s="23">
        <v>0</v>
      </c>
      <c r="M640" s="21" t="s">
        <v>1507</v>
      </c>
      <c r="N640" s="21">
        <v>0</v>
      </c>
      <c r="O640" s="23">
        <v>550</v>
      </c>
      <c r="P640" s="24" t="b">
        <v>0</v>
      </c>
      <c r="Q640" s="21" t="s">
        <v>2996</v>
      </c>
      <c r="R640" s="21" t="s">
        <v>2997</v>
      </c>
      <c r="S640" s="23">
        <v>45</v>
      </c>
      <c r="T640" s="21" t="s">
        <v>1964</v>
      </c>
      <c r="U640" s="21">
        <v>0</v>
      </c>
      <c r="V640" s="21" t="s">
        <v>944</v>
      </c>
      <c r="W640" s="21">
        <v>0</v>
      </c>
      <c r="X640" s="24" t="b">
        <v>0</v>
      </c>
      <c r="Y640" s="21"/>
      <c r="Z640" s="21" t="s">
        <v>1143</v>
      </c>
      <c r="AA640" s="23">
        <v>20</v>
      </c>
      <c r="AB640" s="23">
        <v>39</v>
      </c>
      <c r="AC640" s="23">
        <v>0</v>
      </c>
      <c r="AD640" s="23">
        <v>0</v>
      </c>
      <c r="AE640" s="23">
        <v>0</v>
      </c>
      <c r="AF640" s="23">
        <v>490</v>
      </c>
      <c r="AG640" s="23">
        <v>490</v>
      </c>
      <c r="AH640" s="21">
        <v>0</v>
      </c>
      <c r="AI640" s="21">
        <v>0</v>
      </c>
      <c r="AJ640" s="21" t="s">
        <v>944</v>
      </c>
      <c r="AK640" s="23">
        <v>0</v>
      </c>
      <c r="AL640" s="23">
        <v>0</v>
      </c>
      <c r="AM640" s="23">
        <v>0</v>
      </c>
      <c r="AN640" s="23">
        <v>0</v>
      </c>
      <c r="AO640" s="23">
        <v>0</v>
      </c>
      <c r="AP640" s="23">
        <v>0</v>
      </c>
      <c r="AQ640" s="23">
        <v>0</v>
      </c>
      <c r="AR640" s="23">
        <v>0</v>
      </c>
      <c r="AS640" s="23">
        <v>0</v>
      </c>
      <c r="AT640" s="23">
        <v>0</v>
      </c>
      <c r="AU640" s="23">
        <v>0</v>
      </c>
      <c r="AV640" s="23">
        <v>0</v>
      </c>
      <c r="AW640" s="23">
        <v>0</v>
      </c>
      <c r="AX640" s="21">
        <v>0</v>
      </c>
      <c r="AY640" s="21">
        <v>0</v>
      </c>
      <c r="AZ640" s="21">
        <v>0</v>
      </c>
      <c r="BA640" s="21">
        <v>0</v>
      </c>
      <c r="BB640" s="23">
        <v>0</v>
      </c>
      <c r="BC640" s="21">
        <v>0</v>
      </c>
      <c r="BD640" s="21">
        <v>0</v>
      </c>
      <c r="BE640" s="21">
        <v>0</v>
      </c>
      <c r="BF640" s="21">
        <v>0</v>
      </c>
      <c r="BG640" s="23">
        <v>430</v>
      </c>
      <c r="BH640" s="23">
        <v>135</v>
      </c>
      <c r="BI640" s="23">
        <v>430</v>
      </c>
      <c r="BJ640" s="23">
        <v>140</v>
      </c>
      <c r="BK640" s="23">
        <v>406</v>
      </c>
      <c r="BL640" s="23">
        <v>123</v>
      </c>
      <c r="BM640" s="23">
        <v>439</v>
      </c>
      <c r="BN640" s="23">
        <v>142</v>
      </c>
      <c r="BO640" s="21"/>
      <c r="BP640" s="21"/>
      <c r="BQ640" s="21"/>
      <c r="BR640" s="21"/>
      <c r="BS640" s="21"/>
      <c r="BT640" s="21"/>
      <c r="BU640" s="23">
        <v>0</v>
      </c>
      <c r="BV640" s="23">
        <v>0</v>
      </c>
      <c r="BW640" s="23">
        <v>0</v>
      </c>
      <c r="BX640" s="23">
        <v>0</v>
      </c>
      <c r="BY640" s="23">
        <v>0</v>
      </c>
      <c r="BZ640" s="23">
        <v>0</v>
      </c>
      <c r="CA640" s="23">
        <v>465</v>
      </c>
      <c r="CB640" s="23">
        <v>233</v>
      </c>
      <c r="CC640" s="23">
        <v>479</v>
      </c>
      <c r="CD640" s="23">
        <v>164</v>
      </c>
      <c r="CE640" s="23">
        <v>479</v>
      </c>
      <c r="CF640" s="23">
        <v>164</v>
      </c>
      <c r="CG640" s="23">
        <v>565</v>
      </c>
      <c r="CH640" s="23">
        <v>221</v>
      </c>
      <c r="CI640" s="23">
        <v>0</v>
      </c>
      <c r="CJ640" s="23">
        <v>0</v>
      </c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</row>
    <row r="641" spans="1:267" ht="15.75" customHeight="1" thickBot="1">
      <c r="A641" s="21"/>
      <c r="B641" s="21"/>
      <c r="C641" s="23">
        <v>60232</v>
      </c>
      <c r="D641" s="23">
        <v>0</v>
      </c>
      <c r="E641" s="23">
        <v>0</v>
      </c>
      <c r="F641" s="23">
        <v>0</v>
      </c>
      <c r="G641" s="23">
        <v>0</v>
      </c>
      <c r="H641" s="23">
        <v>0</v>
      </c>
      <c r="I641" s="23">
        <v>2</v>
      </c>
      <c r="J641" s="21">
        <v>2</v>
      </c>
      <c r="K641" s="21">
        <v>1.5</v>
      </c>
      <c r="L641" s="23">
        <v>2</v>
      </c>
      <c r="M641" s="21" t="s">
        <v>1946</v>
      </c>
      <c r="N641" s="21">
        <v>2</v>
      </c>
      <c r="O641" s="23">
        <v>551</v>
      </c>
      <c r="P641" s="24" t="b">
        <v>0</v>
      </c>
      <c r="Q641" s="21"/>
      <c r="R641" s="21"/>
      <c r="S641" s="23">
        <v>45</v>
      </c>
      <c r="T641" s="21" t="s">
        <v>1947</v>
      </c>
      <c r="U641" s="21">
        <v>2</v>
      </c>
      <c r="V641" s="21" t="s">
        <v>851</v>
      </c>
      <c r="W641" s="21">
        <v>0.2</v>
      </c>
      <c r="X641" s="24" t="b">
        <v>0</v>
      </c>
      <c r="Y641" s="21"/>
      <c r="Z641" s="21" t="s">
        <v>1129</v>
      </c>
      <c r="AA641" s="23">
        <v>20</v>
      </c>
      <c r="AB641" s="23">
        <v>39</v>
      </c>
      <c r="AC641" s="23">
        <v>2</v>
      </c>
      <c r="AD641" s="23">
        <v>1373</v>
      </c>
      <c r="AE641" s="23">
        <v>1373</v>
      </c>
      <c r="AF641" s="23">
        <v>711</v>
      </c>
      <c r="AG641" s="23">
        <v>711</v>
      </c>
      <c r="AH641" s="21">
        <v>0.4</v>
      </c>
      <c r="AI641" s="21">
        <v>0.4</v>
      </c>
      <c r="AJ641" s="21" t="s">
        <v>851</v>
      </c>
      <c r="AK641" s="23">
        <v>90</v>
      </c>
      <c r="AL641" s="23">
        <v>0</v>
      </c>
      <c r="AM641" s="23">
        <v>0</v>
      </c>
      <c r="AN641" s="23">
        <v>0</v>
      </c>
      <c r="AO641" s="23">
        <v>1</v>
      </c>
      <c r="AP641" s="23">
        <v>0</v>
      </c>
      <c r="AQ641" s="23">
        <v>0</v>
      </c>
      <c r="AR641" s="23">
        <v>0</v>
      </c>
      <c r="AS641" s="23">
        <v>0</v>
      </c>
      <c r="AT641" s="23">
        <v>0</v>
      </c>
      <c r="AU641" s="23">
        <v>0</v>
      </c>
      <c r="AV641" s="23">
        <v>0</v>
      </c>
      <c r="AW641" s="23">
        <v>15</v>
      </c>
      <c r="AX641" s="21">
        <v>26.6</v>
      </c>
      <c r="AY641" s="21">
        <v>11.3</v>
      </c>
      <c r="AZ641" s="21">
        <v>19</v>
      </c>
      <c r="BA641" s="21">
        <v>5.7</v>
      </c>
      <c r="BB641" s="23">
        <v>1</v>
      </c>
      <c r="BC641" s="21">
        <v>0.06</v>
      </c>
      <c r="BD641" s="21">
        <v>0.08</v>
      </c>
      <c r="BE641" s="21">
        <v>0.14000000000000001</v>
      </c>
      <c r="BF641" s="21">
        <v>1.46</v>
      </c>
      <c r="BG641" s="23">
        <v>49</v>
      </c>
      <c r="BH641" s="23">
        <v>17</v>
      </c>
      <c r="BI641" s="23">
        <v>100</v>
      </c>
      <c r="BJ641" s="23">
        <v>27</v>
      </c>
      <c r="BK641" s="23">
        <v>51</v>
      </c>
      <c r="BL641" s="23">
        <v>10</v>
      </c>
      <c r="BM641" s="23">
        <v>58</v>
      </c>
      <c r="BN641" s="23">
        <v>14</v>
      </c>
      <c r="BO641" s="21"/>
      <c r="BP641" s="21"/>
      <c r="BQ641" s="21"/>
      <c r="BR641" s="21"/>
      <c r="BS641" s="21"/>
      <c r="BT641" s="21"/>
      <c r="BU641" s="23">
        <v>0.06</v>
      </c>
      <c r="BV641" s="23">
        <v>0</v>
      </c>
      <c r="BW641" s="23">
        <v>0.08</v>
      </c>
      <c r="BX641" s="23">
        <v>0.14000000000000001</v>
      </c>
      <c r="BY641" s="23">
        <v>1.46</v>
      </c>
      <c r="BZ641" s="23">
        <v>1</v>
      </c>
      <c r="CA641" s="23">
        <v>327</v>
      </c>
      <c r="CB641" s="23">
        <v>47</v>
      </c>
      <c r="CC641" s="23">
        <v>96</v>
      </c>
      <c r="CD641" s="23">
        <v>29</v>
      </c>
      <c r="CE641" s="23">
        <v>96</v>
      </c>
      <c r="CF641" s="23">
        <v>29</v>
      </c>
      <c r="CG641" s="23">
        <v>318</v>
      </c>
      <c r="CH641" s="23">
        <v>121</v>
      </c>
      <c r="CI641" s="23">
        <v>1</v>
      </c>
      <c r="CJ641" s="23">
        <v>0</v>
      </c>
      <c r="CK641" s="21"/>
      <c r="CL641" s="21"/>
      <c r="CM641" s="21"/>
      <c r="CN641" s="21"/>
      <c r="CO641" s="21"/>
      <c r="CP641" s="21"/>
      <c r="CQ641" s="21"/>
      <c r="CR641" s="21"/>
      <c r="CS641" s="21"/>
      <c r="CT641" s="21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</row>
    <row r="642" spans="1:267" ht="15.75" customHeight="1" thickBot="1">
      <c r="A642" s="21"/>
      <c r="B642" s="21"/>
      <c r="C642" s="23">
        <v>449988</v>
      </c>
      <c r="D642" s="23">
        <v>0</v>
      </c>
      <c r="E642" s="23">
        <v>0</v>
      </c>
      <c r="F642" s="23">
        <v>0</v>
      </c>
      <c r="G642" s="23">
        <v>0</v>
      </c>
      <c r="H642" s="23">
        <v>0</v>
      </c>
      <c r="I642" s="23">
        <v>4</v>
      </c>
      <c r="J642" s="21">
        <v>1.9</v>
      </c>
      <c r="K642" s="21">
        <v>1.4</v>
      </c>
      <c r="L642" s="23">
        <v>1</v>
      </c>
      <c r="M642" s="21" t="s">
        <v>1173</v>
      </c>
      <c r="N642" s="21">
        <v>1</v>
      </c>
      <c r="O642" s="23">
        <v>552</v>
      </c>
      <c r="P642" s="24" t="b">
        <v>0</v>
      </c>
      <c r="Q642" s="21"/>
      <c r="R642" s="21"/>
      <c r="S642" s="23">
        <v>55</v>
      </c>
      <c r="T642" s="21" t="s">
        <v>1970</v>
      </c>
      <c r="U642" s="21">
        <v>1</v>
      </c>
      <c r="V642" s="21" t="s">
        <v>1971</v>
      </c>
      <c r="W642" s="21">
        <v>0.3</v>
      </c>
      <c r="X642" s="24" t="b">
        <v>0</v>
      </c>
      <c r="Y642" s="21"/>
      <c r="Z642" s="21" t="s">
        <v>1129</v>
      </c>
      <c r="AA642" s="23">
        <v>20</v>
      </c>
      <c r="AB642" s="23">
        <v>39</v>
      </c>
      <c r="AC642" s="23">
        <v>1</v>
      </c>
      <c r="AD642" s="23">
        <v>2525</v>
      </c>
      <c r="AE642" s="23">
        <v>2525</v>
      </c>
      <c r="AF642" s="23">
        <v>2368</v>
      </c>
      <c r="AG642" s="23">
        <v>2368</v>
      </c>
      <c r="AH642" s="21">
        <v>0.2</v>
      </c>
      <c r="AI642" s="21">
        <v>0.2</v>
      </c>
      <c r="AJ642" s="21" t="s">
        <v>2629</v>
      </c>
      <c r="AK642" s="23">
        <v>13</v>
      </c>
      <c r="AL642" s="23">
        <v>0</v>
      </c>
      <c r="AM642" s="23">
        <v>0</v>
      </c>
      <c r="AN642" s="23">
        <v>0</v>
      </c>
      <c r="AO642" s="23">
        <v>0</v>
      </c>
      <c r="AP642" s="23">
        <v>0</v>
      </c>
      <c r="AQ642" s="23">
        <v>0</v>
      </c>
      <c r="AR642" s="23">
        <v>0</v>
      </c>
      <c r="AS642" s="23">
        <v>0</v>
      </c>
      <c r="AT642" s="23">
        <v>0</v>
      </c>
      <c r="AU642" s="23">
        <v>0</v>
      </c>
      <c r="AV642" s="23">
        <v>0</v>
      </c>
      <c r="AW642" s="23">
        <v>6</v>
      </c>
      <c r="AX642" s="21">
        <v>11.2</v>
      </c>
      <c r="AY642" s="21">
        <v>10.8</v>
      </c>
      <c r="AZ642" s="21">
        <v>57</v>
      </c>
      <c r="BA642" s="21">
        <v>7.9</v>
      </c>
      <c r="BB642" s="23">
        <v>0</v>
      </c>
      <c r="BC642" s="21">
        <v>0.33</v>
      </c>
      <c r="BD642" s="21">
        <v>0.01</v>
      </c>
      <c r="BE642" s="21">
        <v>0.34</v>
      </c>
      <c r="BF642" s="21">
        <v>0.28999999999999998</v>
      </c>
      <c r="BG642" s="23">
        <v>128</v>
      </c>
      <c r="BH642" s="23">
        <v>12</v>
      </c>
      <c r="BI642" s="23">
        <v>113</v>
      </c>
      <c r="BJ642" s="23">
        <v>10</v>
      </c>
      <c r="BK642" s="23">
        <v>7</v>
      </c>
      <c r="BL642" s="23">
        <v>6</v>
      </c>
      <c r="BM642" s="23">
        <v>30</v>
      </c>
      <c r="BN642" s="23">
        <v>11</v>
      </c>
      <c r="BO642" s="21"/>
      <c r="BP642" s="21"/>
      <c r="BQ642" s="21"/>
      <c r="BR642" s="21"/>
      <c r="BS642" s="21"/>
      <c r="BT642" s="21"/>
      <c r="BU642" s="23">
        <v>2.2799999999999998</v>
      </c>
      <c r="BV642" s="23">
        <v>0</v>
      </c>
      <c r="BW642" s="23">
        <v>7.0000000000000007E-2</v>
      </c>
      <c r="BX642" s="23">
        <v>2.35</v>
      </c>
      <c r="BY642" s="23">
        <v>2.0099999999999998</v>
      </c>
      <c r="BZ642" s="23">
        <v>0</v>
      </c>
      <c r="CA642" s="23">
        <v>142</v>
      </c>
      <c r="CB642" s="23">
        <v>36</v>
      </c>
      <c r="CC642" s="23">
        <v>263</v>
      </c>
      <c r="CD642" s="23">
        <v>32</v>
      </c>
      <c r="CE642" s="23">
        <v>263</v>
      </c>
      <c r="CF642" s="23">
        <v>32</v>
      </c>
      <c r="CG642" s="23">
        <v>272</v>
      </c>
      <c r="CH642" s="23">
        <v>48</v>
      </c>
      <c r="CI642" s="23">
        <v>0</v>
      </c>
      <c r="CJ642" s="23">
        <v>0</v>
      </c>
      <c r="CK642" s="21"/>
      <c r="CL642" s="21"/>
      <c r="CM642" s="21"/>
      <c r="CN642" s="21"/>
      <c r="CO642" s="21"/>
      <c r="CP642" s="21"/>
      <c r="CQ642" s="21"/>
      <c r="CR642" s="21"/>
      <c r="CS642" s="21"/>
      <c r="CT642" s="21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</row>
    <row r="643" spans="1:267" ht="15.75" customHeight="1" thickBot="1">
      <c r="A643" s="21"/>
      <c r="B643" s="21"/>
      <c r="C643" s="23">
        <v>181284</v>
      </c>
      <c r="D643" s="23">
        <v>0</v>
      </c>
      <c r="E643" s="23">
        <v>0</v>
      </c>
      <c r="F643" s="23">
        <v>0</v>
      </c>
      <c r="G643" s="23">
        <v>0</v>
      </c>
      <c r="H643" s="23">
        <v>0</v>
      </c>
      <c r="I643" s="23">
        <v>3</v>
      </c>
      <c r="J643" s="21">
        <v>2.1</v>
      </c>
      <c r="K643" s="21">
        <v>1.6</v>
      </c>
      <c r="L643" s="23">
        <v>0</v>
      </c>
      <c r="M643" s="21" t="s">
        <v>1985</v>
      </c>
      <c r="N643" s="21">
        <v>0</v>
      </c>
      <c r="O643" s="23">
        <v>554</v>
      </c>
      <c r="P643" s="24" t="b">
        <v>0</v>
      </c>
      <c r="Q643" s="21"/>
      <c r="R643" s="21"/>
      <c r="S643" s="23">
        <v>55</v>
      </c>
      <c r="T643" s="21" t="s">
        <v>1986</v>
      </c>
      <c r="U643" s="21">
        <v>0</v>
      </c>
      <c r="V643" s="21" t="s">
        <v>1987</v>
      </c>
      <c r="W643" s="21">
        <v>0.1</v>
      </c>
      <c r="X643" s="24" t="b">
        <v>0</v>
      </c>
      <c r="Y643" s="21"/>
      <c r="Z643" s="21" t="s">
        <v>1129</v>
      </c>
      <c r="AA643" s="23">
        <v>20</v>
      </c>
      <c r="AB643" s="23">
        <v>39</v>
      </c>
      <c r="AC643" s="23">
        <v>0</v>
      </c>
      <c r="AD643" s="23">
        <v>480</v>
      </c>
      <c r="AE643" s="23">
        <v>480</v>
      </c>
      <c r="AF643" s="23">
        <v>926</v>
      </c>
      <c r="AG643" s="23">
        <v>926</v>
      </c>
      <c r="AH643" s="21">
        <v>0</v>
      </c>
      <c r="AI643" s="21">
        <v>0</v>
      </c>
      <c r="AJ643" s="21" t="s">
        <v>865</v>
      </c>
      <c r="AK643" s="23">
        <v>0</v>
      </c>
      <c r="AL643" s="23">
        <v>0</v>
      </c>
      <c r="AM643" s="23">
        <v>0</v>
      </c>
      <c r="AN643" s="23">
        <v>0</v>
      </c>
      <c r="AO643" s="23">
        <v>0</v>
      </c>
      <c r="AP643" s="23">
        <v>0</v>
      </c>
      <c r="AQ643" s="23">
        <v>0</v>
      </c>
      <c r="AR643" s="23">
        <v>0</v>
      </c>
      <c r="AS643" s="23">
        <v>0</v>
      </c>
      <c r="AT643" s="23">
        <v>0</v>
      </c>
      <c r="AU643" s="23">
        <v>0</v>
      </c>
      <c r="AV643" s="23">
        <v>0</v>
      </c>
      <c r="AW643" s="23">
        <v>0</v>
      </c>
      <c r="AX643" s="21">
        <v>0</v>
      </c>
      <c r="AY643" s="21">
        <v>0</v>
      </c>
      <c r="AZ643" s="21">
        <v>0</v>
      </c>
      <c r="BA643" s="21">
        <v>0</v>
      </c>
      <c r="BB643" s="23">
        <v>0</v>
      </c>
      <c r="BC643" s="21">
        <v>0</v>
      </c>
      <c r="BD643" s="21">
        <v>0</v>
      </c>
      <c r="BE643" s="21">
        <v>0</v>
      </c>
      <c r="BF643" s="21">
        <v>0</v>
      </c>
      <c r="BG643" s="23">
        <v>616</v>
      </c>
      <c r="BH643" s="23">
        <v>254</v>
      </c>
      <c r="BI643" s="23">
        <v>620</v>
      </c>
      <c r="BJ643" s="23">
        <v>259</v>
      </c>
      <c r="BK643" s="23">
        <v>615</v>
      </c>
      <c r="BL643" s="23">
        <v>254</v>
      </c>
      <c r="BM643" s="23">
        <v>622</v>
      </c>
      <c r="BN643" s="23">
        <v>260</v>
      </c>
      <c r="BO643" s="21"/>
      <c r="BP643" s="21"/>
      <c r="BQ643" s="21"/>
      <c r="BR643" s="21"/>
      <c r="BS643" s="21"/>
      <c r="BT643" s="21"/>
      <c r="BU643" s="23">
        <v>0</v>
      </c>
      <c r="BV643" s="23">
        <v>0</v>
      </c>
      <c r="BW643" s="23">
        <v>0</v>
      </c>
      <c r="BX643" s="23">
        <v>0</v>
      </c>
      <c r="BY643" s="23">
        <v>0</v>
      </c>
      <c r="BZ643" s="23">
        <v>0</v>
      </c>
      <c r="CA643" s="23">
        <v>112</v>
      </c>
      <c r="CB643" s="23">
        <v>69</v>
      </c>
      <c r="CC643" s="23">
        <v>628</v>
      </c>
      <c r="CD643" s="23">
        <v>264</v>
      </c>
      <c r="CE643" s="23">
        <v>628</v>
      </c>
      <c r="CF643" s="23">
        <v>264</v>
      </c>
      <c r="CG643" s="23">
        <v>437</v>
      </c>
      <c r="CH643" s="23">
        <v>149</v>
      </c>
      <c r="CI643" s="23">
        <v>0</v>
      </c>
      <c r="CJ643" s="23">
        <v>0</v>
      </c>
      <c r="CK643" s="21"/>
      <c r="CL643" s="21"/>
      <c r="CM643" s="21"/>
      <c r="CN643" s="21"/>
      <c r="CO643" s="21"/>
      <c r="CP643" s="21"/>
      <c r="CQ643" s="21"/>
      <c r="CR643" s="21"/>
      <c r="CS643" s="21"/>
      <c r="CT643" s="21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</row>
    <row r="644" spans="1:267" ht="15.75" customHeight="1" thickBot="1">
      <c r="A644" s="21"/>
      <c r="B644" s="21"/>
      <c r="C644" s="23">
        <v>240299</v>
      </c>
      <c r="D644" s="23">
        <v>0</v>
      </c>
      <c r="E644" s="23">
        <v>0</v>
      </c>
      <c r="F644" s="23">
        <v>0</v>
      </c>
      <c r="G644" s="23">
        <v>0</v>
      </c>
      <c r="H644" s="23">
        <v>0</v>
      </c>
      <c r="I644" s="23">
        <v>3</v>
      </c>
      <c r="J644" s="21">
        <v>1</v>
      </c>
      <c r="K644" s="21">
        <v>0.5</v>
      </c>
      <c r="L644" s="23">
        <v>0</v>
      </c>
      <c r="M644" s="21" t="s">
        <v>1287</v>
      </c>
      <c r="N644" s="21">
        <v>0</v>
      </c>
      <c r="O644" s="23">
        <v>555</v>
      </c>
      <c r="P644" s="24" t="b">
        <v>0</v>
      </c>
      <c r="Q644" s="21"/>
      <c r="R644" s="21"/>
      <c r="S644" s="23">
        <v>45</v>
      </c>
      <c r="T644" s="21" t="s">
        <v>1983</v>
      </c>
      <c r="U644" s="21">
        <v>0</v>
      </c>
      <c r="V644" s="21" t="s">
        <v>905</v>
      </c>
      <c r="W644" s="21">
        <v>0.1</v>
      </c>
      <c r="X644" s="24" t="b">
        <v>0</v>
      </c>
      <c r="Y644" s="21"/>
      <c r="Z644" s="21" t="s">
        <v>1129</v>
      </c>
      <c r="AA644" s="23">
        <v>20</v>
      </c>
      <c r="AB644" s="23">
        <v>39</v>
      </c>
      <c r="AC644" s="23">
        <v>0</v>
      </c>
      <c r="AD644" s="23">
        <v>452</v>
      </c>
      <c r="AE644" s="23">
        <v>452</v>
      </c>
      <c r="AF644" s="23">
        <v>679</v>
      </c>
      <c r="AG644" s="23">
        <v>679</v>
      </c>
      <c r="AH644" s="21">
        <v>0</v>
      </c>
      <c r="AI644" s="21">
        <v>0</v>
      </c>
      <c r="AJ644" s="21" t="s">
        <v>905</v>
      </c>
      <c r="AK644" s="23">
        <v>0</v>
      </c>
      <c r="AL644" s="23">
        <v>0</v>
      </c>
      <c r="AM644" s="23">
        <v>0</v>
      </c>
      <c r="AN644" s="23">
        <v>0</v>
      </c>
      <c r="AO644" s="23">
        <v>0</v>
      </c>
      <c r="AP644" s="23">
        <v>0</v>
      </c>
      <c r="AQ644" s="23">
        <v>0</v>
      </c>
      <c r="AR644" s="23">
        <v>0</v>
      </c>
      <c r="AS644" s="23">
        <v>0</v>
      </c>
      <c r="AT644" s="23">
        <v>0</v>
      </c>
      <c r="AU644" s="23">
        <v>0</v>
      </c>
      <c r="AV644" s="23">
        <v>0</v>
      </c>
      <c r="AW644" s="23">
        <v>0</v>
      </c>
      <c r="AX644" s="21">
        <v>0</v>
      </c>
      <c r="AY644" s="21">
        <v>0</v>
      </c>
      <c r="AZ644" s="21">
        <v>0</v>
      </c>
      <c r="BA644" s="21">
        <v>0</v>
      </c>
      <c r="BB644" s="23">
        <v>0</v>
      </c>
      <c r="BC644" s="21">
        <v>0</v>
      </c>
      <c r="BD644" s="21">
        <v>0</v>
      </c>
      <c r="BE644" s="21">
        <v>0</v>
      </c>
      <c r="BF644" s="21">
        <v>0</v>
      </c>
      <c r="BG644" s="23">
        <v>419</v>
      </c>
      <c r="BH644" s="23">
        <v>129</v>
      </c>
      <c r="BI644" s="23">
        <v>419</v>
      </c>
      <c r="BJ644" s="23">
        <v>134</v>
      </c>
      <c r="BK644" s="23">
        <v>395</v>
      </c>
      <c r="BL644" s="23">
        <v>117</v>
      </c>
      <c r="BM644" s="23">
        <v>428</v>
      </c>
      <c r="BN644" s="23">
        <v>136</v>
      </c>
      <c r="BO644" s="21"/>
      <c r="BP644" s="21"/>
      <c r="BQ644" s="21"/>
      <c r="BR644" s="21"/>
      <c r="BS644" s="21"/>
      <c r="BT644" s="21"/>
      <c r="BU644" s="23">
        <v>0</v>
      </c>
      <c r="BV644" s="23">
        <v>0</v>
      </c>
      <c r="BW644" s="23">
        <v>0</v>
      </c>
      <c r="BX644" s="23">
        <v>0</v>
      </c>
      <c r="BY644" s="23">
        <v>0</v>
      </c>
      <c r="BZ644" s="23">
        <v>0</v>
      </c>
      <c r="CA644" s="23">
        <v>451</v>
      </c>
      <c r="CB644" s="23">
        <v>227</v>
      </c>
      <c r="CC644" s="23">
        <v>468</v>
      </c>
      <c r="CD644" s="23">
        <v>158</v>
      </c>
      <c r="CE644" s="23">
        <v>468</v>
      </c>
      <c r="CF644" s="23">
        <v>158</v>
      </c>
      <c r="CG644" s="23">
        <v>434</v>
      </c>
      <c r="CH644" s="23">
        <v>146</v>
      </c>
      <c r="CI644" s="23">
        <v>0</v>
      </c>
      <c r="CJ644" s="23">
        <v>0</v>
      </c>
      <c r="CK644" s="21"/>
      <c r="CL644" s="21"/>
      <c r="CM644" s="21"/>
      <c r="CN644" s="21"/>
      <c r="CO644" s="21"/>
      <c r="CP644" s="21"/>
      <c r="CQ644" s="21"/>
      <c r="CR644" s="21"/>
      <c r="CS644" s="21"/>
      <c r="CT644" s="21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</row>
    <row r="645" spans="1:267" ht="15.75" customHeight="1" thickBot="1">
      <c r="A645" s="23">
        <v>0</v>
      </c>
      <c r="B645" s="23">
        <v>0</v>
      </c>
      <c r="C645" s="23">
        <v>441271</v>
      </c>
      <c r="D645" s="23">
        <v>0</v>
      </c>
      <c r="E645" s="23">
        <v>0</v>
      </c>
      <c r="F645" s="23">
        <v>0</v>
      </c>
      <c r="G645" s="23">
        <v>0</v>
      </c>
      <c r="H645" s="23">
        <v>0</v>
      </c>
      <c r="I645" s="23">
        <v>2</v>
      </c>
      <c r="J645" s="21">
        <v>0</v>
      </c>
      <c r="K645" s="21">
        <v>0</v>
      </c>
      <c r="L645" s="23">
        <v>0</v>
      </c>
      <c r="M645" s="21" t="s">
        <v>2632</v>
      </c>
      <c r="N645" s="21">
        <v>0</v>
      </c>
      <c r="O645" s="23">
        <v>556</v>
      </c>
      <c r="P645" s="24" t="b">
        <v>0</v>
      </c>
      <c r="Q645" s="21" t="s">
        <v>2627</v>
      </c>
      <c r="R645" s="21" t="s">
        <v>2633</v>
      </c>
      <c r="S645" s="23">
        <v>40</v>
      </c>
      <c r="T645" s="21" t="s">
        <v>2634</v>
      </c>
      <c r="U645" s="21">
        <v>0</v>
      </c>
      <c r="V645" s="21" t="s">
        <v>2635</v>
      </c>
      <c r="W645" s="21">
        <v>0.1</v>
      </c>
      <c r="X645" s="24" t="b">
        <v>0</v>
      </c>
      <c r="Y645" s="21"/>
      <c r="Z645" s="21" t="s">
        <v>1143</v>
      </c>
      <c r="AA645" s="23">
        <v>20</v>
      </c>
      <c r="AB645" s="23">
        <v>39</v>
      </c>
      <c r="AC645" s="23">
        <v>0</v>
      </c>
      <c r="AD645" s="23">
        <v>0</v>
      </c>
      <c r="AE645" s="23">
        <v>0</v>
      </c>
      <c r="AF645" s="23">
        <v>833</v>
      </c>
      <c r="AG645" s="23">
        <v>833</v>
      </c>
      <c r="AH645" s="21">
        <v>0</v>
      </c>
      <c r="AI645" s="21">
        <v>0</v>
      </c>
      <c r="AJ645" s="21" t="s">
        <v>2635</v>
      </c>
      <c r="AK645" s="23">
        <v>0</v>
      </c>
      <c r="AL645" s="23">
        <v>0</v>
      </c>
      <c r="AM645" s="23">
        <v>0</v>
      </c>
      <c r="AN645" s="23">
        <v>0</v>
      </c>
      <c r="AO645" s="23">
        <v>0</v>
      </c>
      <c r="AP645" s="23">
        <v>0</v>
      </c>
      <c r="AQ645" s="23">
        <v>0</v>
      </c>
      <c r="AR645" s="23">
        <v>0</v>
      </c>
      <c r="AS645" s="23">
        <v>0</v>
      </c>
      <c r="AT645" s="23">
        <v>0</v>
      </c>
      <c r="AU645" s="23">
        <v>0</v>
      </c>
      <c r="AV645" s="23">
        <v>0</v>
      </c>
      <c r="AW645" s="23">
        <v>0</v>
      </c>
      <c r="AX645" s="21">
        <v>0</v>
      </c>
      <c r="AY645" s="21">
        <v>0</v>
      </c>
      <c r="AZ645" s="21">
        <v>0</v>
      </c>
      <c r="BA645" s="21">
        <v>0</v>
      </c>
      <c r="BB645" s="23">
        <v>0</v>
      </c>
      <c r="BC645" s="21">
        <v>0</v>
      </c>
      <c r="BD645" s="21">
        <v>0</v>
      </c>
      <c r="BE645" s="21">
        <v>0</v>
      </c>
      <c r="BF645" s="21">
        <v>0</v>
      </c>
      <c r="BG645" s="23">
        <v>303</v>
      </c>
      <c r="BH645" s="23">
        <v>125</v>
      </c>
      <c r="BI645" s="23">
        <v>295</v>
      </c>
      <c r="BJ645" s="23">
        <v>121</v>
      </c>
      <c r="BK645" s="23">
        <v>252</v>
      </c>
      <c r="BL645" s="23">
        <v>96</v>
      </c>
      <c r="BM645" s="23">
        <v>312</v>
      </c>
      <c r="BN645" s="23">
        <v>124</v>
      </c>
      <c r="BO645" s="21"/>
      <c r="BP645" s="21"/>
      <c r="BQ645" s="21"/>
      <c r="BR645" s="21"/>
      <c r="BS645" s="21"/>
      <c r="BT645" s="21"/>
      <c r="BU645" s="23">
        <v>0</v>
      </c>
      <c r="BV645" s="23">
        <v>0</v>
      </c>
      <c r="BW645" s="23">
        <v>0</v>
      </c>
      <c r="BX645" s="23">
        <v>0</v>
      </c>
      <c r="BY645" s="23">
        <v>0</v>
      </c>
      <c r="BZ645" s="23">
        <v>0</v>
      </c>
      <c r="CA645" s="23">
        <v>632</v>
      </c>
      <c r="CB645" s="23">
        <v>195</v>
      </c>
      <c r="CC645" s="23">
        <v>358</v>
      </c>
      <c r="CD645" s="23">
        <v>129</v>
      </c>
      <c r="CE645" s="23">
        <v>358</v>
      </c>
      <c r="CF645" s="23">
        <v>129</v>
      </c>
      <c r="CG645" s="23">
        <v>438</v>
      </c>
      <c r="CH645" s="23">
        <v>165</v>
      </c>
      <c r="CI645" s="23">
        <v>0</v>
      </c>
      <c r="CJ645" s="23">
        <v>0</v>
      </c>
      <c r="CK645" s="21"/>
      <c r="CL645" s="21"/>
      <c r="CM645" s="21"/>
      <c r="CN645" s="21"/>
      <c r="CO645" s="21"/>
      <c r="CP645" s="21"/>
      <c r="CQ645" s="21"/>
      <c r="CR645" s="21"/>
      <c r="CS645" s="21"/>
      <c r="CT645" s="21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</row>
    <row r="646" spans="1:267" ht="15.75" customHeight="1" thickBot="1">
      <c r="A646" s="21"/>
      <c r="B646" s="21"/>
      <c r="C646" s="23">
        <v>184754</v>
      </c>
      <c r="D646" s="23">
        <v>0</v>
      </c>
      <c r="E646" s="23">
        <v>0</v>
      </c>
      <c r="F646" s="23">
        <v>0</v>
      </c>
      <c r="G646" s="23">
        <v>0</v>
      </c>
      <c r="H646" s="23">
        <v>0</v>
      </c>
      <c r="I646" s="23">
        <v>3</v>
      </c>
      <c r="J646" s="21">
        <v>2.1</v>
      </c>
      <c r="K646" s="21">
        <v>1.6</v>
      </c>
      <c r="L646" s="23">
        <v>1</v>
      </c>
      <c r="M646" s="21" t="s">
        <v>868</v>
      </c>
      <c r="N646" s="21">
        <v>1</v>
      </c>
      <c r="O646" s="23">
        <v>557</v>
      </c>
      <c r="P646" s="24" t="b">
        <v>0</v>
      </c>
      <c r="Q646" s="21"/>
      <c r="R646" s="21"/>
      <c r="S646" s="23">
        <v>55</v>
      </c>
      <c r="T646" s="21" t="s">
        <v>1955</v>
      </c>
      <c r="U646" s="21">
        <v>1</v>
      </c>
      <c r="V646" s="21" t="s">
        <v>1956</v>
      </c>
      <c r="W646" s="21">
        <v>0.1</v>
      </c>
      <c r="X646" s="24" t="b">
        <v>0</v>
      </c>
      <c r="Y646" s="21"/>
      <c r="Z646" s="21" t="s">
        <v>1129</v>
      </c>
      <c r="AA646" s="23">
        <v>20</v>
      </c>
      <c r="AB646" s="23">
        <v>39</v>
      </c>
      <c r="AC646" s="23">
        <v>1</v>
      </c>
      <c r="AD646" s="23">
        <v>523</v>
      </c>
      <c r="AE646" s="23">
        <v>523</v>
      </c>
      <c r="AF646" s="23">
        <v>822</v>
      </c>
      <c r="AG646" s="23">
        <v>822</v>
      </c>
      <c r="AH646" s="21">
        <v>0.2</v>
      </c>
      <c r="AI646" s="21">
        <v>0.2</v>
      </c>
      <c r="AJ646" s="21" t="s">
        <v>2636</v>
      </c>
      <c r="AK646" s="23">
        <v>27</v>
      </c>
      <c r="AL646" s="23">
        <v>0</v>
      </c>
      <c r="AM646" s="23">
        <v>0</v>
      </c>
      <c r="AN646" s="23">
        <v>0</v>
      </c>
      <c r="AO646" s="23">
        <v>1</v>
      </c>
      <c r="AP646" s="23">
        <v>0</v>
      </c>
      <c r="AQ646" s="23">
        <v>0</v>
      </c>
      <c r="AR646" s="23">
        <v>0</v>
      </c>
      <c r="AS646" s="23">
        <v>0</v>
      </c>
      <c r="AT646" s="23">
        <v>0</v>
      </c>
      <c r="AU646" s="23">
        <v>0</v>
      </c>
      <c r="AV646" s="23">
        <v>0</v>
      </c>
      <c r="AW646" s="23">
        <v>2</v>
      </c>
      <c r="AX646" s="21">
        <v>0</v>
      </c>
      <c r="AY646" s="21">
        <v>6.5</v>
      </c>
      <c r="AZ646" s="21">
        <v>24</v>
      </c>
      <c r="BA646" s="21">
        <v>2.8</v>
      </c>
      <c r="BB646" s="23">
        <v>0</v>
      </c>
      <c r="BC646" s="21">
        <v>0.34</v>
      </c>
      <c r="BD646" s="21">
        <v>0.35</v>
      </c>
      <c r="BE646" s="21">
        <v>0.69</v>
      </c>
      <c r="BF646" s="21">
        <v>0.72</v>
      </c>
      <c r="BG646" s="23">
        <v>618</v>
      </c>
      <c r="BH646" s="23">
        <v>256</v>
      </c>
      <c r="BI646" s="23">
        <v>126</v>
      </c>
      <c r="BJ646" s="23">
        <v>76</v>
      </c>
      <c r="BK646" s="23">
        <v>42</v>
      </c>
      <c r="BL646" s="23">
        <v>20</v>
      </c>
      <c r="BM646" s="23">
        <v>122</v>
      </c>
      <c r="BN646" s="23">
        <v>65</v>
      </c>
      <c r="BO646" s="21"/>
      <c r="BP646" s="21"/>
      <c r="BQ646" s="21"/>
      <c r="BR646" s="21"/>
      <c r="BS646" s="23">
        <v>3</v>
      </c>
      <c r="BT646" s="21"/>
      <c r="BU646" s="23">
        <v>1.1299999999999999</v>
      </c>
      <c r="BV646" s="23">
        <v>0</v>
      </c>
      <c r="BW646" s="23">
        <v>1.17</v>
      </c>
      <c r="BX646" s="23">
        <v>2.2999999999999998</v>
      </c>
      <c r="BY646" s="23">
        <v>2.4</v>
      </c>
      <c r="BZ646" s="23">
        <v>3.33</v>
      </c>
      <c r="CA646" s="23">
        <v>114</v>
      </c>
      <c r="CB646" s="23">
        <v>71</v>
      </c>
      <c r="CC646" s="23">
        <v>256</v>
      </c>
      <c r="CD646" s="23">
        <v>118</v>
      </c>
      <c r="CE646" s="23">
        <v>256</v>
      </c>
      <c r="CF646" s="23">
        <v>118</v>
      </c>
      <c r="CG646" s="23">
        <v>418</v>
      </c>
      <c r="CH646" s="23">
        <v>136</v>
      </c>
      <c r="CI646" s="23">
        <v>0</v>
      </c>
      <c r="CJ646" s="23">
        <v>0</v>
      </c>
      <c r="CK646" s="21"/>
      <c r="CL646" s="21"/>
      <c r="CM646" s="21"/>
      <c r="CN646" s="21"/>
      <c r="CO646" s="21"/>
      <c r="CP646" s="21"/>
      <c r="CQ646" s="21"/>
      <c r="CR646" s="21"/>
      <c r="CS646" s="21"/>
      <c r="CT646" s="21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</row>
    <row r="647" spans="1:267" ht="15.75" customHeight="1" thickBot="1">
      <c r="A647" s="21"/>
      <c r="B647" s="21"/>
      <c r="C647" s="23">
        <v>448089</v>
      </c>
      <c r="D647" s="23">
        <v>0</v>
      </c>
      <c r="E647" s="23">
        <v>0</v>
      </c>
      <c r="F647" s="23">
        <v>0</v>
      </c>
      <c r="G647" s="23">
        <v>0</v>
      </c>
      <c r="H647" s="23">
        <v>0</v>
      </c>
      <c r="I647" s="23">
        <v>3</v>
      </c>
      <c r="J647" s="21">
        <v>1.6</v>
      </c>
      <c r="K647" s="21">
        <v>1.1000000000000001</v>
      </c>
      <c r="L647" s="23">
        <v>2</v>
      </c>
      <c r="M647" s="21" t="s">
        <v>2042</v>
      </c>
      <c r="N647" s="21">
        <v>2</v>
      </c>
      <c r="O647" s="23">
        <v>559</v>
      </c>
      <c r="P647" s="24" t="b">
        <v>0</v>
      </c>
      <c r="Q647" s="21"/>
      <c r="R647" s="21"/>
      <c r="S647" s="23">
        <v>50</v>
      </c>
      <c r="T647" s="21" t="s">
        <v>2043</v>
      </c>
      <c r="U647" s="21">
        <v>2</v>
      </c>
      <c r="V647" s="21" t="s">
        <v>2044</v>
      </c>
      <c r="W647" s="21">
        <v>0.1</v>
      </c>
      <c r="X647" s="24" t="b">
        <v>0</v>
      </c>
      <c r="Y647" s="21"/>
      <c r="Z647" s="21" t="s">
        <v>1129</v>
      </c>
      <c r="AA647" s="23">
        <v>20</v>
      </c>
      <c r="AB647" s="23">
        <v>39</v>
      </c>
      <c r="AC647" s="23">
        <v>2</v>
      </c>
      <c r="AD647" s="23">
        <v>481</v>
      </c>
      <c r="AE647" s="23">
        <v>481</v>
      </c>
      <c r="AF647" s="23">
        <v>378</v>
      </c>
      <c r="AG647" s="23">
        <v>378</v>
      </c>
      <c r="AH647" s="21">
        <v>0.4</v>
      </c>
      <c r="AI647" s="21">
        <v>0.4</v>
      </c>
      <c r="AJ647" s="21" t="s">
        <v>2045</v>
      </c>
      <c r="AK647" s="23">
        <v>87</v>
      </c>
      <c r="AL647" s="23">
        <v>0</v>
      </c>
      <c r="AM647" s="23">
        <v>0</v>
      </c>
      <c r="AN647" s="23">
        <v>0</v>
      </c>
      <c r="AO647" s="23">
        <v>1</v>
      </c>
      <c r="AP647" s="23">
        <v>0</v>
      </c>
      <c r="AQ647" s="23">
        <v>0</v>
      </c>
      <c r="AR647" s="23">
        <v>0</v>
      </c>
      <c r="AS647" s="23">
        <v>0</v>
      </c>
      <c r="AT647" s="23">
        <v>0</v>
      </c>
      <c r="AU647" s="23">
        <v>0</v>
      </c>
      <c r="AV647" s="23">
        <v>0</v>
      </c>
      <c r="AW647" s="23">
        <v>20</v>
      </c>
      <c r="AX647" s="21">
        <v>15.4</v>
      </c>
      <c r="AY647" s="21">
        <v>23</v>
      </c>
      <c r="AZ647" s="21">
        <v>13</v>
      </c>
      <c r="BA647" s="21">
        <v>5.0999999999999996</v>
      </c>
      <c r="BB647" s="23">
        <v>1</v>
      </c>
      <c r="BC647" s="21">
        <v>0.01</v>
      </c>
      <c r="BD647" s="21">
        <v>0.03</v>
      </c>
      <c r="BE647" s="21">
        <v>0.04</v>
      </c>
      <c r="BF647" s="21">
        <v>1.46</v>
      </c>
      <c r="BG647" s="23">
        <v>97</v>
      </c>
      <c r="BH647" s="23">
        <v>34</v>
      </c>
      <c r="BI647" s="23">
        <v>47</v>
      </c>
      <c r="BJ647" s="23">
        <v>34</v>
      </c>
      <c r="BK647" s="23">
        <v>71</v>
      </c>
      <c r="BL647" s="23">
        <v>42</v>
      </c>
      <c r="BM647" s="23">
        <v>70</v>
      </c>
      <c r="BN647" s="23">
        <v>39</v>
      </c>
      <c r="BO647" s="21"/>
      <c r="BP647" s="21"/>
      <c r="BQ647" s="21"/>
      <c r="BR647" s="21"/>
      <c r="BS647" s="21"/>
      <c r="BT647" s="21"/>
      <c r="BU647" s="23">
        <v>0.01</v>
      </c>
      <c r="BV647" s="23">
        <v>0</v>
      </c>
      <c r="BW647" s="23">
        <v>0.03</v>
      </c>
      <c r="BX647" s="23">
        <v>0.04</v>
      </c>
      <c r="BY647" s="23">
        <v>1.51</v>
      </c>
      <c r="BZ647" s="23">
        <v>1.03</v>
      </c>
      <c r="CA647" s="23">
        <v>287</v>
      </c>
      <c r="CB647" s="23">
        <v>186</v>
      </c>
      <c r="CC647" s="23">
        <v>143</v>
      </c>
      <c r="CD647" s="23">
        <v>59</v>
      </c>
      <c r="CE647" s="23">
        <v>143</v>
      </c>
      <c r="CF647" s="23">
        <v>59</v>
      </c>
      <c r="CG647" s="23">
        <v>483</v>
      </c>
      <c r="CH647" s="23">
        <v>170</v>
      </c>
      <c r="CI647" s="23">
        <v>1.03</v>
      </c>
      <c r="CJ647" s="23">
        <v>0</v>
      </c>
      <c r="CK647" s="21"/>
      <c r="CL647" s="21"/>
      <c r="CM647" s="21"/>
      <c r="CN647" s="21"/>
      <c r="CO647" s="21"/>
      <c r="CP647" s="21"/>
      <c r="CQ647" s="21"/>
      <c r="CR647" s="21"/>
      <c r="CS647" s="21"/>
      <c r="CT647" s="21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</row>
    <row r="648" spans="1:267" ht="15.75" customHeight="1" thickBot="1">
      <c r="A648" s="21"/>
      <c r="B648" s="21"/>
      <c r="C648" s="23">
        <v>114128</v>
      </c>
      <c r="D648" s="23">
        <v>0</v>
      </c>
      <c r="E648" s="23">
        <v>0</v>
      </c>
      <c r="F648" s="23">
        <v>0</v>
      </c>
      <c r="G648" s="23">
        <v>0</v>
      </c>
      <c r="H648" s="23">
        <v>0</v>
      </c>
      <c r="I648" s="23">
        <v>2</v>
      </c>
      <c r="J648" s="21">
        <v>2</v>
      </c>
      <c r="K648" s="21">
        <v>1.5</v>
      </c>
      <c r="L648" s="23">
        <v>0</v>
      </c>
      <c r="M648" s="21" t="s">
        <v>1811</v>
      </c>
      <c r="N648" s="21">
        <v>0</v>
      </c>
      <c r="O648" s="23">
        <v>560</v>
      </c>
      <c r="P648" s="24" t="b">
        <v>0</v>
      </c>
      <c r="Q648" s="21"/>
      <c r="R648" s="21"/>
      <c r="S648" s="23">
        <v>45</v>
      </c>
      <c r="T648" s="21" t="s">
        <v>1950</v>
      </c>
      <c r="U648" s="21">
        <v>0</v>
      </c>
      <c r="V648" s="21" t="s">
        <v>1951</v>
      </c>
      <c r="W648" s="21">
        <v>0.1</v>
      </c>
      <c r="X648" s="24" t="b">
        <v>0</v>
      </c>
      <c r="Y648" s="21"/>
      <c r="Z648" s="21" t="s">
        <v>1129</v>
      </c>
      <c r="AA648" s="23">
        <v>20</v>
      </c>
      <c r="AB648" s="23">
        <v>39</v>
      </c>
      <c r="AC648" s="23">
        <v>0</v>
      </c>
      <c r="AD648" s="23">
        <v>71</v>
      </c>
      <c r="AE648" s="23">
        <v>71</v>
      </c>
      <c r="AF648" s="23">
        <v>426</v>
      </c>
      <c r="AG648" s="23">
        <v>426</v>
      </c>
      <c r="AH648" s="21">
        <v>0</v>
      </c>
      <c r="AI648" s="21">
        <v>0</v>
      </c>
      <c r="AJ648" s="21" t="s">
        <v>2637</v>
      </c>
      <c r="AK648" s="23">
        <v>0</v>
      </c>
      <c r="AL648" s="23">
        <v>0</v>
      </c>
      <c r="AM648" s="23">
        <v>0</v>
      </c>
      <c r="AN648" s="23">
        <v>0</v>
      </c>
      <c r="AO648" s="23">
        <v>0</v>
      </c>
      <c r="AP648" s="23">
        <v>0</v>
      </c>
      <c r="AQ648" s="23">
        <v>0</v>
      </c>
      <c r="AR648" s="23">
        <v>0</v>
      </c>
      <c r="AS648" s="23">
        <v>0</v>
      </c>
      <c r="AT648" s="23">
        <v>0</v>
      </c>
      <c r="AU648" s="23">
        <v>0</v>
      </c>
      <c r="AV648" s="23">
        <v>0</v>
      </c>
      <c r="AW648" s="23">
        <v>0</v>
      </c>
      <c r="AX648" s="21">
        <v>0</v>
      </c>
      <c r="AY648" s="21">
        <v>0</v>
      </c>
      <c r="AZ648" s="21">
        <v>0</v>
      </c>
      <c r="BA648" s="21">
        <v>0</v>
      </c>
      <c r="BB648" s="23">
        <v>0</v>
      </c>
      <c r="BC648" s="21">
        <v>0</v>
      </c>
      <c r="BD648" s="21">
        <v>0</v>
      </c>
      <c r="BE648" s="21">
        <v>0</v>
      </c>
      <c r="BF648" s="21">
        <v>0</v>
      </c>
      <c r="BG648" s="23">
        <v>359</v>
      </c>
      <c r="BH648" s="23">
        <v>162</v>
      </c>
      <c r="BI648" s="23">
        <v>355</v>
      </c>
      <c r="BJ648" s="23">
        <v>158</v>
      </c>
      <c r="BK648" s="23">
        <v>320</v>
      </c>
      <c r="BL648" s="23">
        <v>140</v>
      </c>
      <c r="BM648" s="23">
        <v>367</v>
      </c>
      <c r="BN648" s="23">
        <v>160</v>
      </c>
      <c r="BO648" s="21"/>
      <c r="BP648" s="21"/>
      <c r="BQ648" s="21"/>
      <c r="BR648" s="21"/>
      <c r="BS648" s="21"/>
      <c r="BT648" s="21"/>
      <c r="BU648" s="23">
        <v>0</v>
      </c>
      <c r="BV648" s="23">
        <v>0</v>
      </c>
      <c r="BW648" s="23">
        <v>0</v>
      </c>
      <c r="BX648" s="23">
        <v>0</v>
      </c>
      <c r="BY648" s="23">
        <v>0</v>
      </c>
      <c r="BZ648" s="23">
        <v>0</v>
      </c>
      <c r="CA648" s="23">
        <v>356</v>
      </c>
      <c r="CB648" s="23">
        <v>67</v>
      </c>
      <c r="CC648" s="23">
        <v>407</v>
      </c>
      <c r="CD648" s="23">
        <v>162</v>
      </c>
      <c r="CE648" s="23">
        <v>407</v>
      </c>
      <c r="CF648" s="23">
        <v>162</v>
      </c>
      <c r="CG648" s="23">
        <v>466</v>
      </c>
      <c r="CH648" s="23">
        <v>179</v>
      </c>
      <c r="CI648" s="23">
        <v>0</v>
      </c>
      <c r="CJ648" s="23">
        <v>0</v>
      </c>
      <c r="CK648" s="21"/>
      <c r="CL648" s="21"/>
      <c r="CM648" s="21"/>
      <c r="CN648" s="21"/>
      <c r="CO648" s="21"/>
      <c r="CP648" s="21"/>
      <c r="CQ648" s="21"/>
      <c r="CR648" s="21"/>
      <c r="CS648" s="21"/>
      <c r="CT648" s="21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</row>
    <row r="649" spans="1:267" ht="15.75" customHeight="1" thickBot="1">
      <c r="A649" s="21"/>
      <c r="B649" s="21"/>
      <c r="C649" s="23">
        <v>428610</v>
      </c>
      <c r="D649" s="23">
        <v>0</v>
      </c>
      <c r="E649" s="23">
        <v>0</v>
      </c>
      <c r="F649" s="23">
        <v>0</v>
      </c>
      <c r="G649" s="23">
        <v>0</v>
      </c>
      <c r="H649" s="23">
        <v>0</v>
      </c>
      <c r="I649" s="23">
        <v>3</v>
      </c>
      <c r="J649" s="21">
        <v>1</v>
      </c>
      <c r="K649" s="21">
        <v>0.5</v>
      </c>
      <c r="L649" s="23">
        <v>0</v>
      </c>
      <c r="M649" s="21" t="s">
        <v>1700</v>
      </c>
      <c r="N649" s="21">
        <v>0</v>
      </c>
      <c r="O649" s="23">
        <v>561</v>
      </c>
      <c r="P649" s="24" t="b">
        <v>0</v>
      </c>
      <c r="Q649" s="21"/>
      <c r="R649" s="21"/>
      <c r="S649" s="23">
        <v>45</v>
      </c>
      <c r="T649" s="21" t="s">
        <v>2638</v>
      </c>
      <c r="U649" s="21">
        <v>0</v>
      </c>
      <c r="V649" s="21" t="s">
        <v>2639</v>
      </c>
      <c r="W649" s="21">
        <v>0.2</v>
      </c>
      <c r="X649" s="24" t="b">
        <v>0</v>
      </c>
      <c r="Y649" s="21"/>
      <c r="Z649" s="21" t="s">
        <v>1129</v>
      </c>
      <c r="AA649" s="23">
        <v>20</v>
      </c>
      <c r="AB649" s="23">
        <v>39</v>
      </c>
      <c r="AC649" s="23">
        <v>0</v>
      </c>
      <c r="AD649" s="23">
        <v>660</v>
      </c>
      <c r="AE649" s="23">
        <v>660</v>
      </c>
      <c r="AF649" s="23">
        <v>1511</v>
      </c>
      <c r="AG649" s="23">
        <v>1511</v>
      </c>
      <c r="AH649" s="21">
        <v>0</v>
      </c>
      <c r="AI649" s="21">
        <v>0</v>
      </c>
      <c r="AJ649" s="21" t="s">
        <v>2640</v>
      </c>
      <c r="AK649" s="23">
        <v>0</v>
      </c>
      <c r="AL649" s="23">
        <v>0</v>
      </c>
      <c r="AM649" s="23">
        <v>0</v>
      </c>
      <c r="AN649" s="23">
        <v>0</v>
      </c>
      <c r="AO649" s="23">
        <v>0</v>
      </c>
      <c r="AP649" s="23">
        <v>0</v>
      </c>
      <c r="AQ649" s="23">
        <v>0</v>
      </c>
      <c r="AR649" s="23">
        <v>0</v>
      </c>
      <c r="AS649" s="23">
        <v>0</v>
      </c>
      <c r="AT649" s="23">
        <v>0</v>
      </c>
      <c r="AU649" s="23">
        <v>0</v>
      </c>
      <c r="AV649" s="23">
        <v>0</v>
      </c>
      <c r="AW649" s="23">
        <v>0</v>
      </c>
      <c r="AX649" s="21">
        <v>0</v>
      </c>
      <c r="AY649" s="21">
        <v>0</v>
      </c>
      <c r="AZ649" s="21">
        <v>0</v>
      </c>
      <c r="BA649" s="21">
        <v>0</v>
      </c>
      <c r="BB649" s="23">
        <v>0</v>
      </c>
      <c r="BC649" s="21">
        <v>0</v>
      </c>
      <c r="BD649" s="21">
        <v>0</v>
      </c>
      <c r="BE649" s="21">
        <v>0</v>
      </c>
      <c r="BF649" s="21">
        <v>0</v>
      </c>
      <c r="BG649" s="23">
        <v>433</v>
      </c>
      <c r="BH649" s="23">
        <v>137</v>
      </c>
      <c r="BI649" s="23">
        <v>433</v>
      </c>
      <c r="BJ649" s="23">
        <v>142</v>
      </c>
      <c r="BK649" s="23">
        <v>409</v>
      </c>
      <c r="BL649" s="23">
        <v>125</v>
      </c>
      <c r="BM649" s="23">
        <v>442</v>
      </c>
      <c r="BN649" s="23">
        <v>144</v>
      </c>
      <c r="BO649" s="21"/>
      <c r="BP649" s="21"/>
      <c r="BQ649" s="21"/>
      <c r="BR649" s="21"/>
      <c r="BS649" s="21"/>
      <c r="BT649" s="21"/>
      <c r="BU649" s="23">
        <v>0</v>
      </c>
      <c r="BV649" s="23">
        <v>0</v>
      </c>
      <c r="BW649" s="23">
        <v>0</v>
      </c>
      <c r="BX649" s="23">
        <v>0</v>
      </c>
      <c r="BY649" s="23">
        <v>0</v>
      </c>
      <c r="BZ649" s="23">
        <v>0</v>
      </c>
      <c r="CA649" s="23">
        <v>468</v>
      </c>
      <c r="CB649" s="23">
        <v>235</v>
      </c>
      <c r="CC649" s="23">
        <v>482</v>
      </c>
      <c r="CD649" s="23">
        <v>166</v>
      </c>
      <c r="CE649" s="23">
        <v>482</v>
      </c>
      <c r="CF649" s="23">
        <v>166</v>
      </c>
      <c r="CG649" s="23">
        <v>326</v>
      </c>
      <c r="CH649" s="23">
        <v>98</v>
      </c>
      <c r="CI649" s="23">
        <v>0</v>
      </c>
      <c r="CJ649" s="23">
        <v>0</v>
      </c>
      <c r="CK649" s="21"/>
      <c r="CL649" s="21"/>
      <c r="CM649" s="21"/>
      <c r="CN649" s="21"/>
      <c r="CO649" s="21"/>
      <c r="CP649" s="21"/>
      <c r="CQ649" s="21"/>
      <c r="CR649" s="21"/>
      <c r="CS649" s="21"/>
      <c r="CT649" s="21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</row>
    <row r="650" spans="1:267" ht="15.75" customHeight="1" thickBot="1">
      <c r="A650" s="21"/>
      <c r="B650" s="21"/>
      <c r="C650" s="23">
        <v>429414</v>
      </c>
      <c r="D650" s="23">
        <v>0</v>
      </c>
      <c r="E650" s="23">
        <v>0</v>
      </c>
      <c r="F650" s="23">
        <v>0</v>
      </c>
      <c r="G650" s="23">
        <v>0</v>
      </c>
      <c r="H650" s="23">
        <v>0</v>
      </c>
      <c r="I650" s="23">
        <v>4</v>
      </c>
      <c r="J650" s="21">
        <v>1.4</v>
      </c>
      <c r="K650" s="21">
        <v>0.9</v>
      </c>
      <c r="L650" s="23">
        <v>1</v>
      </c>
      <c r="M650" s="21" t="s">
        <v>1990</v>
      </c>
      <c r="N650" s="21">
        <v>1</v>
      </c>
      <c r="O650" s="23">
        <v>562</v>
      </c>
      <c r="P650" s="24" t="b">
        <v>0</v>
      </c>
      <c r="Q650" s="21"/>
      <c r="R650" s="21"/>
      <c r="S650" s="23">
        <v>50</v>
      </c>
      <c r="T650" s="21" t="s">
        <v>1991</v>
      </c>
      <c r="U650" s="21">
        <v>1</v>
      </c>
      <c r="V650" s="21" t="s">
        <v>1992</v>
      </c>
      <c r="W650" s="21">
        <v>0.2</v>
      </c>
      <c r="X650" s="24" t="b">
        <v>0</v>
      </c>
      <c r="Y650" s="21"/>
      <c r="Z650" s="21" t="s">
        <v>1129</v>
      </c>
      <c r="AA650" s="23">
        <v>20</v>
      </c>
      <c r="AB650" s="23">
        <v>39</v>
      </c>
      <c r="AC650" s="23">
        <v>1</v>
      </c>
      <c r="AD650" s="23">
        <v>812</v>
      </c>
      <c r="AE650" s="23">
        <v>812</v>
      </c>
      <c r="AF650" s="23">
        <v>1128</v>
      </c>
      <c r="AG650" s="23">
        <v>1128</v>
      </c>
      <c r="AH650" s="21">
        <v>0.2</v>
      </c>
      <c r="AI650" s="21">
        <v>0.2</v>
      </c>
      <c r="AJ650" s="21" t="s">
        <v>1993</v>
      </c>
      <c r="AK650" s="23">
        <v>2</v>
      </c>
      <c r="AL650" s="23">
        <v>0</v>
      </c>
      <c r="AM650" s="23">
        <v>0</v>
      </c>
      <c r="AN650" s="23">
        <v>0</v>
      </c>
      <c r="AO650" s="23">
        <v>0</v>
      </c>
      <c r="AP650" s="23">
        <v>0</v>
      </c>
      <c r="AQ650" s="23">
        <v>0</v>
      </c>
      <c r="AR650" s="23">
        <v>0</v>
      </c>
      <c r="AS650" s="23">
        <v>0</v>
      </c>
      <c r="AT650" s="23">
        <v>0</v>
      </c>
      <c r="AU650" s="23">
        <v>0</v>
      </c>
      <c r="AV650" s="23">
        <v>0</v>
      </c>
      <c r="AW650" s="23">
        <v>4</v>
      </c>
      <c r="AX650" s="21">
        <v>4.2</v>
      </c>
      <c r="AY650" s="21">
        <v>10</v>
      </c>
      <c r="AZ650" s="21">
        <v>2</v>
      </c>
      <c r="BA650" s="21">
        <v>1.6</v>
      </c>
      <c r="BB650" s="23">
        <v>0</v>
      </c>
      <c r="BC650" s="21">
        <v>0</v>
      </c>
      <c r="BD650" s="21">
        <v>0</v>
      </c>
      <c r="BE650" s="21">
        <v>0</v>
      </c>
      <c r="BF650" s="21">
        <v>0</v>
      </c>
      <c r="BG650" s="23">
        <v>184</v>
      </c>
      <c r="BH650" s="23">
        <v>18</v>
      </c>
      <c r="BI650" s="23">
        <v>119</v>
      </c>
      <c r="BJ650" s="23">
        <v>12</v>
      </c>
      <c r="BK650" s="23">
        <v>153</v>
      </c>
      <c r="BL650" s="23">
        <v>22</v>
      </c>
      <c r="BM650" s="23">
        <v>180</v>
      </c>
      <c r="BN650" s="23">
        <v>18</v>
      </c>
      <c r="BO650" s="21"/>
      <c r="BP650" s="21"/>
      <c r="BQ650" s="21"/>
      <c r="BR650" s="21"/>
      <c r="BS650" s="21"/>
      <c r="BT650" s="21"/>
      <c r="BU650" s="23">
        <v>0</v>
      </c>
      <c r="BV650" s="23">
        <v>0</v>
      </c>
      <c r="BW650" s="23">
        <v>0</v>
      </c>
      <c r="BX650" s="23">
        <v>0</v>
      </c>
      <c r="BY650" s="23">
        <v>0</v>
      </c>
      <c r="BZ650" s="23">
        <v>0</v>
      </c>
      <c r="CA650" s="23">
        <v>275</v>
      </c>
      <c r="CB650" s="23">
        <v>55</v>
      </c>
      <c r="CC650" s="23">
        <v>247</v>
      </c>
      <c r="CD650" s="23">
        <v>30</v>
      </c>
      <c r="CE650" s="23">
        <v>247</v>
      </c>
      <c r="CF650" s="23">
        <v>30</v>
      </c>
      <c r="CG650" s="23">
        <v>372</v>
      </c>
      <c r="CH650" s="23">
        <v>58</v>
      </c>
      <c r="CI650" s="23">
        <v>0</v>
      </c>
      <c r="CJ650" s="23">
        <v>0</v>
      </c>
      <c r="CK650" s="21"/>
      <c r="CL650" s="21"/>
      <c r="CM650" s="21"/>
      <c r="CN650" s="21"/>
      <c r="CO650" s="21"/>
      <c r="CP650" s="21"/>
      <c r="CQ650" s="21"/>
      <c r="CR650" s="21"/>
      <c r="CS650" s="21"/>
      <c r="CT650" s="21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</row>
    <row r="651" spans="1:267" ht="15.75" customHeight="1" thickBot="1">
      <c r="A651" s="21"/>
      <c r="B651" s="21"/>
      <c r="C651" s="23">
        <v>214048</v>
      </c>
      <c r="D651" s="23">
        <v>0</v>
      </c>
      <c r="E651" s="23">
        <v>0</v>
      </c>
      <c r="F651" s="23">
        <v>0</v>
      </c>
      <c r="G651" s="23">
        <v>0</v>
      </c>
      <c r="H651" s="23">
        <v>0</v>
      </c>
      <c r="I651" s="23">
        <v>2</v>
      </c>
      <c r="J651" s="21">
        <v>2</v>
      </c>
      <c r="K651" s="21">
        <v>1.5</v>
      </c>
      <c r="L651" s="23">
        <v>2</v>
      </c>
      <c r="M651" s="21" t="s">
        <v>1962</v>
      </c>
      <c r="N651" s="21">
        <v>2</v>
      </c>
      <c r="O651" s="23">
        <v>563</v>
      </c>
      <c r="P651" s="24" t="b">
        <v>0</v>
      </c>
      <c r="Q651" s="21"/>
      <c r="R651" s="21"/>
      <c r="S651" s="23">
        <v>45</v>
      </c>
      <c r="T651" s="21" t="s">
        <v>1963</v>
      </c>
      <c r="U651" s="21">
        <v>2</v>
      </c>
      <c r="V651" s="21" t="s">
        <v>768</v>
      </c>
      <c r="W651" s="21">
        <v>0.8</v>
      </c>
      <c r="X651" s="24" t="b">
        <v>0</v>
      </c>
      <c r="Y651" s="21"/>
      <c r="Z651" s="21" t="s">
        <v>1129</v>
      </c>
      <c r="AA651" s="23">
        <v>20</v>
      </c>
      <c r="AB651" s="23">
        <v>39</v>
      </c>
      <c r="AC651" s="23">
        <v>2</v>
      </c>
      <c r="AD651" s="23">
        <v>1738</v>
      </c>
      <c r="AE651" s="23">
        <v>1738</v>
      </c>
      <c r="AF651" s="23">
        <v>2179</v>
      </c>
      <c r="AG651" s="23">
        <v>2179</v>
      </c>
      <c r="AH651" s="21">
        <v>0.4</v>
      </c>
      <c r="AI651" s="21">
        <v>0.4</v>
      </c>
      <c r="AJ651" s="21" t="s">
        <v>768</v>
      </c>
      <c r="AK651" s="23">
        <v>90</v>
      </c>
      <c r="AL651" s="23">
        <v>0</v>
      </c>
      <c r="AM651" s="23">
        <v>0</v>
      </c>
      <c r="AN651" s="23">
        <v>0</v>
      </c>
      <c r="AO651" s="23">
        <v>1</v>
      </c>
      <c r="AP651" s="23">
        <v>0</v>
      </c>
      <c r="AQ651" s="23">
        <v>0</v>
      </c>
      <c r="AR651" s="23">
        <v>0</v>
      </c>
      <c r="AS651" s="23">
        <v>0</v>
      </c>
      <c r="AT651" s="23">
        <v>0</v>
      </c>
      <c r="AU651" s="23">
        <v>0</v>
      </c>
      <c r="AV651" s="23">
        <v>0</v>
      </c>
      <c r="AW651" s="23">
        <v>11</v>
      </c>
      <c r="AX651" s="21">
        <v>34.6</v>
      </c>
      <c r="AY651" s="21">
        <v>10.7</v>
      </c>
      <c r="AZ651" s="21">
        <v>21</v>
      </c>
      <c r="BA651" s="21">
        <v>6.6</v>
      </c>
      <c r="BB651" s="23">
        <v>1</v>
      </c>
      <c r="BC651" s="21">
        <v>0.03</v>
      </c>
      <c r="BD651" s="21">
        <v>0.03</v>
      </c>
      <c r="BE651" s="21">
        <v>0.06</v>
      </c>
      <c r="BF651" s="21">
        <v>1.46</v>
      </c>
      <c r="BG651" s="23">
        <v>23</v>
      </c>
      <c r="BH651" s="23">
        <v>7</v>
      </c>
      <c r="BI651" s="23">
        <v>115</v>
      </c>
      <c r="BJ651" s="23">
        <v>34</v>
      </c>
      <c r="BK651" s="23">
        <v>47</v>
      </c>
      <c r="BL651" s="23">
        <v>9</v>
      </c>
      <c r="BM651" s="23">
        <v>46</v>
      </c>
      <c r="BN651" s="23">
        <v>9</v>
      </c>
      <c r="BO651" s="21"/>
      <c r="BP651" s="21"/>
      <c r="BQ651" s="21"/>
      <c r="BR651" s="21"/>
      <c r="BS651" s="21"/>
      <c r="BT651" s="21"/>
      <c r="BU651" s="23">
        <v>0.03</v>
      </c>
      <c r="BV651" s="23">
        <v>0</v>
      </c>
      <c r="BW651" s="23">
        <v>0.03</v>
      </c>
      <c r="BX651" s="23">
        <v>0.06</v>
      </c>
      <c r="BY651" s="23">
        <v>1.46</v>
      </c>
      <c r="BZ651" s="23">
        <v>1</v>
      </c>
      <c r="CA651" s="23">
        <v>413</v>
      </c>
      <c r="CB651" s="23">
        <v>105</v>
      </c>
      <c r="CC651" s="23">
        <v>110</v>
      </c>
      <c r="CD651" s="23">
        <v>39</v>
      </c>
      <c r="CE651" s="23">
        <v>110</v>
      </c>
      <c r="CF651" s="23">
        <v>39</v>
      </c>
      <c r="CG651" s="23">
        <v>193</v>
      </c>
      <c r="CH651" s="23">
        <v>69</v>
      </c>
      <c r="CI651" s="23">
        <v>1</v>
      </c>
      <c r="CJ651" s="23">
        <v>0</v>
      </c>
      <c r="CK651" s="21"/>
      <c r="CL651" s="21"/>
      <c r="CM651" s="21"/>
      <c r="CN651" s="21"/>
      <c r="CO651" s="21"/>
      <c r="CP651" s="21"/>
      <c r="CQ651" s="21"/>
      <c r="CR651" s="21"/>
      <c r="CS651" s="21"/>
      <c r="CT651" s="21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</row>
    <row r="652" spans="1:267" ht="15.75" customHeight="1" thickBot="1">
      <c r="A652" s="21"/>
      <c r="B652" s="21"/>
      <c r="C652" s="23">
        <v>138001</v>
      </c>
      <c r="D652" s="23">
        <v>0</v>
      </c>
      <c r="E652" s="23">
        <v>0</v>
      </c>
      <c r="F652" s="23">
        <v>0</v>
      </c>
      <c r="G652" s="23">
        <v>0</v>
      </c>
      <c r="H652" s="23">
        <v>0</v>
      </c>
      <c r="I652" s="23">
        <v>1</v>
      </c>
      <c r="J652" s="21">
        <v>1</v>
      </c>
      <c r="K652" s="21">
        <v>0.5</v>
      </c>
      <c r="L652" s="23">
        <v>0</v>
      </c>
      <c r="M652" s="21" t="s">
        <v>1532</v>
      </c>
      <c r="N652" s="21">
        <v>0</v>
      </c>
      <c r="O652" s="23">
        <v>564</v>
      </c>
      <c r="P652" s="24" t="b">
        <v>0</v>
      </c>
      <c r="Q652" s="21"/>
      <c r="R652" s="21"/>
      <c r="S652" s="23">
        <v>40</v>
      </c>
      <c r="T652" s="21" t="s">
        <v>2641</v>
      </c>
      <c r="U652" s="21">
        <v>0</v>
      </c>
      <c r="V652" s="21" t="s">
        <v>2642</v>
      </c>
      <c r="W652" s="21">
        <v>0.8</v>
      </c>
      <c r="X652" s="24" t="b">
        <v>0</v>
      </c>
      <c r="Y652" s="21"/>
      <c r="Z652" s="21" t="s">
        <v>1129</v>
      </c>
      <c r="AA652" s="23">
        <v>20</v>
      </c>
      <c r="AB652" s="23">
        <v>39</v>
      </c>
      <c r="AC652" s="23">
        <v>0</v>
      </c>
      <c r="AD652" s="23">
        <v>1878</v>
      </c>
      <c r="AE652" s="23">
        <v>1878</v>
      </c>
      <c r="AF652" s="23">
        <v>1561</v>
      </c>
      <c r="AG652" s="23">
        <v>1561</v>
      </c>
      <c r="AH652" s="21">
        <v>0</v>
      </c>
      <c r="AI652" s="21">
        <v>0</v>
      </c>
      <c r="AJ652" s="21" t="s">
        <v>2642</v>
      </c>
      <c r="AK652" s="23">
        <v>0</v>
      </c>
      <c r="AL652" s="23">
        <v>0</v>
      </c>
      <c r="AM652" s="23">
        <v>0</v>
      </c>
      <c r="AN652" s="23">
        <v>0</v>
      </c>
      <c r="AO652" s="23">
        <v>0</v>
      </c>
      <c r="AP652" s="23">
        <v>0</v>
      </c>
      <c r="AQ652" s="23">
        <v>0</v>
      </c>
      <c r="AR652" s="23">
        <v>0</v>
      </c>
      <c r="AS652" s="23">
        <v>0</v>
      </c>
      <c r="AT652" s="23">
        <v>0</v>
      </c>
      <c r="AU652" s="23">
        <v>0</v>
      </c>
      <c r="AV652" s="23">
        <v>0</v>
      </c>
      <c r="AW652" s="23">
        <v>0</v>
      </c>
      <c r="AX652" s="21">
        <v>0</v>
      </c>
      <c r="AY652" s="21">
        <v>0</v>
      </c>
      <c r="AZ652" s="21">
        <v>0</v>
      </c>
      <c r="BA652" s="21">
        <v>0</v>
      </c>
      <c r="BB652" s="23">
        <v>0</v>
      </c>
      <c r="BC652" s="21">
        <v>0</v>
      </c>
      <c r="BD652" s="21">
        <v>0</v>
      </c>
      <c r="BE652" s="21">
        <v>0</v>
      </c>
      <c r="BF652" s="21">
        <v>0</v>
      </c>
      <c r="BG652" s="23">
        <v>257</v>
      </c>
      <c r="BH652" s="23">
        <v>34</v>
      </c>
      <c r="BI652" s="23">
        <v>248</v>
      </c>
      <c r="BJ652" s="23">
        <v>22</v>
      </c>
      <c r="BK652" s="23">
        <v>205</v>
      </c>
      <c r="BL652" s="23">
        <v>21</v>
      </c>
      <c r="BM652" s="23">
        <v>266</v>
      </c>
      <c r="BN652" s="23">
        <v>34</v>
      </c>
      <c r="BO652" s="21"/>
      <c r="BP652" s="21"/>
      <c r="BQ652" s="21"/>
      <c r="BR652" s="21"/>
      <c r="BS652" s="21"/>
      <c r="BT652" s="21"/>
      <c r="BU652" s="23">
        <v>0</v>
      </c>
      <c r="BV652" s="23">
        <v>0</v>
      </c>
      <c r="BW652" s="23">
        <v>0</v>
      </c>
      <c r="BX652" s="23">
        <v>0</v>
      </c>
      <c r="BY652" s="23">
        <v>0</v>
      </c>
      <c r="BZ652" s="23">
        <v>0</v>
      </c>
      <c r="CA652" s="23">
        <v>585</v>
      </c>
      <c r="CB652" s="23">
        <v>50</v>
      </c>
      <c r="CC652" s="23">
        <v>313</v>
      </c>
      <c r="CD652" s="23">
        <v>40</v>
      </c>
      <c r="CE652" s="23">
        <v>313</v>
      </c>
      <c r="CF652" s="23">
        <v>40</v>
      </c>
      <c r="CG652" s="23">
        <v>187</v>
      </c>
      <c r="CH652" s="23">
        <v>25</v>
      </c>
      <c r="CI652" s="23">
        <v>0</v>
      </c>
      <c r="CJ652" s="23">
        <v>0</v>
      </c>
      <c r="CK652" s="21"/>
      <c r="CL652" s="21"/>
      <c r="CM652" s="21"/>
      <c r="CN652" s="21"/>
      <c r="CO652" s="21"/>
      <c r="CP652" s="21"/>
      <c r="CQ652" s="21"/>
      <c r="CR652" s="21"/>
      <c r="CS652" s="21"/>
      <c r="CT652" s="21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</row>
    <row r="653" spans="1:267" ht="15.75" customHeight="1" thickBot="1">
      <c r="A653" s="21"/>
      <c r="B653" s="21"/>
      <c r="C653" s="23">
        <v>151086</v>
      </c>
      <c r="D653" s="23">
        <v>0</v>
      </c>
      <c r="E653" s="23">
        <v>0</v>
      </c>
      <c r="F653" s="23">
        <v>0</v>
      </c>
      <c r="G653" s="23">
        <v>0</v>
      </c>
      <c r="H653" s="23">
        <v>0</v>
      </c>
      <c r="I653" s="23">
        <v>3</v>
      </c>
      <c r="J653" s="21">
        <v>1.6</v>
      </c>
      <c r="K653" s="21">
        <v>1.1000000000000001</v>
      </c>
      <c r="L653" s="23">
        <v>1</v>
      </c>
      <c r="M653" s="21" t="s">
        <v>1998</v>
      </c>
      <c r="N653" s="21">
        <v>1</v>
      </c>
      <c r="O653" s="23">
        <v>565</v>
      </c>
      <c r="P653" s="24" t="b">
        <v>0</v>
      </c>
      <c r="Q653" s="21"/>
      <c r="R653" s="21"/>
      <c r="S653" s="23">
        <v>50</v>
      </c>
      <c r="T653" s="21" t="s">
        <v>1999</v>
      </c>
      <c r="U653" s="21">
        <v>1</v>
      </c>
      <c r="V653" s="21" t="s">
        <v>2000</v>
      </c>
      <c r="W653" s="21">
        <v>0</v>
      </c>
      <c r="X653" s="24" t="b">
        <v>0</v>
      </c>
      <c r="Y653" s="21"/>
      <c r="Z653" s="21" t="s">
        <v>1129</v>
      </c>
      <c r="AA653" s="23">
        <v>20</v>
      </c>
      <c r="AB653" s="23">
        <v>39</v>
      </c>
      <c r="AC653" s="23">
        <v>1</v>
      </c>
      <c r="AD653" s="23">
        <v>365</v>
      </c>
      <c r="AE653" s="23">
        <v>365</v>
      </c>
      <c r="AF653" s="23">
        <v>248</v>
      </c>
      <c r="AG653" s="23">
        <v>248</v>
      </c>
      <c r="AH653" s="21">
        <v>0.2</v>
      </c>
      <c r="AI653" s="21">
        <v>0.2</v>
      </c>
      <c r="AJ653" s="21" t="s">
        <v>2000</v>
      </c>
      <c r="AK653" s="23">
        <v>90</v>
      </c>
      <c r="AL653" s="23">
        <v>0</v>
      </c>
      <c r="AM653" s="23">
        <v>0</v>
      </c>
      <c r="AN653" s="23">
        <v>0</v>
      </c>
      <c r="AO653" s="23">
        <v>1</v>
      </c>
      <c r="AP653" s="23">
        <v>0</v>
      </c>
      <c r="AQ653" s="23">
        <v>0</v>
      </c>
      <c r="AR653" s="23">
        <v>0</v>
      </c>
      <c r="AS653" s="23">
        <v>1</v>
      </c>
      <c r="AT653" s="23">
        <v>0</v>
      </c>
      <c r="AU653" s="23">
        <v>0</v>
      </c>
      <c r="AV653" s="23">
        <v>0</v>
      </c>
      <c r="AW653" s="23">
        <v>11</v>
      </c>
      <c r="AX653" s="21">
        <v>10.4</v>
      </c>
      <c r="AY653" s="21">
        <v>3.3</v>
      </c>
      <c r="AZ653" s="21">
        <v>9</v>
      </c>
      <c r="BA653" s="21">
        <v>2.2999999999999998</v>
      </c>
      <c r="BB653" s="23">
        <v>1</v>
      </c>
      <c r="BC653" s="21">
        <v>0.1</v>
      </c>
      <c r="BD653" s="21">
        <v>0.01</v>
      </c>
      <c r="BE653" s="21">
        <v>0.11</v>
      </c>
      <c r="BF653" s="21">
        <v>1.46</v>
      </c>
      <c r="BG653" s="23">
        <v>135</v>
      </c>
      <c r="BH653" s="23">
        <v>52</v>
      </c>
      <c r="BI653" s="23">
        <v>143</v>
      </c>
      <c r="BJ653" s="23">
        <v>84</v>
      </c>
      <c r="BK653" s="23">
        <v>84</v>
      </c>
      <c r="BL653" s="23">
        <v>49</v>
      </c>
      <c r="BM653" s="23">
        <v>142</v>
      </c>
      <c r="BN653" s="23">
        <v>72</v>
      </c>
      <c r="BO653" s="21"/>
      <c r="BP653" s="21"/>
      <c r="BQ653" s="21"/>
      <c r="BR653" s="21"/>
      <c r="BS653" s="21"/>
      <c r="BT653" s="21"/>
      <c r="BU653" s="23">
        <v>0.1</v>
      </c>
      <c r="BV653" s="23">
        <v>0</v>
      </c>
      <c r="BW653" s="23">
        <v>0.01</v>
      </c>
      <c r="BX653" s="23">
        <v>0.11</v>
      </c>
      <c r="BY653" s="23">
        <v>1.46</v>
      </c>
      <c r="BZ653" s="23">
        <v>1</v>
      </c>
      <c r="CA653" s="23">
        <v>200</v>
      </c>
      <c r="CB653" s="23">
        <v>127</v>
      </c>
      <c r="CC653" s="23">
        <v>232</v>
      </c>
      <c r="CD653" s="23">
        <v>100</v>
      </c>
      <c r="CE653" s="23">
        <v>232</v>
      </c>
      <c r="CF653" s="23">
        <v>100</v>
      </c>
      <c r="CG653" s="23">
        <v>529</v>
      </c>
      <c r="CH653" s="23">
        <v>196</v>
      </c>
      <c r="CI653" s="23">
        <v>1</v>
      </c>
      <c r="CJ653" s="23">
        <v>0</v>
      </c>
      <c r="CK653" s="21"/>
      <c r="CL653" s="21"/>
      <c r="CM653" s="21"/>
      <c r="CN653" s="21"/>
      <c r="CO653" s="21"/>
      <c r="CP653" s="21"/>
      <c r="CQ653" s="21"/>
      <c r="CR653" s="21"/>
      <c r="CS653" s="21"/>
      <c r="CT653" s="21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</row>
    <row r="654" spans="1:267" ht="15.75" customHeight="1" thickBot="1">
      <c r="A654" s="21"/>
      <c r="B654" s="21"/>
      <c r="C654" s="23">
        <v>465351</v>
      </c>
      <c r="D654" s="23">
        <v>0</v>
      </c>
      <c r="E654" s="23">
        <v>0</v>
      </c>
      <c r="F654" s="23">
        <v>0</v>
      </c>
      <c r="G654" s="23">
        <v>0</v>
      </c>
      <c r="H654" s="23">
        <v>0</v>
      </c>
      <c r="I654" s="23">
        <v>3</v>
      </c>
      <c r="J654" s="21">
        <v>1.6</v>
      </c>
      <c r="K654" s="21">
        <v>1.1000000000000001</v>
      </c>
      <c r="L654" s="23">
        <v>2</v>
      </c>
      <c r="M654" s="21" t="s">
        <v>1988</v>
      </c>
      <c r="N654" s="21">
        <v>2</v>
      </c>
      <c r="O654" s="23">
        <v>566</v>
      </c>
      <c r="P654" s="24" t="b">
        <v>0</v>
      </c>
      <c r="Q654" s="21"/>
      <c r="R654" s="21"/>
      <c r="S654" s="23">
        <v>50</v>
      </c>
      <c r="T654" s="21" t="s">
        <v>1989</v>
      </c>
      <c r="U654" s="21">
        <v>2</v>
      </c>
      <c r="V654" s="21" t="s">
        <v>914</v>
      </c>
      <c r="W654" s="21">
        <v>0.2</v>
      </c>
      <c r="X654" s="24" t="b">
        <v>0</v>
      </c>
      <c r="Y654" s="21"/>
      <c r="Z654" s="21" t="s">
        <v>1129</v>
      </c>
      <c r="AA654" s="23">
        <v>20</v>
      </c>
      <c r="AB654" s="23">
        <v>39</v>
      </c>
      <c r="AC654" s="23">
        <v>2</v>
      </c>
      <c r="AD654" s="23">
        <v>1712</v>
      </c>
      <c r="AE654" s="23">
        <v>1712</v>
      </c>
      <c r="AF654" s="23">
        <v>1287</v>
      </c>
      <c r="AG654" s="23">
        <v>1287</v>
      </c>
      <c r="AH654" s="21">
        <v>0.4</v>
      </c>
      <c r="AI654" s="21">
        <v>0.4</v>
      </c>
      <c r="AJ654" s="21" t="s">
        <v>2643</v>
      </c>
      <c r="AK654" s="23">
        <v>90</v>
      </c>
      <c r="AL654" s="23">
        <v>0</v>
      </c>
      <c r="AM654" s="23">
        <v>0</v>
      </c>
      <c r="AN654" s="23">
        <v>0</v>
      </c>
      <c r="AO654" s="23">
        <v>1</v>
      </c>
      <c r="AP654" s="23">
        <v>0</v>
      </c>
      <c r="AQ654" s="23">
        <v>0</v>
      </c>
      <c r="AR654" s="23">
        <v>0</v>
      </c>
      <c r="AS654" s="23">
        <v>0</v>
      </c>
      <c r="AT654" s="23">
        <v>0</v>
      </c>
      <c r="AU654" s="23">
        <v>0</v>
      </c>
      <c r="AV654" s="23">
        <v>0</v>
      </c>
      <c r="AW654" s="23">
        <v>10</v>
      </c>
      <c r="AX654" s="21">
        <v>22.6</v>
      </c>
      <c r="AY654" s="21">
        <v>27.8</v>
      </c>
      <c r="AZ654" s="21">
        <v>2</v>
      </c>
      <c r="BA654" s="21">
        <v>5.2</v>
      </c>
      <c r="BB654" s="23">
        <v>1</v>
      </c>
      <c r="BC654" s="21">
        <v>0</v>
      </c>
      <c r="BD654" s="21">
        <v>0.08</v>
      </c>
      <c r="BE654" s="21">
        <v>0.08</v>
      </c>
      <c r="BF654" s="21">
        <v>1.46</v>
      </c>
      <c r="BG654" s="23">
        <v>59</v>
      </c>
      <c r="BH654" s="23">
        <v>20</v>
      </c>
      <c r="BI654" s="23">
        <v>31</v>
      </c>
      <c r="BJ654" s="23">
        <v>23</v>
      </c>
      <c r="BK654" s="23">
        <v>157</v>
      </c>
      <c r="BL654" s="23">
        <v>86</v>
      </c>
      <c r="BM654" s="23">
        <v>69</v>
      </c>
      <c r="BN654" s="23">
        <v>38</v>
      </c>
      <c r="BO654" s="23">
        <v>6</v>
      </c>
      <c r="BP654" s="21"/>
      <c r="BQ654" s="21"/>
      <c r="BR654" s="21"/>
      <c r="BS654" s="21"/>
      <c r="BT654" s="21"/>
      <c r="BU654" s="23">
        <v>0</v>
      </c>
      <c r="BV654" s="23">
        <v>0</v>
      </c>
      <c r="BW654" s="23">
        <v>0.08</v>
      </c>
      <c r="BX654" s="23">
        <v>0.08</v>
      </c>
      <c r="BY654" s="23">
        <v>1.46</v>
      </c>
      <c r="BZ654" s="23">
        <v>1</v>
      </c>
      <c r="CA654" s="23">
        <v>291</v>
      </c>
      <c r="CB654" s="23">
        <v>189</v>
      </c>
      <c r="CC654" s="23">
        <v>145</v>
      </c>
      <c r="CD654" s="23">
        <v>61</v>
      </c>
      <c r="CE654" s="23">
        <v>145</v>
      </c>
      <c r="CF654" s="23">
        <v>61</v>
      </c>
      <c r="CG654" s="23">
        <v>315</v>
      </c>
      <c r="CH654" s="23">
        <v>92</v>
      </c>
      <c r="CI654" s="23">
        <v>1</v>
      </c>
      <c r="CJ654" s="23">
        <v>0</v>
      </c>
      <c r="CK654" s="21"/>
      <c r="CL654" s="21"/>
      <c r="CM654" s="21"/>
      <c r="CN654" s="21"/>
      <c r="CO654" s="21"/>
      <c r="CP654" s="21"/>
      <c r="CQ654" s="21"/>
      <c r="CR654" s="21"/>
      <c r="CS654" s="21"/>
      <c r="CT654" s="21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</row>
    <row r="655" spans="1:267" ht="15.75" customHeight="1" thickBot="1">
      <c r="A655" s="21"/>
      <c r="B655" s="21"/>
      <c r="C655" s="23">
        <v>247632</v>
      </c>
      <c r="D655" s="23">
        <v>0</v>
      </c>
      <c r="E655" s="23">
        <v>0</v>
      </c>
      <c r="F655" s="23">
        <v>0</v>
      </c>
      <c r="G655" s="23">
        <v>0</v>
      </c>
      <c r="H655" s="23">
        <v>0</v>
      </c>
      <c r="I655" s="23">
        <v>3</v>
      </c>
      <c r="J655" s="21">
        <v>2.1</v>
      </c>
      <c r="K655" s="21">
        <v>1.6</v>
      </c>
      <c r="L655" s="23">
        <v>1</v>
      </c>
      <c r="M655" s="21" t="s">
        <v>1965</v>
      </c>
      <c r="N655" s="21">
        <v>1</v>
      </c>
      <c r="O655" s="23">
        <v>567</v>
      </c>
      <c r="P655" s="24" t="b">
        <v>0</v>
      </c>
      <c r="Q655" s="21"/>
      <c r="R655" s="21"/>
      <c r="S655" s="23">
        <v>55</v>
      </c>
      <c r="T655" s="21" t="s">
        <v>1966</v>
      </c>
      <c r="U655" s="21">
        <v>1</v>
      </c>
      <c r="V655" s="21" t="s">
        <v>1967</v>
      </c>
      <c r="W655" s="21">
        <v>0.2</v>
      </c>
      <c r="X655" s="24" t="b">
        <v>0</v>
      </c>
      <c r="Y655" s="21"/>
      <c r="Z655" s="21" t="s">
        <v>1129</v>
      </c>
      <c r="AA655" s="23">
        <v>20</v>
      </c>
      <c r="AB655" s="23">
        <v>39</v>
      </c>
      <c r="AC655" s="23">
        <v>1</v>
      </c>
      <c r="AD655" s="23">
        <v>3213</v>
      </c>
      <c r="AE655" s="23">
        <v>3213</v>
      </c>
      <c r="AF655" s="23">
        <v>1137</v>
      </c>
      <c r="AG655" s="23">
        <v>1137</v>
      </c>
      <c r="AH655" s="21">
        <v>0.2</v>
      </c>
      <c r="AI655" s="21">
        <v>0.2</v>
      </c>
      <c r="AJ655" s="21" t="s">
        <v>541</v>
      </c>
      <c r="AK655" s="23">
        <v>90</v>
      </c>
      <c r="AL655" s="23">
        <v>0</v>
      </c>
      <c r="AM655" s="23">
        <v>0</v>
      </c>
      <c r="AN655" s="23">
        <v>0</v>
      </c>
      <c r="AO655" s="23">
        <v>1</v>
      </c>
      <c r="AP655" s="23">
        <v>0</v>
      </c>
      <c r="AQ655" s="23">
        <v>0</v>
      </c>
      <c r="AR655" s="23">
        <v>0</v>
      </c>
      <c r="AS655" s="23">
        <v>1</v>
      </c>
      <c r="AT655" s="23">
        <v>0</v>
      </c>
      <c r="AU655" s="23">
        <v>0</v>
      </c>
      <c r="AV655" s="23">
        <v>0</v>
      </c>
      <c r="AW655" s="23">
        <v>19</v>
      </c>
      <c r="AX655" s="21">
        <v>20.2</v>
      </c>
      <c r="AY655" s="21">
        <v>65.400000000000006</v>
      </c>
      <c r="AZ655" s="21">
        <v>46</v>
      </c>
      <c r="BA655" s="21">
        <v>13.2</v>
      </c>
      <c r="BB655" s="23">
        <v>1</v>
      </c>
      <c r="BC655" s="21">
        <v>0.79</v>
      </c>
      <c r="BD655" s="21">
        <v>0.35</v>
      </c>
      <c r="BE655" s="21">
        <v>1.1399999999999999</v>
      </c>
      <c r="BF655" s="21">
        <v>1.46</v>
      </c>
      <c r="BG655" s="23">
        <v>73</v>
      </c>
      <c r="BH655" s="23">
        <v>24</v>
      </c>
      <c r="BI655" s="23">
        <v>6</v>
      </c>
      <c r="BJ655" s="23">
        <v>4</v>
      </c>
      <c r="BK655" s="23">
        <v>12</v>
      </c>
      <c r="BL655" s="23">
        <v>5</v>
      </c>
      <c r="BM655" s="23">
        <v>11</v>
      </c>
      <c r="BN655" s="23">
        <v>6</v>
      </c>
      <c r="BO655" s="21"/>
      <c r="BP655" s="21"/>
      <c r="BQ655" s="23">
        <v>3</v>
      </c>
      <c r="BR655" s="21"/>
      <c r="BS655" s="21"/>
      <c r="BT655" s="21"/>
      <c r="BU655" s="23">
        <v>0.79</v>
      </c>
      <c r="BV655" s="23">
        <v>0</v>
      </c>
      <c r="BW655" s="23">
        <v>0.35</v>
      </c>
      <c r="BX655" s="23">
        <v>1.1399999999999999</v>
      </c>
      <c r="BY655" s="23">
        <v>1.46</v>
      </c>
      <c r="BZ655" s="23">
        <v>1</v>
      </c>
      <c r="CA655" s="23">
        <v>134</v>
      </c>
      <c r="CB655" s="23">
        <v>87</v>
      </c>
      <c r="CC655" s="23">
        <v>261</v>
      </c>
      <c r="CD655" s="23">
        <v>122</v>
      </c>
      <c r="CE655" s="23">
        <v>261</v>
      </c>
      <c r="CF655" s="23">
        <v>122</v>
      </c>
      <c r="CG655" s="23">
        <v>330</v>
      </c>
      <c r="CH655" s="23">
        <v>99</v>
      </c>
      <c r="CI655" s="23">
        <v>1</v>
      </c>
      <c r="CJ655" s="23">
        <v>0</v>
      </c>
      <c r="CK655" s="21"/>
      <c r="CL655" s="21"/>
      <c r="CM655" s="21"/>
      <c r="CN655" s="21"/>
      <c r="CO655" s="21"/>
      <c r="CP655" s="21"/>
      <c r="CQ655" s="21"/>
      <c r="CR655" s="21"/>
      <c r="CS655" s="21"/>
      <c r="CT655" s="21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</row>
    <row r="656" spans="1:267" ht="15.75" customHeight="1" thickBot="1">
      <c r="A656" s="21"/>
      <c r="B656" s="21"/>
      <c r="C656" s="23">
        <v>200600</v>
      </c>
      <c r="D656" s="23">
        <v>0</v>
      </c>
      <c r="E656" s="23">
        <v>0</v>
      </c>
      <c r="F656" s="23">
        <v>0</v>
      </c>
      <c r="G656" s="23">
        <v>0</v>
      </c>
      <c r="H656" s="23">
        <v>0</v>
      </c>
      <c r="I656" s="23">
        <v>3</v>
      </c>
      <c r="J656" s="21">
        <v>2.1</v>
      </c>
      <c r="K656" s="21">
        <v>1.6</v>
      </c>
      <c r="L656" s="23">
        <v>0</v>
      </c>
      <c r="M656" s="21" t="s">
        <v>1297</v>
      </c>
      <c r="N656" s="21">
        <v>0</v>
      </c>
      <c r="O656" s="23">
        <v>568</v>
      </c>
      <c r="P656" s="24" t="b">
        <v>0</v>
      </c>
      <c r="Q656" s="21"/>
      <c r="R656" s="21"/>
      <c r="S656" s="23">
        <v>55</v>
      </c>
      <c r="T656" s="21" t="s">
        <v>1960</v>
      </c>
      <c r="U656" s="21">
        <v>0</v>
      </c>
      <c r="V656" s="21" t="s">
        <v>1961</v>
      </c>
      <c r="W656" s="21">
        <v>0.1</v>
      </c>
      <c r="X656" s="24" t="b">
        <v>0</v>
      </c>
      <c r="Y656" s="21"/>
      <c r="Z656" s="21" t="s">
        <v>1129</v>
      </c>
      <c r="AA656" s="23">
        <v>20</v>
      </c>
      <c r="AB656" s="23">
        <v>39</v>
      </c>
      <c r="AC656" s="23">
        <v>0</v>
      </c>
      <c r="AD656" s="23">
        <v>318</v>
      </c>
      <c r="AE656" s="23">
        <v>318</v>
      </c>
      <c r="AF656" s="23">
        <v>1340</v>
      </c>
      <c r="AG656" s="23">
        <v>1340</v>
      </c>
      <c r="AH656" s="21">
        <v>0</v>
      </c>
      <c r="AI656" s="21">
        <v>0</v>
      </c>
      <c r="AJ656" s="21" t="s">
        <v>711</v>
      </c>
      <c r="AK656" s="23">
        <v>0</v>
      </c>
      <c r="AL656" s="23">
        <v>0</v>
      </c>
      <c r="AM656" s="23">
        <v>0</v>
      </c>
      <c r="AN656" s="23">
        <v>0</v>
      </c>
      <c r="AO656" s="23">
        <v>0</v>
      </c>
      <c r="AP656" s="23">
        <v>0</v>
      </c>
      <c r="AQ656" s="23">
        <v>0</v>
      </c>
      <c r="AR656" s="23">
        <v>0</v>
      </c>
      <c r="AS656" s="23">
        <v>0</v>
      </c>
      <c r="AT656" s="23">
        <v>0</v>
      </c>
      <c r="AU656" s="23">
        <v>0</v>
      </c>
      <c r="AV656" s="23">
        <v>0</v>
      </c>
      <c r="AW656" s="23">
        <v>0</v>
      </c>
      <c r="AX656" s="21">
        <v>0</v>
      </c>
      <c r="AY656" s="21">
        <v>0</v>
      </c>
      <c r="AZ656" s="21">
        <v>0</v>
      </c>
      <c r="BA656" s="21">
        <v>0</v>
      </c>
      <c r="BB656" s="23">
        <v>0</v>
      </c>
      <c r="BC656" s="21">
        <v>0</v>
      </c>
      <c r="BD656" s="21">
        <v>0</v>
      </c>
      <c r="BE656" s="21">
        <v>0</v>
      </c>
      <c r="BF656" s="21">
        <v>0</v>
      </c>
      <c r="BG656" s="23">
        <v>620</v>
      </c>
      <c r="BH656" s="23">
        <v>258</v>
      </c>
      <c r="BI656" s="23">
        <v>623</v>
      </c>
      <c r="BJ656" s="23">
        <v>262</v>
      </c>
      <c r="BK656" s="23">
        <v>618</v>
      </c>
      <c r="BL656" s="23">
        <v>257</v>
      </c>
      <c r="BM656" s="23">
        <v>625</v>
      </c>
      <c r="BN656" s="23">
        <v>263</v>
      </c>
      <c r="BO656" s="21"/>
      <c r="BP656" s="21"/>
      <c r="BQ656" s="21"/>
      <c r="BR656" s="21"/>
      <c r="BS656" s="21"/>
      <c r="BT656" s="21"/>
      <c r="BU656" s="23">
        <v>0</v>
      </c>
      <c r="BV656" s="23">
        <v>0</v>
      </c>
      <c r="BW656" s="23">
        <v>0</v>
      </c>
      <c r="BX656" s="23">
        <v>0</v>
      </c>
      <c r="BY656" s="23">
        <v>0</v>
      </c>
      <c r="BZ656" s="23">
        <v>0</v>
      </c>
      <c r="CA656" s="23">
        <v>118</v>
      </c>
      <c r="CB656" s="23">
        <v>73</v>
      </c>
      <c r="CC656" s="23">
        <v>630</v>
      </c>
      <c r="CD656" s="23">
        <v>266</v>
      </c>
      <c r="CE656" s="23">
        <v>630</v>
      </c>
      <c r="CF656" s="23">
        <v>266</v>
      </c>
      <c r="CG656" s="23">
        <v>390</v>
      </c>
      <c r="CH656" s="23">
        <v>122</v>
      </c>
      <c r="CI656" s="23">
        <v>0</v>
      </c>
      <c r="CJ656" s="23">
        <v>0</v>
      </c>
      <c r="CK656" s="21"/>
      <c r="CL656" s="21"/>
      <c r="CM656" s="21"/>
      <c r="CN656" s="21"/>
      <c r="CO656" s="21"/>
      <c r="CP656" s="21"/>
      <c r="CQ656" s="21"/>
      <c r="CR656" s="21"/>
      <c r="CS656" s="21"/>
      <c r="CT656" s="21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</row>
    <row r="657" spans="1:267" ht="15.75" customHeight="1" thickBot="1">
      <c r="A657" s="21"/>
      <c r="B657" s="21"/>
      <c r="C657" s="23">
        <v>149065</v>
      </c>
      <c r="D657" s="23">
        <v>0</v>
      </c>
      <c r="E657" s="23">
        <v>0</v>
      </c>
      <c r="F657" s="23">
        <v>0</v>
      </c>
      <c r="G657" s="23">
        <v>0</v>
      </c>
      <c r="H657" s="23">
        <v>0</v>
      </c>
      <c r="I657" s="23">
        <v>1</v>
      </c>
      <c r="J657" s="21">
        <v>3.2</v>
      </c>
      <c r="K657" s="21">
        <v>2.7</v>
      </c>
      <c r="L657" s="23">
        <v>2</v>
      </c>
      <c r="M657" s="21" t="s">
        <v>1952</v>
      </c>
      <c r="N657" s="21">
        <v>2</v>
      </c>
      <c r="O657" s="23">
        <v>569</v>
      </c>
      <c r="P657" s="24" t="b">
        <v>0</v>
      </c>
      <c r="Q657" s="21"/>
      <c r="R657" s="21"/>
      <c r="S657" s="23">
        <v>50</v>
      </c>
      <c r="T657" s="21" t="s">
        <v>1953</v>
      </c>
      <c r="U657" s="21">
        <v>2</v>
      </c>
      <c r="V657" s="21" t="s">
        <v>1954</v>
      </c>
      <c r="W657" s="21">
        <v>1.1000000000000001</v>
      </c>
      <c r="X657" s="24" t="b">
        <v>0</v>
      </c>
      <c r="Y657" s="21"/>
      <c r="Z657" s="21" t="s">
        <v>1129</v>
      </c>
      <c r="AA657" s="23">
        <v>20</v>
      </c>
      <c r="AB657" s="23">
        <v>39</v>
      </c>
      <c r="AC657" s="23">
        <v>2</v>
      </c>
      <c r="AD657" s="23">
        <v>2836</v>
      </c>
      <c r="AE657" s="23">
        <v>2836</v>
      </c>
      <c r="AF657" s="23">
        <v>4150</v>
      </c>
      <c r="AG657" s="23">
        <v>4150</v>
      </c>
      <c r="AH657" s="21">
        <v>0.4</v>
      </c>
      <c r="AI657" s="21">
        <v>0.4</v>
      </c>
      <c r="AJ657" s="21" t="s">
        <v>94</v>
      </c>
      <c r="AK657" s="23">
        <v>90</v>
      </c>
      <c r="AL657" s="23">
        <v>0</v>
      </c>
      <c r="AM657" s="23">
        <v>0</v>
      </c>
      <c r="AN657" s="23">
        <v>0</v>
      </c>
      <c r="AO657" s="23">
        <v>1</v>
      </c>
      <c r="AP657" s="23">
        <v>0</v>
      </c>
      <c r="AQ657" s="23">
        <v>0</v>
      </c>
      <c r="AR657" s="23">
        <v>0</v>
      </c>
      <c r="AS657" s="23">
        <v>0</v>
      </c>
      <c r="AT657" s="23">
        <v>0</v>
      </c>
      <c r="AU657" s="23">
        <v>2</v>
      </c>
      <c r="AV657" s="23">
        <v>0</v>
      </c>
      <c r="AW657" s="23">
        <v>12</v>
      </c>
      <c r="AX657" s="21">
        <v>19.2</v>
      </c>
      <c r="AY657" s="21">
        <v>0</v>
      </c>
      <c r="AZ657" s="21">
        <v>0</v>
      </c>
      <c r="BA657" s="21">
        <v>1.9</v>
      </c>
      <c r="BB657" s="23">
        <v>1</v>
      </c>
      <c r="BC657" s="21">
        <v>0</v>
      </c>
      <c r="BD657" s="21">
        <v>0</v>
      </c>
      <c r="BE657" s="21">
        <v>0</v>
      </c>
      <c r="BF657" s="21">
        <v>1.46</v>
      </c>
      <c r="BG657" s="23">
        <v>79</v>
      </c>
      <c r="BH657" s="23">
        <v>8</v>
      </c>
      <c r="BI657" s="23">
        <v>530</v>
      </c>
      <c r="BJ657" s="23">
        <v>69</v>
      </c>
      <c r="BK657" s="23">
        <v>514</v>
      </c>
      <c r="BL657" s="23">
        <v>69</v>
      </c>
      <c r="BM657" s="23">
        <v>162</v>
      </c>
      <c r="BN657" s="23">
        <v>9</v>
      </c>
      <c r="BO657" s="21"/>
      <c r="BP657" s="21"/>
      <c r="BQ657" s="21"/>
      <c r="BR657" s="21"/>
      <c r="BS657" s="21"/>
      <c r="BT657" s="21"/>
      <c r="BU657" s="23">
        <v>0</v>
      </c>
      <c r="BV657" s="23">
        <v>2</v>
      </c>
      <c r="BW657" s="23">
        <v>0</v>
      </c>
      <c r="BX657" s="23">
        <v>0</v>
      </c>
      <c r="BY657" s="23">
        <v>1.46</v>
      </c>
      <c r="BZ657" s="23">
        <v>1</v>
      </c>
      <c r="CA657" s="23">
        <v>199</v>
      </c>
      <c r="CB657" s="23">
        <v>7</v>
      </c>
      <c r="CC657" s="23">
        <v>126</v>
      </c>
      <c r="CD657" s="23">
        <v>17</v>
      </c>
      <c r="CE657" s="23">
        <v>126</v>
      </c>
      <c r="CF657" s="23">
        <v>17</v>
      </c>
      <c r="CG657" s="23">
        <v>161</v>
      </c>
      <c r="CH657" s="23">
        <v>20</v>
      </c>
      <c r="CI657" s="23">
        <v>1</v>
      </c>
      <c r="CJ657" s="23">
        <v>0</v>
      </c>
      <c r="CK657" s="21"/>
      <c r="CL657" s="21"/>
      <c r="CM657" s="21"/>
      <c r="CN657" s="21"/>
      <c r="CO657" s="21"/>
      <c r="CP657" s="21"/>
      <c r="CQ657" s="21"/>
      <c r="CR657" s="21"/>
      <c r="CS657" s="21"/>
      <c r="CT657" s="21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</row>
    <row r="658" spans="1:267" ht="15.75" customHeight="1" thickBot="1">
      <c r="A658" s="21"/>
      <c r="B658" s="21"/>
      <c r="C658" s="23">
        <v>88484</v>
      </c>
      <c r="D658" s="23">
        <v>0</v>
      </c>
      <c r="E658" s="23">
        <v>0</v>
      </c>
      <c r="F658" s="23">
        <v>0</v>
      </c>
      <c r="G658" s="23">
        <v>0</v>
      </c>
      <c r="H658" s="23">
        <v>0</v>
      </c>
      <c r="I658" s="23">
        <v>3</v>
      </c>
      <c r="J658" s="21">
        <v>1.6</v>
      </c>
      <c r="K658" s="21">
        <v>1.1000000000000001</v>
      </c>
      <c r="L658" s="23">
        <v>3</v>
      </c>
      <c r="M658" s="21" t="s">
        <v>1166</v>
      </c>
      <c r="N658" s="21">
        <v>3</v>
      </c>
      <c r="O658" s="23">
        <v>570</v>
      </c>
      <c r="P658" s="24" t="b">
        <v>0</v>
      </c>
      <c r="Q658" s="21"/>
      <c r="R658" s="21"/>
      <c r="S658" s="23">
        <v>50</v>
      </c>
      <c r="T658" s="21" t="s">
        <v>2001</v>
      </c>
      <c r="U658" s="21">
        <v>3</v>
      </c>
      <c r="V658" s="21" t="s">
        <v>2002</v>
      </c>
      <c r="W658" s="21">
        <v>0.1</v>
      </c>
      <c r="X658" s="24" t="b">
        <v>0</v>
      </c>
      <c r="Y658" s="21"/>
      <c r="Z658" s="21" t="s">
        <v>1129</v>
      </c>
      <c r="AA658" s="23">
        <v>20</v>
      </c>
      <c r="AB658" s="23">
        <v>39</v>
      </c>
      <c r="AC658" s="23">
        <v>3</v>
      </c>
      <c r="AD658" s="23">
        <v>1868</v>
      </c>
      <c r="AE658" s="23">
        <v>1868</v>
      </c>
      <c r="AF658" s="23">
        <v>709</v>
      </c>
      <c r="AG658" s="23">
        <v>709</v>
      </c>
      <c r="AH658" s="21">
        <v>0.6</v>
      </c>
      <c r="AI658" s="21">
        <v>0.6</v>
      </c>
      <c r="AJ658" s="21" t="s">
        <v>2002</v>
      </c>
      <c r="AK658" s="23">
        <v>62</v>
      </c>
      <c r="AL658" s="23">
        <v>0</v>
      </c>
      <c r="AM658" s="23">
        <v>0</v>
      </c>
      <c r="AN658" s="23">
        <v>1</v>
      </c>
      <c r="AO658" s="23">
        <v>0</v>
      </c>
      <c r="AP658" s="23">
        <v>0</v>
      </c>
      <c r="AQ658" s="23">
        <v>0</v>
      </c>
      <c r="AR658" s="23">
        <v>0</v>
      </c>
      <c r="AS658" s="23">
        <v>0</v>
      </c>
      <c r="AT658" s="23">
        <v>0</v>
      </c>
      <c r="AU658" s="23">
        <v>0</v>
      </c>
      <c r="AV658" s="23">
        <v>0</v>
      </c>
      <c r="AW658" s="23">
        <v>6</v>
      </c>
      <c r="AX658" s="21">
        <v>10.8</v>
      </c>
      <c r="AY658" s="21">
        <v>34.9</v>
      </c>
      <c r="AZ658" s="21">
        <v>9</v>
      </c>
      <c r="BA658" s="21">
        <v>5.5</v>
      </c>
      <c r="BB658" s="23">
        <v>1</v>
      </c>
      <c r="BC658" s="21">
        <v>0.06</v>
      </c>
      <c r="BD658" s="21">
        <v>0.3</v>
      </c>
      <c r="BE658" s="21">
        <v>0.36</v>
      </c>
      <c r="BF658" s="21">
        <v>0.74</v>
      </c>
      <c r="BG658" s="23">
        <v>131</v>
      </c>
      <c r="BH658" s="23">
        <v>50</v>
      </c>
      <c r="BI658" s="23">
        <v>20</v>
      </c>
      <c r="BJ658" s="23">
        <v>13</v>
      </c>
      <c r="BK658" s="23">
        <v>83</v>
      </c>
      <c r="BL658" s="23">
        <v>48</v>
      </c>
      <c r="BM658" s="23">
        <v>64</v>
      </c>
      <c r="BN658" s="23">
        <v>34</v>
      </c>
      <c r="BO658" s="23">
        <v>2</v>
      </c>
      <c r="BP658" s="21"/>
      <c r="BQ658" s="23">
        <v>2</v>
      </c>
      <c r="BR658" s="21"/>
      <c r="BS658" s="21"/>
      <c r="BT658" s="21"/>
      <c r="BU658" s="23">
        <v>0.09</v>
      </c>
      <c r="BV658" s="23">
        <v>0</v>
      </c>
      <c r="BW658" s="23">
        <v>0.44</v>
      </c>
      <c r="BX658" s="23">
        <v>0.53</v>
      </c>
      <c r="BY658" s="23">
        <v>1.07</v>
      </c>
      <c r="BZ658" s="23">
        <v>0</v>
      </c>
      <c r="CA658" s="23">
        <v>175</v>
      </c>
      <c r="CB658" s="23">
        <v>112</v>
      </c>
      <c r="CC658" s="23">
        <v>71</v>
      </c>
      <c r="CD658" s="23">
        <v>26</v>
      </c>
      <c r="CE658" s="23">
        <v>71</v>
      </c>
      <c r="CF658" s="23">
        <v>26</v>
      </c>
      <c r="CG658" s="23">
        <v>419</v>
      </c>
      <c r="CH658" s="23">
        <v>137</v>
      </c>
      <c r="CI658" s="23">
        <v>1.45</v>
      </c>
      <c r="CJ658" s="23">
        <v>1.45</v>
      </c>
      <c r="CK658" s="21"/>
      <c r="CL658" s="21"/>
      <c r="CM658" s="21"/>
      <c r="CN658" s="21"/>
      <c r="CO658" s="21"/>
      <c r="CP658" s="21"/>
      <c r="CQ658" s="21"/>
      <c r="CR658" s="21"/>
      <c r="CS658" s="21"/>
      <c r="CT658" s="21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</row>
    <row r="659" spans="1:267" ht="15.75" customHeight="1" thickBot="1">
      <c r="A659" s="23">
        <v>0</v>
      </c>
      <c r="B659" s="23">
        <v>0</v>
      </c>
      <c r="C659" s="23">
        <v>216208</v>
      </c>
      <c r="D659" s="23">
        <v>0</v>
      </c>
      <c r="E659" s="23">
        <v>0</v>
      </c>
      <c r="F659" s="23">
        <v>0</v>
      </c>
      <c r="G659" s="23">
        <v>0</v>
      </c>
      <c r="H659" s="23">
        <v>0</v>
      </c>
      <c r="I659" s="23">
        <v>1</v>
      </c>
      <c r="J659" s="21">
        <v>0</v>
      </c>
      <c r="K659" s="21">
        <v>0</v>
      </c>
      <c r="L659" s="23">
        <v>0</v>
      </c>
      <c r="M659" s="21" t="s">
        <v>1977</v>
      </c>
      <c r="N659" s="21">
        <v>0</v>
      </c>
      <c r="O659" s="23">
        <v>571</v>
      </c>
      <c r="P659" s="24" t="b">
        <v>0</v>
      </c>
      <c r="Q659" s="21" t="s">
        <v>2795</v>
      </c>
      <c r="R659" s="21" t="s">
        <v>2796</v>
      </c>
      <c r="S659" s="23">
        <v>40</v>
      </c>
      <c r="T659" s="21" t="s">
        <v>1978</v>
      </c>
      <c r="U659" s="21">
        <v>0</v>
      </c>
      <c r="V659" s="21" t="s">
        <v>1032</v>
      </c>
      <c r="W659" s="21">
        <v>0.6</v>
      </c>
      <c r="X659" s="24" t="b">
        <v>0</v>
      </c>
      <c r="Y659" s="21"/>
      <c r="Z659" s="21" t="s">
        <v>1143</v>
      </c>
      <c r="AA659" s="23">
        <v>20</v>
      </c>
      <c r="AB659" s="23">
        <v>39</v>
      </c>
      <c r="AC659" s="23">
        <v>0</v>
      </c>
      <c r="AD659" s="23">
        <v>0</v>
      </c>
      <c r="AE659" s="23">
        <v>0</v>
      </c>
      <c r="AF659" s="23">
        <v>4571</v>
      </c>
      <c r="AG659" s="23">
        <v>4571</v>
      </c>
      <c r="AH659" s="21">
        <v>0</v>
      </c>
      <c r="AI659" s="21">
        <v>0</v>
      </c>
      <c r="AJ659" s="21" t="s">
        <v>1032</v>
      </c>
      <c r="AK659" s="23">
        <v>0</v>
      </c>
      <c r="AL659" s="23">
        <v>0</v>
      </c>
      <c r="AM659" s="23">
        <v>0</v>
      </c>
      <c r="AN659" s="23">
        <v>0</v>
      </c>
      <c r="AO659" s="23">
        <v>0</v>
      </c>
      <c r="AP659" s="23">
        <v>0</v>
      </c>
      <c r="AQ659" s="23">
        <v>0</v>
      </c>
      <c r="AR659" s="23">
        <v>0</v>
      </c>
      <c r="AS659" s="23">
        <v>0</v>
      </c>
      <c r="AT659" s="23">
        <v>0</v>
      </c>
      <c r="AU659" s="23">
        <v>0</v>
      </c>
      <c r="AV659" s="23">
        <v>0</v>
      </c>
      <c r="AW659" s="23">
        <v>0</v>
      </c>
      <c r="AX659" s="21">
        <v>0</v>
      </c>
      <c r="AY659" s="21">
        <v>0</v>
      </c>
      <c r="AZ659" s="21">
        <v>0</v>
      </c>
      <c r="BA659" s="21">
        <v>0</v>
      </c>
      <c r="BB659" s="23">
        <v>0</v>
      </c>
      <c r="BC659" s="21">
        <v>0</v>
      </c>
      <c r="BD659" s="21">
        <v>0</v>
      </c>
      <c r="BE659" s="21">
        <v>0</v>
      </c>
      <c r="BF659" s="21">
        <v>0</v>
      </c>
      <c r="BG659" s="23">
        <v>281</v>
      </c>
      <c r="BH659" s="23">
        <v>44</v>
      </c>
      <c r="BI659" s="23">
        <v>272</v>
      </c>
      <c r="BJ659" s="23">
        <v>32</v>
      </c>
      <c r="BK659" s="23">
        <v>229</v>
      </c>
      <c r="BL659" s="23">
        <v>31</v>
      </c>
      <c r="BM659" s="23">
        <v>290</v>
      </c>
      <c r="BN659" s="23">
        <v>44</v>
      </c>
      <c r="BO659" s="21"/>
      <c r="BP659" s="21"/>
      <c r="BQ659" s="21"/>
      <c r="BR659" s="21"/>
      <c r="BS659" s="21"/>
      <c r="BT659" s="21"/>
      <c r="BU659" s="23">
        <v>0</v>
      </c>
      <c r="BV659" s="23">
        <v>0</v>
      </c>
      <c r="BW659" s="23">
        <v>0</v>
      </c>
      <c r="BX659" s="23">
        <v>0</v>
      </c>
      <c r="BY659" s="23">
        <v>0</v>
      </c>
      <c r="BZ659" s="23">
        <v>0</v>
      </c>
      <c r="CA659" s="23">
        <v>609</v>
      </c>
      <c r="CB659" s="23">
        <v>60</v>
      </c>
      <c r="CC659" s="23">
        <v>337</v>
      </c>
      <c r="CD659" s="23">
        <v>50</v>
      </c>
      <c r="CE659" s="23">
        <v>337</v>
      </c>
      <c r="CF659" s="23">
        <v>50</v>
      </c>
      <c r="CG659" s="23">
        <v>215</v>
      </c>
      <c r="CH659" s="23">
        <v>31</v>
      </c>
      <c r="CI659" s="23">
        <v>0</v>
      </c>
      <c r="CJ659" s="23">
        <v>0</v>
      </c>
      <c r="CK659" s="21"/>
      <c r="CL659" s="21"/>
      <c r="CM659" s="21"/>
      <c r="CN659" s="21"/>
      <c r="CO659" s="21"/>
      <c r="CP659" s="21"/>
      <c r="CQ659" s="21"/>
      <c r="CR659" s="21"/>
      <c r="CS659" s="21"/>
      <c r="CT659" s="21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</row>
    <row r="660" spans="1:267" ht="15.75" customHeight="1" thickBot="1">
      <c r="A660" s="21"/>
      <c r="B660" s="21"/>
      <c r="C660" s="23">
        <v>200402</v>
      </c>
      <c r="D660" s="23">
        <v>0</v>
      </c>
      <c r="E660" s="23">
        <v>0</v>
      </c>
      <c r="F660" s="23">
        <v>0</v>
      </c>
      <c r="G660" s="23">
        <v>0</v>
      </c>
      <c r="H660" s="23">
        <v>0</v>
      </c>
      <c r="I660" s="23">
        <v>2</v>
      </c>
      <c r="J660" s="21">
        <v>2</v>
      </c>
      <c r="K660" s="21">
        <v>1.5</v>
      </c>
      <c r="L660" s="23">
        <v>2</v>
      </c>
      <c r="M660" s="21" t="s">
        <v>1957</v>
      </c>
      <c r="N660" s="21">
        <v>2</v>
      </c>
      <c r="O660" s="23">
        <v>572</v>
      </c>
      <c r="P660" s="24" t="b">
        <v>0</v>
      </c>
      <c r="Q660" s="21"/>
      <c r="R660" s="21"/>
      <c r="S660" s="23">
        <v>45</v>
      </c>
      <c r="T660" s="21" t="s">
        <v>1958</v>
      </c>
      <c r="U660" s="21">
        <v>2</v>
      </c>
      <c r="V660" s="21" t="s">
        <v>1959</v>
      </c>
      <c r="W660" s="21">
        <v>0.3</v>
      </c>
      <c r="X660" s="24" t="b">
        <v>0</v>
      </c>
      <c r="Y660" s="21"/>
      <c r="Z660" s="21" t="s">
        <v>1129</v>
      </c>
      <c r="AA660" s="23">
        <v>20</v>
      </c>
      <c r="AB660" s="23">
        <v>39</v>
      </c>
      <c r="AC660" s="23">
        <v>2</v>
      </c>
      <c r="AD660" s="23">
        <v>2914</v>
      </c>
      <c r="AE660" s="23">
        <v>2914</v>
      </c>
      <c r="AF660" s="23">
        <v>1208</v>
      </c>
      <c r="AG660" s="23">
        <v>1208</v>
      </c>
      <c r="AH660" s="21">
        <v>0.4</v>
      </c>
      <c r="AI660" s="21">
        <v>0.4</v>
      </c>
      <c r="AJ660" s="21" t="s">
        <v>2644</v>
      </c>
      <c r="AK660" s="23">
        <v>90</v>
      </c>
      <c r="AL660" s="23">
        <v>0</v>
      </c>
      <c r="AM660" s="23">
        <v>0</v>
      </c>
      <c r="AN660" s="23">
        <v>0</v>
      </c>
      <c r="AO660" s="23">
        <v>1</v>
      </c>
      <c r="AP660" s="23">
        <v>0</v>
      </c>
      <c r="AQ660" s="23">
        <v>0</v>
      </c>
      <c r="AR660" s="23">
        <v>0</v>
      </c>
      <c r="AS660" s="23">
        <v>0</v>
      </c>
      <c r="AT660" s="23">
        <v>0</v>
      </c>
      <c r="AU660" s="23">
        <v>0</v>
      </c>
      <c r="AV660" s="23">
        <v>0</v>
      </c>
      <c r="AW660" s="23">
        <v>17</v>
      </c>
      <c r="AX660" s="21">
        <v>27.4</v>
      </c>
      <c r="AY660" s="21">
        <v>17.3</v>
      </c>
      <c r="AZ660" s="21">
        <v>2</v>
      </c>
      <c r="BA660" s="21">
        <v>4.7</v>
      </c>
      <c r="BB660" s="23">
        <v>1</v>
      </c>
      <c r="BC660" s="21">
        <v>0</v>
      </c>
      <c r="BD660" s="21">
        <v>0.13</v>
      </c>
      <c r="BE660" s="21">
        <v>0.13</v>
      </c>
      <c r="BF660" s="21">
        <v>1.46</v>
      </c>
      <c r="BG660" s="23">
        <v>45</v>
      </c>
      <c r="BH660" s="23">
        <v>14</v>
      </c>
      <c r="BI660" s="23">
        <v>65</v>
      </c>
      <c r="BJ660" s="23">
        <v>13</v>
      </c>
      <c r="BK660" s="23">
        <v>140</v>
      </c>
      <c r="BL660" s="23">
        <v>42</v>
      </c>
      <c r="BM660" s="23">
        <v>84</v>
      </c>
      <c r="BN660" s="23">
        <v>23</v>
      </c>
      <c r="BO660" s="21"/>
      <c r="BP660" s="21"/>
      <c r="BQ660" s="21"/>
      <c r="BR660" s="21"/>
      <c r="BS660" s="21"/>
      <c r="BT660" s="21"/>
      <c r="BU660" s="23">
        <v>0</v>
      </c>
      <c r="BV660" s="23">
        <v>0</v>
      </c>
      <c r="BW660" s="23">
        <v>0.13</v>
      </c>
      <c r="BX660" s="23">
        <v>0.13</v>
      </c>
      <c r="BY660" s="23">
        <v>1.46</v>
      </c>
      <c r="BZ660" s="23">
        <v>1</v>
      </c>
      <c r="CA660" s="23">
        <v>403</v>
      </c>
      <c r="CB660" s="23">
        <v>98</v>
      </c>
      <c r="CC660" s="23">
        <v>108</v>
      </c>
      <c r="CD660" s="23">
        <v>37</v>
      </c>
      <c r="CE660" s="23">
        <v>108</v>
      </c>
      <c r="CF660" s="23">
        <v>37</v>
      </c>
      <c r="CG660" s="23">
        <v>265</v>
      </c>
      <c r="CH660" s="23">
        <v>98</v>
      </c>
      <c r="CI660" s="23">
        <v>1</v>
      </c>
      <c r="CJ660" s="23">
        <v>0</v>
      </c>
      <c r="CK660" s="21"/>
      <c r="CL660" s="21"/>
      <c r="CM660" s="21"/>
      <c r="CN660" s="21"/>
      <c r="CO660" s="21"/>
      <c r="CP660" s="21"/>
      <c r="CQ660" s="21"/>
      <c r="CR660" s="21"/>
      <c r="CS660" s="21"/>
      <c r="CT660" s="21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</row>
    <row r="661" spans="1:267" ht="15.75" customHeight="1" thickBot="1">
      <c r="A661" s="21"/>
      <c r="B661" s="21"/>
      <c r="C661" s="23">
        <v>510362</v>
      </c>
      <c r="D661" s="23">
        <v>0</v>
      </c>
      <c r="E661" s="23">
        <v>0</v>
      </c>
      <c r="F661" s="23">
        <v>0</v>
      </c>
      <c r="G661" s="23">
        <v>0</v>
      </c>
      <c r="H661" s="23">
        <v>0</v>
      </c>
      <c r="I661" s="23">
        <v>2</v>
      </c>
      <c r="J661" s="21">
        <v>2</v>
      </c>
      <c r="K661" s="21">
        <v>1.5</v>
      </c>
      <c r="L661" s="23">
        <v>0</v>
      </c>
      <c r="M661" s="21" t="s">
        <v>1972</v>
      </c>
      <c r="N661" s="21">
        <v>0</v>
      </c>
      <c r="O661" s="23">
        <v>573</v>
      </c>
      <c r="P661" s="24" t="b">
        <v>0</v>
      </c>
      <c r="Q661" s="21"/>
      <c r="R661" s="21"/>
      <c r="S661" s="23">
        <v>45</v>
      </c>
      <c r="T661" s="21" t="s">
        <v>1973</v>
      </c>
      <c r="U661" s="21">
        <v>0</v>
      </c>
      <c r="V661" s="21" t="s">
        <v>967</v>
      </c>
      <c r="W661" s="21">
        <v>0.1</v>
      </c>
      <c r="X661" s="24" t="b">
        <v>0</v>
      </c>
      <c r="Y661" s="21"/>
      <c r="Z661" s="21" t="s">
        <v>1129</v>
      </c>
      <c r="AA661" s="23">
        <v>20</v>
      </c>
      <c r="AB661" s="23">
        <v>39</v>
      </c>
      <c r="AC661" s="23">
        <v>0</v>
      </c>
      <c r="AD661" s="23">
        <v>114</v>
      </c>
      <c r="AE661" s="23">
        <v>114</v>
      </c>
      <c r="AF661" s="23">
        <v>537</v>
      </c>
      <c r="AG661" s="23">
        <v>537</v>
      </c>
      <c r="AH661" s="21">
        <v>0</v>
      </c>
      <c r="AI661" s="21">
        <v>0</v>
      </c>
      <c r="AJ661" s="21" t="s">
        <v>910</v>
      </c>
      <c r="AK661" s="23">
        <v>0</v>
      </c>
      <c r="AL661" s="23">
        <v>0</v>
      </c>
      <c r="AM661" s="23">
        <v>0</v>
      </c>
      <c r="AN661" s="23">
        <v>0</v>
      </c>
      <c r="AO661" s="23">
        <v>0</v>
      </c>
      <c r="AP661" s="23">
        <v>0</v>
      </c>
      <c r="AQ661" s="23">
        <v>0</v>
      </c>
      <c r="AR661" s="23">
        <v>0</v>
      </c>
      <c r="AS661" s="23">
        <v>0</v>
      </c>
      <c r="AT661" s="23">
        <v>0</v>
      </c>
      <c r="AU661" s="23">
        <v>0</v>
      </c>
      <c r="AV661" s="23">
        <v>0</v>
      </c>
      <c r="AW661" s="23">
        <v>0</v>
      </c>
      <c r="AX661" s="21">
        <v>0</v>
      </c>
      <c r="AY661" s="21">
        <v>0</v>
      </c>
      <c r="AZ661" s="21">
        <v>0</v>
      </c>
      <c r="BA661" s="21">
        <v>0</v>
      </c>
      <c r="BB661" s="23">
        <v>0</v>
      </c>
      <c r="BC661" s="21">
        <v>0</v>
      </c>
      <c r="BD661" s="21">
        <v>0</v>
      </c>
      <c r="BE661" s="21">
        <v>0</v>
      </c>
      <c r="BF661" s="21">
        <v>0</v>
      </c>
      <c r="BG661" s="23">
        <v>484</v>
      </c>
      <c r="BH661" s="23">
        <v>203</v>
      </c>
      <c r="BI661" s="23">
        <v>484</v>
      </c>
      <c r="BJ661" s="23">
        <v>202</v>
      </c>
      <c r="BK661" s="23">
        <v>464</v>
      </c>
      <c r="BL661" s="23">
        <v>197</v>
      </c>
      <c r="BM661" s="23">
        <v>492</v>
      </c>
      <c r="BN661" s="23">
        <v>202</v>
      </c>
      <c r="BO661" s="21"/>
      <c r="BP661" s="21"/>
      <c r="BQ661" s="21"/>
      <c r="BR661" s="21"/>
      <c r="BS661" s="21"/>
      <c r="BT661" s="21"/>
      <c r="BU661" s="23">
        <v>0</v>
      </c>
      <c r="BV661" s="23">
        <v>0</v>
      </c>
      <c r="BW661" s="23">
        <v>0</v>
      </c>
      <c r="BX661" s="23">
        <v>0</v>
      </c>
      <c r="BY661" s="23">
        <v>0</v>
      </c>
      <c r="BZ661" s="23">
        <v>0</v>
      </c>
      <c r="CA661" s="23">
        <v>534</v>
      </c>
      <c r="CB661" s="23">
        <v>150</v>
      </c>
      <c r="CC661" s="23">
        <v>526</v>
      </c>
      <c r="CD661" s="23">
        <v>203</v>
      </c>
      <c r="CE661" s="23">
        <v>526</v>
      </c>
      <c r="CF661" s="23">
        <v>203</v>
      </c>
      <c r="CG661" s="23">
        <v>439</v>
      </c>
      <c r="CH661" s="23">
        <v>166</v>
      </c>
      <c r="CI661" s="23">
        <v>0</v>
      </c>
      <c r="CJ661" s="23">
        <v>0</v>
      </c>
      <c r="CK661" s="21"/>
      <c r="CL661" s="21"/>
      <c r="CM661" s="21"/>
      <c r="CN661" s="21"/>
      <c r="CO661" s="21"/>
      <c r="CP661" s="21"/>
      <c r="CQ661" s="21"/>
      <c r="CR661" s="21"/>
      <c r="CS661" s="21"/>
      <c r="CT661" s="21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</row>
    <row r="662" spans="1:267" ht="15.75" customHeight="1" thickBot="1">
      <c r="A662" s="21"/>
      <c r="B662" s="21"/>
      <c r="C662" s="23">
        <v>476502</v>
      </c>
      <c r="D662" s="23">
        <v>0</v>
      </c>
      <c r="E662" s="23">
        <v>0</v>
      </c>
      <c r="F662" s="23">
        <v>0</v>
      </c>
      <c r="G662" s="23">
        <v>0</v>
      </c>
      <c r="H662" s="23">
        <v>0</v>
      </c>
      <c r="I662" s="23">
        <v>3</v>
      </c>
      <c r="J662" s="21">
        <v>1</v>
      </c>
      <c r="K662" s="21">
        <v>0.5</v>
      </c>
      <c r="L662" s="23">
        <v>0</v>
      </c>
      <c r="M662" s="21" t="s">
        <v>1236</v>
      </c>
      <c r="N662" s="21">
        <v>0</v>
      </c>
      <c r="O662" s="23">
        <v>574</v>
      </c>
      <c r="P662" s="24" t="b">
        <v>0</v>
      </c>
      <c r="Q662" s="21"/>
      <c r="R662" s="21"/>
      <c r="S662" s="23">
        <v>45</v>
      </c>
      <c r="T662" s="21" t="s">
        <v>1994</v>
      </c>
      <c r="U662" s="21">
        <v>0</v>
      </c>
      <c r="V662" s="21" t="s">
        <v>941</v>
      </c>
      <c r="W662" s="21">
        <v>0.5</v>
      </c>
      <c r="X662" s="24" t="b">
        <v>0</v>
      </c>
      <c r="Y662" s="21"/>
      <c r="Z662" s="21" t="s">
        <v>1129</v>
      </c>
      <c r="AA662" s="23">
        <v>20</v>
      </c>
      <c r="AB662" s="23">
        <v>39</v>
      </c>
      <c r="AC662" s="23">
        <v>0</v>
      </c>
      <c r="AD662" s="23">
        <v>2016</v>
      </c>
      <c r="AE662" s="23">
        <v>2016</v>
      </c>
      <c r="AF662" s="23">
        <v>3660</v>
      </c>
      <c r="AG662" s="23">
        <v>3660</v>
      </c>
      <c r="AH662" s="21">
        <v>0</v>
      </c>
      <c r="AI662" s="21">
        <v>0</v>
      </c>
      <c r="AJ662" s="21" t="s">
        <v>2645</v>
      </c>
      <c r="AK662" s="23">
        <v>0</v>
      </c>
      <c r="AL662" s="23">
        <v>0</v>
      </c>
      <c r="AM662" s="23">
        <v>0</v>
      </c>
      <c r="AN662" s="23">
        <v>0</v>
      </c>
      <c r="AO662" s="23">
        <v>0</v>
      </c>
      <c r="AP662" s="23">
        <v>0</v>
      </c>
      <c r="AQ662" s="23">
        <v>0</v>
      </c>
      <c r="AR662" s="23">
        <v>0</v>
      </c>
      <c r="AS662" s="23">
        <v>0</v>
      </c>
      <c r="AT662" s="23">
        <v>0</v>
      </c>
      <c r="AU662" s="23">
        <v>0</v>
      </c>
      <c r="AV662" s="23">
        <v>0</v>
      </c>
      <c r="AW662" s="23">
        <v>0</v>
      </c>
      <c r="AX662" s="21">
        <v>0</v>
      </c>
      <c r="AY662" s="21">
        <v>0</v>
      </c>
      <c r="AZ662" s="21">
        <v>0</v>
      </c>
      <c r="BA662" s="21">
        <v>0</v>
      </c>
      <c r="BB662" s="23">
        <v>0</v>
      </c>
      <c r="BC662" s="21">
        <v>0</v>
      </c>
      <c r="BD662" s="21">
        <v>0</v>
      </c>
      <c r="BE662" s="21">
        <v>0</v>
      </c>
      <c r="BF662" s="21">
        <v>0</v>
      </c>
      <c r="BG662" s="23">
        <v>460</v>
      </c>
      <c r="BH662" s="23">
        <v>151</v>
      </c>
      <c r="BI662" s="23">
        <v>460</v>
      </c>
      <c r="BJ662" s="23">
        <v>157</v>
      </c>
      <c r="BK662" s="23">
        <v>437</v>
      </c>
      <c r="BL662" s="23">
        <v>140</v>
      </c>
      <c r="BM662" s="23">
        <v>468</v>
      </c>
      <c r="BN662" s="23">
        <v>158</v>
      </c>
      <c r="BO662" s="21"/>
      <c r="BP662" s="21"/>
      <c r="BQ662" s="21"/>
      <c r="BR662" s="21"/>
      <c r="BS662" s="21"/>
      <c r="BT662" s="21"/>
      <c r="BU662" s="23">
        <v>0</v>
      </c>
      <c r="BV662" s="23">
        <v>0</v>
      </c>
      <c r="BW662" s="23">
        <v>0</v>
      </c>
      <c r="BX662" s="23">
        <v>0</v>
      </c>
      <c r="BY662" s="23">
        <v>0</v>
      </c>
      <c r="BZ662" s="23">
        <v>0</v>
      </c>
      <c r="CA662" s="23">
        <v>501</v>
      </c>
      <c r="CB662" s="23">
        <v>251</v>
      </c>
      <c r="CC662" s="23">
        <v>505</v>
      </c>
      <c r="CD662" s="23">
        <v>179</v>
      </c>
      <c r="CE662" s="23">
        <v>505</v>
      </c>
      <c r="CF662" s="23">
        <v>179</v>
      </c>
      <c r="CG662" s="23">
        <v>226</v>
      </c>
      <c r="CH662" s="23">
        <v>70</v>
      </c>
      <c r="CI662" s="23">
        <v>0</v>
      </c>
      <c r="CJ662" s="23">
        <v>0</v>
      </c>
      <c r="CK662" s="21"/>
      <c r="CL662" s="21"/>
      <c r="CM662" s="21"/>
      <c r="CN662" s="21"/>
      <c r="CO662" s="21"/>
      <c r="CP662" s="21"/>
      <c r="CQ662" s="21"/>
      <c r="CR662" s="21"/>
      <c r="CS662" s="21"/>
      <c r="CT662" s="21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</row>
    <row r="663" spans="1:267" ht="15.75" customHeight="1" thickBot="1">
      <c r="A663" s="23">
        <v>75</v>
      </c>
      <c r="B663" s="23">
        <v>75</v>
      </c>
      <c r="C663" s="23">
        <v>430871</v>
      </c>
      <c r="D663" s="23">
        <v>0</v>
      </c>
      <c r="E663" s="23">
        <v>0</v>
      </c>
      <c r="F663" s="23">
        <v>0</v>
      </c>
      <c r="G663" s="23">
        <v>0</v>
      </c>
      <c r="H663" s="23">
        <v>0</v>
      </c>
      <c r="I663" s="23">
        <v>4</v>
      </c>
      <c r="J663" s="21">
        <v>1.4</v>
      </c>
      <c r="K663" s="21">
        <v>1</v>
      </c>
      <c r="L663" s="23">
        <v>2</v>
      </c>
      <c r="M663" s="21" t="s">
        <v>913</v>
      </c>
      <c r="N663" s="21">
        <v>2</v>
      </c>
      <c r="O663" s="23">
        <v>590</v>
      </c>
      <c r="P663" s="24" t="b">
        <v>0</v>
      </c>
      <c r="Q663" s="21" t="s">
        <v>2687</v>
      </c>
      <c r="R663" s="21" t="s">
        <v>2998</v>
      </c>
      <c r="S663" s="23">
        <v>55</v>
      </c>
      <c r="T663" s="21" t="s">
        <v>1995</v>
      </c>
      <c r="U663" s="21">
        <v>2</v>
      </c>
      <c r="V663" s="21" t="s">
        <v>1996</v>
      </c>
      <c r="W663" s="21">
        <v>0.3</v>
      </c>
      <c r="X663" s="24" t="b">
        <v>0</v>
      </c>
      <c r="Y663" s="21"/>
      <c r="Z663" s="21" t="s">
        <v>1208</v>
      </c>
      <c r="AA663" s="23">
        <v>20</v>
      </c>
      <c r="AB663" s="23">
        <v>39</v>
      </c>
      <c r="AC663" s="23">
        <v>2</v>
      </c>
      <c r="AD663" s="23">
        <v>5211</v>
      </c>
      <c r="AE663" s="23">
        <v>5211</v>
      </c>
      <c r="AF663" s="23">
        <v>4239</v>
      </c>
      <c r="AG663" s="23">
        <v>4239</v>
      </c>
      <c r="AH663" s="21">
        <v>0.4</v>
      </c>
      <c r="AI663" s="21">
        <v>0.4</v>
      </c>
      <c r="AJ663" s="21" t="s">
        <v>1997</v>
      </c>
      <c r="AK663" s="23">
        <v>76</v>
      </c>
      <c r="AL663" s="23">
        <v>0</v>
      </c>
      <c r="AM663" s="23">
        <v>0</v>
      </c>
      <c r="AN663" s="23">
        <v>0</v>
      </c>
      <c r="AO663" s="23">
        <v>1</v>
      </c>
      <c r="AP663" s="23">
        <v>0</v>
      </c>
      <c r="AQ663" s="23">
        <v>0</v>
      </c>
      <c r="AR663" s="23">
        <v>0</v>
      </c>
      <c r="AS663" s="23">
        <v>0</v>
      </c>
      <c r="AT663" s="23">
        <v>0</v>
      </c>
      <c r="AU663" s="23">
        <v>0</v>
      </c>
      <c r="AV663" s="23">
        <v>0</v>
      </c>
      <c r="AW663" s="23">
        <v>3</v>
      </c>
      <c r="AX663" s="21">
        <v>6.2</v>
      </c>
      <c r="AY663" s="21">
        <v>11.7</v>
      </c>
      <c r="AZ663" s="21">
        <v>24</v>
      </c>
      <c r="BA663" s="21">
        <v>4.2</v>
      </c>
      <c r="BB663" s="23">
        <v>1</v>
      </c>
      <c r="BC663" s="21">
        <v>0.49</v>
      </c>
      <c r="BD663" s="21">
        <v>0.03</v>
      </c>
      <c r="BE663" s="21">
        <v>0.52</v>
      </c>
      <c r="BF663" s="21">
        <v>1.18</v>
      </c>
      <c r="BG663" s="23">
        <v>171</v>
      </c>
      <c r="BH663" s="23">
        <v>17</v>
      </c>
      <c r="BI663" s="23">
        <v>97</v>
      </c>
      <c r="BJ663" s="23">
        <v>8</v>
      </c>
      <c r="BK663" s="23">
        <v>43</v>
      </c>
      <c r="BL663" s="23">
        <v>16</v>
      </c>
      <c r="BM663" s="23">
        <v>91</v>
      </c>
      <c r="BN663" s="23">
        <v>14</v>
      </c>
      <c r="BO663" s="21"/>
      <c r="BP663" s="21"/>
      <c r="BQ663" s="21"/>
      <c r="BR663" s="21"/>
      <c r="BS663" s="23">
        <v>1</v>
      </c>
      <c r="BT663" s="21"/>
      <c r="BU663" s="23">
        <v>0.57999999999999996</v>
      </c>
      <c r="BV663" s="23">
        <v>0</v>
      </c>
      <c r="BW663" s="23">
        <v>0.04</v>
      </c>
      <c r="BX663" s="23">
        <v>0.62</v>
      </c>
      <c r="BY663" s="23">
        <v>1.4</v>
      </c>
      <c r="BZ663" s="23">
        <v>1.18</v>
      </c>
      <c r="CA663" s="23">
        <v>136</v>
      </c>
      <c r="CB663" s="23">
        <v>34</v>
      </c>
      <c r="CC663" s="23">
        <v>156</v>
      </c>
      <c r="CD663" s="23">
        <v>19</v>
      </c>
      <c r="CE663" s="23">
        <v>156</v>
      </c>
      <c r="CF663" s="23">
        <v>19</v>
      </c>
      <c r="CG663" s="23">
        <v>280</v>
      </c>
      <c r="CH663" s="23">
        <v>50</v>
      </c>
      <c r="CI663" s="23">
        <v>1.18</v>
      </c>
      <c r="CJ663" s="23">
        <v>0</v>
      </c>
      <c r="CK663" s="21"/>
      <c r="CL663" s="21"/>
      <c r="CM663" s="21"/>
      <c r="CN663" s="21"/>
      <c r="CO663" s="21"/>
      <c r="CP663" s="21"/>
      <c r="CQ663" s="21"/>
      <c r="CR663" s="21"/>
      <c r="CS663" s="21"/>
      <c r="CT663" s="21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</row>
    <row r="664" spans="1:267" ht="15.75" customHeight="1" thickBot="1">
      <c r="A664" s="21"/>
      <c r="B664" s="21"/>
      <c r="C664" s="23">
        <v>87835</v>
      </c>
      <c r="D664" s="23">
        <v>0</v>
      </c>
      <c r="E664" s="23">
        <v>0</v>
      </c>
      <c r="F664" s="23">
        <v>0</v>
      </c>
      <c r="G664" s="23">
        <v>0</v>
      </c>
      <c r="H664" s="23">
        <v>0</v>
      </c>
      <c r="I664" s="23">
        <v>2</v>
      </c>
      <c r="J664" s="21">
        <v>2</v>
      </c>
      <c r="K664" s="21">
        <v>1.5</v>
      </c>
      <c r="L664" s="23">
        <v>0</v>
      </c>
      <c r="M664" s="21" t="s">
        <v>1171</v>
      </c>
      <c r="N664" s="21">
        <v>0</v>
      </c>
      <c r="O664" s="23">
        <v>598</v>
      </c>
      <c r="P664" s="24" t="b">
        <v>0</v>
      </c>
      <c r="Q664" s="21"/>
      <c r="R664" s="21"/>
      <c r="S664" s="23">
        <v>45</v>
      </c>
      <c r="T664" s="21" t="s">
        <v>1867</v>
      </c>
      <c r="U664" s="21">
        <v>0</v>
      </c>
      <c r="V664" s="21" t="s">
        <v>696</v>
      </c>
      <c r="W664" s="21">
        <v>0.3</v>
      </c>
      <c r="X664" s="24" t="b">
        <v>0</v>
      </c>
      <c r="Y664" s="21"/>
      <c r="Z664" s="21" t="s">
        <v>1129</v>
      </c>
      <c r="AA664" s="23">
        <v>20</v>
      </c>
      <c r="AB664" s="23">
        <v>39</v>
      </c>
      <c r="AC664" s="23">
        <v>0</v>
      </c>
      <c r="AD664" s="23">
        <v>596</v>
      </c>
      <c r="AE664" s="23">
        <v>596</v>
      </c>
      <c r="AF664" s="23">
        <v>1473</v>
      </c>
      <c r="AG664" s="23">
        <v>1473</v>
      </c>
      <c r="AH664" s="21">
        <v>0</v>
      </c>
      <c r="AI664" s="21">
        <v>0</v>
      </c>
      <c r="AJ664" s="21" t="s">
        <v>696</v>
      </c>
      <c r="AK664" s="23">
        <v>0</v>
      </c>
      <c r="AL664" s="23">
        <v>0</v>
      </c>
      <c r="AM664" s="23">
        <v>0</v>
      </c>
      <c r="AN664" s="23">
        <v>0</v>
      </c>
      <c r="AO664" s="23">
        <v>0</v>
      </c>
      <c r="AP664" s="23">
        <v>0</v>
      </c>
      <c r="AQ664" s="23">
        <v>0</v>
      </c>
      <c r="AR664" s="23">
        <v>0</v>
      </c>
      <c r="AS664" s="23">
        <v>0</v>
      </c>
      <c r="AT664" s="23">
        <v>0</v>
      </c>
      <c r="AU664" s="23">
        <v>0</v>
      </c>
      <c r="AV664" s="23">
        <v>0</v>
      </c>
      <c r="AW664" s="23">
        <v>0</v>
      </c>
      <c r="AX664" s="21">
        <v>0</v>
      </c>
      <c r="AY664" s="21">
        <v>0</v>
      </c>
      <c r="AZ664" s="21">
        <v>0</v>
      </c>
      <c r="BA664" s="21">
        <v>0</v>
      </c>
      <c r="BB664" s="23">
        <v>0</v>
      </c>
      <c r="BC664" s="21">
        <v>0</v>
      </c>
      <c r="BD664" s="21">
        <v>0</v>
      </c>
      <c r="BE664" s="21">
        <v>0</v>
      </c>
      <c r="BF664" s="21">
        <v>0</v>
      </c>
      <c r="BG664" s="23">
        <v>350</v>
      </c>
      <c r="BH664" s="23">
        <v>154</v>
      </c>
      <c r="BI664" s="23">
        <v>344</v>
      </c>
      <c r="BJ664" s="23">
        <v>149</v>
      </c>
      <c r="BK664" s="23">
        <v>307</v>
      </c>
      <c r="BL664" s="23">
        <v>130</v>
      </c>
      <c r="BM664" s="23">
        <v>358</v>
      </c>
      <c r="BN664" s="23">
        <v>152</v>
      </c>
      <c r="BO664" s="21"/>
      <c r="BP664" s="21"/>
      <c r="BQ664" s="21"/>
      <c r="BR664" s="21"/>
      <c r="BS664" s="21"/>
      <c r="BT664" s="21"/>
      <c r="BU664" s="23">
        <v>0</v>
      </c>
      <c r="BV664" s="23">
        <v>0</v>
      </c>
      <c r="BW664" s="23">
        <v>0</v>
      </c>
      <c r="BX664" s="23">
        <v>0</v>
      </c>
      <c r="BY664" s="23">
        <v>0</v>
      </c>
      <c r="BZ664" s="23">
        <v>0</v>
      </c>
      <c r="CA664" s="23">
        <v>339</v>
      </c>
      <c r="CB664" s="23">
        <v>53</v>
      </c>
      <c r="CC664" s="23">
        <v>400</v>
      </c>
      <c r="CD664" s="23">
        <v>155</v>
      </c>
      <c r="CE664" s="23">
        <v>400</v>
      </c>
      <c r="CF664" s="23">
        <v>155</v>
      </c>
      <c r="CG664" s="23">
        <v>278</v>
      </c>
      <c r="CH664" s="23">
        <v>105</v>
      </c>
      <c r="CI664" s="23">
        <v>0</v>
      </c>
      <c r="CJ664" s="23">
        <v>0</v>
      </c>
      <c r="CK664" s="21"/>
      <c r="CL664" s="21"/>
      <c r="CM664" s="21"/>
      <c r="CN664" s="21"/>
      <c r="CO664" s="21"/>
      <c r="CP664" s="21"/>
      <c r="CQ664" s="21"/>
      <c r="CR664" s="21"/>
      <c r="CS664" s="21"/>
      <c r="CT664" s="21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</row>
    <row r="665" spans="1:267" ht="15.75" customHeight="1" thickBo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  <c r="BL665" s="21"/>
      <c r="BM665" s="21"/>
      <c r="BN665" s="21"/>
      <c r="BO665" s="21"/>
      <c r="BP665" s="21"/>
      <c r="BQ665" s="21"/>
      <c r="BR665" s="21"/>
      <c r="BS665" s="21"/>
      <c r="BT665" s="21"/>
      <c r="BU665" s="21"/>
      <c r="BV665" s="21"/>
      <c r="BW665" s="21"/>
      <c r="BX665" s="21"/>
      <c r="BY665" s="21"/>
      <c r="BZ665" s="21"/>
      <c r="CA665" s="21"/>
      <c r="CB665" s="21"/>
      <c r="CC665" s="21"/>
      <c r="CD665" s="21"/>
      <c r="CE665" s="21"/>
      <c r="CF665" s="21"/>
      <c r="CG665" s="21"/>
      <c r="CH665" s="21"/>
      <c r="CI665" s="21"/>
      <c r="CJ665" s="21"/>
      <c r="CK665" s="21"/>
      <c r="CL665" s="21"/>
      <c r="CM665" s="21"/>
      <c r="CN665" s="21"/>
      <c r="CO665" s="21"/>
      <c r="CP665" s="21"/>
      <c r="CQ665" s="21"/>
      <c r="CR665" s="21"/>
      <c r="CS665" s="21"/>
      <c r="CT665" s="21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</row>
    <row r="666" spans="1:267" ht="15.75" customHeight="1" thickBo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  <c r="BK666" s="21"/>
      <c r="BL666" s="21"/>
      <c r="BM666" s="21"/>
      <c r="BN666" s="21"/>
      <c r="BO666" s="21"/>
      <c r="BP666" s="21"/>
      <c r="BQ666" s="21"/>
      <c r="BR666" s="21"/>
      <c r="BS666" s="21"/>
      <c r="BT666" s="21"/>
      <c r="BU666" s="21"/>
      <c r="BV666" s="21"/>
      <c r="BW666" s="21"/>
      <c r="BX666" s="21"/>
      <c r="BY666" s="21"/>
      <c r="BZ666" s="21"/>
      <c r="CA666" s="21"/>
      <c r="CB666" s="21"/>
      <c r="CC666" s="21"/>
      <c r="CD666" s="21"/>
      <c r="CE666" s="21"/>
      <c r="CF666" s="21"/>
      <c r="CG666" s="21"/>
      <c r="CH666" s="21"/>
      <c r="CI666" s="21"/>
      <c r="CJ666" s="21"/>
      <c r="CK666" s="21"/>
      <c r="CL666" s="21"/>
      <c r="CM666" s="21"/>
      <c r="CN666" s="21"/>
      <c r="CO666" s="21"/>
      <c r="CP666" s="21"/>
      <c r="CQ666" s="21"/>
      <c r="CR666" s="21"/>
      <c r="CS666" s="21"/>
      <c r="CT666" s="21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</row>
    <row r="667" spans="1:267" ht="15.75" customHeight="1" thickBo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  <c r="BL667" s="21"/>
      <c r="BM667" s="21"/>
      <c r="BN667" s="21"/>
      <c r="BO667" s="21"/>
      <c r="BP667" s="21"/>
      <c r="BQ667" s="21"/>
      <c r="BR667" s="21"/>
      <c r="BS667" s="21"/>
      <c r="BT667" s="21"/>
      <c r="BU667" s="21"/>
      <c r="BV667" s="21"/>
      <c r="BW667" s="21"/>
      <c r="BX667" s="21"/>
      <c r="BY667" s="21"/>
      <c r="BZ667" s="21"/>
      <c r="CA667" s="21"/>
      <c r="CB667" s="21"/>
      <c r="CC667" s="21"/>
      <c r="CD667" s="21"/>
      <c r="CE667" s="21"/>
      <c r="CF667" s="21"/>
      <c r="CG667" s="21"/>
      <c r="CH667" s="21"/>
      <c r="CI667" s="21"/>
      <c r="CJ667" s="21"/>
      <c r="CK667" s="21"/>
      <c r="CL667" s="21"/>
      <c r="CM667" s="21"/>
      <c r="CN667" s="21"/>
      <c r="CO667" s="21"/>
      <c r="CP667" s="21"/>
      <c r="CQ667" s="21"/>
      <c r="CR667" s="21"/>
      <c r="CS667" s="21"/>
      <c r="CT667" s="21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</row>
    <row r="668" spans="1:267" ht="15.75" customHeight="1" thickBo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  <c r="BL668" s="21"/>
      <c r="BM668" s="21"/>
      <c r="BN668" s="21"/>
      <c r="BO668" s="21"/>
      <c r="BP668" s="21"/>
      <c r="BQ668" s="21"/>
      <c r="BR668" s="21"/>
      <c r="BS668" s="21"/>
      <c r="BT668" s="21"/>
      <c r="BU668" s="21"/>
      <c r="BV668" s="21"/>
      <c r="BW668" s="21"/>
      <c r="BX668" s="21"/>
      <c r="BY668" s="21"/>
      <c r="BZ668" s="21"/>
      <c r="CA668" s="21"/>
      <c r="CB668" s="21"/>
      <c r="CC668" s="21"/>
      <c r="CD668" s="21"/>
      <c r="CE668" s="21"/>
      <c r="CF668" s="21"/>
      <c r="CG668" s="21"/>
      <c r="CH668" s="21"/>
      <c r="CI668" s="21"/>
      <c r="CJ668" s="21"/>
      <c r="CK668" s="21"/>
      <c r="CL668" s="21"/>
      <c r="CM668" s="21"/>
      <c r="CN668" s="21"/>
      <c r="CO668" s="21"/>
      <c r="CP668" s="21"/>
      <c r="CQ668" s="21"/>
      <c r="CR668" s="21"/>
      <c r="CS668" s="21"/>
      <c r="CT668" s="21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</row>
    <row r="669" spans="1:267" ht="15.75" customHeight="1" thickBo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BL669" s="21"/>
      <c r="BM669" s="21"/>
      <c r="BN669" s="21"/>
      <c r="BO669" s="21"/>
      <c r="BP669" s="21"/>
      <c r="BQ669" s="21"/>
      <c r="BR669" s="21"/>
      <c r="BS669" s="21"/>
      <c r="BT669" s="21"/>
      <c r="BU669" s="21"/>
      <c r="BV669" s="21"/>
      <c r="BW669" s="21"/>
      <c r="BX669" s="21"/>
      <c r="BY669" s="21"/>
      <c r="BZ669" s="21"/>
      <c r="CA669" s="21"/>
      <c r="CB669" s="21"/>
      <c r="CC669" s="21"/>
      <c r="CD669" s="21"/>
      <c r="CE669" s="21"/>
      <c r="CF669" s="21"/>
      <c r="CG669" s="21"/>
      <c r="CH669" s="21"/>
      <c r="CI669" s="21"/>
      <c r="CJ669" s="21"/>
      <c r="CK669" s="21"/>
      <c r="CL669" s="21"/>
      <c r="CM669" s="21"/>
      <c r="CN669" s="21"/>
      <c r="CO669" s="21"/>
      <c r="CP669" s="21"/>
      <c r="CQ669" s="21"/>
      <c r="CR669" s="21"/>
      <c r="CS669" s="21"/>
      <c r="CT669" s="21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</row>
    <row r="670" spans="1:267" ht="15.75" customHeight="1" thickBo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  <c r="BK670" s="21"/>
      <c r="BL670" s="21"/>
      <c r="BM670" s="21"/>
      <c r="BN670" s="21"/>
      <c r="BO670" s="21"/>
      <c r="BP670" s="21"/>
      <c r="BQ670" s="21"/>
      <c r="BR670" s="21"/>
      <c r="BS670" s="21"/>
      <c r="BT670" s="21"/>
      <c r="BU670" s="21"/>
      <c r="BV670" s="21"/>
      <c r="BW670" s="21"/>
      <c r="BX670" s="21"/>
      <c r="BY670" s="21"/>
      <c r="BZ670" s="21"/>
      <c r="CA670" s="21"/>
      <c r="CB670" s="21"/>
      <c r="CC670" s="21"/>
      <c r="CD670" s="21"/>
      <c r="CE670" s="21"/>
      <c r="CF670" s="21"/>
      <c r="CG670" s="21"/>
      <c r="CH670" s="21"/>
      <c r="CI670" s="21"/>
      <c r="CJ670" s="21"/>
      <c r="CK670" s="21"/>
      <c r="CL670" s="21"/>
      <c r="CM670" s="21"/>
      <c r="CN670" s="21"/>
      <c r="CO670" s="21"/>
      <c r="CP670" s="21"/>
      <c r="CQ670" s="21"/>
      <c r="CR670" s="21"/>
      <c r="CS670" s="21"/>
      <c r="CT670" s="21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</row>
    <row r="671" spans="1:267" ht="15.75" customHeight="1" thickBo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  <c r="BL671" s="21"/>
      <c r="BM671" s="21"/>
      <c r="BN671" s="21"/>
      <c r="BO671" s="21"/>
      <c r="BP671" s="21"/>
      <c r="BQ671" s="21"/>
      <c r="BR671" s="21"/>
      <c r="BS671" s="21"/>
      <c r="BT671" s="21"/>
      <c r="BU671" s="21"/>
      <c r="BV671" s="21"/>
      <c r="BW671" s="21"/>
      <c r="BX671" s="21"/>
      <c r="BY671" s="21"/>
      <c r="BZ671" s="21"/>
      <c r="CA671" s="21"/>
      <c r="CB671" s="21"/>
      <c r="CC671" s="21"/>
      <c r="CD671" s="21"/>
      <c r="CE671" s="21"/>
      <c r="CF671" s="21"/>
      <c r="CG671" s="21"/>
      <c r="CH671" s="21"/>
      <c r="CI671" s="21"/>
      <c r="CJ671" s="21"/>
      <c r="CK671" s="21"/>
      <c r="CL671" s="21"/>
      <c r="CM671" s="21"/>
      <c r="CN671" s="21"/>
      <c r="CO671" s="21"/>
      <c r="CP671" s="21"/>
      <c r="CQ671" s="21"/>
      <c r="CR671" s="21"/>
      <c r="CS671" s="21"/>
      <c r="CT671" s="21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</row>
    <row r="672" spans="1:267" ht="15.75" customHeight="1" thickBo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BL672" s="21"/>
      <c r="BM672" s="21"/>
      <c r="BN672" s="21"/>
      <c r="BO672" s="21"/>
      <c r="BP672" s="21"/>
      <c r="BQ672" s="21"/>
      <c r="BR672" s="21"/>
      <c r="BS672" s="21"/>
      <c r="BT672" s="21"/>
      <c r="BU672" s="21"/>
      <c r="BV672" s="21"/>
      <c r="BW672" s="21"/>
      <c r="BX672" s="21"/>
      <c r="BY672" s="21"/>
      <c r="BZ672" s="21"/>
      <c r="CA672" s="21"/>
      <c r="CB672" s="21"/>
      <c r="CC672" s="21"/>
      <c r="CD672" s="21"/>
      <c r="CE672" s="21"/>
      <c r="CF672" s="21"/>
      <c r="CG672" s="21"/>
      <c r="CH672" s="21"/>
      <c r="CI672" s="21"/>
      <c r="CJ672" s="21"/>
      <c r="CK672" s="21"/>
      <c r="CL672" s="21"/>
      <c r="CM672" s="21"/>
      <c r="CN672" s="21"/>
      <c r="CO672" s="21"/>
      <c r="CP672" s="21"/>
      <c r="CQ672" s="21"/>
      <c r="CR672" s="21"/>
      <c r="CS672" s="21"/>
      <c r="CT672" s="21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</row>
    <row r="673" spans="1:267" ht="15.75" customHeight="1" thickBo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BL673" s="21"/>
      <c r="BM673" s="21"/>
      <c r="BN673" s="21"/>
      <c r="BO673" s="21"/>
      <c r="BP673" s="21"/>
      <c r="BQ673" s="21"/>
      <c r="BR673" s="21"/>
      <c r="BS673" s="21"/>
      <c r="BT673" s="21"/>
      <c r="BU673" s="21"/>
      <c r="BV673" s="21"/>
      <c r="BW673" s="21"/>
      <c r="BX673" s="21"/>
      <c r="BY673" s="21"/>
      <c r="BZ673" s="21"/>
      <c r="CA673" s="21"/>
      <c r="CB673" s="21"/>
      <c r="CC673" s="21"/>
      <c r="CD673" s="21"/>
      <c r="CE673" s="21"/>
      <c r="CF673" s="21"/>
      <c r="CG673" s="21"/>
      <c r="CH673" s="21"/>
      <c r="CI673" s="21"/>
      <c r="CJ673" s="21"/>
      <c r="CK673" s="21"/>
      <c r="CL673" s="21"/>
      <c r="CM673" s="21"/>
      <c r="CN673" s="21"/>
      <c r="CO673" s="21"/>
      <c r="CP673" s="21"/>
      <c r="CQ673" s="21"/>
      <c r="CR673" s="21"/>
      <c r="CS673" s="21"/>
      <c r="CT673" s="21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</row>
    <row r="674" spans="1:267" ht="15.75" customHeight="1" thickBo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BL674" s="21"/>
      <c r="BM674" s="21"/>
      <c r="BN674" s="21"/>
      <c r="BO674" s="21"/>
      <c r="BP674" s="21"/>
      <c r="BQ674" s="21"/>
      <c r="BR674" s="21"/>
      <c r="BS674" s="21"/>
      <c r="BT674" s="21"/>
      <c r="BU674" s="21"/>
      <c r="BV674" s="21"/>
      <c r="BW674" s="21"/>
      <c r="BX674" s="21"/>
      <c r="BY674" s="21"/>
      <c r="BZ674" s="21"/>
      <c r="CA674" s="21"/>
      <c r="CB674" s="21"/>
      <c r="CC674" s="21"/>
      <c r="CD674" s="21"/>
      <c r="CE674" s="21"/>
      <c r="CF674" s="21"/>
      <c r="CG674" s="21"/>
      <c r="CH674" s="21"/>
      <c r="CI674" s="21"/>
      <c r="CJ674" s="21"/>
      <c r="CK674" s="21"/>
      <c r="CL674" s="21"/>
      <c r="CM674" s="21"/>
      <c r="CN674" s="21"/>
      <c r="CO674" s="21"/>
      <c r="CP674" s="21"/>
      <c r="CQ674" s="21"/>
      <c r="CR674" s="21"/>
      <c r="CS674" s="21"/>
      <c r="CT674" s="21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</row>
    <row r="675" spans="1:267" ht="15.75" customHeight="1" thickBo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BL675" s="21"/>
      <c r="BM675" s="21"/>
      <c r="BN675" s="21"/>
      <c r="BO675" s="21"/>
      <c r="BP675" s="21"/>
      <c r="BQ675" s="21"/>
      <c r="BR675" s="21"/>
      <c r="BS675" s="21"/>
      <c r="BT675" s="21"/>
      <c r="BU675" s="21"/>
      <c r="BV675" s="21"/>
      <c r="BW675" s="21"/>
      <c r="BX675" s="21"/>
      <c r="BY675" s="21"/>
      <c r="BZ675" s="21"/>
      <c r="CA675" s="21"/>
      <c r="CB675" s="21"/>
      <c r="CC675" s="21"/>
      <c r="CD675" s="21"/>
      <c r="CE675" s="21"/>
      <c r="CF675" s="21"/>
      <c r="CG675" s="21"/>
      <c r="CH675" s="21"/>
      <c r="CI675" s="21"/>
      <c r="CJ675" s="21"/>
      <c r="CK675" s="21"/>
      <c r="CL675" s="21"/>
      <c r="CM675" s="21"/>
      <c r="CN675" s="21"/>
      <c r="CO675" s="21"/>
      <c r="CP675" s="21"/>
      <c r="CQ675" s="21"/>
      <c r="CR675" s="21"/>
      <c r="CS675" s="21"/>
      <c r="CT675" s="21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</row>
    <row r="676" spans="1:267" ht="15.75" customHeight="1" thickBo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BL676" s="21"/>
      <c r="BM676" s="21"/>
      <c r="BN676" s="21"/>
      <c r="BO676" s="21"/>
      <c r="BP676" s="21"/>
      <c r="BQ676" s="21"/>
      <c r="BR676" s="21"/>
      <c r="BS676" s="21"/>
      <c r="BT676" s="21"/>
      <c r="BU676" s="21"/>
      <c r="BV676" s="21"/>
      <c r="BW676" s="21"/>
      <c r="BX676" s="21"/>
      <c r="BY676" s="21"/>
      <c r="BZ676" s="21"/>
      <c r="CA676" s="21"/>
      <c r="CB676" s="21"/>
      <c r="CC676" s="21"/>
      <c r="CD676" s="21"/>
      <c r="CE676" s="21"/>
      <c r="CF676" s="21"/>
      <c r="CG676" s="21"/>
      <c r="CH676" s="21"/>
      <c r="CI676" s="21"/>
      <c r="CJ676" s="21"/>
      <c r="CK676" s="21"/>
      <c r="CL676" s="21"/>
      <c r="CM676" s="21"/>
      <c r="CN676" s="21"/>
      <c r="CO676" s="21"/>
      <c r="CP676" s="21"/>
      <c r="CQ676" s="21"/>
      <c r="CR676" s="21"/>
      <c r="CS676" s="21"/>
      <c r="CT676" s="21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</row>
    <row r="677" spans="1:267" ht="15.75" customHeight="1" thickBo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BL677" s="21"/>
      <c r="BM677" s="21"/>
      <c r="BN677" s="21"/>
      <c r="BO677" s="21"/>
      <c r="BP677" s="21"/>
      <c r="BQ677" s="21"/>
      <c r="BR677" s="21"/>
      <c r="BS677" s="21"/>
      <c r="BT677" s="21"/>
      <c r="BU677" s="21"/>
      <c r="BV677" s="21"/>
      <c r="BW677" s="21"/>
      <c r="BX677" s="21"/>
      <c r="BY677" s="21"/>
      <c r="BZ677" s="21"/>
      <c r="CA677" s="21"/>
      <c r="CB677" s="21"/>
      <c r="CC677" s="21"/>
      <c r="CD677" s="21"/>
      <c r="CE677" s="21"/>
      <c r="CF677" s="21"/>
      <c r="CG677" s="21"/>
      <c r="CH677" s="21"/>
      <c r="CI677" s="21"/>
      <c r="CJ677" s="21"/>
      <c r="CK677" s="21"/>
      <c r="CL677" s="21"/>
      <c r="CM677" s="21"/>
      <c r="CN677" s="21"/>
      <c r="CO677" s="21"/>
      <c r="CP677" s="21"/>
      <c r="CQ677" s="21"/>
      <c r="CR677" s="21"/>
      <c r="CS677" s="21"/>
      <c r="CT677" s="21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</row>
    <row r="678" spans="1:267" ht="15.75" customHeight="1" thickBo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BL678" s="21"/>
      <c r="BM678" s="21"/>
      <c r="BN678" s="21"/>
      <c r="BO678" s="21"/>
      <c r="BP678" s="21"/>
      <c r="BQ678" s="21"/>
      <c r="BR678" s="21"/>
      <c r="BS678" s="21"/>
      <c r="BT678" s="21"/>
      <c r="BU678" s="21"/>
      <c r="BV678" s="21"/>
      <c r="BW678" s="21"/>
      <c r="BX678" s="21"/>
      <c r="BY678" s="21"/>
      <c r="BZ678" s="21"/>
      <c r="CA678" s="21"/>
      <c r="CB678" s="21"/>
      <c r="CC678" s="21"/>
      <c r="CD678" s="21"/>
      <c r="CE678" s="21"/>
      <c r="CF678" s="21"/>
      <c r="CG678" s="21"/>
      <c r="CH678" s="21"/>
      <c r="CI678" s="21"/>
      <c r="CJ678" s="21"/>
      <c r="CK678" s="21"/>
      <c r="CL678" s="21"/>
      <c r="CM678" s="21"/>
      <c r="CN678" s="21"/>
      <c r="CO678" s="21"/>
      <c r="CP678" s="21"/>
      <c r="CQ678" s="21"/>
      <c r="CR678" s="21"/>
      <c r="CS678" s="21"/>
      <c r="CT678" s="21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</row>
    <row r="679" spans="1:267" ht="15.75" customHeight="1" thickBo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BL679" s="21"/>
      <c r="BM679" s="21"/>
      <c r="BN679" s="21"/>
      <c r="BO679" s="21"/>
      <c r="BP679" s="21"/>
      <c r="BQ679" s="21"/>
      <c r="BR679" s="21"/>
      <c r="BS679" s="21"/>
      <c r="BT679" s="21"/>
      <c r="BU679" s="21"/>
      <c r="BV679" s="21"/>
      <c r="BW679" s="21"/>
      <c r="BX679" s="21"/>
      <c r="BY679" s="21"/>
      <c r="BZ679" s="21"/>
      <c r="CA679" s="21"/>
      <c r="CB679" s="21"/>
      <c r="CC679" s="21"/>
      <c r="CD679" s="21"/>
      <c r="CE679" s="21"/>
      <c r="CF679" s="21"/>
      <c r="CG679" s="21"/>
      <c r="CH679" s="21"/>
      <c r="CI679" s="21"/>
      <c r="CJ679" s="21"/>
      <c r="CK679" s="21"/>
      <c r="CL679" s="21"/>
      <c r="CM679" s="21"/>
      <c r="CN679" s="21"/>
      <c r="CO679" s="21"/>
      <c r="CP679" s="21"/>
      <c r="CQ679" s="21"/>
      <c r="CR679" s="21"/>
      <c r="CS679" s="21"/>
      <c r="CT679" s="21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</row>
    <row r="680" spans="1:267" ht="15.75" customHeight="1" thickBo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BL680" s="21"/>
      <c r="BM680" s="21"/>
      <c r="BN680" s="21"/>
      <c r="BO680" s="21"/>
      <c r="BP680" s="21"/>
      <c r="BQ680" s="21"/>
      <c r="BR680" s="21"/>
      <c r="BS680" s="21"/>
      <c r="BT680" s="21"/>
      <c r="BU680" s="21"/>
      <c r="BV680" s="21"/>
      <c r="BW680" s="21"/>
      <c r="BX680" s="21"/>
      <c r="BY680" s="21"/>
      <c r="BZ680" s="21"/>
      <c r="CA680" s="21"/>
      <c r="CB680" s="21"/>
      <c r="CC680" s="21"/>
      <c r="CD680" s="21"/>
      <c r="CE680" s="21"/>
      <c r="CF680" s="21"/>
      <c r="CG680" s="21"/>
      <c r="CH680" s="21"/>
      <c r="CI680" s="21"/>
      <c r="CJ680" s="21"/>
      <c r="CK680" s="21"/>
      <c r="CL680" s="21"/>
      <c r="CM680" s="21"/>
      <c r="CN680" s="21"/>
      <c r="CO680" s="21"/>
      <c r="CP680" s="21"/>
      <c r="CQ680" s="21"/>
      <c r="CR680" s="21"/>
      <c r="CS680" s="21"/>
      <c r="CT680" s="21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</row>
    <row r="681" spans="1:267" ht="15.75" customHeight="1" thickBo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BL681" s="21"/>
      <c r="BM681" s="21"/>
      <c r="BN681" s="21"/>
      <c r="BO681" s="21"/>
      <c r="BP681" s="21"/>
      <c r="BQ681" s="21"/>
      <c r="BR681" s="21"/>
      <c r="BS681" s="21"/>
      <c r="BT681" s="21"/>
      <c r="BU681" s="21"/>
      <c r="BV681" s="21"/>
      <c r="BW681" s="21"/>
      <c r="BX681" s="21"/>
      <c r="BY681" s="21"/>
      <c r="BZ681" s="21"/>
      <c r="CA681" s="21"/>
      <c r="CB681" s="21"/>
      <c r="CC681" s="21"/>
      <c r="CD681" s="21"/>
      <c r="CE681" s="21"/>
      <c r="CF681" s="21"/>
      <c r="CG681" s="21"/>
      <c r="CH681" s="21"/>
      <c r="CI681" s="21"/>
      <c r="CJ681" s="21"/>
      <c r="CK681" s="21"/>
      <c r="CL681" s="21"/>
      <c r="CM681" s="21"/>
      <c r="CN681" s="21"/>
      <c r="CO681" s="21"/>
      <c r="CP681" s="21"/>
      <c r="CQ681" s="21"/>
      <c r="CR681" s="21"/>
      <c r="CS681" s="21"/>
      <c r="CT681" s="21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</row>
    <row r="682" spans="1:267" ht="15.75" customHeight="1" thickBo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BL682" s="21"/>
      <c r="BM682" s="21"/>
      <c r="BN682" s="21"/>
      <c r="BO682" s="21"/>
      <c r="BP682" s="21"/>
      <c r="BQ682" s="21"/>
      <c r="BR682" s="21"/>
      <c r="BS682" s="21"/>
      <c r="BT682" s="21"/>
      <c r="BU682" s="21"/>
      <c r="BV682" s="21"/>
      <c r="BW682" s="21"/>
      <c r="BX682" s="21"/>
      <c r="BY682" s="21"/>
      <c r="BZ682" s="21"/>
      <c r="CA682" s="21"/>
      <c r="CB682" s="21"/>
      <c r="CC682" s="21"/>
      <c r="CD682" s="21"/>
      <c r="CE682" s="21"/>
      <c r="CF682" s="21"/>
      <c r="CG682" s="21"/>
      <c r="CH682" s="21"/>
      <c r="CI682" s="21"/>
      <c r="CJ682" s="21"/>
      <c r="CK682" s="21"/>
      <c r="CL682" s="21"/>
      <c r="CM682" s="21"/>
      <c r="CN682" s="21"/>
      <c r="CO682" s="21"/>
      <c r="CP682" s="21"/>
      <c r="CQ682" s="21"/>
      <c r="CR682" s="21"/>
      <c r="CS682" s="21"/>
      <c r="CT682" s="21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</row>
    <row r="683" spans="1:267" ht="15.75" customHeight="1" thickBo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BL683" s="21"/>
      <c r="BM683" s="21"/>
      <c r="BN683" s="21"/>
      <c r="BO683" s="21"/>
      <c r="BP683" s="21"/>
      <c r="BQ683" s="21"/>
      <c r="BR683" s="21"/>
      <c r="BS683" s="21"/>
      <c r="BT683" s="21"/>
      <c r="BU683" s="21"/>
      <c r="BV683" s="21"/>
      <c r="BW683" s="21"/>
      <c r="BX683" s="21"/>
      <c r="BY683" s="21"/>
      <c r="BZ683" s="21"/>
      <c r="CA683" s="21"/>
      <c r="CB683" s="21"/>
      <c r="CC683" s="21"/>
      <c r="CD683" s="21"/>
      <c r="CE683" s="21"/>
      <c r="CF683" s="21"/>
      <c r="CG683" s="21"/>
      <c r="CH683" s="21"/>
      <c r="CI683" s="21"/>
      <c r="CJ683" s="21"/>
      <c r="CK683" s="21"/>
      <c r="CL683" s="21"/>
      <c r="CM683" s="21"/>
      <c r="CN683" s="21"/>
      <c r="CO683" s="21"/>
      <c r="CP683" s="21"/>
      <c r="CQ683" s="21"/>
      <c r="CR683" s="21"/>
      <c r="CS683" s="21"/>
      <c r="CT683" s="21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</row>
    <row r="684" spans="1:267" ht="15.75" customHeight="1" thickBo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BL684" s="21"/>
      <c r="BM684" s="21"/>
      <c r="BN684" s="21"/>
      <c r="BO684" s="21"/>
      <c r="BP684" s="21"/>
      <c r="BQ684" s="21"/>
      <c r="BR684" s="21"/>
      <c r="BS684" s="21"/>
      <c r="BT684" s="21"/>
      <c r="BU684" s="21"/>
      <c r="BV684" s="21"/>
      <c r="BW684" s="21"/>
      <c r="BX684" s="21"/>
      <c r="BY684" s="21"/>
      <c r="BZ684" s="21"/>
      <c r="CA684" s="21"/>
      <c r="CB684" s="21"/>
      <c r="CC684" s="21"/>
      <c r="CD684" s="21"/>
      <c r="CE684" s="21"/>
      <c r="CF684" s="21"/>
      <c r="CG684" s="21"/>
      <c r="CH684" s="21"/>
      <c r="CI684" s="21"/>
      <c r="CJ684" s="21"/>
      <c r="CK684" s="21"/>
      <c r="CL684" s="21"/>
      <c r="CM684" s="21"/>
      <c r="CN684" s="21"/>
      <c r="CO684" s="21"/>
      <c r="CP684" s="21"/>
      <c r="CQ684" s="21"/>
      <c r="CR684" s="21"/>
      <c r="CS684" s="21"/>
      <c r="CT684" s="21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</row>
    <row r="685" spans="1:267" ht="15.75" customHeight="1" thickBo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BL685" s="21"/>
      <c r="BM685" s="21"/>
      <c r="BN685" s="21"/>
      <c r="BO685" s="21"/>
      <c r="BP685" s="21"/>
      <c r="BQ685" s="21"/>
      <c r="BR685" s="21"/>
      <c r="BS685" s="21"/>
      <c r="BT685" s="21"/>
      <c r="BU685" s="21"/>
      <c r="BV685" s="21"/>
      <c r="BW685" s="21"/>
      <c r="BX685" s="21"/>
      <c r="BY685" s="21"/>
      <c r="BZ685" s="21"/>
      <c r="CA685" s="21"/>
      <c r="CB685" s="21"/>
      <c r="CC685" s="21"/>
      <c r="CD685" s="21"/>
      <c r="CE685" s="21"/>
      <c r="CF685" s="21"/>
      <c r="CG685" s="21"/>
      <c r="CH685" s="21"/>
      <c r="CI685" s="21"/>
      <c r="CJ685" s="21"/>
      <c r="CK685" s="21"/>
      <c r="CL685" s="21"/>
      <c r="CM685" s="21"/>
      <c r="CN685" s="21"/>
      <c r="CO685" s="21"/>
      <c r="CP685" s="21"/>
      <c r="CQ685" s="21"/>
      <c r="CR685" s="21"/>
      <c r="CS685" s="21"/>
      <c r="CT685" s="21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</row>
    <row r="686" spans="1:267" ht="15.75" customHeight="1" thickBo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BL686" s="21"/>
      <c r="BM686" s="21"/>
      <c r="BN686" s="21"/>
      <c r="BO686" s="21"/>
      <c r="BP686" s="21"/>
      <c r="BQ686" s="21"/>
      <c r="BR686" s="21"/>
      <c r="BS686" s="21"/>
      <c r="BT686" s="21"/>
      <c r="BU686" s="21"/>
      <c r="BV686" s="21"/>
      <c r="BW686" s="21"/>
      <c r="BX686" s="21"/>
      <c r="BY686" s="21"/>
      <c r="BZ686" s="21"/>
      <c r="CA686" s="21"/>
      <c r="CB686" s="21"/>
      <c r="CC686" s="21"/>
      <c r="CD686" s="21"/>
      <c r="CE686" s="21"/>
      <c r="CF686" s="21"/>
      <c r="CG686" s="21"/>
      <c r="CH686" s="21"/>
      <c r="CI686" s="21"/>
      <c r="CJ686" s="21"/>
      <c r="CK686" s="21"/>
      <c r="CL686" s="21"/>
      <c r="CM686" s="21"/>
      <c r="CN686" s="21"/>
      <c r="CO686" s="21"/>
      <c r="CP686" s="21"/>
      <c r="CQ686" s="21"/>
      <c r="CR686" s="21"/>
      <c r="CS686" s="21"/>
      <c r="CT686" s="21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</row>
    <row r="687" spans="1:267" ht="15.75" customHeight="1" thickBo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M687" s="21"/>
      <c r="BN687" s="21"/>
      <c r="BO687" s="21"/>
      <c r="BP687" s="21"/>
      <c r="BQ687" s="21"/>
      <c r="BR687" s="21"/>
      <c r="BS687" s="21"/>
      <c r="BT687" s="21"/>
      <c r="BU687" s="21"/>
      <c r="BV687" s="21"/>
      <c r="BW687" s="21"/>
      <c r="BX687" s="21"/>
      <c r="BY687" s="21"/>
      <c r="BZ687" s="21"/>
      <c r="CA687" s="21"/>
      <c r="CB687" s="21"/>
      <c r="CC687" s="21"/>
      <c r="CD687" s="21"/>
      <c r="CE687" s="21"/>
      <c r="CF687" s="21"/>
      <c r="CG687" s="21"/>
      <c r="CH687" s="21"/>
      <c r="CI687" s="21"/>
      <c r="CJ687" s="21"/>
      <c r="CK687" s="21"/>
      <c r="CL687" s="21"/>
      <c r="CM687" s="21"/>
      <c r="CN687" s="21"/>
      <c r="CO687" s="21"/>
      <c r="CP687" s="21"/>
      <c r="CQ687" s="21"/>
      <c r="CR687" s="21"/>
      <c r="CS687" s="21"/>
      <c r="CT687" s="21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</row>
    <row r="688" spans="1:267" ht="15.75" customHeight="1" thickBo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BL688" s="21"/>
      <c r="BM688" s="21"/>
      <c r="BN688" s="21"/>
      <c r="BO688" s="21"/>
      <c r="BP688" s="21"/>
      <c r="BQ688" s="21"/>
      <c r="BR688" s="21"/>
      <c r="BS688" s="21"/>
      <c r="BT688" s="21"/>
      <c r="BU688" s="21"/>
      <c r="BV688" s="21"/>
      <c r="BW688" s="21"/>
      <c r="BX688" s="21"/>
      <c r="BY688" s="21"/>
      <c r="BZ688" s="21"/>
      <c r="CA688" s="21"/>
      <c r="CB688" s="21"/>
      <c r="CC688" s="21"/>
      <c r="CD688" s="21"/>
      <c r="CE688" s="21"/>
      <c r="CF688" s="21"/>
      <c r="CG688" s="21"/>
      <c r="CH688" s="21"/>
      <c r="CI688" s="21"/>
      <c r="CJ688" s="21"/>
      <c r="CK688" s="21"/>
      <c r="CL688" s="21"/>
      <c r="CM688" s="21"/>
      <c r="CN688" s="21"/>
      <c r="CO688" s="21"/>
      <c r="CP688" s="21"/>
      <c r="CQ688" s="21"/>
      <c r="CR688" s="21"/>
      <c r="CS688" s="21"/>
      <c r="CT688" s="21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</row>
    <row r="689" spans="1:267" ht="15.75" customHeight="1" thickBo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M689" s="21"/>
      <c r="BN689" s="21"/>
      <c r="BO689" s="21"/>
      <c r="BP689" s="21"/>
      <c r="BQ689" s="21"/>
      <c r="BR689" s="21"/>
      <c r="BS689" s="21"/>
      <c r="BT689" s="21"/>
      <c r="BU689" s="21"/>
      <c r="BV689" s="21"/>
      <c r="BW689" s="21"/>
      <c r="BX689" s="21"/>
      <c r="BY689" s="21"/>
      <c r="BZ689" s="21"/>
      <c r="CA689" s="21"/>
      <c r="CB689" s="21"/>
      <c r="CC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1"/>
      <c r="CR689" s="21"/>
      <c r="CS689" s="21"/>
      <c r="CT689" s="21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</row>
    <row r="690" spans="1:267" ht="15.75" customHeight="1" thickBo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M690" s="21"/>
      <c r="BN690" s="21"/>
      <c r="BO690" s="21"/>
      <c r="BP690" s="21"/>
      <c r="BQ690" s="21"/>
      <c r="BR690" s="21"/>
      <c r="BS690" s="21"/>
      <c r="BT690" s="21"/>
      <c r="BU690" s="21"/>
      <c r="BV690" s="21"/>
      <c r="BW690" s="21"/>
      <c r="BX690" s="21"/>
      <c r="BY690" s="21"/>
      <c r="BZ690" s="21"/>
      <c r="CA690" s="21"/>
      <c r="CB690" s="21"/>
      <c r="CC690" s="21"/>
      <c r="CD690" s="21"/>
      <c r="CE690" s="21"/>
      <c r="CF690" s="21"/>
      <c r="CG690" s="21"/>
      <c r="CH690" s="21"/>
      <c r="CI690" s="21"/>
      <c r="CJ690" s="21"/>
      <c r="CK690" s="21"/>
      <c r="CL690" s="21"/>
      <c r="CM690" s="21"/>
      <c r="CN690" s="21"/>
      <c r="CO690" s="21"/>
      <c r="CP690" s="21"/>
      <c r="CQ690" s="21"/>
      <c r="CR690" s="21"/>
      <c r="CS690" s="21"/>
      <c r="CT690" s="21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</row>
    <row r="691" spans="1:267" ht="15.75" customHeight="1" thickBo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M691" s="21"/>
      <c r="BN691" s="21"/>
      <c r="BO691" s="21"/>
      <c r="BP691" s="21"/>
      <c r="BQ691" s="21"/>
      <c r="BR691" s="21"/>
      <c r="BS691" s="21"/>
      <c r="BT691" s="21"/>
      <c r="BU691" s="21"/>
      <c r="BV691" s="21"/>
      <c r="BW691" s="21"/>
      <c r="BX691" s="21"/>
      <c r="BY691" s="21"/>
      <c r="BZ691" s="21"/>
      <c r="CA691" s="21"/>
      <c r="CB691" s="21"/>
      <c r="CC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  <c r="CP691" s="21"/>
      <c r="CQ691" s="21"/>
      <c r="CR691" s="21"/>
      <c r="CS691" s="21"/>
      <c r="CT691" s="21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</row>
    <row r="692" spans="1:267" ht="15.75" customHeight="1" thickBo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M692" s="21"/>
      <c r="BN692" s="21"/>
      <c r="BO692" s="21"/>
      <c r="BP692" s="21"/>
      <c r="BQ692" s="21"/>
      <c r="BR692" s="21"/>
      <c r="BS692" s="21"/>
      <c r="BT692" s="21"/>
      <c r="BU692" s="21"/>
      <c r="BV692" s="21"/>
      <c r="BW692" s="21"/>
      <c r="BX692" s="21"/>
      <c r="BY692" s="21"/>
      <c r="BZ692" s="21"/>
      <c r="CA692" s="21"/>
      <c r="CB692" s="21"/>
      <c r="CC692" s="21"/>
      <c r="CD692" s="21"/>
      <c r="CE692" s="21"/>
      <c r="CF692" s="21"/>
      <c r="CG692" s="21"/>
      <c r="CH692" s="21"/>
      <c r="CI692" s="21"/>
      <c r="CJ692" s="21"/>
      <c r="CK692" s="21"/>
      <c r="CL692" s="21"/>
      <c r="CM692" s="21"/>
      <c r="CN692" s="21"/>
      <c r="CO692" s="21"/>
      <c r="CP692" s="21"/>
      <c r="CQ692" s="21"/>
      <c r="CR692" s="21"/>
      <c r="CS692" s="21"/>
      <c r="CT692" s="21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</row>
    <row r="693" spans="1:267" ht="15.75" customHeight="1" thickBo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  <c r="BO693" s="21"/>
      <c r="BP693" s="21"/>
      <c r="BQ693" s="21"/>
      <c r="BR693" s="21"/>
      <c r="BS693" s="21"/>
      <c r="BT693" s="21"/>
      <c r="BU693" s="21"/>
      <c r="BV693" s="21"/>
      <c r="BW693" s="21"/>
      <c r="BX693" s="21"/>
      <c r="BY693" s="21"/>
      <c r="BZ693" s="21"/>
      <c r="CA693" s="21"/>
      <c r="CB693" s="21"/>
      <c r="CC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</row>
    <row r="694" spans="1:267" ht="15.75" customHeight="1" thickBo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M694" s="21"/>
      <c r="BN694" s="21"/>
      <c r="BO694" s="21"/>
      <c r="BP694" s="21"/>
      <c r="BQ694" s="21"/>
      <c r="BR694" s="21"/>
      <c r="BS694" s="21"/>
      <c r="BT694" s="21"/>
      <c r="BU694" s="21"/>
      <c r="BV694" s="21"/>
      <c r="BW694" s="21"/>
      <c r="BX694" s="21"/>
      <c r="BY694" s="21"/>
      <c r="BZ694" s="21"/>
      <c r="CA694" s="21"/>
      <c r="CB694" s="21"/>
      <c r="CC694" s="21"/>
      <c r="CD694" s="21"/>
      <c r="CE694" s="21"/>
      <c r="CF694" s="21"/>
      <c r="CG694" s="21"/>
      <c r="CH694" s="21"/>
      <c r="CI694" s="21"/>
      <c r="CJ694" s="21"/>
      <c r="CK694" s="21"/>
      <c r="CL694" s="21"/>
      <c r="CM694" s="21"/>
      <c r="CN694" s="21"/>
      <c r="CO694" s="21"/>
      <c r="CP694" s="21"/>
      <c r="CQ694" s="21"/>
      <c r="CR694" s="21"/>
      <c r="CS694" s="21"/>
      <c r="CT694" s="21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</row>
    <row r="695" spans="1:267" ht="15.75" customHeight="1" thickBo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  <c r="BO695" s="21"/>
      <c r="BP695" s="21"/>
      <c r="BQ695" s="21"/>
      <c r="BR695" s="21"/>
      <c r="BS695" s="21"/>
      <c r="BT695" s="21"/>
      <c r="BU695" s="21"/>
      <c r="BV695" s="21"/>
      <c r="BW695" s="21"/>
      <c r="BX695" s="21"/>
      <c r="BY695" s="21"/>
      <c r="BZ695" s="21"/>
      <c r="CA695" s="21"/>
      <c r="CB695" s="21"/>
      <c r="CC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</row>
    <row r="696" spans="1:267" ht="15.75" customHeight="1" thickBo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M696" s="21"/>
      <c r="BN696" s="21"/>
      <c r="BO696" s="21"/>
      <c r="BP696" s="21"/>
      <c r="BQ696" s="21"/>
      <c r="BR696" s="21"/>
      <c r="BS696" s="21"/>
      <c r="BT696" s="21"/>
      <c r="BU696" s="21"/>
      <c r="BV696" s="21"/>
      <c r="BW696" s="21"/>
      <c r="BX696" s="21"/>
      <c r="BY696" s="21"/>
      <c r="BZ696" s="21"/>
      <c r="CA696" s="21"/>
      <c r="CB696" s="21"/>
      <c r="CC696" s="21"/>
      <c r="CD696" s="21"/>
      <c r="CE696" s="21"/>
      <c r="CF696" s="21"/>
      <c r="CG696" s="21"/>
      <c r="CH696" s="21"/>
      <c r="CI696" s="21"/>
      <c r="CJ696" s="21"/>
      <c r="CK696" s="21"/>
      <c r="CL696" s="21"/>
      <c r="CM696" s="21"/>
      <c r="CN696" s="21"/>
      <c r="CO696" s="21"/>
      <c r="CP696" s="21"/>
      <c r="CQ696" s="21"/>
      <c r="CR696" s="21"/>
      <c r="CS696" s="21"/>
      <c r="CT696" s="21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</row>
    <row r="697" spans="1:267" ht="15.75" customHeight="1" thickBo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  <c r="BO697" s="21"/>
      <c r="BP697" s="21"/>
      <c r="BQ697" s="21"/>
      <c r="BR697" s="21"/>
      <c r="BS697" s="21"/>
      <c r="BT697" s="21"/>
      <c r="BU697" s="21"/>
      <c r="BV697" s="21"/>
      <c r="BW697" s="21"/>
      <c r="BX697" s="21"/>
      <c r="BY697" s="21"/>
      <c r="BZ697" s="21"/>
      <c r="CA697" s="21"/>
      <c r="CB697" s="21"/>
      <c r="CC697" s="21"/>
      <c r="CD697" s="21"/>
      <c r="CE697" s="21"/>
      <c r="CF697" s="21"/>
      <c r="CG697" s="21"/>
      <c r="CH697" s="21"/>
      <c r="CI697" s="21"/>
      <c r="CJ697" s="21"/>
      <c r="CK697" s="21"/>
      <c r="CL697" s="21"/>
      <c r="CM697" s="21"/>
      <c r="CN697" s="21"/>
      <c r="CO697" s="21"/>
      <c r="CP697" s="21"/>
      <c r="CQ697" s="21"/>
      <c r="CR697" s="21"/>
      <c r="CS697" s="21"/>
      <c r="CT697" s="21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</row>
    <row r="698" spans="1:267" ht="15.75" customHeight="1" thickBo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BL698" s="21"/>
      <c r="BM698" s="21"/>
      <c r="BN698" s="21"/>
      <c r="BO698" s="21"/>
      <c r="BP698" s="21"/>
      <c r="BQ698" s="21"/>
      <c r="BR698" s="21"/>
      <c r="BS698" s="21"/>
      <c r="BT698" s="21"/>
      <c r="BU698" s="21"/>
      <c r="BV698" s="21"/>
      <c r="BW698" s="21"/>
      <c r="BX698" s="21"/>
      <c r="BY698" s="21"/>
      <c r="BZ698" s="21"/>
      <c r="CA698" s="21"/>
      <c r="CB698" s="21"/>
      <c r="CC698" s="21"/>
      <c r="CD698" s="21"/>
      <c r="CE698" s="21"/>
      <c r="CF698" s="21"/>
      <c r="CG698" s="21"/>
      <c r="CH698" s="21"/>
      <c r="CI698" s="21"/>
      <c r="CJ698" s="21"/>
      <c r="CK698" s="21"/>
      <c r="CL698" s="21"/>
      <c r="CM698" s="21"/>
      <c r="CN698" s="21"/>
      <c r="CO698" s="21"/>
      <c r="CP698" s="21"/>
      <c r="CQ698" s="21"/>
      <c r="CR698" s="21"/>
      <c r="CS698" s="21"/>
      <c r="CT698" s="21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</row>
    <row r="699" spans="1:267" ht="15.75" customHeight="1" thickBo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M699" s="21"/>
      <c r="BN699" s="21"/>
      <c r="BO699" s="21"/>
      <c r="BP699" s="21"/>
      <c r="BQ699" s="21"/>
      <c r="BR699" s="21"/>
      <c r="BS699" s="21"/>
      <c r="BT699" s="21"/>
      <c r="BU699" s="21"/>
      <c r="BV699" s="21"/>
      <c r="BW699" s="21"/>
      <c r="BX699" s="21"/>
      <c r="BY699" s="21"/>
      <c r="BZ699" s="21"/>
      <c r="CA699" s="21"/>
      <c r="CB699" s="21"/>
      <c r="CC699" s="21"/>
      <c r="CD699" s="21"/>
      <c r="CE699" s="21"/>
      <c r="CF699" s="21"/>
      <c r="CG699" s="21"/>
      <c r="CH699" s="21"/>
      <c r="CI699" s="21"/>
      <c r="CJ699" s="21"/>
      <c r="CK699" s="21"/>
      <c r="CL699" s="21"/>
      <c r="CM699" s="21"/>
      <c r="CN699" s="21"/>
      <c r="CO699" s="21"/>
      <c r="CP699" s="21"/>
      <c r="CQ699" s="21"/>
      <c r="CR699" s="21"/>
      <c r="CS699" s="21"/>
      <c r="CT699" s="21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</row>
    <row r="700" spans="1:267" ht="15.75" customHeight="1" thickBo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BL700" s="21"/>
      <c r="BM700" s="21"/>
      <c r="BN700" s="21"/>
      <c r="BO700" s="21"/>
      <c r="BP700" s="21"/>
      <c r="BQ700" s="21"/>
      <c r="BR700" s="21"/>
      <c r="BS700" s="21"/>
      <c r="BT700" s="21"/>
      <c r="BU700" s="21"/>
      <c r="BV700" s="21"/>
      <c r="BW700" s="21"/>
      <c r="BX700" s="21"/>
      <c r="BY700" s="21"/>
      <c r="BZ700" s="21"/>
      <c r="CA700" s="21"/>
      <c r="CB700" s="21"/>
      <c r="CC700" s="21"/>
      <c r="CD700" s="21"/>
      <c r="CE700" s="21"/>
      <c r="CF700" s="21"/>
      <c r="CG700" s="21"/>
      <c r="CH700" s="21"/>
      <c r="CI700" s="21"/>
      <c r="CJ700" s="21"/>
      <c r="CK700" s="21"/>
      <c r="CL700" s="21"/>
      <c r="CM700" s="21"/>
      <c r="CN700" s="21"/>
      <c r="CO700" s="21"/>
      <c r="CP700" s="21"/>
      <c r="CQ700" s="21"/>
      <c r="CR700" s="21"/>
      <c r="CS700" s="21"/>
      <c r="CT700" s="21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</row>
    <row r="701" spans="1:267" ht="15.75" customHeight="1" thickBo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  <c r="BO701" s="21"/>
      <c r="BP701" s="21"/>
      <c r="BQ701" s="21"/>
      <c r="BR701" s="21"/>
      <c r="BS701" s="21"/>
      <c r="BT701" s="21"/>
      <c r="BU701" s="21"/>
      <c r="BV701" s="21"/>
      <c r="BW701" s="21"/>
      <c r="BX701" s="21"/>
      <c r="BY701" s="21"/>
      <c r="BZ701" s="21"/>
      <c r="CA701" s="21"/>
      <c r="CB701" s="21"/>
      <c r="CC701" s="21"/>
      <c r="CD701" s="21"/>
      <c r="CE701" s="21"/>
      <c r="CF701" s="21"/>
      <c r="CG701" s="21"/>
      <c r="CH701" s="21"/>
      <c r="CI701" s="21"/>
      <c r="CJ701" s="21"/>
      <c r="CK701" s="21"/>
      <c r="CL701" s="21"/>
      <c r="CM701" s="21"/>
      <c r="CN701" s="21"/>
      <c r="CO701" s="21"/>
      <c r="CP701" s="21"/>
      <c r="CQ701" s="21"/>
      <c r="CR701" s="21"/>
      <c r="CS701" s="21"/>
      <c r="CT701" s="21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</row>
    <row r="702" spans="1:267" ht="15.75" customHeight="1" thickBo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BL702" s="21"/>
      <c r="BM702" s="21"/>
      <c r="BN702" s="21"/>
      <c r="BO702" s="21"/>
      <c r="BP702" s="21"/>
      <c r="BQ702" s="21"/>
      <c r="BR702" s="21"/>
      <c r="BS702" s="21"/>
      <c r="BT702" s="21"/>
      <c r="BU702" s="21"/>
      <c r="BV702" s="21"/>
      <c r="BW702" s="21"/>
      <c r="BX702" s="21"/>
      <c r="BY702" s="21"/>
      <c r="BZ702" s="21"/>
      <c r="CA702" s="21"/>
      <c r="CB702" s="21"/>
      <c r="CC702" s="21"/>
      <c r="CD702" s="21"/>
      <c r="CE702" s="21"/>
      <c r="CF702" s="21"/>
      <c r="CG702" s="21"/>
      <c r="CH702" s="21"/>
      <c r="CI702" s="21"/>
      <c r="CJ702" s="21"/>
      <c r="CK702" s="21"/>
      <c r="CL702" s="21"/>
      <c r="CM702" s="21"/>
      <c r="CN702" s="21"/>
      <c r="CO702" s="21"/>
      <c r="CP702" s="21"/>
      <c r="CQ702" s="21"/>
      <c r="CR702" s="21"/>
      <c r="CS702" s="21"/>
      <c r="CT702" s="21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</row>
    <row r="703" spans="1:267" ht="15.75" customHeight="1" thickBo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M703" s="21"/>
      <c r="BN703" s="21"/>
      <c r="BO703" s="21"/>
      <c r="BP703" s="21"/>
      <c r="BQ703" s="21"/>
      <c r="BR703" s="21"/>
      <c r="BS703" s="21"/>
      <c r="BT703" s="21"/>
      <c r="BU703" s="21"/>
      <c r="BV703" s="21"/>
      <c r="BW703" s="21"/>
      <c r="BX703" s="21"/>
      <c r="BY703" s="21"/>
      <c r="BZ703" s="21"/>
      <c r="CA703" s="21"/>
      <c r="CB703" s="21"/>
      <c r="CC703" s="21"/>
      <c r="CD703" s="21"/>
      <c r="CE703" s="21"/>
      <c r="CF703" s="21"/>
      <c r="CG703" s="21"/>
      <c r="CH703" s="21"/>
      <c r="CI703" s="21"/>
      <c r="CJ703" s="21"/>
      <c r="CK703" s="21"/>
      <c r="CL703" s="21"/>
      <c r="CM703" s="21"/>
      <c r="CN703" s="21"/>
      <c r="CO703" s="21"/>
      <c r="CP703" s="21"/>
      <c r="CQ703" s="21"/>
      <c r="CR703" s="21"/>
      <c r="CS703" s="21"/>
      <c r="CT703" s="21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</row>
    <row r="704" spans="1:267" ht="15.75" customHeight="1" thickBo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/>
      <c r="BM704" s="21"/>
      <c r="BN704" s="21"/>
      <c r="BO704" s="21"/>
      <c r="BP704" s="21"/>
      <c r="BQ704" s="21"/>
      <c r="BR704" s="21"/>
      <c r="BS704" s="21"/>
      <c r="BT704" s="21"/>
      <c r="BU704" s="21"/>
      <c r="BV704" s="21"/>
      <c r="BW704" s="21"/>
      <c r="BX704" s="21"/>
      <c r="BY704" s="21"/>
      <c r="BZ704" s="21"/>
      <c r="CA704" s="21"/>
      <c r="CB704" s="21"/>
      <c r="CC704" s="21"/>
      <c r="CD704" s="21"/>
      <c r="CE704" s="21"/>
      <c r="CF704" s="21"/>
      <c r="CG704" s="21"/>
      <c r="CH704" s="21"/>
      <c r="CI704" s="21"/>
      <c r="CJ704" s="21"/>
      <c r="CK704" s="21"/>
      <c r="CL704" s="21"/>
      <c r="CM704" s="21"/>
      <c r="CN704" s="21"/>
      <c r="CO704" s="21"/>
      <c r="CP704" s="21"/>
      <c r="CQ704" s="21"/>
      <c r="CR704" s="21"/>
      <c r="CS704" s="21"/>
      <c r="CT704" s="21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</row>
    <row r="705" spans="1:267" ht="15.75" customHeight="1" thickBo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M705" s="21"/>
      <c r="BN705" s="21"/>
      <c r="BO705" s="21"/>
      <c r="BP705" s="21"/>
      <c r="BQ705" s="21"/>
      <c r="BR705" s="21"/>
      <c r="BS705" s="21"/>
      <c r="BT705" s="21"/>
      <c r="BU705" s="21"/>
      <c r="BV705" s="21"/>
      <c r="BW705" s="21"/>
      <c r="BX705" s="21"/>
      <c r="BY705" s="21"/>
      <c r="BZ705" s="21"/>
      <c r="CA705" s="21"/>
      <c r="CB705" s="21"/>
      <c r="CC705" s="21"/>
      <c r="CD705" s="21"/>
      <c r="CE705" s="21"/>
      <c r="CF705" s="21"/>
      <c r="CG705" s="21"/>
      <c r="CH705" s="21"/>
      <c r="CI705" s="21"/>
      <c r="CJ705" s="21"/>
      <c r="CK705" s="21"/>
      <c r="CL705" s="21"/>
      <c r="CM705" s="21"/>
      <c r="CN705" s="21"/>
      <c r="CO705" s="21"/>
      <c r="CP705" s="21"/>
      <c r="CQ705" s="21"/>
      <c r="CR705" s="21"/>
      <c r="CS705" s="21"/>
      <c r="CT705" s="21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</row>
    <row r="706" spans="1:267" ht="15.75" customHeight="1" thickBo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BL706" s="21"/>
      <c r="BM706" s="21"/>
      <c r="BN706" s="21"/>
      <c r="BO706" s="21"/>
      <c r="BP706" s="21"/>
      <c r="BQ706" s="21"/>
      <c r="BR706" s="21"/>
      <c r="BS706" s="21"/>
      <c r="BT706" s="21"/>
      <c r="BU706" s="21"/>
      <c r="BV706" s="21"/>
      <c r="BW706" s="21"/>
      <c r="BX706" s="21"/>
      <c r="BY706" s="21"/>
      <c r="BZ706" s="21"/>
      <c r="CA706" s="21"/>
      <c r="CB706" s="21"/>
      <c r="CC706" s="21"/>
      <c r="CD706" s="21"/>
      <c r="CE706" s="21"/>
      <c r="CF706" s="21"/>
      <c r="CG706" s="21"/>
      <c r="CH706" s="21"/>
      <c r="CI706" s="21"/>
      <c r="CJ706" s="21"/>
      <c r="CK706" s="21"/>
      <c r="CL706" s="21"/>
      <c r="CM706" s="21"/>
      <c r="CN706" s="21"/>
      <c r="CO706" s="21"/>
      <c r="CP706" s="21"/>
      <c r="CQ706" s="21"/>
      <c r="CR706" s="21"/>
      <c r="CS706" s="21"/>
      <c r="CT706" s="21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</row>
    <row r="707" spans="1:267" ht="15.75" customHeight="1" thickBo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BL707" s="21"/>
      <c r="BM707" s="21"/>
      <c r="BN707" s="21"/>
      <c r="BO707" s="21"/>
      <c r="BP707" s="21"/>
      <c r="BQ707" s="21"/>
      <c r="BR707" s="21"/>
      <c r="BS707" s="21"/>
      <c r="BT707" s="21"/>
      <c r="BU707" s="21"/>
      <c r="BV707" s="21"/>
      <c r="BW707" s="21"/>
      <c r="BX707" s="21"/>
      <c r="BY707" s="21"/>
      <c r="BZ707" s="21"/>
      <c r="CA707" s="21"/>
      <c r="CB707" s="21"/>
      <c r="CC707" s="21"/>
      <c r="CD707" s="21"/>
      <c r="CE707" s="21"/>
      <c r="CF707" s="21"/>
      <c r="CG707" s="21"/>
      <c r="CH707" s="21"/>
      <c r="CI707" s="21"/>
      <c r="CJ707" s="21"/>
      <c r="CK707" s="21"/>
      <c r="CL707" s="21"/>
      <c r="CM707" s="21"/>
      <c r="CN707" s="21"/>
      <c r="CO707" s="21"/>
      <c r="CP707" s="21"/>
      <c r="CQ707" s="21"/>
      <c r="CR707" s="21"/>
      <c r="CS707" s="21"/>
      <c r="CT707" s="21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</row>
    <row r="708" spans="1:267" ht="15.75" customHeight="1" thickBo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BL708" s="21"/>
      <c r="BM708" s="21"/>
      <c r="BN708" s="21"/>
      <c r="BO708" s="21"/>
      <c r="BP708" s="21"/>
      <c r="BQ708" s="21"/>
      <c r="BR708" s="21"/>
      <c r="BS708" s="21"/>
      <c r="BT708" s="21"/>
      <c r="BU708" s="21"/>
      <c r="BV708" s="21"/>
      <c r="BW708" s="21"/>
      <c r="BX708" s="21"/>
      <c r="BY708" s="21"/>
      <c r="BZ708" s="21"/>
      <c r="CA708" s="21"/>
      <c r="CB708" s="21"/>
      <c r="CC708" s="21"/>
      <c r="CD708" s="21"/>
      <c r="CE708" s="21"/>
      <c r="CF708" s="21"/>
      <c r="CG708" s="21"/>
      <c r="CH708" s="21"/>
      <c r="CI708" s="21"/>
      <c r="CJ708" s="21"/>
      <c r="CK708" s="21"/>
      <c r="CL708" s="21"/>
      <c r="CM708" s="21"/>
      <c r="CN708" s="21"/>
      <c r="CO708" s="21"/>
      <c r="CP708" s="21"/>
      <c r="CQ708" s="21"/>
      <c r="CR708" s="21"/>
      <c r="CS708" s="21"/>
      <c r="CT708" s="21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</row>
    <row r="709" spans="1:267" ht="15.75" customHeight="1" thickBo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BL709" s="21"/>
      <c r="BM709" s="21"/>
      <c r="BN709" s="21"/>
      <c r="BO709" s="21"/>
      <c r="BP709" s="21"/>
      <c r="BQ709" s="21"/>
      <c r="BR709" s="21"/>
      <c r="BS709" s="21"/>
      <c r="BT709" s="21"/>
      <c r="BU709" s="21"/>
      <c r="BV709" s="21"/>
      <c r="BW709" s="21"/>
      <c r="BX709" s="21"/>
      <c r="BY709" s="21"/>
      <c r="BZ709" s="21"/>
      <c r="CA709" s="21"/>
      <c r="CB709" s="21"/>
      <c r="CC709" s="21"/>
      <c r="CD709" s="21"/>
      <c r="CE709" s="21"/>
      <c r="CF709" s="21"/>
      <c r="CG709" s="21"/>
      <c r="CH709" s="21"/>
      <c r="CI709" s="21"/>
      <c r="CJ709" s="21"/>
      <c r="CK709" s="21"/>
      <c r="CL709" s="21"/>
      <c r="CM709" s="21"/>
      <c r="CN709" s="21"/>
      <c r="CO709" s="21"/>
      <c r="CP709" s="21"/>
      <c r="CQ709" s="21"/>
      <c r="CR709" s="21"/>
      <c r="CS709" s="21"/>
      <c r="CT709" s="21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</row>
    <row r="710" spans="1:267" ht="15.75" customHeight="1" thickBo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BL710" s="21"/>
      <c r="BM710" s="21"/>
      <c r="BN710" s="21"/>
      <c r="BO710" s="21"/>
      <c r="BP710" s="21"/>
      <c r="BQ710" s="21"/>
      <c r="BR710" s="21"/>
      <c r="BS710" s="21"/>
      <c r="BT710" s="21"/>
      <c r="BU710" s="21"/>
      <c r="BV710" s="21"/>
      <c r="BW710" s="21"/>
      <c r="BX710" s="21"/>
      <c r="BY710" s="21"/>
      <c r="BZ710" s="21"/>
      <c r="CA710" s="21"/>
      <c r="CB710" s="21"/>
      <c r="CC710" s="21"/>
      <c r="CD710" s="21"/>
      <c r="CE710" s="21"/>
      <c r="CF710" s="21"/>
      <c r="CG710" s="21"/>
      <c r="CH710" s="21"/>
      <c r="CI710" s="21"/>
      <c r="CJ710" s="21"/>
      <c r="CK710" s="21"/>
      <c r="CL710" s="21"/>
      <c r="CM710" s="21"/>
      <c r="CN710" s="21"/>
      <c r="CO710" s="21"/>
      <c r="CP710" s="21"/>
      <c r="CQ710" s="21"/>
      <c r="CR710" s="21"/>
      <c r="CS710" s="21"/>
      <c r="CT710" s="21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</row>
    <row r="711" spans="1:267" ht="15.75" customHeight="1" thickBo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M711" s="21"/>
      <c r="BN711" s="21"/>
      <c r="BO711" s="21"/>
      <c r="BP711" s="21"/>
      <c r="BQ711" s="21"/>
      <c r="BR711" s="21"/>
      <c r="BS711" s="21"/>
      <c r="BT711" s="21"/>
      <c r="BU711" s="21"/>
      <c r="BV711" s="21"/>
      <c r="BW711" s="21"/>
      <c r="BX711" s="21"/>
      <c r="BY711" s="21"/>
      <c r="BZ711" s="21"/>
      <c r="CA711" s="21"/>
      <c r="CB711" s="21"/>
      <c r="CC711" s="21"/>
      <c r="CD711" s="21"/>
      <c r="CE711" s="21"/>
      <c r="CF711" s="21"/>
      <c r="CG711" s="21"/>
      <c r="CH711" s="21"/>
      <c r="CI711" s="21"/>
      <c r="CJ711" s="21"/>
      <c r="CK711" s="21"/>
      <c r="CL711" s="21"/>
      <c r="CM711" s="21"/>
      <c r="CN711" s="21"/>
      <c r="CO711" s="21"/>
      <c r="CP711" s="21"/>
      <c r="CQ711" s="21"/>
      <c r="CR711" s="21"/>
      <c r="CS711" s="21"/>
      <c r="CT711" s="21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</row>
    <row r="712" spans="1:267" ht="15.75" customHeight="1" thickBo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BL712" s="21"/>
      <c r="BM712" s="21"/>
      <c r="BN712" s="21"/>
      <c r="BO712" s="21"/>
      <c r="BP712" s="21"/>
      <c r="BQ712" s="21"/>
      <c r="BR712" s="21"/>
      <c r="BS712" s="21"/>
      <c r="BT712" s="21"/>
      <c r="BU712" s="21"/>
      <c r="BV712" s="21"/>
      <c r="BW712" s="21"/>
      <c r="BX712" s="21"/>
      <c r="BY712" s="21"/>
      <c r="BZ712" s="21"/>
      <c r="CA712" s="21"/>
      <c r="CB712" s="21"/>
      <c r="CC712" s="21"/>
      <c r="CD712" s="21"/>
      <c r="CE712" s="21"/>
      <c r="CF712" s="21"/>
      <c r="CG712" s="21"/>
      <c r="CH712" s="21"/>
      <c r="CI712" s="21"/>
      <c r="CJ712" s="21"/>
      <c r="CK712" s="21"/>
      <c r="CL712" s="21"/>
      <c r="CM712" s="21"/>
      <c r="CN712" s="21"/>
      <c r="CO712" s="21"/>
      <c r="CP712" s="21"/>
      <c r="CQ712" s="21"/>
      <c r="CR712" s="21"/>
      <c r="CS712" s="21"/>
      <c r="CT712" s="21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</row>
    <row r="713" spans="1:267" ht="15.75" customHeight="1" thickBo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M713" s="21"/>
      <c r="BN713" s="21"/>
      <c r="BO713" s="21"/>
      <c r="BP713" s="21"/>
      <c r="BQ713" s="21"/>
      <c r="BR713" s="21"/>
      <c r="BS713" s="21"/>
      <c r="BT713" s="21"/>
      <c r="BU713" s="21"/>
      <c r="BV713" s="21"/>
      <c r="BW713" s="21"/>
      <c r="BX713" s="21"/>
      <c r="BY713" s="21"/>
      <c r="BZ713" s="21"/>
      <c r="CA713" s="21"/>
      <c r="CB713" s="21"/>
      <c r="CC713" s="21"/>
      <c r="CD713" s="21"/>
      <c r="CE713" s="21"/>
      <c r="CF713" s="21"/>
      <c r="CG713" s="21"/>
      <c r="CH713" s="21"/>
      <c r="CI713" s="21"/>
      <c r="CJ713" s="21"/>
      <c r="CK713" s="21"/>
      <c r="CL713" s="21"/>
      <c r="CM713" s="21"/>
      <c r="CN713" s="21"/>
      <c r="CO713" s="21"/>
      <c r="CP713" s="21"/>
      <c r="CQ713" s="21"/>
      <c r="CR713" s="21"/>
      <c r="CS713" s="21"/>
      <c r="CT713" s="21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</row>
    <row r="714" spans="1:267" ht="15.75" customHeight="1" thickBo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BL714" s="21"/>
      <c r="BM714" s="21"/>
      <c r="BN714" s="21"/>
      <c r="BO714" s="21"/>
      <c r="BP714" s="21"/>
      <c r="BQ714" s="21"/>
      <c r="BR714" s="21"/>
      <c r="BS714" s="21"/>
      <c r="BT714" s="21"/>
      <c r="BU714" s="21"/>
      <c r="BV714" s="21"/>
      <c r="BW714" s="21"/>
      <c r="BX714" s="21"/>
      <c r="BY714" s="21"/>
      <c r="BZ714" s="21"/>
      <c r="CA714" s="21"/>
      <c r="CB714" s="21"/>
      <c r="CC714" s="21"/>
      <c r="CD714" s="21"/>
      <c r="CE714" s="21"/>
      <c r="CF714" s="21"/>
      <c r="CG714" s="21"/>
      <c r="CH714" s="21"/>
      <c r="CI714" s="21"/>
      <c r="CJ714" s="21"/>
      <c r="CK714" s="21"/>
      <c r="CL714" s="21"/>
      <c r="CM714" s="21"/>
      <c r="CN714" s="21"/>
      <c r="CO714" s="21"/>
      <c r="CP714" s="21"/>
      <c r="CQ714" s="21"/>
      <c r="CR714" s="21"/>
      <c r="CS714" s="21"/>
      <c r="CT714" s="21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</row>
    <row r="715" spans="1:267" ht="15.75" customHeight="1" thickBo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M715" s="21"/>
      <c r="BN715" s="21"/>
      <c r="BO715" s="21"/>
      <c r="BP715" s="21"/>
      <c r="BQ715" s="21"/>
      <c r="BR715" s="21"/>
      <c r="BS715" s="21"/>
      <c r="BT715" s="21"/>
      <c r="BU715" s="21"/>
      <c r="BV715" s="21"/>
      <c r="BW715" s="21"/>
      <c r="BX715" s="21"/>
      <c r="BY715" s="21"/>
      <c r="BZ715" s="21"/>
      <c r="CA715" s="21"/>
      <c r="CB715" s="21"/>
      <c r="CC715" s="21"/>
      <c r="CD715" s="21"/>
      <c r="CE715" s="21"/>
      <c r="CF715" s="21"/>
      <c r="CG715" s="21"/>
      <c r="CH715" s="21"/>
      <c r="CI715" s="21"/>
      <c r="CJ715" s="21"/>
      <c r="CK715" s="21"/>
      <c r="CL715" s="21"/>
      <c r="CM715" s="21"/>
      <c r="CN715" s="21"/>
      <c r="CO715" s="21"/>
      <c r="CP715" s="21"/>
      <c r="CQ715" s="21"/>
      <c r="CR715" s="21"/>
      <c r="CS715" s="21"/>
      <c r="CT715" s="21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</row>
    <row r="716" spans="1:267" ht="15.75" customHeight="1" thickBo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BL716" s="21"/>
      <c r="BM716" s="21"/>
      <c r="BN716" s="21"/>
      <c r="BO716" s="21"/>
      <c r="BP716" s="21"/>
      <c r="BQ716" s="21"/>
      <c r="BR716" s="21"/>
      <c r="BS716" s="21"/>
      <c r="BT716" s="21"/>
      <c r="BU716" s="21"/>
      <c r="BV716" s="21"/>
      <c r="BW716" s="21"/>
      <c r="BX716" s="21"/>
      <c r="BY716" s="21"/>
      <c r="BZ716" s="21"/>
      <c r="CA716" s="21"/>
      <c r="CB716" s="21"/>
      <c r="CC716" s="21"/>
      <c r="CD716" s="21"/>
      <c r="CE716" s="21"/>
      <c r="CF716" s="21"/>
      <c r="CG716" s="21"/>
      <c r="CH716" s="21"/>
      <c r="CI716" s="21"/>
      <c r="CJ716" s="21"/>
      <c r="CK716" s="21"/>
      <c r="CL716" s="21"/>
      <c r="CM716" s="21"/>
      <c r="CN716" s="21"/>
      <c r="CO716" s="21"/>
      <c r="CP716" s="21"/>
      <c r="CQ716" s="21"/>
      <c r="CR716" s="21"/>
      <c r="CS716" s="21"/>
      <c r="CT716" s="21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</row>
    <row r="717" spans="1:267" ht="15.75" customHeight="1" thickBo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  <c r="BP717" s="21"/>
      <c r="BQ717" s="21"/>
      <c r="BR717" s="21"/>
      <c r="BS717" s="21"/>
      <c r="BT717" s="21"/>
      <c r="BU717" s="21"/>
      <c r="BV717" s="21"/>
      <c r="BW717" s="21"/>
      <c r="BX717" s="21"/>
      <c r="BY717" s="21"/>
      <c r="BZ717" s="21"/>
      <c r="CA717" s="21"/>
      <c r="CB717" s="21"/>
      <c r="CC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</row>
    <row r="718" spans="1:267" ht="15.75" customHeight="1" thickBo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BL718" s="21"/>
      <c r="BM718" s="21"/>
      <c r="BN718" s="21"/>
      <c r="BO718" s="21"/>
      <c r="BP718" s="21"/>
      <c r="BQ718" s="21"/>
      <c r="BR718" s="21"/>
      <c r="BS718" s="21"/>
      <c r="BT718" s="21"/>
      <c r="BU718" s="21"/>
      <c r="BV718" s="21"/>
      <c r="BW718" s="21"/>
      <c r="BX718" s="21"/>
      <c r="BY718" s="21"/>
      <c r="BZ718" s="21"/>
      <c r="CA718" s="21"/>
      <c r="CB718" s="21"/>
      <c r="CC718" s="21"/>
      <c r="CD718" s="21"/>
      <c r="CE718" s="21"/>
      <c r="CF718" s="21"/>
      <c r="CG718" s="21"/>
      <c r="CH718" s="21"/>
      <c r="CI718" s="21"/>
      <c r="CJ718" s="21"/>
      <c r="CK718" s="21"/>
      <c r="CL718" s="21"/>
      <c r="CM718" s="21"/>
      <c r="CN718" s="21"/>
      <c r="CO718" s="21"/>
      <c r="CP718" s="21"/>
      <c r="CQ718" s="21"/>
      <c r="CR718" s="21"/>
      <c r="CS718" s="21"/>
      <c r="CT718" s="21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</row>
    <row r="719" spans="1:267" ht="15.75" customHeight="1" thickBo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BL719" s="21"/>
      <c r="BM719" s="21"/>
      <c r="BN719" s="21"/>
      <c r="BO719" s="21"/>
      <c r="BP719" s="21"/>
      <c r="BQ719" s="21"/>
      <c r="BR719" s="21"/>
      <c r="BS719" s="21"/>
      <c r="BT719" s="21"/>
      <c r="BU719" s="21"/>
      <c r="BV719" s="21"/>
      <c r="BW719" s="21"/>
      <c r="BX719" s="21"/>
      <c r="BY719" s="21"/>
      <c r="BZ719" s="21"/>
      <c r="CA719" s="21"/>
      <c r="CB719" s="21"/>
      <c r="CC719" s="21"/>
      <c r="CD719" s="21"/>
      <c r="CE719" s="21"/>
      <c r="CF719" s="21"/>
      <c r="CG719" s="21"/>
      <c r="CH719" s="21"/>
      <c r="CI719" s="21"/>
      <c r="CJ719" s="21"/>
      <c r="CK719" s="21"/>
      <c r="CL719" s="21"/>
      <c r="CM719" s="21"/>
      <c r="CN719" s="21"/>
      <c r="CO719" s="21"/>
      <c r="CP719" s="21"/>
      <c r="CQ719" s="21"/>
      <c r="CR719" s="21"/>
      <c r="CS719" s="21"/>
      <c r="CT719" s="21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</row>
    <row r="720" spans="1:267" ht="15.75" customHeight="1" thickBo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BL720" s="21"/>
      <c r="BM720" s="21"/>
      <c r="BN720" s="21"/>
      <c r="BO720" s="21"/>
      <c r="BP720" s="21"/>
      <c r="BQ720" s="21"/>
      <c r="BR720" s="21"/>
      <c r="BS720" s="21"/>
      <c r="BT720" s="21"/>
      <c r="BU720" s="21"/>
      <c r="BV720" s="21"/>
      <c r="BW720" s="21"/>
      <c r="BX720" s="21"/>
      <c r="BY720" s="21"/>
      <c r="BZ720" s="21"/>
      <c r="CA720" s="21"/>
      <c r="CB720" s="21"/>
      <c r="CC720" s="21"/>
      <c r="CD720" s="21"/>
      <c r="CE720" s="21"/>
      <c r="CF720" s="21"/>
      <c r="CG720" s="21"/>
      <c r="CH720" s="21"/>
      <c r="CI720" s="21"/>
      <c r="CJ720" s="21"/>
      <c r="CK720" s="21"/>
      <c r="CL720" s="21"/>
      <c r="CM720" s="21"/>
      <c r="CN720" s="21"/>
      <c r="CO720" s="21"/>
      <c r="CP720" s="21"/>
      <c r="CQ720" s="21"/>
      <c r="CR720" s="21"/>
      <c r="CS720" s="21"/>
      <c r="CT720" s="21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</row>
    <row r="721" spans="1:267" ht="15.75" customHeight="1" thickBo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BL721" s="21"/>
      <c r="BM721" s="21"/>
      <c r="BN721" s="21"/>
      <c r="BO721" s="21"/>
      <c r="BP721" s="21"/>
      <c r="BQ721" s="21"/>
      <c r="BR721" s="21"/>
      <c r="BS721" s="21"/>
      <c r="BT721" s="21"/>
      <c r="BU721" s="21"/>
      <c r="BV721" s="21"/>
      <c r="BW721" s="21"/>
      <c r="BX721" s="21"/>
      <c r="BY721" s="21"/>
      <c r="BZ721" s="21"/>
      <c r="CA721" s="21"/>
      <c r="CB721" s="21"/>
      <c r="CC721" s="21"/>
      <c r="CD721" s="21"/>
      <c r="CE721" s="21"/>
      <c r="CF721" s="21"/>
      <c r="CG721" s="21"/>
      <c r="CH721" s="21"/>
      <c r="CI721" s="21"/>
      <c r="CJ721" s="21"/>
      <c r="CK721" s="21"/>
      <c r="CL721" s="21"/>
      <c r="CM721" s="21"/>
      <c r="CN721" s="21"/>
      <c r="CO721" s="21"/>
      <c r="CP721" s="21"/>
      <c r="CQ721" s="21"/>
      <c r="CR721" s="21"/>
      <c r="CS721" s="21"/>
      <c r="CT721" s="21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</row>
    <row r="722" spans="1:267" ht="15.75" customHeight="1" thickBo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BL722" s="21"/>
      <c r="BM722" s="21"/>
      <c r="BN722" s="21"/>
      <c r="BO722" s="21"/>
      <c r="BP722" s="21"/>
      <c r="BQ722" s="21"/>
      <c r="BR722" s="21"/>
      <c r="BS722" s="21"/>
      <c r="BT722" s="21"/>
      <c r="BU722" s="21"/>
      <c r="BV722" s="21"/>
      <c r="BW722" s="21"/>
      <c r="BX722" s="21"/>
      <c r="BY722" s="21"/>
      <c r="BZ722" s="21"/>
      <c r="CA722" s="21"/>
      <c r="CB722" s="21"/>
      <c r="CC722" s="21"/>
      <c r="CD722" s="21"/>
      <c r="CE722" s="21"/>
      <c r="CF722" s="21"/>
      <c r="CG722" s="21"/>
      <c r="CH722" s="21"/>
      <c r="CI722" s="21"/>
      <c r="CJ722" s="21"/>
      <c r="CK722" s="21"/>
      <c r="CL722" s="21"/>
      <c r="CM722" s="21"/>
      <c r="CN722" s="21"/>
      <c r="CO722" s="21"/>
      <c r="CP722" s="21"/>
      <c r="CQ722" s="21"/>
      <c r="CR722" s="21"/>
      <c r="CS722" s="21"/>
      <c r="CT722" s="21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</row>
    <row r="723" spans="1:267" ht="15.75" customHeight="1" thickBo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BL723" s="21"/>
      <c r="BM723" s="21"/>
      <c r="BN723" s="21"/>
      <c r="BO723" s="21"/>
      <c r="BP723" s="21"/>
      <c r="BQ723" s="21"/>
      <c r="BR723" s="21"/>
      <c r="BS723" s="21"/>
      <c r="BT723" s="21"/>
      <c r="BU723" s="21"/>
      <c r="BV723" s="21"/>
      <c r="BW723" s="21"/>
      <c r="BX723" s="21"/>
      <c r="BY723" s="21"/>
      <c r="BZ723" s="21"/>
      <c r="CA723" s="21"/>
      <c r="CB723" s="21"/>
      <c r="CC723" s="21"/>
      <c r="CD723" s="21"/>
      <c r="CE723" s="21"/>
      <c r="CF723" s="21"/>
      <c r="CG723" s="21"/>
      <c r="CH723" s="21"/>
      <c r="CI723" s="21"/>
      <c r="CJ723" s="21"/>
      <c r="CK723" s="21"/>
      <c r="CL723" s="21"/>
      <c r="CM723" s="21"/>
      <c r="CN723" s="21"/>
      <c r="CO723" s="21"/>
      <c r="CP723" s="21"/>
      <c r="CQ723" s="21"/>
      <c r="CR723" s="21"/>
      <c r="CS723" s="21"/>
      <c r="CT723" s="21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</row>
    <row r="724" spans="1:267" ht="15.75" customHeight="1" thickBo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BL724" s="21"/>
      <c r="BM724" s="21"/>
      <c r="BN724" s="21"/>
      <c r="BO724" s="21"/>
      <c r="BP724" s="21"/>
      <c r="BQ724" s="21"/>
      <c r="BR724" s="21"/>
      <c r="BS724" s="21"/>
      <c r="BT724" s="21"/>
      <c r="BU724" s="21"/>
      <c r="BV724" s="21"/>
      <c r="BW724" s="21"/>
      <c r="BX724" s="21"/>
      <c r="BY724" s="21"/>
      <c r="BZ724" s="21"/>
      <c r="CA724" s="21"/>
      <c r="CB724" s="21"/>
      <c r="CC724" s="21"/>
      <c r="CD724" s="21"/>
      <c r="CE724" s="21"/>
      <c r="CF724" s="21"/>
      <c r="CG724" s="21"/>
      <c r="CH724" s="21"/>
      <c r="CI724" s="21"/>
      <c r="CJ724" s="21"/>
      <c r="CK724" s="21"/>
      <c r="CL724" s="21"/>
      <c r="CM724" s="21"/>
      <c r="CN724" s="21"/>
      <c r="CO724" s="21"/>
      <c r="CP724" s="21"/>
      <c r="CQ724" s="21"/>
      <c r="CR724" s="21"/>
      <c r="CS724" s="21"/>
      <c r="CT724" s="21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</row>
    <row r="725" spans="1:267" ht="15.75" customHeight="1" thickBo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M725" s="21"/>
      <c r="BN725" s="21"/>
      <c r="BO725" s="21"/>
      <c r="BP725" s="21"/>
      <c r="BQ725" s="21"/>
      <c r="BR725" s="21"/>
      <c r="BS725" s="21"/>
      <c r="BT725" s="21"/>
      <c r="BU725" s="21"/>
      <c r="BV725" s="21"/>
      <c r="BW725" s="21"/>
      <c r="BX725" s="21"/>
      <c r="BY725" s="21"/>
      <c r="BZ725" s="21"/>
      <c r="CA725" s="21"/>
      <c r="CB725" s="21"/>
      <c r="CC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21"/>
      <c r="CN725" s="21"/>
      <c r="CO725" s="21"/>
      <c r="CP725" s="21"/>
      <c r="CQ725" s="21"/>
      <c r="CR725" s="21"/>
      <c r="CS725" s="21"/>
      <c r="CT725" s="21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</row>
    <row r="726" spans="1:267" ht="15.75" customHeight="1" thickBo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BL726" s="21"/>
      <c r="BM726" s="21"/>
      <c r="BN726" s="21"/>
      <c r="BO726" s="21"/>
      <c r="BP726" s="21"/>
      <c r="BQ726" s="21"/>
      <c r="BR726" s="21"/>
      <c r="BS726" s="21"/>
      <c r="BT726" s="21"/>
      <c r="BU726" s="21"/>
      <c r="BV726" s="21"/>
      <c r="BW726" s="21"/>
      <c r="BX726" s="21"/>
      <c r="BY726" s="21"/>
      <c r="BZ726" s="21"/>
      <c r="CA726" s="21"/>
      <c r="CB726" s="21"/>
      <c r="CC726" s="21"/>
      <c r="CD726" s="21"/>
      <c r="CE726" s="21"/>
      <c r="CF726" s="21"/>
      <c r="CG726" s="21"/>
      <c r="CH726" s="21"/>
      <c r="CI726" s="21"/>
      <c r="CJ726" s="21"/>
      <c r="CK726" s="21"/>
      <c r="CL726" s="21"/>
      <c r="CM726" s="21"/>
      <c r="CN726" s="21"/>
      <c r="CO726" s="21"/>
      <c r="CP726" s="21"/>
      <c r="CQ726" s="21"/>
      <c r="CR726" s="21"/>
      <c r="CS726" s="21"/>
      <c r="CT726" s="21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</row>
    <row r="727" spans="1:267" ht="15.75" customHeight="1" thickBo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BL727" s="21"/>
      <c r="BM727" s="21"/>
      <c r="BN727" s="21"/>
      <c r="BO727" s="21"/>
      <c r="BP727" s="21"/>
      <c r="BQ727" s="21"/>
      <c r="BR727" s="21"/>
      <c r="BS727" s="21"/>
      <c r="BT727" s="21"/>
      <c r="BU727" s="21"/>
      <c r="BV727" s="21"/>
      <c r="BW727" s="21"/>
      <c r="BX727" s="21"/>
      <c r="BY727" s="21"/>
      <c r="BZ727" s="21"/>
      <c r="CA727" s="21"/>
      <c r="CB727" s="21"/>
      <c r="CC727" s="21"/>
      <c r="CD727" s="21"/>
      <c r="CE727" s="21"/>
      <c r="CF727" s="21"/>
      <c r="CG727" s="21"/>
      <c r="CH727" s="21"/>
      <c r="CI727" s="21"/>
      <c r="CJ727" s="21"/>
      <c r="CK727" s="21"/>
      <c r="CL727" s="21"/>
      <c r="CM727" s="21"/>
      <c r="CN727" s="21"/>
      <c r="CO727" s="21"/>
      <c r="CP727" s="21"/>
      <c r="CQ727" s="21"/>
      <c r="CR727" s="21"/>
      <c r="CS727" s="21"/>
      <c r="CT727" s="21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</row>
    <row r="728" spans="1:267" ht="15.75" customHeight="1" thickBo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BL728" s="21"/>
      <c r="BM728" s="21"/>
      <c r="BN728" s="21"/>
      <c r="BO728" s="21"/>
      <c r="BP728" s="21"/>
      <c r="BQ728" s="21"/>
      <c r="BR728" s="21"/>
      <c r="BS728" s="21"/>
      <c r="BT728" s="21"/>
      <c r="BU728" s="21"/>
      <c r="BV728" s="21"/>
      <c r="BW728" s="21"/>
      <c r="BX728" s="21"/>
      <c r="BY728" s="21"/>
      <c r="BZ728" s="21"/>
      <c r="CA728" s="21"/>
      <c r="CB728" s="21"/>
      <c r="CC728" s="21"/>
      <c r="CD728" s="21"/>
      <c r="CE728" s="21"/>
      <c r="CF728" s="21"/>
      <c r="CG728" s="21"/>
      <c r="CH728" s="21"/>
      <c r="CI728" s="21"/>
      <c r="CJ728" s="21"/>
      <c r="CK728" s="21"/>
      <c r="CL728" s="21"/>
      <c r="CM728" s="21"/>
      <c r="CN728" s="21"/>
      <c r="CO728" s="21"/>
      <c r="CP728" s="21"/>
      <c r="CQ728" s="21"/>
      <c r="CR728" s="21"/>
      <c r="CS728" s="21"/>
      <c r="CT728" s="21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</row>
    <row r="729" spans="1:267" ht="15.75" customHeight="1" thickBo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BL729" s="21"/>
      <c r="BM729" s="21"/>
      <c r="BN729" s="21"/>
      <c r="BO729" s="21"/>
      <c r="BP729" s="21"/>
      <c r="BQ729" s="21"/>
      <c r="BR729" s="21"/>
      <c r="BS729" s="21"/>
      <c r="BT729" s="21"/>
      <c r="BU729" s="21"/>
      <c r="BV729" s="21"/>
      <c r="BW729" s="21"/>
      <c r="BX729" s="21"/>
      <c r="BY729" s="21"/>
      <c r="BZ729" s="21"/>
      <c r="CA729" s="21"/>
      <c r="CB729" s="21"/>
      <c r="CC729" s="21"/>
      <c r="CD729" s="21"/>
      <c r="CE729" s="21"/>
      <c r="CF729" s="21"/>
      <c r="CG729" s="21"/>
      <c r="CH729" s="21"/>
      <c r="CI729" s="21"/>
      <c r="CJ729" s="21"/>
      <c r="CK729" s="21"/>
      <c r="CL729" s="21"/>
      <c r="CM729" s="21"/>
      <c r="CN729" s="21"/>
      <c r="CO729" s="21"/>
      <c r="CP729" s="21"/>
      <c r="CQ729" s="21"/>
      <c r="CR729" s="21"/>
      <c r="CS729" s="21"/>
      <c r="CT729" s="21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</row>
    <row r="730" spans="1:267" ht="15.75" customHeight="1" thickBo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BL730" s="21"/>
      <c r="BM730" s="21"/>
      <c r="BN730" s="21"/>
      <c r="BO730" s="21"/>
      <c r="BP730" s="21"/>
      <c r="BQ730" s="21"/>
      <c r="BR730" s="21"/>
      <c r="BS730" s="21"/>
      <c r="BT730" s="21"/>
      <c r="BU730" s="21"/>
      <c r="BV730" s="21"/>
      <c r="BW730" s="21"/>
      <c r="BX730" s="21"/>
      <c r="BY730" s="21"/>
      <c r="BZ730" s="21"/>
      <c r="CA730" s="21"/>
      <c r="CB730" s="21"/>
      <c r="CC730" s="21"/>
      <c r="CD730" s="21"/>
      <c r="CE730" s="21"/>
      <c r="CF730" s="21"/>
      <c r="CG730" s="21"/>
      <c r="CH730" s="21"/>
      <c r="CI730" s="21"/>
      <c r="CJ730" s="21"/>
      <c r="CK730" s="21"/>
      <c r="CL730" s="21"/>
      <c r="CM730" s="21"/>
      <c r="CN730" s="21"/>
      <c r="CO730" s="21"/>
      <c r="CP730" s="21"/>
      <c r="CQ730" s="21"/>
      <c r="CR730" s="21"/>
      <c r="CS730" s="21"/>
      <c r="CT730" s="21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</row>
    <row r="731" spans="1:267" ht="15.75" customHeight="1" thickBo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BL731" s="21"/>
      <c r="BM731" s="21"/>
      <c r="BN731" s="21"/>
      <c r="BO731" s="21"/>
      <c r="BP731" s="21"/>
      <c r="BQ731" s="21"/>
      <c r="BR731" s="21"/>
      <c r="BS731" s="21"/>
      <c r="BT731" s="21"/>
      <c r="BU731" s="21"/>
      <c r="BV731" s="21"/>
      <c r="BW731" s="21"/>
      <c r="BX731" s="21"/>
      <c r="BY731" s="21"/>
      <c r="BZ731" s="21"/>
      <c r="CA731" s="21"/>
      <c r="CB731" s="21"/>
      <c r="CC731" s="21"/>
      <c r="CD731" s="21"/>
      <c r="CE731" s="21"/>
      <c r="CF731" s="21"/>
      <c r="CG731" s="21"/>
      <c r="CH731" s="21"/>
      <c r="CI731" s="21"/>
      <c r="CJ731" s="21"/>
      <c r="CK731" s="21"/>
      <c r="CL731" s="21"/>
      <c r="CM731" s="21"/>
      <c r="CN731" s="21"/>
      <c r="CO731" s="21"/>
      <c r="CP731" s="21"/>
      <c r="CQ731" s="21"/>
      <c r="CR731" s="21"/>
      <c r="CS731" s="21"/>
      <c r="CT731" s="21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</row>
    <row r="732" spans="1:267" ht="15.75" customHeight="1" thickBo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BL732" s="21"/>
      <c r="BM732" s="21"/>
      <c r="BN732" s="21"/>
      <c r="BO732" s="21"/>
      <c r="BP732" s="21"/>
      <c r="BQ732" s="21"/>
      <c r="BR732" s="21"/>
      <c r="BS732" s="21"/>
      <c r="BT732" s="21"/>
      <c r="BU732" s="21"/>
      <c r="BV732" s="21"/>
      <c r="BW732" s="21"/>
      <c r="BX732" s="21"/>
      <c r="BY732" s="21"/>
      <c r="BZ732" s="21"/>
      <c r="CA732" s="21"/>
      <c r="CB732" s="21"/>
      <c r="CC732" s="21"/>
      <c r="CD732" s="21"/>
      <c r="CE732" s="21"/>
      <c r="CF732" s="21"/>
      <c r="CG732" s="21"/>
      <c r="CH732" s="21"/>
      <c r="CI732" s="21"/>
      <c r="CJ732" s="21"/>
      <c r="CK732" s="21"/>
      <c r="CL732" s="21"/>
      <c r="CM732" s="21"/>
      <c r="CN732" s="21"/>
      <c r="CO732" s="21"/>
      <c r="CP732" s="21"/>
      <c r="CQ732" s="21"/>
      <c r="CR732" s="21"/>
      <c r="CS732" s="21"/>
      <c r="CT732" s="21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</row>
    <row r="733" spans="1:267" ht="15.75" customHeight="1" thickBo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BL733" s="21"/>
      <c r="BM733" s="21"/>
      <c r="BN733" s="21"/>
      <c r="BO733" s="21"/>
      <c r="BP733" s="21"/>
      <c r="BQ733" s="21"/>
      <c r="BR733" s="21"/>
      <c r="BS733" s="21"/>
      <c r="BT733" s="21"/>
      <c r="BU733" s="21"/>
      <c r="BV733" s="21"/>
      <c r="BW733" s="21"/>
      <c r="BX733" s="21"/>
      <c r="BY733" s="21"/>
      <c r="BZ733" s="21"/>
      <c r="CA733" s="21"/>
      <c r="CB733" s="21"/>
      <c r="CC733" s="21"/>
      <c r="CD733" s="21"/>
      <c r="CE733" s="21"/>
      <c r="CF733" s="21"/>
      <c r="CG733" s="21"/>
      <c r="CH733" s="21"/>
      <c r="CI733" s="21"/>
      <c r="CJ733" s="21"/>
      <c r="CK733" s="21"/>
      <c r="CL733" s="21"/>
      <c r="CM733" s="21"/>
      <c r="CN733" s="21"/>
      <c r="CO733" s="21"/>
      <c r="CP733" s="21"/>
      <c r="CQ733" s="21"/>
      <c r="CR733" s="21"/>
      <c r="CS733" s="21"/>
      <c r="CT733" s="21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</row>
    <row r="734" spans="1:267" ht="15.75" customHeight="1" thickBo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BL734" s="21"/>
      <c r="BM734" s="21"/>
      <c r="BN734" s="21"/>
      <c r="BO734" s="21"/>
      <c r="BP734" s="21"/>
      <c r="BQ734" s="21"/>
      <c r="BR734" s="21"/>
      <c r="BS734" s="21"/>
      <c r="BT734" s="21"/>
      <c r="BU734" s="21"/>
      <c r="BV734" s="21"/>
      <c r="BW734" s="21"/>
      <c r="BX734" s="21"/>
      <c r="BY734" s="21"/>
      <c r="BZ734" s="21"/>
      <c r="CA734" s="21"/>
      <c r="CB734" s="21"/>
      <c r="CC734" s="21"/>
      <c r="CD734" s="21"/>
      <c r="CE734" s="21"/>
      <c r="CF734" s="21"/>
      <c r="CG734" s="21"/>
      <c r="CH734" s="21"/>
      <c r="CI734" s="21"/>
      <c r="CJ734" s="21"/>
      <c r="CK734" s="21"/>
      <c r="CL734" s="21"/>
      <c r="CM734" s="21"/>
      <c r="CN734" s="21"/>
      <c r="CO734" s="21"/>
      <c r="CP734" s="21"/>
      <c r="CQ734" s="21"/>
      <c r="CR734" s="21"/>
      <c r="CS734" s="21"/>
      <c r="CT734" s="21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</row>
    <row r="735" spans="1:267" ht="15.75" customHeight="1" thickBo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BL735" s="21"/>
      <c r="BM735" s="21"/>
      <c r="BN735" s="21"/>
      <c r="BO735" s="21"/>
      <c r="BP735" s="21"/>
      <c r="BQ735" s="21"/>
      <c r="BR735" s="21"/>
      <c r="BS735" s="21"/>
      <c r="BT735" s="21"/>
      <c r="BU735" s="21"/>
      <c r="BV735" s="21"/>
      <c r="BW735" s="21"/>
      <c r="BX735" s="21"/>
      <c r="BY735" s="21"/>
      <c r="BZ735" s="21"/>
      <c r="CA735" s="21"/>
      <c r="CB735" s="21"/>
      <c r="CC735" s="21"/>
      <c r="CD735" s="21"/>
      <c r="CE735" s="21"/>
      <c r="CF735" s="21"/>
      <c r="CG735" s="21"/>
      <c r="CH735" s="21"/>
      <c r="CI735" s="21"/>
      <c r="CJ735" s="21"/>
      <c r="CK735" s="21"/>
      <c r="CL735" s="21"/>
      <c r="CM735" s="21"/>
      <c r="CN735" s="21"/>
      <c r="CO735" s="21"/>
      <c r="CP735" s="21"/>
      <c r="CQ735" s="21"/>
      <c r="CR735" s="21"/>
      <c r="CS735" s="21"/>
      <c r="CT735" s="21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</row>
    <row r="736" spans="1:267" ht="15.75" customHeight="1" thickBo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BL736" s="21"/>
      <c r="BM736" s="21"/>
      <c r="BN736" s="21"/>
      <c r="BO736" s="21"/>
      <c r="BP736" s="21"/>
      <c r="BQ736" s="21"/>
      <c r="BR736" s="21"/>
      <c r="BS736" s="21"/>
      <c r="BT736" s="21"/>
      <c r="BU736" s="21"/>
      <c r="BV736" s="21"/>
      <c r="BW736" s="21"/>
      <c r="BX736" s="21"/>
      <c r="BY736" s="21"/>
      <c r="BZ736" s="21"/>
      <c r="CA736" s="21"/>
      <c r="CB736" s="21"/>
      <c r="CC736" s="21"/>
      <c r="CD736" s="21"/>
      <c r="CE736" s="21"/>
      <c r="CF736" s="21"/>
      <c r="CG736" s="21"/>
      <c r="CH736" s="21"/>
      <c r="CI736" s="21"/>
      <c r="CJ736" s="21"/>
      <c r="CK736" s="21"/>
      <c r="CL736" s="21"/>
      <c r="CM736" s="21"/>
      <c r="CN736" s="21"/>
      <c r="CO736" s="21"/>
      <c r="CP736" s="21"/>
      <c r="CQ736" s="21"/>
      <c r="CR736" s="21"/>
      <c r="CS736" s="21"/>
      <c r="CT736" s="21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</row>
    <row r="737" spans="1:267" ht="15.75" customHeight="1" thickBo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BL737" s="21"/>
      <c r="BM737" s="21"/>
      <c r="BN737" s="21"/>
      <c r="BO737" s="21"/>
      <c r="BP737" s="21"/>
      <c r="BQ737" s="21"/>
      <c r="BR737" s="21"/>
      <c r="BS737" s="21"/>
      <c r="BT737" s="21"/>
      <c r="BU737" s="21"/>
      <c r="BV737" s="21"/>
      <c r="BW737" s="21"/>
      <c r="BX737" s="21"/>
      <c r="BY737" s="21"/>
      <c r="BZ737" s="21"/>
      <c r="CA737" s="21"/>
      <c r="CB737" s="21"/>
      <c r="CC737" s="21"/>
      <c r="CD737" s="21"/>
      <c r="CE737" s="21"/>
      <c r="CF737" s="21"/>
      <c r="CG737" s="21"/>
      <c r="CH737" s="21"/>
      <c r="CI737" s="21"/>
      <c r="CJ737" s="21"/>
      <c r="CK737" s="21"/>
      <c r="CL737" s="21"/>
      <c r="CM737" s="21"/>
      <c r="CN737" s="21"/>
      <c r="CO737" s="21"/>
      <c r="CP737" s="21"/>
      <c r="CQ737" s="21"/>
      <c r="CR737" s="21"/>
      <c r="CS737" s="21"/>
      <c r="CT737" s="21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</row>
    <row r="738" spans="1:267" ht="15.75" customHeight="1" thickBo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BL738" s="21"/>
      <c r="BM738" s="21"/>
      <c r="BN738" s="21"/>
      <c r="BO738" s="21"/>
      <c r="BP738" s="21"/>
      <c r="BQ738" s="21"/>
      <c r="BR738" s="21"/>
      <c r="BS738" s="21"/>
      <c r="BT738" s="21"/>
      <c r="BU738" s="21"/>
      <c r="BV738" s="21"/>
      <c r="BW738" s="21"/>
      <c r="BX738" s="21"/>
      <c r="BY738" s="21"/>
      <c r="BZ738" s="21"/>
      <c r="CA738" s="21"/>
      <c r="CB738" s="21"/>
      <c r="CC738" s="21"/>
      <c r="CD738" s="21"/>
      <c r="CE738" s="21"/>
      <c r="CF738" s="21"/>
      <c r="CG738" s="21"/>
      <c r="CH738" s="21"/>
      <c r="CI738" s="21"/>
      <c r="CJ738" s="21"/>
      <c r="CK738" s="21"/>
      <c r="CL738" s="21"/>
      <c r="CM738" s="21"/>
      <c r="CN738" s="21"/>
      <c r="CO738" s="21"/>
      <c r="CP738" s="21"/>
      <c r="CQ738" s="21"/>
      <c r="CR738" s="21"/>
      <c r="CS738" s="21"/>
      <c r="CT738" s="21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</row>
    <row r="739" spans="1:267" ht="15.75" customHeight="1" thickBo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BL739" s="21"/>
      <c r="BM739" s="21"/>
      <c r="BN739" s="21"/>
      <c r="BO739" s="21"/>
      <c r="BP739" s="21"/>
      <c r="BQ739" s="21"/>
      <c r="BR739" s="21"/>
      <c r="BS739" s="21"/>
      <c r="BT739" s="21"/>
      <c r="BU739" s="21"/>
      <c r="BV739" s="21"/>
      <c r="BW739" s="21"/>
      <c r="BX739" s="21"/>
      <c r="BY739" s="21"/>
      <c r="BZ739" s="21"/>
      <c r="CA739" s="21"/>
      <c r="CB739" s="21"/>
      <c r="CC739" s="21"/>
      <c r="CD739" s="21"/>
      <c r="CE739" s="21"/>
      <c r="CF739" s="21"/>
      <c r="CG739" s="21"/>
      <c r="CH739" s="21"/>
      <c r="CI739" s="21"/>
      <c r="CJ739" s="21"/>
      <c r="CK739" s="21"/>
      <c r="CL739" s="21"/>
      <c r="CM739" s="21"/>
      <c r="CN739" s="21"/>
      <c r="CO739" s="21"/>
      <c r="CP739" s="21"/>
      <c r="CQ739" s="21"/>
      <c r="CR739" s="21"/>
      <c r="CS739" s="21"/>
      <c r="CT739" s="21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</row>
    <row r="740" spans="1:267" ht="15.75" customHeight="1" thickBo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BL740" s="21"/>
      <c r="BM740" s="21"/>
      <c r="BN740" s="21"/>
      <c r="BO740" s="21"/>
      <c r="BP740" s="21"/>
      <c r="BQ740" s="21"/>
      <c r="BR740" s="21"/>
      <c r="BS740" s="21"/>
      <c r="BT740" s="21"/>
      <c r="BU740" s="21"/>
      <c r="BV740" s="21"/>
      <c r="BW740" s="21"/>
      <c r="BX740" s="21"/>
      <c r="BY740" s="21"/>
      <c r="BZ740" s="21"/>
      <c r="CA740" s="21"/>
      <c r="CB740" s="21"/>
      <c r="CC740" s="21"/>
      <c r="CD740" s="21"/>
      <c r="CE740" s="21"/>
      <c r="CF740" s="21"/>
      <c r="CG740" s="21"/>
      <c r="CH740" s="21"/>
      <c r="CI740" s="21"/>
      <c r="CJ740" s="21"/>
      <c r="CK740" s="21"/>
      <c r="CL740" s="21"/>
      <c r="CM740" s="21"/>
      <c r="CN740" s="21"/>
      <c r="CO740" s="21"/>
      <c r="CP740" s="21"/>
      <c r="CQ740" s="21"/>
      <c r="CR740" s="21"/>
      <c r="CS740" s="21"/>
      <c r="CT740" s="21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</row>
    <row r="741" spans="1:267" ht="15.75" customHeight="1" thickBo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M741" s="21"/>
      <c r="BN741" s="21"/>
      <c r="BO741" s="21"/>
      <c r="BP741" s="21"/>
      <c r="BQ741" s="21"/>
      <c r="BR741" s="21"/>
      <c r="BS741" s="21"/>
      <c r="BT741" s="21"/>
      <c r="BU741" s="21"/>
      <c r="BV741" s="21"/>
      <c r="BW741" s="21"/>
      <c r="BX741" s="21"/>
      <c r="BY741" s="21"/>
      <c r="BZ741" s="21"/>
      <c r="CA741" s="21"/>
      <c r="CB741" s="21"/>
      <c r="CC741" s="21"/>
      <c r="CD741" s="21"/>
      <c r="CE741" s="21"/>
      <c r="CF741" s="21"/>
      <c r="CG741" s="21"/>
      <c r="CH741" s="21"/>
      <c r="CI741" s="21"/>
      <c r="CJ741" s="21"/>
      <c r="CK741" s="21"/>
      <c r="CL741" s="21"/>
      <c r="CM741" s="21"/>
      <c r="CN741" s="21"/>
      <c r="CO741" s="21"/>
      <c r="CP741" s="21"/>
      <c r="CQ741" s="21"/>
      <c r="CR741" s="21"/>
      <c r="CS741" s="21"/>
      <c r="CT741" s="21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</row>
    <row r="742" spans="1:267" ht="15.75" customHeight="1" thickBo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BL742" s="21"/>
      <c r="BM742" s="21"/>
      <c r="BN742" s="21"/>
      <c r="BO742" s="21"/>
      <c r="BP742" s="21"/>
      <c r="BQ742" s="21"/>
      <c r="BR742" s="21"/>
      <c r="BS742" s="21"/>
      <c r="BT742" s="21"/>
      <c r="BU742" s="21"/>
      <c r="BV742" s="21"/>
      <c r="BW742" s="21"/>
      <c r="BX742" s="21"/>
      <c r="BY742" s="21"/>
      <c r="BZ742" s="21"/>
      <c r="CA742" s="21"/>
      <c r="CB742" s="21"/>
      <c r="CC742" s="21"/>
      <c r="CD742" s="21"/>
      <c r="CE742" s="21"/>
      <c r="CF742" s="21"/>
      <c r="CG742" s="21"/>
      <c r="CH742" s="21"/>
      <c r="CI742" s="21"/>
      <c r="CJ742" s="21"/>
      <c r="CK742" s="21"/>
      <c r="CL742" s="21"/>
      <c r="CM742" s="21"/>
      <c r="CN742" s="21"/>
      <c r="CO742" s="21"/>
      <c r="CP742" s="21"/>
      <c r="CQ742" s="21"/>
      <c r="CR742" s="21"/>
      <c r="CS742" s="21"/>
      <c r="CT742" s="21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</row>
    <row r="743" spans="1:267" ht="15.75" customHeight="1" thickBo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/>
      <c r="BO743" s="21"/>
      <c r="BP743" s="21"/>
      <c r="BQ743" s="21"/>
      <c r="BR743" s="21"/>
      <c r="BS743" s="21"/>
      <c r="BT743" s="21"/>
      <c r="BU743" s="21"/>
      <c r="BV743" s="21"/>
      <c r="BW743" s="21"/>
      <c r="BX743" s="21"/>
      <c r="BY743" s="21"/>
      <c r="BZ743" s="21"/>
      <c r="CA743" s="21"/>
      <c r="CB743" s="21"/>
      <c r="CC743" s="21"/>
      <c r="CD743" s="21"/>
      <c r="CE743" s="21"/>
      <c r="CF743" s="21"/>
      <c r="CG743" s="21"/>
      <c r="CH743" s="21"/>
      <c r="CI743" s="21"/>
      <c r="CJ743" s="21"/>
      <c r="CK743" s="21"/>
      <c r="CL743" s="21"/>
      <c r="CM743" s="21"/>
      <c r="CN743" s="21"/>
      <c r="CO743" s="21"/>
      <c r="CP743" s="21"/>
      <c r="CQ743" s="21"/>
      <c r="CR743" s="21"/>
      <c r="CS743" s="21"/>
      <c r="CT743" s="21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</row>
    <row r="744" spans="1:267" ht="15.75" customHeight="1" thickBo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BL744" s="21"/>
      <c r="BM744" s="21"/>
      <c r="BN744" s="21"/>
      <c r="BO744" s="21"/>
      <c r="BP744" s="21"/>
      <c r="BQ744" s="21"/>
      <c r="BR744" s="21"/>
      <c r="BS744" s="21"/>
      <c r="BT744" s="21"/>
      <c r="BU744" s="21"/>
      <c r="BV744" s="21"/>
      <c r="BW744" s="21"/>
      <c r="BX744" s="21"/>
      <c r="BY744" s="21"/>
      <c r="BZ744" s="21"/>
      <c r="CA744" s="21"/>
      <c r="CB744" s="21"/>
      <c r="CC744" s="21"/>
      <c r="CD744" s="21"/>
      <c r="CE744" s="21"/>
      <c r="CF744" s="21"/>
      <c r="CG744" s="21"/>
      <c r="CH744" s="21"/>
      <c r="CI744" s="21"/>
      <c r="CJ744" s="21"/>
      <c r="CK744" s="21"/>
      <c r="CL744" s="21"/>
      <c r="CM744" s="21"/>
      <c r="CN744" s="21"/>
      <c r="CO744" s="21"/>
      <c r="CP744" s="21"/>
      <c r="CQ744" s="21"/>
      <c r="CR744" s="21"/>
      <c r="CS744" s="21"/>
      <c r="CT744" s="21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</row>
    <row r="745" spans="1:267" ht="15.75" customHeight="1" thickBo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BL745" s="21"/>
      <c r="BM745" s="21"/>
      <c r="BN745" s="21"/>
      <c r="BO745" s="21"/>
      <c r="BP745" s="21"/>
      <c r="BQ745" s="21"/>
      <c r="BR745" s="21"/>
      <c r="BS745" s="21"/>
      <c r="BT745" s="21"/>
      <c r="BU745" s="21"/>
      <c r="BV745" s="21"/>
      <c r="BW745" s="21"/>
      <c r="BX745" s="21"/>
      <c r="BY745" s="21"/>
      <c r="BZ745" s="21"/>
      <c r="CA745" s="21"/>
      <c r="CB745" s="21"/>
      <c r="CC745" s="21"/>
      <c r="CD745" s="21"/>
      <c r="CE745" s="21"/>
      <c r="CF745" s="21"/>
      <c r="CG745" s="21"/>
      <c r="CH745" s="21"/>
      <c r="CI745" s="21"/>
      <c r="CJ745" s="21"/>
      <c r="CK745" s="21"/>
      <c r="CL745" s="21"/>
      <c r="CM745" s="21"/>
      <c r="CN745" s="21"/>
      <c r="CO745" s="21"/>
      <c r="CP745" s="21"/>
      <c r="CQ745" s="21"/>
      <c r="CR745" s="21"/>
      <c r="CS745" s="21"/>
      <c r="CT745" s="21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</row>
    <row r="746" spans="1:267" ht="15.75" customHeight="1" thickBo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BL746" s="21"/>
      <c r="BM746" s="21"/>
      <c r="BN746" s="21"/>
      <c r="BO746" s="21"/>
      <c r="BP746" s="21"/>
      <c r="BQ746" s="21"/>
      <c r="BR746" s="21"/>
      <c r="BS746" s="21"/>
      <c r="BT746" s="21"/>
      <c r="BU746" s="21"/>
      <c r="BV746" s="21"/>
      <c r="BW746" s="21"/>
      <c r="BX746" s="21"/>
      <c r="BY746" s="21"/>
      <c r="BZ746" s="21"/>
      <c r="CA746" s="21"/>
      <c r="CB746" s="21"/>
      <c r="CC746" s="21"/>
      <c r="CD746" s="21"/>
      <c r="CE746" s="21"/>
      <c r="CF746" s="21"/>
      <c r="CG746" s="21"/>
      <c r="CH746" s="21"/>
      <c r="CI746" s="21"/>
      <c r="CJ746" s="21"/>
      <c r="CK746" s="21"/>
      <c r="CL746" s="21"/>
      <c r="CM746" s="21"/>
      <c r="CN746" s="21"/>
      <c r="CO746" s="21"/>
      <c r="CP746" s="21"/>
      <c r="CQ746" s="21"/>
      <c r="CR746" s="21"/>
      <c r="CS746" s="21"/>
      <c r="CT746" s="21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</row>
    <row r="747" spans="1:267" ht="15.75" customHeight="1" thickBo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BL747" s="21"/>
      <c r="BM747" s="21"/>
      <c r="BN747" s="21"/>
      <c r="BO747" s="21"/>
      <c r="BP747" s="21"/>
      <c r="BQ747" s="21"/>
      <c r="BR747" s="21"/>
      <c r="BS747" s="21"/>
      <c r="BT747" s="21"/>
      <c r="BU747" s="21"/>
      <c r="BV747" s="21"/>
      <c r="BW747" s="21"/>
      <c r="BX747" s="21"/>
      <c r="BY747" s="21"/>
      <c r="BZ747" s="21"/>
      <c r="CA747" s="21"/>
      <c r="CB747" s="21"/>
      <c r="CC747" s="21"/>
      <c r="CD747" s="21"/>
      <c r="CE747" s="21"/>
      <c r="CF747" s="21"/>
      <c r="CG747" s="21"/>
      <c r="CH747" s="21"/>
      <c r="CI747" s="21"/>
      <c r="CJ747" s="21"/>
      <c r="CK747" s="21"/>
      <c r="CL747" s="21"/>
      <c r="CM747" s="21"/>
      <c r="CN747" s="21"/>
      <c r="CO747" s="21"/>
      <c r="CP747" s="21"/>
      <c r="CQ747" s="21"/>
      <c r="CR747" s="21"/>
      <c r="CS747" s="21"/>
      <c r="CT747" s="21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</row>
    <row r="748" spans="1:267" ht="15.75" customHeight="1" thickBo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BL748" s="21"/>
      <c r="BM748" s="21"/>
      <c r="BN748" s="21"/>
      <c r="BO748" s="21"/>
      <c r="BP748" s="21"/>
      <c r="BQ748" s="21"/>
      <c r="BR748" s="21"/>
      <c r="BS748" s="21"/>
      <c r="BT748" s="21"/>
      <c r="BU748" s="21"/>
      <c r="BV748" s="21"/>
      <c r="BW748" s="21"/>
      <c r="BX748" s="21"/>
      <c r="BY748" s="21"/>
      <c r="BZ748" s="21"/>
      <c r="CA748" s="21"/>
      <c r="CB748" s="21"/>
      <c r="CC748" s="21"/>
      <c r="CD748" s="21"/>
      <c r="CE748" s="21"/>
      <c r="CF748" s="21"/>
      <c r="CG748" s="21"/>
      <c r="CH748" s="21"/>
      <c r="CI748" s="21"/>
      <c r="CJ748" s="21"/>
      <c r="CK748" s="21"/>
      <c r="CL748" s="21"/>
      <c r="CM748" s="21"/>
      <c r="CN748" s="21"/>
      <c r="CO748" s="21"/>
      <c r="CP748" s="21"/>
      <c r="CQ748" s="21"/>
      <c r="CR748" s="21"/>
      <c r="CS748" s="21"/>
      <c r="CT748" s="21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</row>
    <row r="749" spans="1:267" ht="15.75" customHeight="1" thickBo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BL749" s="21"/>
      <c r="BM749" s="21"/>
      <c r="BN749" s="21"/>
      <c r="BO749" s="21"/>
      <c r="BP749" s="21"/>
      <c r="BQ749" s="21"/>
      <c r="BR749" s="21"/>
      <c r="BS749" s="21"/>
      <c r="BT749" s="21"/>
      <c r="BU749" s="21"/>
      <c r="BV749" s="21"/>
      <c r="BW749" s="21"/>
      <c r="BX749" s="21"/>
      <c r="BY749" s="21"/>
      <c r="BZ749" s="21"/>
      <c r="CA749" s="21"/>
      <c r="CB749" s="21"/>
      <c r="CC749" s="21"/>
      <c r="CD749" s="21"/>
      <c r="CE749" s="21"/>
      <c r="CF749" s="21"/>
      <c r="CG749" s="21"/>
      <c r="CH749" s="21"/>
      <c r="CI749" s="21"/>
      <c r="CJ749" s="21"/>
      <c r="CK749" s="21"/>
      <c r="CL749" s="21"/>
      <c r="CM749" s="21"/>
      <c r="CN749" s="21"/>
      <c r="CO749" s="21"/>
      <c r="CP749" s="21"/>
      <c r="CQ749" s="21"/>
      <c r="CR749" s="21"/>
      <c r="CS749" s="21"/>
      <c r="CT749" s="21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</row>
    <row r="750" spans="1:267" ht="15.75" customHeight="1" thickBo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M750" s="21"/>
      <c r="BN750" s="21"/>
      <c r="BO750" s="21"/>
      <c r="BP750" s="21"/>
      <c r="BQ750" s="21"/>
      <c r="BR750" s="21"/>
      <c r="BS750" s="21"/>
      <c r="BT750" s="21"/>
      <c r="BU750" s="21"/>
      <c r="BV750" s="21"/>
      <c r="BW750" s="21"/>
      <c r="BX750" s="21"/>
      <c r="BY750" s="21"/>
      <c r="BZ750" s="21"/>
      <c r="CA750" s="21"/>
      <c r="CB750" s="21"/>
      <c r="CC750" s="21"/>
      <c r="CD750" s="21"/>
      <c r="CE750" s="21"/>
      <c r="CF750" s="21"/>
      <c r="CG750" s="21"/>
      <c r="CH750" s="21"/>
      <c r="CI750" s="21"/>
      <c r="CJ750" s="21"/>
      <c r="CK750" s="21"/>
      <c r="CL750" s="21"/>
      <c r="CM750" s="21"/>
      <c r="CN750" s="21"/>
      <c r="CO750" s="21"/>
      <c r="CP750" s="21"/>
      <c r="CQ750" s="21"/>
      <c r="CR750" s="21"/>
      <c r="CS750" s="21"/>
      <c r="CT750" s="21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</row>
    <row r="751" spans="1:267" ht="15.75" customHeight="1" thickBo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  <c r="BP751" s="21"/>
      <c r="BQ751" s="21"/>
      <c r="BR751" s="21"/>
      <c r="BS751" s="21"/>
      <c r="BT751" s="21"/>
      <c r="BU751" s="21"/>
      <c r="BV751" s="21"/>
      <c r="BW751" s="21"/>
      <c r="BX751" s="21"/>
      <c r="BY751" s="21"/>
      <c r="BZ751" s="21"/>
      <c r="CA751" s="21"/>
      <c r="CB751" s="21"/>
      <c r="CC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</row>
    <row r="752" spans="1:267" ht="15.75" customHeight="1" thickBo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  <c r="BO752" s="21"/>
      <c r="BP752" s="21"/>
      <c r="BQ752" s="21"/>
      <c r="BR752" s="21"/>
      <c r="BS752" s="21"/>
      <c r="BT752" s="21"/>
      <c r="BU752" s="21"/>
      <c r="BV752" s="21"/>
      <c r="BW752" s="21"/>
      <c r="BX752" s="21"/>
      <c r="BY752" s="21"/>
      <c r="BZ752" s="21"/>
      <c r="CA752" s="21"/>
      <c r="CB752" s="21"/>
      <c r="CC752" s="21"/>
      <c r="CD752" s="21"/>
      <c r="CE752" s="21"/>
      <c r="CF752" s="21"/>
      <c r="CG752" s="21"/>
      <c r="CH752" s="21"/>
      <c r="CI752" s="21"/>
      <c r="CJ752" s="21"/>
      <c r="CK752" s="21"/>
      <c r="CL752" s="21"/>
      <c r="CM752" s="21"/>
      <c r="CN752" s="21"/>
      <c r="CO752" s="21"/>
      <c r="CP752" s="21"/>
      <c r="CQ752" s="21"/>
      <c r="CR752" s="21"/>
      <c r="CS752" s="21"/>
      <c r="CT752" s="21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</row>
    <row r="753" spans="1:267" ht="15.75" customHeight="1" thickBo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/>
      <c r="BN753" s="21"/>
      <c r="BO753" s="21"/>
      <c r="BP753" s="21"/>
      <c r="BQ753" s="21"/>
      <c r="BR753" s="21"/>
      <c r="BS753" s="21"/>
      <c r="BT753" s="21"/>
      <c r="BU753" s="21"/>
      <c r="BV753" s="21"/>
      <c r="BW753" s="21"/>
      <c r="BX753" s="21"/>
      <c r="BY753" s="21"/>
      <c r="BZ753" s="21"/>
      <c r="CA753" s="21"/>
      <c r="CB753" s="21"/>
      <c r="CC753" s="21"/>
      <c r="CD753" s="21"/>
      <c r="CE753" s="21"/>
      <c r="CF753" s="21"/>
      <c r="CG753" s="21"/>
      <c r="CH753" s="21"/>
      <c r="CI753" s="21"/>
      <c r="CJ753" s="21"/>
      <c r="CK753" s="21"/>
      <c r="CL753" s="21"/>
      <c r="CM753" s="21"/>
      <c r="CN753" s="21"/>
      <c r="CO753" s="21"/>
      <c r="CP753" s="21"/>
      <c r="CQ753" s="21"/>
      <c r="CR753" s="21"/>
      <c r="CS753" s="21"/>
      <c r="CT753" s="21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</row>
    <row r="754" spans="1:267" ht="15.75" customHeight="1" thickBo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/>
      <c r="BN754" s="21"/>
      <c r="BO754" s="21"/>
      <c r="BP754" s="21"/>
      <c r="BQ754" s="21"/>
      <c r="BR754" s="21"/>
      <c r="BS754" s="21"/>
      <c r="BT754" s="21"/>
      <c r="BU754" s="21"/>
      <c r="BV754" s="21"/>
      <c r="BW754" s="21"/>
      <c r="BX754" s="21"/>
      <c r="BY754" s="21"/>
      <c r="BZ754" s="21"/>
      <c r="CA754" s="21"/>
      <c r="CB754" s="21"/>
      <c r="CC754" s="21"/>
      <c r="CD754" s="21"/>
      <c r="CE754" s="21"/>
      <c r="CF754" s="21"/>
      <c r="CG754" s="21"/>
      <c r="CH754" s="21"/>
      <c r="CI754" s="21"/>
      <c r="CJ754" s="21"/>
      <c r="CK754" s="21"/>
      <c r="CL754" s="21"/>
      <c r="CM754" s="21"/>
      <c r="CN754" s="21"/>
      <c r="CO754" s="21"/>
      <c r="CP754" s="21"/>
      <c r="CQ754" s="21"/>
      <c r="CR754" s="21"/>
      <c r="CS754" s="21"/>
      <c r="CT754" s="21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</row>
    <row r="755" spans="1:267" ht="15.75" customHeight="1" thickBo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</row>
    <row r="756" spans="1:267" ht="15.75" customHeight="1" thickBo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  <c r="BO756" s="21"/>
      <c r="BP756" s="21"/>
      <c r="BQ756" s="21"/>
      <c r="BR756" s="21"/>
      <c r="BS756" s="21"/>
      <c r="BT756" s="21"/>
      <c r="BU756" s="21"/>
      <c r="BV756" s="21"/>
      <c r="BW756" s="21"/>
      <c r="BX756" s="21"/>
      <c r="BY756" s="21"/>
      <c r="BZ756" s="21"/>
      <c r="CA756" s="21"/>
      <c r="CB756" s="21"/>
      <c r="CC756" s="21"/>
      <c r="CD756" s="21"/>
      <c r="CE756" s="21"/>
      <c r="CF756" s="21"/>
      <c r="CG756" s="21"/>
      <c r="CH756" s="21"/>
      <c r="CI756" s="21"/>
      <c r="CJ756" s="21"/>
      <c r="CK756" s="21"/>
      <c r="CL756" s="21"/>
      <c r="CM756" s="21"/>
      <c r="CN756" s="21"/>
      <c r="CO756" s="21"/>
      <c r="CP756" s="21"/>
      <c r="CQ756" s="21"/>
      <c r="CR756" s="21"/>
      <c r="CS756" s="21"/>
      <c r="CT756" s="21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</row>
    <row r="757" spans="1:267" ht="15.75" customHeight="1" thickBo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M757" s="21"/>
      <c r="BN757" s="21"/>
      <c r="BO757" s="21"/>
      <c r="BP757" s="21"/>
      <c r="BQ757" s="21"/>
      <c r="BR757" s="21"/>
      <c r="BS757" s="21"/>
      <c r="BT757" s="21"/>
      <c r="BU757" s="21"/>
      <c r="BV757" s="21"/>
      <c r="BW757" s="21"/>
      <c r="BX757" s="21"/>
      <c r="BY757" s="21"/>
      <c r="BZ757" s="21"/>
      <c r="CA757" s="21"/>
      <c r="CB757" s="21"/>
      <c r="CC757" s="21"/>
      <c r="CD757" s="21"/>
      <c r="CE757" s="21"/>
      <c r="CF757" s="21"/>
      <c r="CG757" s="21"/>
      <c r="CH757" s="21"/>
      <c r="CI757" s="21"/>
      <c r="CJ757" s="21"/>
      <c r="CK757" s="21"/>
      <c r="CL757" s="21"/>
      <c r="CM757" s="21"/>
      <c r="CN757" s="21"/>
      <c r="CO757" s="21"/>
      <c r="CP757" s="21"/>
      <c r="CQ757" s="21"/>
      <c r="CR757" s="21"/>
      <c r="CS757" s="21"/>
      <c r="CT757" s="21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</row>
    <row r="758" spans="1:267" ht="15.75" customHeight="1" thickBo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BL758" s="21"/>
      <c r="BM758" s="21"/>
      <c r="BN758" s="21"/>
      <c r="BO758" s="21"/>
      <c r="BP758" s="21"/>
      <c r="BQ758" s="21"/>
      <c r="BR758" s="21"/>
      <c r="BS758" s="21"/>
      <c r="BT758" s="21"/>
      <c r="BU758" s="21"/>
      <c r="BV758" s="21"/>
      <c r="BW758" s="21"/>
      <c r="BX758" s="21"/>
      <c r="BY758" s="21"/>
      <c r="BZ758" s="21"/>
      <c r="CA758" s="21"/>
      <c r="CB758" s="21"/>
      <c r="CC758" s="21"/>
      <c r="CD758" s="21"/>
      <c r="CE758" s="21"/>
      <c r="CF758" s="21"/>
      <c r="CG758" s="21"/>
      <c r="CH758" s="21"/>
      <c r="CI758" s="21"/>
      <c r="CJ758" s="21"/>
      <c r="CK758" s="21"/>
      <c r="CL758" s="21"/>
      <c r="CM758" s="21"/>
      <c r="CN758" s="21"/>
      <c r="CO758" s="21"/>
      <c r="CP758" s="21"/>
      <c r="CQ758" s="21"/>
      <c r="CR758" s="21"/>
      <c r="CS758" s="21"/>
      <c r="CT758" s="21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</row>
    <row r="759" spans="1:267" ht="15.75" customHeight="1" thickBo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M759" s="21"/>
      <c r="BN759" s="21"/>
      <c r="BO759" s="21"/>
      <c r="BP759" s="21"/>
      <c r="BQ759" s="21"/>
      <c r="BR759" s="21"/>
      <c r="BS759" s="21"/>
      <c r="BT759" s="21"/>
      <c r="BU759" s="21"/>
      <c r="BV759" s="21"/>
      <c r="BW759" s="21"/>
      <c r="BX759" s="21"/>
      <c r="BY759" s="21"/>
      <c r="BZ759" s="21"/>
      <c r="CA759" s="21"/>
      <c r="CB759" s="21"/>
      <c r="CC759" s="21"/>
      <c r="CD759" s="21"/>
      <c r="CE759" s="21"/>
      <c r="CF759" s="21"/>
      <c r="CG759" s="21"/>
      <c r="CH759" s="21"/>
      <c r="CI759" s="21"/>
      <c r="CJ759" s="21"/>
      <c r="CK759" s="21"/>
      <c r="CL759" s="21"/>
      <c r="CM759" s="21"/>
      <c r="CN759" s="21"/>
      <c r="CO759" s="21"/>
      <c r="CP759" s="21"/>
      <c r="CQ759" s="21"/>
      <c r="CR759" s="21"/>
      <c r="CS759" s="21"/>
      <c r="CT759" s="21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</row>
    <row r="760" spans="1:267" ht="15.75" customHeight="1" thickBo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BL760" s="21"/>
      <c r="BM760" s="21"/>
      <c r="BN760" s="21"/>
      <c r="BO760" s="21"/>
      <c r="BP760" s="21"/>
      <c r="BQ760" s="21"/>
      <c r="BR760" s="21"/>
      <c r="BS760" s="21"/>
      <c r="BT760" s="21"/>
      <c r="BU760" s="21"/>
      <c r="BV760" s="21"/>
      <c r="BW760" s="21"/>
      <c r="BX760" s="21"/>
      <c r="BY760" s="21"/>
      <c r="BZ760" s="21"/>
      <c r="CA760" s="21"/>
      <c r="CB760" s="21"/>
      <c r="CC760" s="21"/>
      <c r="CD760" s="21"/>
      <c r="CE760" s="21"/>
      <c r="CF760" s="21"/>
      <c r="CG760" s="21"/>
      <c r="CH760" s="21"/>
      <c r="CI760" s="21"/>
      <c r="CJ760" s="21"/>
      <c r="CK760" s="21"/>
      <c r="CL760" s="21"/>
      <c r="CM760" s="21"/>
      <c r="CN760" s="21"/>
      <c r="CO760" s="21"/>
      <c r="CP760" s="21"/>
      <c r="CQ760" s="21"/>
      <c r="CR760" s="21"/>
      <c r="CS760" s="21"/>
      <c r="CT760" s="21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</row>
    <row r="761" spans="1:267" ht="15.75" customHeight="1" thickBo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/>
      <c r="BO761" s="21"/>
      <c r="BP761" s="21"/>
      <c r="BQ761" s="21"/>
      <c r="BR761" s="21"/>
      <c r="BS761" s="21"/>
      <c r="BT761" s="21"/>
      <c r="BU761" s="21"/>
      <c r="BV761" s="21"/>
      <c r="BW761" s="21"/>
      <c r="BX761" s="21"/>
      <c r="BY761" s="21"/>
      <c r="BZ761" s="21"/>
      <c r="CA761" s="21"/>
      <c r="CB761" s="21"/>
      <c r="CC761" s="21"/>
      <c r="CD761" s="21"/>
      <c r="CE761" s="21"/>
      <c r="CF761" s="21"/>
      <c r="CG761" s="21"/>
      <c r="CH761" s="21"/>
      <c r="CI761" s="21"/>
      <c r="CJ761" s="21"/>
      <c r="CK761" s="21"/>
      <c r="CL761" s="21"/>
      <c r="CM761" s="21"/>
      <c r="CN761" s="21"/>
      <c r="CO761" s="21"/>
      <c r="CP761" s="21"/>
      <c r="CQ761" s="21"/>
      <c r="CR761" s="21"/>
      <c r="CS761" s="21"/>
      <c r="CT761" s="21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</row>
    <row r="762" spans="1:267" ht="15.75" customHeight="1" thickBo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BL762" s="21"/>
      <c r="BM762" s="21"/>
      <c r="BN762" s="21"/>
      <c r="BO762" s="21"/>
      <c r="BP762" s="21"/>
      <c r="BQ762" s="21"/>
      <c r="BR762" s="21"/>
      <c r="BS762" s="21"/>
      <c r="BT762" s="21"/>
      <c r="BU762" s="21"/>
      <c r="BV762" s="21"/>
      <c r="BW762" s="21"/>
      <c r="BX762" s="21"/>
      <c r="BY762" s="21"/>
      <c r="BZ762" s="21"/>
      <c r="CA762" s="21"/>
      <c r="CB762" s="21"/>
      <c r="CC762" s="21"/>
      <c r="CD762" s="21"/>
      <c r="CE762" s="21"/>
      <c r="CF762" s="21"/>
      <c r="CG762" s="21"/>
      <c r="CH762" s="21"/>
      <c r="CI762" s="21"/>
      <c r="CJ762" s="21"/>
      <c r="CK762" s="21"/>
      <c r="CL762" s="21"/>
      <c r="CM762" s="21"/>
      <c r="CN762" s="21"/>
      <c r="CO762" s="21"/>
      <c r="CP762" s="21"/>
      <c r="CQ762" s="21"/>
      <c r="CR762" s="21"/>
      <c r="CS762" s="21"/>
      <c r="CT762" s="21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</row>
    <row r="763" spans="1:267" ht="15.75" customHeight="1" thickBo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BL763" s="21"/>
      <c r="BM763" s="21"/>
      <c r="BN763" s="21"/>
      <c r="BO763" s="21"/>
      <c r="BP763" s="21"/>
      <c r="BQ763" s="21"/>
      <c r="BR763" s="21"/>
      <c r="BS763" s="21"/>
      <c r="BT763" s="21"/>
      <c r="BU763" s="21"/>
      <c r="BV763" s="21"/>
      <c r="BW763" s="21"/>
      <c r="BX763" s="21"/>
      <c r="BY763" s="21"/>
      <c r="BZ763" s="21"/>
      <c r="CA763" s="21"/>
      <c r="CB763" s="21"/>
      <c r="CC763" s="21"/>
      <c r="CD763" s="21"/>
      <c r="CE763" s="21"/>
      <c r="CF763" s="21"/>
      <c r="CG763" s="21"/>
      <c r="CH763" s="21"/>
      <c r="CI763" s="21"/>
      <c r="CJ763" s="21"/>
      <c r="CK763" s="21"/>
      <c r="CL763" s="21"/>
      <c r="CM763" s="21"/>
      <c r="CN763" s="21"/>
      <c r="CO763" s="21"/>
      <c r="CP763" s="21"/>
      <c r="CQ763" s="21"/>
      <c r="CR763" s="21"/>
      <c r="CS763" s="21"/>
      <c r="CT763" s="21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</row>
    <row r="764" spans="1:267" ht="15.75" customHeight="1" thickBo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BL764" s="21"/>
      <c r="BM764" s="21"/>
      <c r="BN764" s="21"/>
      <c r="BO764" s="21"/>
      <c r="BP764" s="21"/>
      <c r="BQ764" s="21"/>
      <c r="BR764" s="21"/>
      <c r="BS764" s="21"/>
      <c r="BT764" s="21"/>
      <c r="BU764" s="21"/>
      <c r="BV764" s="21"/>
      <c r="BW764" s="21"/>
      <c r="BX764" s="21"/>
      <c r="BY764" s="21"/>
      <c r="BZ764" s="21"/>
      <c r="CA764" s="21"/>
      <c r="CB764" s="21"/>
      <c r="CC764" s="21"/>
      <c r="CD764" s="21"/>
      <c r="CE764" s="21"/>
      <c r="CF764" s="21"/>
      <c r="CG764" s="21"/>
      <c r="CH764" s="21"/>
      <c r="CI764" s="21"/>
      <c r="CJ764" s="21"/>
      <c r="CK764" s="21"/>
      <c r="CL764" s="21"/>
      <c r="CM764" s="21"/>
      <c r="CN764" s="21"/>
      <c r="CO764" s="21"/>
      <c r="CP764" s="21"/>
      <c r="CQ764" s="21"/>
      <c r="CR764" s="21"/>
      <c r="CS764" s="21"/>
      <c r="CT764" s="21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</row>
    <row r="765" spans="1:267" ht="15.75" customHeight="1" thickBo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BL765" s="21"/>
      <c r="BM765" s="21"/>
      <c r="BN765" s="21"/>
      <c r="BO765" s="21"/>
      <c r="BP765" s="21"/>
      <c r="BQ765" s="21"/>
      <c r="BR765" s="21"/>
      <c r="BS765" s="21"/>
      <c r="BT765" s="21"/>
      <c r="BU765" s="21"/>
      <c r="BV765" s="21"/>
      <c r="BW765" s="21"/>
      <c r="BX765" s="21"/>
      <c r="BY765" s="21"/>
      <c r="BZ765" s="21"/>
      <c r="CA765" s="21"/>
      <c r="CB765" s="21"/>
      <c r="CC765" s="21"/>
      <c r="CD765" s="21"/>
      <c r="CE765" s="21"/>
      <c r="CF765" s="21"/>
      <c r="CG765" s="21"/>
      <c r="CH765" s="21"/>
      <c r="CI765" s="21"/>
      <c r="CJ765" s="21"/>
      <c r="CK765" s="21"/>
      <c r="CL765" s="21"/>
      <c r="CM765" s="21"/>
      <c r="CN765" s="21"/>
      <c r="CO765" s="21"/>
      <c r="CP765" s="21"/>
      <c r="CQ765" s="21"/>
      <c r="CR765" s="21"/>
      <c r="CS765" s="21"/>
      <c r="CT765" s="21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</row>
    <row r="766" spans="1:267" ht="15.75" customHeight="1" thickBo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BL766" s="21"/>
      <c r="BM766" s="21"/>
      <c r="BN766" s="21"/>
      <c r="BO766" s="21"/>
      <c r="BP766" s="21"/>
      <c r="BQ766" s="21"/>
      <c r="BR766" s="21"/>
      <c r="BS766" s="21"/>
      <c r="BT766" s="21"/>
      <c r="BU766" s="21"/>
      <c r="BV766" s="21"/>
      <c r="BW766" s="21"/>
      <c r="BX766" s="21"/>
      <c r="BY766" s="21"/>
      <c r="BZ766" s="21"/>
      <c r="CA766" s="21"/>
      <c r="CB766" s="21"/>
      <c r="CC766" s="21"/>
      <c r="CD766" s="21"/>
      <c r="CE766" s="21"/>
      <c r="CF766" s="21"/>
      <c r="CG766" s="21"/>
      <c r="CH766" s="21"/>
      <c r="CI766" s="21"/>
      <c r="CJ766" s="21"/>
      <c r="CK766" s="21"/>
      <c r="CL766" s="21"/>
      <c r="CM766" s="21"/>
      <c r="CN766" s="21"/>
      <c r="CO766" s="21"/>
      <c r="CP766" s="21"/>
      <c r="CQ766" s="21"/>
      <c r="CR766" s="21"/>
      <c r="CS766" s="21"/>
      <c r="CT766" s="21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</row>
    <row r="767" spans="1:267" ht="15.75" customHeight="1" thickBo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BL767" s="21"/>
      <c r="BM767" s="21"/>
      <c r="BN767" s="21"/>
      <c r="BO767" s="21"/>
      <c r="BP767" s="21"/>
      <c r="BQ767" s="21"/>
      <c r="BR767" s="21"/>
      <c r="BS767" s="21"/>
      <c r="BT767" s="21"/>
      <c r="BU767" s="21"/>
      <c r="BV767" s="21"/>
      <c r="BW767" s="21"/>
      <c r="BX767" s="21"/>
      <c r="BY767" s="21"/>
      <c r="BZ767" s="21"/>
      <c r="CA767" s="21"/>
      <c r="CB767" s="21"/>
      <c r="CC767" s="21"/>
      <c r="CD767" s="21"/>
      <c r="CE767" s="21"/>
      <c r="CF767" s="21"/>
      <c r="CG767" s="21"/>
      <c r="CH767" s="21"/>
      <c r="CI767" s="21"/>
      <c r="CJ767" s="21"/>
      <c r="CK767" s="21"/>
      <c r="CL767" s="21"/>
      <c r="CM767" s="21"/>
      <c r="CN767" s="21"/>
      <c r="CO767" s="21"/>
      <c r="CP767" s="21"/>
      <c r="CQ767" s="21"/>
      <c r="CR767" s="21"/>
      <c r="CS767" s="21"/>
      <c r="CT767" s="21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</row>
    <row r="768" spans="1:267" ht="15.75" customHeight="1" thickBo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BL768" s="21"/>
      <c r="BM768" s="21"/>
      <c r="BN768" s="21"/>
      <c r="BO768" s="21"/>
      <c r="BP768" s="21"/>
      <c r="BQ768" s="21"/>
      <c r="BR768" s="21"/>
      <c r="BS768" s="21"/>
      <c r="BT768" s="21"/>
      <c r="BU768" s="21"/>
      <c r="BV768" s="21"/>
      <c r="BW768" s="21"/>
      <c r="BX768" s="21"/>
      <c r="BY768" s="21"/>
      <c r="BZ768" s="21"/>
      <c r="CA768" s="21"/>
      <c r="CB768" s="21"/>
      <c r="CC768" s="21"/>
      <c r="CD768" s="21"/>
      <c r="CE768" s="21"/>
      <c r="CF768" s="21"/>
      <c r="CG768" s="21"/>
      <c r="CH768" s="21"/>
      <c r="CI768" s="21"/>
      <c r="CJ768" s="21"/>
      <c r="CK768" s="21"/>
      <c r="CL768" s="21"/>
      <c r="CM768" s="21"/>
      <c r="CN768" s="21"/>
      <c r="CO768" s="21"/>
      <c r="CP768" s="21"/>
      <c r="CQ768" s="21"/>
      <c r="CR768" s="21"/>
      <c r="CS768" s="21"/>
      <c r="CT768" s="21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</row>
    <row r="769" spans="1:267" ht="15.75" customHeight="1" thickBo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BL769" s="21"/>
      <c r="BM769" s="21"/>
      <c r="BN769" s="21"/>
      <c r="BO769" s="21"/>
      <c r="BP769" s="21"/>
      <c r="BQ769" s="21"/>
      <c r="BR769" s="21"/>
      <c r="BS769" s="21"/>
      <c r="BT769" s="21"/>
      <c r="BU769" s="21"/>
      <c r="BV769" s="21"/>
      <c r="BW769" s="21"/>
      <c r="BX769" s="21"/>
      <c r="BY769" s="21"/>
      <c r="BZ769" s="21"/>
      <c r="CA769" s="21"/>
      <c r="CB769" s="21"/>
      <c r="CC769" s="21"/>
      <c r="CD769" s="21"/>
      <c r="CE769" s="21"/>
      <c r="CF769" s="21"/>
      <c r="CG769" s="21"/>
      <c r="CH769" s="21"/>
      <c r="CI769" s="21"/>
      <c r="CJ769" s="21"/>
      <c r="CK769" s="21"/>
      <c r="CL769" s="21"/>
      <c r="CM769" s="21"/>
      <c r="CN769" s="21"/>
      <c r="CO769" s="21"/>
      <c r="CP769" s="21"/>
      <c r="CQ769" s="21"/>
      <c r="CR769" s="21"/>
      <c r="CS769" s="21"/>
      <c r="CT769" s="21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</row>
    <row r="770" spans="1:267" ht="15.75" customHeight="1" thickBo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BL770" s="21"/>
      <c r="BM770" s="21"/>
      <c r="BN770" s="21"/>
      <c r="BO770" s="21"/>
      <c r="BP770" s="21"/>
      <c r="BQ770" s="21"/>
      <c r="BR770" s="21"/>
      <c r="BS770" s="21"/>
      <c r="BT770" s="21"/>
      <c r="BU770" s="21"/>
      <c r="BV770" s="21"/>
      <c r="BW770" s="21"/>
      <c r="BX770" s="21"/>
      <c r="BY770" s="21"/>
      <c r="BZ770" s="21"/>
      <c r="CA770" s="21"/>
      <c r="CB770" s="21"/>
      <c r="CC770" s="21"/>
      <c r="CD770" s="21"/>
      <c r="CE770" s="21"/>
      <c r="CF770" s="21"/>
      <c r="CG770" s="21"/>
      <c r="CH770" s="21"/>
      <c r="CI770" s="21"/>
      <c r="CJ770" s="21"/>
      <c r="CK770" s="21"/>
      <c r="CL770" s="21"/>
      <c r="CM770" s="21"/>
      <c r="CN770" s="21"/>
      <c r="CO770" s="21"/>
      <c r="CP770" s="21"/>
      <c r="CQ770" s="21"/>
      <c r="CR770" s="21"/>
      <c r="CS770" s="21"/>
      <c r="CT770" s="21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</row>
    <row r="771" spans="1:267" ht="15.75" customHeight="1" thickBo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M771" s="21"/>
      <c r="BN771" s="21"/>
      <c r="BO771" s="21"/>
      <c r="BP771" s="21"/>
      <c r="BQ771" s="21"/>
      <c r="BR771" s="21"/>
      <c r="BS771" s="21"/>
      <c r="BT771" s="21"/>
      <c r="BU771" s="21"/>
      <c r="BV771" s="21"/>
      <c r="BW771" s="21"/>
      <c r="BX771" s="21"/>
      <c r="BY771" s="21"/>
      <c r="BZ771" s="21"/>
      <c r="CA771" s="21"/>
      <c r="CB771" s="21"/>
      <c r="CC771" s="21"/>
      <c r="CD771" s="21"/>
      <c r="CE771" s="21"/>
      <c r="CF771" s="21"/>
      <c r="CG771" s="21"/>
      <c r="CH771" s="21"/>
      <c r="CI771" s="21"/>
      <c r="CJ771" s="21"/>
      <c r="CK771" s="21"/>
      <c r="CL771" s="21"/>
      <c r="CM771" s="21"/>
      <c r="CN771" s="21"/>
      <c r="CO771" s="21"/>
      <c r="CP771" s="21"/>
      <c r="CQ771" s="21"/>
      <c r="CR771" s="21"/>
      <c r="CS771" s="21"/>
      <c r="CT771" s="21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</row>
    <row r="772" spans="1:267" ht="15.75" customHeight="1" thickBo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BL772" s="21"/>
      <c r="BM772" s="21"/>
      <c r="BN772" s="21"/>
      <c r="BO772" s="21"/>
      <c r="BP772" s="21"/>
      <c r="BQ772" s="21"/>
      <c r="BR772" s="21"/>
      <c r="BS772" s="21"/>
      <c r="BT772" s="21"/>
      <c r="BU772" s="21"/>
      <c r="BV772" s="21"/>
      <c r="BW772" s="21"/>
      <c r="BX772" s="21"/>
      <c r="BY772" s="21"/>
      <c r="BZ772" s="21"/>
      <c r="CA772" s="21"/>
      <c r="CB772" s="21"/>
      <c r="CC772" s="21"/>
      <c r="CD772" s="21"/>
      <c r="CE772" s="21"/>
      <c r="CF772" s="21"/>
      <c r="CG772" s="21"/>
      <c r="CH772" s="21"/>
      <c r="CI772" s="21"/>
      <c r="CJ772" s="21"/>
      <c r="CK772" s="21"/>
      <c r="CL772" s="21"/>
      <c r="CM772" s="21"/>
      <c r="CN772" s="21"/>
      <c r="CO772" s="21"/>
      <c r="CP772" s="21"/>
      <c r="CQ772" s="21"/>
      <c r="CR772" s="21"/>
      <c r="CS772" s="21"/>
      <c r="CT772" s="21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</row>
    <row r="773" spans="1:267" ht="15.75" customHeight="1" thickBo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  <c r="BO773" s="21"/>
      <c r="BP773" s="21"/>
      <c r="BQ773" s="21"/>
      <c r="BR773" s="21"/>
      <c r="BS773" s="21"/>
      <c r="BT773" s="21"/>
      <c r="BU773" s="21"/>
      <c r="BV773" s="21"/>
      <c r="BW773" s="21"/>
      <c r="BX773" s="21"/>
      <c r="BY773" s="21"/>
      <c r="BZ773" s="21"/>
      <c r="CA773" s="21"/>
      <c r="CB773" s="21"/>
      <c r="CC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  <c r="CP773" s="21"/>
      <c r="CQ773" s="21"/>
      <c r="CR773" s="21"/>
      <c r="CS773" s="21"/>
      <c r="CT773" s="21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</row>
    <row r="774" spans="1:267" ht="15.75" customHeight="1" thickBo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  <c r="BP774" s="21"/>
      <c r="BQ774" s="21"/>
      <c r="BR774" s="21"/>
      <c r="BS774" s="21"/>
      <c r="BT774" s="21"/>
      <c r="BU774" s="21"/>
      <c r="BV774" s="21"/>
      <c r="BW774" s="21"/>
      <c r="BX774" s="21"/>
      <c r="BY774" s="21"/>
      <c r="BZ774" s="21"/>
      <c r="CA774" s="21"/>
      <c r="CB774" s="21"/>
      <c r="CC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  <c r="CP774" s="21"/>
      <c r="CQ774" s="21"/>
      <c r="CR774" s="21"/>
      <c r="CS774" s="21"/>
      <c r="CT774" s="21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</row>
    <row r="775" spans="1:267" ht="15.75" customHeight="1" thickBo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  <c r="BP775" s="21"/>
      <c r="BQ775" s="21"/>
      <c r="BR775" s="21"/>
      <c r="BS775" s="21"/>
      <c r="BT775" s="21"/>
      <c r="BU775" s="21"/>
      <c r="BV775" s="21"/>
      <c r="BW775" s="21"/>
      <c r="BX775" s="21"/>
      <c r="BY775" s="21"/>
      <c r="BZ775" s="21"/>
      <c r="CA775" s="21"/>
      <c r="CB775" s="21"/>
      <c r="CC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</row>
    <row r="776" spans="1:267" ht="15.75" customHeight="1" thickBo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BL776" s="21"/>
      <c r="BM776" s="21"/>
      <c r="BN776" s="21"/>
      <c r="BO776" s="21"/>
      <c r="BP776" s="21"/>
      <c r="BQ776" s="21"/>
      <c r="BR776" s="21"/>
      <c r="BS776" s="21"/>
      <c r="BT776" s="21"/>
      <c r="BU776" s="21"/>
      <c r="BV776" s="21"/>
      <c r="BW776" s="21"/>
      <c r="BX776" s="21"/>
      <c r="BY776" s="21"/>
      <c r="BZ776" s="21"/>
      <c r="CA776" s="21"/>
      <c r="CB776" s="21"/>
      <c r="CC776" s="21"/>
      <c r="CD776" s="21"/>
      <c r="CE776" s="21"/>
      <c r="CF776" s="21"/>
      <c r="CG776" s="21"/>
      <c r="CH776" s="21"/>
      <c r="CI776" s="21"/>
      <c r="CJ776" s="21"/>
      <c r="CK776" s="21"/>
      <c r="CL776" s="21"/>
      <c r="CM776" s="21"/>
      <c r="CN776" s="21"/>
      <c r="CO776" s="21"/>
      <c r="CP776" s="21"/>
      <c r="CQ776" s="21"/>
      <c r="CR776" s="21"/>
      <c r="CS776" s="21"/>
      <c r="CT776" s="21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</row>
    <row r="777" spans="1:267" ht="15.75" customHeight="1" thickBo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  <c r="BO777" s="21"/>
      <c r="BP777" s="21"/>
      <c r="BQ777" s="21"/>
      <c r="BR777" s="21"/>
      <c r="BS777" s="21"/>
      <c r="BT777" s="21"/>
      <c r="BU777" s="21"/>
      <c r="BV777" s="21"/>
      <c r="BW777" s="21"/>
      <c r="BX777" s="21"/>
      <c r="BY777" s="21"/>
      <c r="BZ777" s="21"/>
      <c r="CA777" s="21"/>
      <c r="CB777" s="21"/>
      <c r="CC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  <c r="CP777" s="21"/>
      <c r="CQ777" s="21"/>
      <c r="CR777" s="21"/>
      <c r="CS777" s="21"/>
      <c r="CT777" s="21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</row>
    <row r="778" spans="1:267" ht="15.75" customHeight="1" thickBo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BL778" s="21"/>
      <c r="BM778" s="21"/>
      <c r="BN778" s="21"/>
      <c r="BO778" s="21"/>
      <c r="BP778" s="21"/>
      <c r="BQ778" s="21"/>
      <c r="BR778" s="21"/>
      <c r="BS778" s="21"/>
      <c r="BT778" s="21"/>
      <c r="BU778" s="21"/>
      <c r="BV778" s="21"/>
      <c r="BW778" s="21"/>
      <c r="BX778" s="21"/>
      <c r="BY778" s="21"/>
      <c r="BZ778" s="21"/>
      <c r="CA778" s="21"/>
      <c r="CB778" s="21"/>
      <c r="CC778" s="21"/>
      <c r="CD778" s="21"/>
      <c r="CE778" s="21"/>
      <c r="CF778" s="21"/>
      <c r="CG778" s="21"/>
      <c r="CH778" s="21"/>
      <c r="CI778" s="21"/>
      <c r="CJ778" s="21"/>
      <c r="CK778" s="21"/>
      <c r="CL778" s="21"/>
      <c r="CM778" s="21"/>
      <c r="CN778" s="21"/>
      <c r="CO778" s="21"/>
      <c r="CP778" s="21"/>
      <c r="CQ778" s="21"/>
      <c r="CR778" s="21"/>
      <c r="CS778" s="21"/>
      <c r="CT778" s="21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</row>
    <row r="779" spans="1:267" ht="15.75" customHeight="1" thickBo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M779" s="21"/>
      <c r="BN779" s="21"/>
      <c r="BO779" s="21"/>
      <c r="BP779" s="21"/>
      <c r="BQ779" s="21"/>
      <c r="BR779" s="21"/>
      <c r="BS779" s="21"/>
      <c r="BT779" s="21"/>
      <c r="BU779" s="21"/>
      <c r="BV779" s="21"/>
      <c r="BW779" s="21"/>
      <c r="BX779" s="21"/>
      <c r="BY779" s="21"/>
      <c r="BZ779" s="21"/>
      <c r="CA779" s="21"/>
      <c r="CB779" s="21"/>
      <c r="CC779" s="21"/>
      <c r="CD779" s="21"/>
      <c r="CE779" s="21"/>
      <c r="CF779" s="21"/>
      <c r="CG779" s="21"/>
      <c r="CH779" s="21"/>
      <c r="CI779" s="21"/>
      <c r="CJ779" s="21"/>
      <c r="CK779" s="21"/>
      <c r="CL779" s="21"/>
      <c r="CM779" s="21"/>
      <c r="CN779" s="21"/>
      <c r="CO779" s="21"/>
      <c r="CP779" s="21"/>
      <c r="CQ779" s="21"/>
      <c r="CR779" s="21"/>
      <c r="CS779" s="21"/>
      <c r="CT779" s="21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</row>
    <row r="780" spans="1:267" ht="15.75" customHeight="1" thickBo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BL780" s="21"/>
      <c r="BM780" s="21"/>
      <c r="BN780" s="21"/>
      <c r="BO780" s="21"/>
      <c r="BP780" s="21"/>
      <c r="BQ780" s="21"/>
      <c r="BR780" s="21"/>
      <c r="BS780" s="21"/>
      <c r="BT780" s="21"/>
      <c r="BU780" s="21"/>
      <c r="BV780" s="21"/>
      <c r="BW780" s="21"/>
      <c r="BX780" s="21"/>
      <c r="BY780" s="21"/>
      <c r="BZ780" s="21"/>
      <c r="CA780" s="21"/>
      <c r="CB780" s="21"/>
      <c r="CC780" s="21"/>
      <c r="CD780" s="21"/>
      <c r="CE780" s="21"/>
      <c r="CF780" s="21"/>
      <c r="CG780" s="21"/>
      <c r="CH780" s="21"/>
      <c r="CI780" s="21"/>
      <c r="CJ780" s="21"/>
      <c r="CK780" s="21"/>
      <c r="CL780" s="21"/>
      <c r="CM780" s="21"/>
      <c r="CN780" s="21"/>
      <c r="CO780" s="21"/>
      <c r="CP780" s="21"/>
      <c r="CQ780" s="21"/>
      <c r="CR780" s="21"/>
      <c r="CS780" s="21"/>
      <c r="CT780" s="21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</row>
    <row r="781" spans="1:267" ht="15.75" customHeight="1" thickBo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BL781" s="21"/>
      <c r="BM781" s="21"/>
      <c r="BN781" s="21"/>
      <c r="BO781" s="21"/>
      <c r="BP781" s="21"/>
      <c r="BQ781" s="21"/>
      <c r="BR781" s="21"/>
      <c r="BS781" s="21"/>
      <c r="BT781" s="21"/>
      <c r="BU781" s="21"/>
      <c r="BV781" s="21"/>
      <c r="BW781" s="21"/>
      <c r="BX781" s="21"/>
      <c r="BY781" s="21"/>
      <c r="BZ781" s="21"/>
      <c r="CA781" s="21"/>
      <c r="CB781" s="21"/>
      <c r="CC781" s="21"/>
      <c r="CD781" s="21"/>
      <c r="CE781" s="21"/>
      <c r="CF781" s="21"/>
      <c r="CG781" s="21"/>
      <c r="CH781" s="21"/>
      <c r="CI781" s="21"/>
      <c r="CJ781" s="21"/>
      <c r="CK781" s="21"/>
      <c r="CL781" s="21"/>
      <c r="CM781" s="21"/>
      <c r="CN781" s="21"/>
      <c r="CO781" s="21"/>
      <c r="CP781" s="21"/>
      <c r="CQ781" s="21"/>
      <c r="CR781" s="21"/>
      <c r="CS781" s="21"/>
      <c r="CT781" s="21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</row>
    <row r="782" spans="1:267" ht="15.75" customHeight="1" thickBo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BL782" s="21"/>
      <c r="BM782" s="21"/>
      <c r="BN782" s="21"/>
      <c r="BO782" s="21"/>
      <c r="BP782" s="21"/>
      <c r="BQ782" s="21"/>
      <c r="BR782" s="21"/>
      <c r="BS782" s="21"/>
      <c r="BT782" s="21"/>
      <c r="BU782" s="21"/>
      <c r="BV782" s="21"/>
      <c r="BW782" s="21"/>
      <c r="BX782" s="21"/>
      <c r="BY782" s="21"/>
      <c r="BZ782" s="21"/>
      <c r="CA782" s="21"/>
      <c r="CB782" s="21"/>
      <c r="CC782" s="21"/>
      <c r="CD782" s="21"/>
      <c r="CE782" s="21"/>
      <c r="CF782" s="21"/>
      <c r="CG782" s="21"/>
      <c r="CH782" s="21"/>
      <c r="CI782" s="21"/>
      <c r="CJ782" s="21"/>
      <c r="CK782" s="21"/>
      <c r="CL782" s="21"/>
      <c r="CM782" s="21"/>
      <c r="CN782" s="21"/>
      <c r="CO782" s="21"/>
      <c r="CP782" s="21"/>
      <c r="CQ782" s="21"/>
      <c r="CR782" s="21"/>
      <c r="CS782" s="21"/>
      <c r="CT782" s="21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</row>
    <row r="783" spans="1:267" ht="15.75" customHeight="1" thickBo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BL783" s="21"/>
      <c r="BM783" s="21"/>
      <c r="BN783" s="21"/>
      <c r="BO783" s="21"/>
      <c r="BP783" s="21"/>
      <c r="BQ783" s="21"/>
      <c r="BR783" s="21"/>
      <c r="BS783" s="21"/>
      <c r="BT783" s="21"/>
      <c r="BU783" s="21"/>
      <c r="BV783" s="21"/>
      <c r="BW783" s="21"/>
      <c r="BX783" s="21"/>
      <c r="BY783" s="21"/>
      <c r="BZ783" s="21"/>
      <c r="CA783" s="21"/>
      <c r="CB783" s="21"/>
      <c r="CC783" s="21"/>
      <c r="CD783" s="21"/>
      <c r="CE783" s="21"/>
      <c r="CF783" s="21"/>
      <c r="CG783" s="21"/>
      <c r="CH783" s="21"/>
      <c r="CI783" s="21"/>
      <c r="CJ783" s="21"/>
      <c r="CK783" s="21"/>
      <c r="CL783" s="21"/>
      <c r="CM783" s="21"/>
      <c r="CN783" s="21"/>
      <c r="CO783" s="21"/>
      <c r="CP783" s="21"/>
      <c r="CQ783" s="21"/>
      <c r="CR783" s="21"/>
      <c r="CS783" s="21"/>
      <c r="CT783" s="21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</row>
    <row r="784" spans="1:267" ht="15.75" customHeight="1" thickBo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BL784" s="21"/>
      <c r="BM784" s="21"/>
      <c r="BN784" s="21"/>
      <c r="BO784" s="21"/>
      <c r="BP784" s="21"/>
      <c r="BQ784" s="21"/>
      <c r="BR784" s="21"/>
      <c r="BS784" s="21"/>
      <c r="BT784" s="21"/>
      <c r="BU784" s="21"/>
      <c r="BV784" s="21"/>
      <c r="BW784" s="21"/>
      <c r="BX784" s="21"/>
      <c r="BY784" s="21"/>
      <c r="BZ784" s="21"/>
      <c r="CA784" s="21"/>
      <c r="CB784" s="21"/>
      <c r="CC784" s="21"/>
      <c r="CD784" s="21"/>
      <c r="CE784" s="21"/>
      <c r="CF784" s="21"/>
      <c r="CG784" s="21"/>
      <c r="CH784" s="21"/>
      <c r="CI784" s="21"/>
      <c r="CJ784" s="21"/>
      <c r="CK784" s="21"/>
      <c r="CL784" s="21"/>
      <c r="CM784" s="21"/>
      <c r="CN784" s="21"/>
      <c r="CO784" s="21"/>
      <c r="CP784" s="21"/>
      <c r="CQ784" s="21"/>
      <c r="CR784" s="21"/>
      <c r="CS784" s="21"/>
      <c r="CT784" s="21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</row>
    <row r="785" spans="1:267" ht="15.75" customHeight="1" thickBo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M785" s="21"/>
      <c r="BN785" s="21"/>
      <c r="BO785" s="21"/>
      <c r="BP785" s="21"/>
      <c r="BQ785" s="21"/>
      <c r="BR785" s="21"/>
      <c r="BS785" s="21"/>
      <c r="BT785" s="21"/>
      <c r="BU785" s="21"/>
      <c r="BV785" s="21"/>
      <c r="BW785" s="21"/>
      <c r="BX785" s="21"/>
      <c r="BY785" s="21"/>
      <c r="BZ785" s="21"/>
      <c r="CA785" s="21"/>
      <c r="CB785" s="21"/>
      <c r="CC785" s="21"/>
      <c r="CD785" s="21"/>
      <c r="CE785" s="21"/>
      <c r="CF785" s="21"/>
      <c r="CG785" s="21"/>
      <c r="CH785" s="21"/>
      <c r="CI785" s="21"/>
      <c r="CJ785" s="21"/>
      <c r="CK785" s="21"/>
      <c r="CL785" s="21"/>
      <c r="CM785" s="21"/>
      <c r="CN785" s="21"/>
      <c r="CO785" s="21"/>
      <c r="CP785" s="21"/>
      <c r="CQ785" s="21"/>
      <c r="CR785" s="21"/>
      <c r="CS785" s="21"/>
      <c r="CT785" s="21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</row>
    <row r="786" spans="1:267" ht="15.75" customHeight="1" thickBo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BL786" s="21"/>
      <c r="BM786" s="21"/>
      <c r="BN786" s="21"/>
      <c r="BO786" s="21"/>
      <c r="BP786" s="21"/>
      <c r="BQ786" s="21"/>
      <c r="BR786" s="21"/>
      <c r="BS786" s="21"/>
      <c r="BT786" s="21"/>
      <c r="BU786" s="21"/>
      <c r="BV786" s="21"/>
      <c r="BW786" s="21"/>
      <c r="BX786" s="21"/>
      <c r="BY786" s="21"/>
      <c r="BZ786" s="21"/>
      <c r="CA786" s="21"/>
      <c r="CB786" s="21"/>
      <c r="CC786" s="21"/>
      <c r="CD786" s="21"/>
      <c r="CE786" s="21"/>
      <c r="CF786" s="21"/>
      <c r="CG786" s="21"/>
      <c r="CH786" s="21"/>
      <c r="CI786" s="21"/>
      <c r="CJ786" s="21"/>
      <c r="CK786" s="21"/>
      <c r="CL786" s="21"/>
      <c r="CM786" s="21"/>
      <c r="CN786" s="21"/>
      <c r="CO786" s="21"/>
      <c r="CP786" s="21"/>
      <c r="CQ786" s="21"/>
      <c r="CR786" s="21"/>
      <c r="CS786" s="21"/>
      <c r="CT786" s="21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</row>
    <row r="787" spans="1:267" ht="15.75" customHeight="1" thickBo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BL787" s="21"/>
      <c r="BM787" s="21"/>
      <c r="BN787" s="21"/>
      <c r="BO787" s="21"/>
      <c r="BP787" s="21"/>
      <c r="BQ787" s="21"/>
      <c r="BR787" s="21"/>
      <c r="BS787" s="21"/>
      <c r="BT787" s="21"/>
      <c r="BU787" s="21"/>
      <c r="BV787" s="21"/>
      <c r="BW787" s="21"/>
      <c r="BX787" s="21"/>
      <c r="BY787" s="21"/>
      <c r="BZ787" s="21"/>
      <c r="CA787" s="21"/>
      <c r="CB787" s="21"/>
      <c r="CC787" s="21"/>
      <c r="CD787" s="21"/>
      <c r="CE787" s="21"/>
      <c r="CF787" s="21"/>
      <c r="CG787" s="21"/>
      <c r="CH787" s="21"/>
      <c r="CI787" s="21"/>
      <c r="CJ787" s="21"/>
      <c r="CK787" s="21"/>
      <c r="CL787" s="21"/>
      <c r="CM787" s="21"/>
      <c r="CN787" s="21"/>
      <c r="CO787" s="21"/>
      <c r="CP787" s="21"/>
      <c r="CQ787" s="21"/>
      <c r="CR787" s="21"/>
      <c r="CS787" s="21"/>
      <c r="CT787" s="21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</row>
    <row r="788" spans="1:267" ht="15.75" customHeight="1" thickBo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BL788" s="21"/>
      <c r="BM788" s="21"/>
      <c r="BN788" s="21"/>
      <c r="BO788" s="21"/>
      <c r="BP788" s="21"/>
      <c r="BQ788" s="21"/>
      <c r="BR788" s="21"/>
      <c r="BS788" s="21"/>
      <c r="BT788" s="21"/>
      <c r="BU788" s="21"/>
      <c r="BV788" s="21"/>
      <c r="BW788" s="21"/>
      <c r="BX788" s="21"/>
      <c r="BY788" s="21"/>
      <c r="BZ788" s="21"/>
      <c r="CA788" s="21"/>
      <c r="CB788" s="21"/>
      <c r="CC788" s="21"/>
      <c r="CD788" s="21"/>
      <c r="CE788" s="21"/>
      <c r="CF788" s="21"/>
      <c r="CG788" s="21"/>
      <c r="CH788" s="21"/>
      <c r="CI788" s="21"/>
      <c r="CJ788" s="21"/>
      <c r="CK788" s="21"/>
      <c r="CL788" s="21"/>
      <c r="CM788" s="21"/>
      <c r="CN788" s="21"/>
      <c r="CO788" s="21"/>
      <c r="CP788" s="21"/>
      <c r="CQ788" s="21"/>
      <c r="CR788" s="21"/>
      <c r="CS788" s="21"/>
      <c r="CT788" s="21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</row>
    <row r="789" spans="1:267" ht="15.75" customHeight="1" thickBo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BL789" s="21"/>
      <c r="BM789" s="21"/>
      <c r="BN789" s="21"/>
      <c r="BO789" s="21"/>
      <c r="BP789" s="21"/>
      <c r="BQ789" s="21"/>
      <c r="BR789" s="21"/>
      <c r="BS789" s="21"/>
      <c r="BT789" s="21"/>
      <c r="BU789" s="21"/>
      <c r="BV789" s="21"/>
      <c r="BW789" s="21"/>
      <c r="BX789" s="21"/>
      <c r="BY789" s="21"/>
      <c r="BZ789" s="21"/>
      <c r="CA789" s="21"/>
      <c r="CB789" s="21"/>
      <c r="CC789" s="21"/>
      <c r="CD789" s="21"/>
      <c r="CE789" s="21"/>
      <c r="CF789" s="21"/>
      <c r="CG789" s="21"/>
      <c r="CH789" s="21"/>
      <c r="CI789" s="21"/>
      <c r="CJ789" s="21"/>
      <c r="CK789" s="21"/>
      <c r="CL789" s="21"/>
      <c r="CM789" s="21"/>
      <c r="CN789" s="21"/>
      <c r="CO789" s="21"/>
      <c r="CP789" s="21"/>
      <c r="CQ789" s="21"/>
      <c r="CR789" s="21"/>
      <c r="CS789" s="21"/>
      <c r="CT789" s="21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</row>
    <row r="790" spans="1:267" ht="15.75" customHeight="1" thickBo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  <c r="BO790" s="21"/>
      <c r="BP790" s="21"/>
      <c r="BQ790" s="21"/>
      <c r="BR790" s="21"/>
      <c r="BS790" s="21"/>
      <c r="BT790" s="21"/>
      <c r="BU790" s="21"/>
      <c r="BV790" s="21"/>
      <c r="BW790" s="21"/>
      <c r="BX790" s="21"/>
      <c r="BY790" s="21"/>
      <c r="BZ790" s="21"/>
      <c r="CA790" s="21"/>
      <c r="CB790" s="21"/>
      <c r="CC790" s="21"/>
      <c r="CD790" s="21"/>
      <c r="CE790" s="21"/>
      <c r="CF790" s="21"/>
      <c r="CG790" s="21"/>
      <c r="CH790" s="21"/>
      <c r="CI790" s="21"/>
      <c r="CJ790" s="21"/>
      <c r="CK790" s="21"/>
      <c r="CL790" s="21"/>
      <c r="CM790" s="21"/>
      <c r="CN790" s="21"/>
      <c r="CO790" s="21"/>
      <c r="CP790" s="21"/>
      <c r="CQ790" s="21"/>
      <c r="CR790" s="21"/>
      <c r="CS790" s="21"/>
      <c r="CT790" s="21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</row>
    <row r="791" spans="1:267" ht="15.75" customHeight="1" thickBo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  <c r="BP791" s="21"/>
      <c r="BQ791" s="21"/>
      <c r="BR791" s="21"/>
      <c r="BS791" s="21"/>
      <c r="BT791" s="21"/>
      <c r="BU791" s="21"/>
      <c r="BV791" s="21"/>
      <c r="BW791" s="21"/>
      <c r="BX791" s="21"/>
      <c r="BY791" s="21"/>
      <c r="BZ791" s="21"/>
      <c r="CA791" s="21"/>
      <c r="CB791" s="21"/>
      <c r="CC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</row>
    <row r="792" spans="1:267" ht="15.75" customHeight="1" thickBo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BL792" s="21"/>
      <c r="BM792" s="21"/>
      <c r="BN792" s="21"/>
      <c r="BO792" s="21"/>
      <c r="BP792" s="21"/>
      <c r="BQ792" s="21"/>
      <c r="BR792" s="21"/>
      <c r="BS792" s="21"/>
      <c r="BT792" s="21"/>
      <c r="BU792" s="21"/>
      <c r="BV792" s="21"/>
      <c r="BW792" s="21"/>
      <c r="BX792" s="21"/>
      <c r="BY792" s="21"/>
      <c r="BZ792" s="21"/>
      <c r="CA792" s="21"/>
      <c r="CB792" s="21"/>
      <c r="CC792" s="21"/>
      <c r="CD792" s="21"/>
      <c r="CE792" s="21"/>
      <c r="CF792" s="21"/>
      <c r="CG792" s="21"/>
      <c r="CH792" s="21"/>
      <c r="CI792" s="21"/>
      <c r="CJ792" s="21"/>
      <c r="CK792" s="21"/>
      <c r="CL792" s="21"/>
      <c r="CM792" s="21"/>
      <c r="CN792" s="21"/>
      <c r="CO792" s="21"/>
      <c r="CP792" s="21"/>
      <c r="CQ792" s="21"/>
      <c r="CR792" s="21"/>
      <c r="CS792" s="21"/>
      <c r="CT792" s="21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</row>
    <row r="793" spans="1:267" ht="15.75" customHeight="1" thickBo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BL793" s="21"/>
      <c r="BM793" s="21"/>
      <c r="BN793" s="21"/>
      <c r="BO793" s="21"/>
      <c r="BP793" s="21"/>
      <c r="BQ793" s="21"/>
      <c r="BR793" s="21"/>
      <c r="BS793" s="21"/>
      <c r="BT793" s="21"/>
      <c r="BU793" s="21"/>
      <c r="BV793" s="21"/>
      <c r="BW793" s="21"/>
      <c r="BX793" s="21"/>
      <c r="BY793" s="21"/>
      <c r="BZ793" s="21"/>
      <c r="CA793" s="21"/>
      <c r="CB793" s="21"/>
      <c r="CC793" s="21"/>
      <c r="CD793" s="21"/>
      <c r="CE793" s="21"/>
      <c r="CF793" s="21"/>
      <c r="CG793" s="21"/>
      <c r="CH793" s="21"/>
      <c r="CI793" s="21"/>
      <c r="CJ793" s="21"/>
      <c r="CK793" s="21"/>
      <c r="CL793" s="21"/>
      <c r="CM793" s="21"/>
      <c r="CN793" s="21"/>
      <c r="CO793" s="21"/>
      <c r="CP793" s="21"/>
      <c r="CQ793" s="21"/>
      <c r="CR793" s="21"/>
      <c r="CS793" s="21"/>
      <c r="CT793" s="21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</row>
    <row r="794" spans="1:267" ht="15.75" customHeight="1" thickBo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BL794" s="21"/>
      <c r="BM794" s="21"/>
      <c r="BN794" s="21"/>
      <c r="BO794" s="21"/>
      <c r="BP794" s="21"/>
      <c r="BQ794" s="21"/>
      <c r="BR794" s="21"/>
      <c r="BS794" s="21"/>
      <c r="BT794" s="21"/>
      <c r="BU794" s="21"/>
      <c r="BV794" s="21"/>
      <c r="BW794" s="21"/>
      <c r="BX794" s="21"/>
      <c r="BY794" s="21"/>
      <c r="BZ794" s="21"/>
      <c r="CA794" s="21"/>
      <c r="CB794" s="21"/>
      <c r="CC794" s="21"/>
      <c r="CD794" s="21"/>
      <c r="CE794" s="21"/>
      <c r="CF794" s="21"/>
      <c r="CG794" s="21"/>
      <c r="CH794" s="21"/>
      <c r="CI794" s="21"/>
      <c r="CJ794" s="21"/>
      <c r="CK794" s="21"/>
      <c r="CL794" s="21"/>
      <c r="CM794" s="21"/>
      <c r="CN794" s="21"/>
      <c r="CO794" s="21"/>
      <c r="CP794" s="21"/>
      <c r="CQ794" s="21"/>
      <c r="CR794" s="21"/>
      <c r="CS794" s="21"/>
      <c r="CT794" s="21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</row>
    <row r="795" spans="1:267" ht="15.75" customHeight="1" thickBo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BL795" s="21"/>
      <c r="BM795" s="21"/>
      <c r="BN795" s="21"/>
      <c r="BO795" s="21"/>
      <c r="BP795" s="21"/>
      <c r="BQ795" s="21"/>
      <c r="BR795" s="21"/>
      <c r="BS795" s="21"/>
      <c r="BT795" s="21"/>
      <c r="BU795" s="21"/>
      <c r="BV795" s="21"/>
      <c r="BW795" s="21"/>
      <c r="BX795" s="21"/>
      <c r="BY795" s="21"/>
      <c r="BZ795" s="21"/>
      <c r="CA795" s="21"/>
      <c r="CB795" s="21"/>
      <c r="CC795" s="21"/>
      <c r="CD795" s="21"/>
      <c r="CE795" s="21"/>
      <c r="CF795" s="21"/>
      <c r="CG795" s="21"/>
      <c r="CH795" s="21"/>
      <c r="CI795" s="21"/>
      <c r="CJ795" s="21"/>
      <c r="CK795" s="21"/>
      <c r="CL795" s="21"/>
      <c r="CM795" s="21"/>
      <c r="CN795" s="21"/>
      <c r="CO795" s="21"/>
      <c r="CP795" s="21"/>
      <c r="CQ795" s="21"/>
      <c r="CR795" s="21"/>
      <c r="CS795" s="21"/>
      <c r="CT795" s="21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</row>
    <row r="796" spans="1:267" ht="15.75" customHeight="1" thickBo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BL796" s="21"/>
      <c r="BM796" s="21"/>
      <c r="BN796" s="21"/>
      <c r="BO796" s="21"/>
      <c r="BP796" s="21"/>
      <c r="BQ796" s="21"/>
      <c r="BR796" s="21"/>
      <c r="BS796" s="21"/>
      <c r="BT796" s="21"/>
      <c r="BU796" s="21"/>
      <c r="BV796" s="21"/>
      <c r="BW796" s="21"/>
      <c r="BX796" s="21"/>
      <c r="BY796" s="21"/>
      <c r="BZ796" s="21"/>
      <c r="CA796" s="21"/>
      <c r="CB796" s="21"/>
      <c r="CC796" s="21"/>
      <c r="CD796" s="21"/>
      <c r="CE796" s="21"/>
      <c r="CF796" s="21"/>
      <c r="CG796" s="21"/>
      <c r="CH796" s="21"/>
      <c r="CI796" s="21"/>
      <c r="CJ796" s="21"/>
      <c r="CK796" s="21"/>
      <c r="CL796" s="21"/>
      <c r="CM796" s="21"/>
      <c r="CN796" s="21"/>
      <c r="CO796" s="21"/>
      <c r="CP796" s="21"/>
      <c r="CQ796" s="21"/>
      <c r="CR796" s="21"/>
      <c r="CS796" s="21"/>
      <c r="CT796" s="21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</row>
    <row r="797" spans="1:267" ht="15.75" customHeight="1" thickBo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BL797" s="21"/>
      <c r="BM797" s="21"/>
      <c r="BN797" s="21"/>
      <c r="BO797" s="21"/>
      <c r="BP797" s="21"/>
      <c r="BQ797" s="21"/>
      <c r="BR797" s="21"/>
      <c r="BS797" s="21"/>
      <c r="BT797" s="21"/>
      <c r="BU797" s="21"/>
      <c r="BV797" s="21"/>
      <c r="BW797" s="21"/>
      <c r="BX797" s="21"/>
      <c r="BY797" s="21"/>
      <c r="BZ797" s="21"/>
      <c r="CA797" s="21"/>
      <c r="CB797" s="21"/>
      <c r="CC797" s="21"/>
      <c r="CD797" s="21"/>
      <c r="CE797" s="21"/>
      <c r="CF797" s="21"/>
      <c r="CG797" s="21"/>
      <c r="CH797" s="21"/>
      <c r="CI797" s="21"/>
      <c r="CJ797" s="21"/>
      <c r="CK797" s="21"/>
      <c r="CL797" s="21"/>
      <c r="CM797" s="21"/>
      <c r="CN797" s="21"/>
      <c r="CO797" s="21"/>
      <c r="CP797" s="21"/>
      <c r="CQ797" s="21"/>
      <c r="CR797" s="21"/>
      <c r="CS797" s="21"/>
      <c r="CT797" s="21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</row>
    <row r="798" spans="1:267" ht="15.75" customHeight="1" thickBo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  <c r="BP798" s="21"/>
      <c r="BQ798" s="21"/>
      <c r="BR798" s="21"/>
      <c r="BS798" s="21"/>
      <c r="BT798" s="21"/>
      <c r="BU798" s="21"/>
      <c r="BV798" s="21"/>
      <c r="BW798" s="21"/>
      <c r="BX798" s="21"/>
      <c r="BY798" s="21"/>
      <c r="BZ798" s="21"/>
      <c r="CA798" s="21"/>
      <c r="CB798" s="21"/>
      <c r="CC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  <c r="CP798" s="21"/>
      <c r="CQ798" s="21"/>
      <c r="CR798" s="21"/>
      <c r="CS798" s="21"/>
      <c r="CT798" s="21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</row>
    <row r="799" spans="1:267" ht="15.75" customHeight="1" thickBo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/>
      <c r="BM799" s="21"/>
      <c r="BN799" s="21"/>
      <c r="BO799" s="21"/>
      <c r="BP799" s="21"/>
      <c r="BQ799" s="21"/>
      <c r="BR799" s="21"/>
      <c r="BS799" s="21"/>
      <c r="BT799" s="21"/>
      <c r="BU799" s="21"/>
      <c r="BV799" s="21"/>
      <c r="BW799" s="21"/>
      <c r="BX799" s="21"/>
      <c r="BY799" s="21"/>
      <c r="BZ799" s="21"/>
      <c r="CA799" s="21"/>
      <c r="CB799" s="21"/>
      <c r="CC799" s="21"/>
      <c r="CD799" s="21"/>
      <c r="CE799" s="21"/>
      <c r="CF799" s="21"/>
      <c r="CG799" s="21"/>
      <c r="CH799" s="21"/>
      <c r="CI799" s="21"/>
      <c r="CJ799" s="21"/>
      <c r="CK799" s="21"/>
      <c r="CL799" s="21"/>
      <c r="CM799" s="21"/>
      <c r="CN799" s="21"/>
      <c r="CO799" s="21"/>
      <c r="CP799" s="21"/>
      <c r="CQ799" s="21"/>
      <c r="CR799" s="21"/>
      <c r="CS799" s="21"/>
      <c r="CT799" s="21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</row>
    <row r="800" spans="1:267" ht="15.75" customHeight="1" thickBo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  <c r="BO800" s="21"/>
      <c r="BP800" s="21"/>
      <c r="BQ800" s="21"/>
      <c r="BR800" s="21"/>
      <c r="BS800" s="21"/>
      <c r="BT800" s="21"/>
      <c r="BU800" s="21"/>
      <c r="BV800" s="21"/>
      <c r="BW800" s="21"/>
      <c r="BX800" s="21"/>
      <c r="BY800" s="21"/>
      <c r="BZ800" s="21"/>
      <c r="CA800" s="21"/>
      <c r="CB800" s="21"/>
      <c r="CC800" s="21"/>
      <c r="CD800" s="21"/>
      <c r="CE800" s="21"/>
      <c r="CF800" s="21"/>
      <c r="CG800" s="21"/>
      <c r="CH800" s="21"/>
      <c r="CI800" s="21"/>
      <c r="CJ800" s="21"/>
      <c r="CK800" s="21"/>
      <c r="CL800" s="21"/>
      <c r="CM800" s="21"/>
      <c r="CN800" s="21"/>
      <c r="CO800" s="21"/>
      <c r="CP800" s="21"/>
      <c r="CQ800" s="21"/>
      <c r="CR800" s="21"/>
      <c r="CS800" s="21"/>
      <c r="CT800" s="21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</row>
    <row r="801" spans="1:267" ht="15.75" customHeight="1" thickBo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  <c r="BO801" s="21"/>
      <c r="BP801" s="21"/>
      <c r="BQ801" s="21"/>
      <c r="BR801" s="21"/>
      <c r="BS801" s="21"/>
      <c r="BT801" s="21"/>
      <c r="BU801" s="21"/>
      <c r="BV801" s="21"/>
      <c r="BW801" s="21"/>
      <c r="BX801" s="21"/>
      <c r="BY801" s="21"/>
      <c r="BZ801" s="21"/>
      <c r="CA801" s="21"/>
      <c r="CB801" s="21"/>
      <c r="CC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  <c r="CP801" s="21"/>
      <c r="CQ801" s="21"/>
      <c r="CR801" s="21"/>
      <c r="CS801" s="21"/>
      <c r="CT801" s="21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</row>
    <row r="802" spans="1:267" ht="15.75" customHeight="1" thickBo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BL802" s="21"/>
      <c r="BM802" s="21"/>
      <c r="BN802" s="21"/>
      <c r="BO802" s="21"/>
      <c r="BP802" s="21"/>
      <c r="BQ802" s="21"/>
      <c r="BR802" s="21"/>
      <c r="BS802" s="21"/>
      <c r="BT802" s="21"/>
      <c r="BU802" s="21"/>
      <c r="BV802" s="21"/>
      <c r="BW802" s="21"/>
      <c r="BX802" s="21"/>
      <c r="BY802" s="21"/>
      <c r="BZ802" s="21"/>
      <c r="CA802" s="21"/>
      <c r="CB802" s="21"/>
      <c r="CC802" s="21"/>
      <c r="CD802" s="21"/>
      <c r="CE802" s="21"/>
      <c r="CF802" s="21"/>
      <c r="CG802" s="21"/>
      <c r="CH802" s="21"/>
      <c r="CI802" s="21"/>
      <c r="CJ802" s="21"/>
      <c r="CK802" s="21"/>
      <c r="CL802" s="21"/>
      <c r="CM802" s="21"/>
      <c r="CN802" s="21"/>
      <c r="CO802" s="21"/>
      <c r="CP802" s="21"/>
      <c r="CQ802" s="21"/>
      <c r="CR802" s="21"/>
      <c r="CS802" s="21"/>
      <c r="CT802" s="21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</row>
    <row r="803" spans="1:267" ht="15.75" customHeight="1" thickBo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M803" s="21"/>
      <c r="BN803" s="21"/>
      <c r="BO803" s="21"/>
      <c r="BP803" s="21"/>
      <c r="BQ803" s="21"/>
      <c r="BR803" s="21"/>
      <c r="BS803" s="21"/>
      <c r="BT803" s="21"/>
      <c r="BU803" s="21"/>
      <c r="BV803" s="21"/>
      <c r="BW803" s="21"/>
      <c r="BX803" s="21"/>
      <c r="BY803" s="21"/>
      <c r="BZ803" s="21"/>
      <c r="CA803" s="21"/>
      <c r="CB803" s="21"/>
      <c r="CC803" s="21"/>
      <c r="CD803" s="21"/>
      <c r="CE803" s="21"/>
      <c r="CF803" s="21"/>
      <c r="CG803" s="21"/>
      <c r="CH803" s="21"/>
      <c r="CI803" s="21"/>
      <c r="CJ803" s="21"/>
      <c r="CK803" s="21"/>
      <c r="CL803" s="21"/>
      <c r="CM803" s="21"/>
      <c r="CN803" s="21"/>
      <c r="CO803" s="21"/>
      <c r="CP803" s="21"/>
      <c r="CQ803" s="21"/>
      <c r="CR803" s="21"/>
      <c r="CS803" s="21"/>
      <c r="CT803" s="21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</row>
    <row r="804" spans="1:267" ht="15.75" customHeight="1" thickBo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BL804" s="21"/>
      <c r="BM804" s="21"/>
      <c r="BN804" s="21"/>
      <c r="BO804" s="21"/>
      <c r="BP804" s="21"/>
      <c r="BQ804" s="21"/>
      <c r="BR804" s="21"/>
      <c r="BS804" s="21"/>
      <c r="BT804" s="21"/>
      <c r="BU804" s="21"/>
      <c r="BV804" s="21"/>
      <c r="BW804" s="21"/>
      <c r="BX804" s="21"/>
      <c r="BY804" s="21"/>
      <c r="BZ804" s="21"/>
      <c r="CA804" s="21"/>
      <c r="CB804" s="21"/>
      <c r="CC804" s="21"/>
      <c r="CD804" s="21"/>
      <c r="CE804" s="21"/>
      <c r="CF804" s="21"/>
      <c r="CG804" s="21"/>
      <c r="CH804" s="21"/>
      <c r="CI804" s="21"/>
      <c r="CJ804" s="21"/>
      <c r="CK804" s="21"/>
      <c r="CL804" s="21"/>
      <c r="CM804" s="21"/>
      <c r="CN804" s="21"/>
      <c r="CO804" s="21"/>
      <c r="CP804" s="21"/>
      <c r="CQ804" s="21"/>
      <c r="CR804" s="21"/>
      <c r="CS804" s="21"/>
      <c r="CT804" s="21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</row>
    <row r="805" spans="1:267" ht="15.75" customHeight="1" thickBo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BL805" s="21"/>
      <c r="BM805" s="21"/>
      <c r="BN805" s="21"/>
      <c r="BO805" s="21"/>
      <c r="BP805" s="21"/>
      <c r="BQ805" s="21"/>
      <c r="BR805" s="21"/>
      <c r="BS805" s="21"/>
      <c r="BT805" s="21"/>
      <c r="BU805" s="21"/>
      <c r="BV805" s="21"/>
      <c r="BW805" s="21"/>
      <c r="BX805" s="21"/>
      <c r="BY805" s="21"/>
      <c r="BZ805" s="21"/>
      <c r="CA805" s="21"/>
      <c r="CB805" s="21"/>
      <c r="CC805" s="21"/>
      <c r="CD805" s="21"/>
      <c r="CE805" s="21"/>
      <c r="CF805" s="21"/>
      <c r="CG805" s="21"/>
      <c r="CH805" s="21"/>
      <c r="CI805" s="21"/>
      <c r="CJ805" s="21"/>
      <c r="CK805" s="21"/>
      <c r="CL805" s="21"/>
      <c r="CM805" s="21"/>
      <c r="CN805" s="21"/>
      <c r="CO805" s="21"/>
      <c r="CP805" s="21"/>
      <c r="CQ805" s="21"/>
      <c r="CR805" s="21"/>
      <c r="CS805" s="21"/>
      <c r="CT805" s="21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</row>
    <row r="806" spans="1:267" ht="15.75" customHeight="1" thickBo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  <c r="BP806" s="21"/>
      <c r="BQ806" s="21"/>
      <c r="BR806" s="21"/>
      <c r="BS806" s="21"/>
      <c r="BT806" s="21"/>
      <c r="BU806" s="21"/>
      <c r="BV806" s="21"/>
      <c r="BW806" s="21"/>
      <c r="BX806" s="21"/>
      <c r="BY806" s="21"/>
      <c r="BZ806" s="21"/>
      <c r="CA806" s="21"/>
      <c r="CB806" s="21"/>
      <c r="CC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  <c r="CP806" s="21"/>
      <c r="CQ806" s="21"/>
      <c r="CR806" s="21"/>
      <c r="CS806" s="21"/>
      <c r="CT806" s="21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</row>
    <row r="807" spans="1:267" ht="15.75" customHeight="1" thickBo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BL807" s="21"/>
      <c r="BM807" s="21"/>
      <c r="BN807" s="21"/>
      <c r="BO807" s="21"/>
      <c r="BP807" s="21"/>
      <c r="BQ807" s="21"/>
      <c r="BR807" s="21"/>
      <c r="BS807" s="21"/>
      <c r="BT807" s="21"/>
      <c r="BU807" s="21"/>
      <c r="BV807" s="21"/>
      <c r="BW807" s="21"/>
      <c r="BX807" s="21"/>
      <c r="BY807" s="21"/>
      <c r="BZ807" s="21"/>
      <c r="CA807" s="21"/>
      <c r="CB807" s="21"/>
      <c r="CC807" s="21"/>
      <c r="CD807" s="21"/>
      <c r="CE807" s="21"/>
      <c r="CF807" s="21"/>
      <c r="CG807" s="21"/>
      <c r="CH807" s="21"/>
      <c r="CI807" s="21"/>
      <c r="CJ807" s="21"/>
      <c r="CK807" s="21"/>
      <c r="CL807" s="21"/>
      <c r="CM807" s="21"/>
      <c r="CN807" s="21"/>
      <c r="CO807" s="21"/>
      <c r="CP807" s="21"/>
      <c r="CQ807" s="21"/>
      <c r="CR807" s="21"/>
      <c r="CS807" s="21"/>
      <c r="CT807" s="21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</row>
    <row r="808" spans="1:267" ht="15.75" customHeight="1" thickBo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BL808" s="21"/>
      <c r="BM808" s="21"/>
      <c r="BN808" s="21"/>
      <c r="BO808" s="21"/>
      <c r="BP808" s="21"/>
      <c r="BQ808" s="21"/>
      <c r="BR808" s="21"/>
      <c r="BS808" s="21"/>
      <c r="BT808" s="21"/>
      <c r="BU808" s="21"/>
      <c r="BV808" s="21"/>
      <c r="BW808" s="21"/>
      <c r="BX808" s="21"/>
      <c r="BY808" s="21"/>
      <c r="BZ808" s="21"/>
      <c r="CA808" s="21"/>
      <c r="CB808" s="21"/>
      <c r="CC808" s="21"/>
      <c r="CD808" s="21"/>
      <c r="CE808" s="21"/>
      <c r="CF808" s="21"/>
      <c r="CG808" s="21"/>
      <c r="CH808" s="21"/>
      <c r="CI808" s="21"/>
      <c r="CJ808" s="21"/>
      <c r="CK808" s="21"/>
      <c r="CL808" s="21"/>
      <c r="CM808" s="21"/>
      <c r="CN808" s="21"/>
      <c r="CO808" s="21"/>
      <c r="CP808" s="21"/>
      <c r="CQ808" s="21"/>
      <c r="CR808" s="21"/>
      <c r="CS808" s="21"/>
      <c r="CT808" s="21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</row>
    <row r="809" spans="1:267" ht="15.75" customHeight="1" thickBo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BL809" s="21"/>
      <c r="BM809" s="21"/>
      <c r="BN809" s="21"/>
      <c r="BO809" s="21"/>
      <c r="BP809" s="21"/>
      <c r="BQ809" s="21"/>
      <c r="BR809" s="21"/>
      <c r="BS809" s="21"/>
      <c r="BT809" s="21"/>
      <c r="BU809" s="21"/>
      <c r="BV809" s="21"/>
      <c r="BW809" s="21"/>
      <c r="BX809" s="21"/>
      <c r="BY809" s="21"/>
      <c r="BZ809" s="21"/>
      <c r="CA809" s="21"/>
      <c r="CB809" s="21"/>
      <c r="CC809" s="21"/>
      <c r="CD809" s="21"/>
      <c r="CE809" s="21"/>
      <c r="CF809" s="21"/>
      <c r="CG809" s="21"/>
      <c r="CH809" s="21"/>
      <c r="CI809" s="21"/>
      <c r="CJ809" s="21"/>
      <c r="CK809" s="21"/>
      <c r="CL809" s="21"/>
      <c r="CM809" s="21"/>
      <c r="CN809" s="21"/>
      <c r="CO809" s="21"/>
      <c r="CP809" s="21"/>
      <c r="CQ809" s="21"/>
      <c r="CR809" s="21"/>
      <c r="CS809" s="21"/>
      <c r="CT809" s="21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</row>
    <row r="810" spans="1:267" ht="15.75" customHeight="1" thickBo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M810" s="21"/>
      <c r="BN810" s="21"/>
      <c r="BO810" s="21"/>
      <c r="BP810" s="21"/>
      <c r="BQ810" s="21"/>
      <c r="BR810" s="21"/>
      <c r="BS810" s="21"/>
      <c r="BT810" s="21"/>
      <c r="BU810" s="21"/>
      <c r="BV810" s="21"/>
      <c r="BW810" s="21"/>
      <c r="BX810" s="21"/>
      <c r="BY810" s="21"/>
      <c r="BZ810" s="21"/>
      <c r="CA810" s="21"/>
      <c r="CB810" s="21"/>
      <c r="CC810" s="21"/>
      <c r="CD810" s="21"/>
      <c r="CE810" s="21"/>
      <c r="CF810" s="21"/>
      <c r="CG810" s="21"/>
      <c r="CH810" s="21"/>
      <c r="CI810" s="21"/>
      <c r="CJ810" s="21"/>
      <c r="CK810" s="21"/>
      <c r="CL810" s="21"/>
      <c r="CM810" s="21"/>
      <c r="CN810" s="21"/>
      <c r="CO810" s="21"/>
      <c r="CP810" s="21"/>
      <c r="CQ810" s="21"/>
      <c r="CR810" s="21"/>
      <c r="CS810" s="21"/>
      <c r="CT810" s="21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</row>
    <row r="811" spans="1:267" ht="15.75" customHeight="1" thickBo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BL811" s="21"/>
      <c r="BM811" s="21"/>
      <c r="BN811" s="21"/>
      <c r="BO811" s="21"/>
      <c r="BP811" s="21"/>
      <c r="BQ811" s="21"/>
      <c r="BR811" s="21"/>
      <c r="BS811" s="21"/>
      <c r="BT811" s="21"/>
      <c r="BU811" s="21"/>
      <c r="BV811" s="21"/>
      <c r="BW811" s="21"/>
      <c r="BX811" s="21"/>
      <c r="BY811" s="21"/>
      <c r="BZ811" s="21"/>
      <c r="CA811" s="21"/>
      <c r="CB811" s="21"/>
      <c r="CC811" s="21"/>
      <c r="CD811" s="21"/>
      <c r="CE811" s="21"/>
      <c r="CF811" s="21"/>
      <c r="CG811" s="21"/>
      <c r="CH811" s="21"/>
      <c r="CI811" s="21"/>
      <c r="CJ811" s="21"/>
      <c r="CK811" s="21"/>
      <c r="CL811" s="21"/>
      <c r="CM811" s="21"/>
      <c r="CN811" s="21"/>
      <c r="CO811" s="21"/>
      <c r="CP811" s="21"/>
      <c r="CQ811" s="21"/>
      <c r="CR811" s="21"/>
      <c r="CS811" s="21"/>
      <c r="CT811" s="21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</row>
    <row r="812" spans="1:267" ht="15.75" customHeight="1" thickBo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BL812" s="21"/>
      <c r="BM812" s="21"/>
      <c r="BN812" s="21"/>
      <c r="BO812" s="21"/>
      <c r="BP812" s="21"/>
      <c r="BQ812" s="21"/>
      <c r="BR812" s="21"/>
      <c r="BS812" s="21"/>
      <c r="BT812" s="21"/>
      <c r="BU812" s="21"/>
      <c r="BV812" s="21"/>
      <c r="BW812" s="21"/>
      <c r="BX812" s="21"/>
      <c r="BY812" s="21"/>
      <c r="BZ812" s="21"/>
      <c r="CA812" s="21"/>
      <c r="CB812" s="21"/>
      <c r="CC812" s="21"/>
      <c r="CD812" s="21"/>
      <c r="CE812" s="21"/>
      <c r="CF812" s="21"/>
      <c r="CG812" s="21"/>
      <c r="CH812" s="21"/>
      <c r="CI812" s="21"/>
      <c r="CJ812" s="21"/>
      <c r="CK812" s="21"/>
      <c r="CL812" s="21"/>
      <c r="CM812" s="21"/>
      <c r="CN812" s="21"/>
      <c r="CO812" s="21"/>
      <c r="CP812" s="21"/>
      <c r="CQ812" s="21"/>
      <c r="CR812" s="21"/>
      <c r="CS812" s="21"/>
      <c r="CT812" s="21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</row>
    <row r="813" spans="1:267" ht="15.75" customHeight="1" thickBo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BL813" s="21"/>
      <c r="BM813" s="21"/>
      <c r="BN813" s="21"/>
      <c r="BO813" s="21"/>
      <c r="BP813" s="21"/>
      <c r="BQ813" s="21"/>
      <c r="BR813" s="21"/>
      <c r="BS813" s="21"/>
      <c r="BT813" s="21"/>
      <c r="BU813" s="21"/>
      <c r="BV813" s="21"/>
      <c r="BW813" s="21"/>
      <c r="BX813" s="21"/>
      <c r="BY813" s="21"/>
      <c r="BZ813" s="21"/>
      <c r="CA813" s="21"/>
      <c r="CB813" s="21"/>
      <c r="CC813" s="21"/>
      <c r="CD813" s="21"/>
      <c r="CE813" s="21"/>
      <c r="CF813" s="21"/>
      <c r="CG813" s="21"/>
      <c r="CH813" s="21"/>
      <c r="CI813" s="21"/>
      <c r="CJ813" s="21"/>
      <c r="CK813" s="21"/>
      <c r="CL813" s="21"/>
      <c r="CM813" s="21"/>
      <c r="CN813" s="21"/>
      <c r="CO813" s="21"/>
      <c r="CP813" s="21"/>
      <c r="CQ813" s="21"/>
      <c r="CR813" s="21"/>
      <c r="CS813" s="21"/>
      <c r="CT813" s="21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</row>
    <row r="814" spans="1:267" ht="15.75" customHeight="1" thickBo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BL814" s="21"/>
      <c r="BM814" s="21"/>
      <c r="BN814" s="21"/>
      <c r="BO814" s="21"/>
      <c r="BP814" s="21"/>
      <c r="BQ814" s="21"/>
      <c r="BR814" s="21"/>
      <c r="BS814" s="21"/>
      <c r="BT814" s="21"/>
      <c r="BU814" s="21"/>
      <c r="BV814" s="21"/>
      <c r="BW814" s="21"/>
      <c r="BX814" s="21"/>
      <c r="BY814" s="21"/>
      <c r="BZ814" s="21"/>
      <c r="CA814" s="21"/>
      <c r="CB814" s="21"/>
      <c r="CC814" s="21"/>
      <c r="CD814" s="21"/>
      <c r="CE814" s="21"/>
      <c r="CF814" s="21"/>
      <c r="CG814" s="21"/>
      <c r="CH814" s="21"/>
      <c r="CI814" s="21"/>
      <c r="CJ814" s="21"/>
      <c r="CK814" s="21"/>
      <c r="CL814" s="21"/>
      <c r="CM814" s="21"/>
      <c r="CN814" s="21"/>
      <c r="CO814" s="21"/>
      <c r="CP814" s="21"/>
      <c r="CQ814" s="21"/>
      <c r="CR814" s="21"/>
      <c r="CS814" s="21"/>
      <c r="CT814" s="21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</row>
    <row r="815" spans="1:267" ht="15.75" customHeight="1" thickBo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BL815" s="21"/>
      <c r="BM815" s="21"/>
      <c r="BN815" s="21"/>
      <c r="BO815" s="21"/>
      <c r="BP815" s="21"/>
      <c r="BQ815" s="21"/>
      <c r="BR815" s="21"/>
      <c r="BS815" s="21"/>
      <c r="BT815" s="21"/>
      <c r="BU815" s="21"/>
      <c r="BV815" s="21"/>
      <c r="BW815" s="21"/>
      <c r="BX815" s="21"/>
      <c r="BY815" s="21"/>
      <c r="BZ815" s="21"/>
      <c r="CA815" s="21"/>
      <c r="CB815" s="21"/>
      <c r="CC815" s="21"/>
      <c r="CD815" s="21"/>
      <c r="CE815" s="21"/>
      <c r="CF815" s="21"/>
      <c r="CG815" s="21"/>
      <c r="CH815" s="21"/>
      <c r="CI815" s="21"/>
      <c r="CJ815" s="21"/>
      <c r="CK815" s="21"/>
      <c r="CL815" s="21"/>
      <c r="CM815" s="21"/>
      <c r="CN815" s="21"/>
      <c r="CO815" s="21"/>
      <c r="CP815" s="21"/>
      <c r="CQ815" s="21"/>
      <c r="CR815" s="21"/>
      <c r="CS815" s="21"/>
      <c r="CT815" s="21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</row>
    <row r="816" spans="1:267" ht="15.75" customHeight="1" thickBo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BL816" s="21"/>
      <c r="BM816" s="21"/>
      <c r="BN816" s="21"/>
      <c r="BO816" s="21"/>
      <c r="BP816" s="21"/>
      <c r="BQ816" s="21"/>
      <c r="BR816" s="21"/>
      <c r="BS816" s="21"/>
      <c r="BT816" s="21"/>
      <c r="BU816" s="21"/>
      <c r="BV816" s="21"/>
      <c r="BW816" s="21"/>
      <c r="BX816" s="21"/>
      <c r="BY816" s="21"/>
      <c r="BZ816" s="21"/>
      <c r="CA816" s="21"/>
      <c r="CB816" s="21"/>
      <c r="CC816" s="21"/>
      <c r="CD816" s="21"/>
      <c r="CE816" s="21"/>
      <c r="CF816" s="21"/>
      <c r="CG816" s="21"/>
      <c r="CH816" s="21"/>
      <c r="CI816" s="21"/>
      <c r="CJ816" s="21"/>
      <c r="CK816" s="21"/>
      <c r="CL816" s="21"/>
      <c r="CM816" s="21"/>
      <c r="CN816" s="21"/>
      <c r="CO816" s="21"/>
      <c r="CP816" s="21"/>
      <c r="CQ816" s="21"/>
      <c r="CR816" s="21"/>
      <c r="CS816" s="21"/>
      <c r="CT816" s="21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</row>
    <row r="817" spans="1:267" ht="15.75" customHeight="1" thickBo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BL817" s="21"/>
      <c r="BM817" s="21"/>
      <c r="BN817" s="21"/>
      <c r="BO817" s="21"/>
      <c r="BP817" s="21"/>
      <c r="BQ817" s="21"/>
      <c r="BR817" s="21"/>
      <c r="BS817" s="21"/>
      <c r="BT817" s="21"/>
      <c r="BU817" s="21"/>
      <c r="BV817" s="21"/>
      <c r="BW817" s="21"/>
      <c r="BX817" s="21"/>
      <c r="BY817" s="21"/>
      <c r="BZ817" s="21"/>
      <c r="CA817" s="21"/>
      <c r="CB817" s="21"/>
      <c r="CC817" s="21"/>
      <c r="CD817" s="21"/>
      <c r="CE817" s="21"/>
      <c r="CF817" s="21"/>
      <c r="CG817" s="21"/>
      <c r="CH817" s="21"/>
      <c r="CI817" s="21"/>
      <c r="CJ817" s="21"/>
      <c r="CK817" s="21"/>
      <c r="CL817" s="21"/>
      <c r="CM817" s="21"/>
      <c r="CN817" s="21"/>
      <c r="CO817" s="21"/>
      <c r="CP817" s="21"/>
      <c r="CQ817" s="21"/>
      <c r="CR817" s="21"/>
      <c r="CS817" s="21"/>
      <c r="CT817" s="21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</row>
    <row r="818" spans="1:267" ht="15.75" customHeight="1" thickBo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BL818" s="21"/>
      <c r="BM818" s="21"/>
      <c r="BN818" s="21"/>
      <c r="BO818" s="21"/>
      <c r="BP818" s="21"/>
      <c r="BQ818" s="21"/>
      <c r="BR818" s="21"/>
      <c r="BS818" s="21"/>
      <c r="BT818" s="21"/>
      <c r="BU818" s="21"/>
      <c r="BV818" s="21"/>
      <c r="BW818" s="21"/>
      <c r="BX818" s="21"/>
      <c r="BY818" s="21"/>
      <c r="BZ818" s="21"/>
      <c r="CA818" s="21"/>
      <c r="CB818" s="21"/>
      <c r="CC818" s="21"/>
      <c r="CD818" s="21"/>
      <c r="CE818" s="21"/>
      <c r="CF818" s="21"/>
      <c r="CG818" s="21"/>
      <c r="CH818" s="21"/>
      <c r="CI818" s="21"/>
      <c r="CJ818" s="21"/>
      <c r="CK818" s="21"/>
      <c r="CL818" s="21"/>
      <c r="CM818" s="21"/>
      <c r="CN818" s="21"/>
      <c r="CO818" s="21"/>
      <c r="CP818" s="21"/>
      <c r="CQ818" s="21"/>
      <c r="CR818" s="21"/>
      <c r="CS818" s="21"/>
      <c r="CT818" s="21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</row>
    <row r="819" spans="1:267" ht="15.75" customHeight="1" thickBo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BL819" s="21"/>
      <c r="BM819" s="21"/>
      <c r="BN819" s="21"/>
      <c r="BO819" s="21"/>
      <c r="BP819" s="21"/>
      <c r="BQ819" s="21"/>
      <c r="BR819" s="21"/>
      <c r="BS819" s="21"/>
      <c r="BT819" s="21"/>
      <c r="BU819" s="21"/>
      <c r="BV819" s="21"/>
      <c r="BW819" s="21"/>
      <c r="BX819" s="21"/>
      <c r="BY819" s="21"/>
      <c r="BZ819" s="21"/>
      <c r="CA819" s="21"/>
      <c r="CB819" s="21"/>
      <c r="CC819" s="21"/>
      <c r="CD819" s="21"/>
      <c r="CE819" s="21"/>
      <c r="CF819" s="21"/>
      <c r="CG819" s="21"/>
      <c r="CH819" s="21"/>
      <c r="CI819" s="21"/>
      <c r="CJ819" s="21"/>
      <c r="CK819" s="21"/>
      <c r="CL819" s="21"/>
      <c r="CM819" s="21"/>
      <c r="CN819" s="21"/>
      <c r="CO819" s="21"/>
      <c r="CP819" s="21"/>
      <c r="CQ819" s="21"/>
      <c r="CR819" s="21"/>
      <c r="CS819" s="21"/>
      <c r="CT819" s="21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</row>
    <row r="820" spans="1:267" ht="15.75" customHeight="1" thickBo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BL820" s="21"/>
      <c r="BM820" s="21"/>
      <c r="BN820" s="21"/>
      <c r="BO820" s="21"/>
      <c r="BP820" s="21"/>
      <c r="BQ820" s="21"/>
      <c r="BR820" s="21"/>
      <c r="BS820" s="21"/>
      <c r="BT820" s="21"/>
      <c r="BU820" s="21"/>
      <c r="BV820" s="21"/>
      <c r="BW820" s="21"/>
      <c r="BX820" s="21"/>
      <c r="BY820" s="21"/>
      <c r="BZ820" s="21"/>
      <c r="CA820" s="21"/>
      <c r="CB820" s="21"/>
      <c r="CC820" s="21"/>
      <c r="CD820" s="21"/>
      <c r="CE820" s="21"/>
      <c r="CF820" s="21"/>
      <c r="CG820" s="21"/>
      <c r="CH820" s="21"/>
      <c r="CI820" s="21"/>
      <c r="CJ820" s="21"/>
      <c r="CK820" s="21"/>
      <c r="CL820" s="21"/>
      <c r="CM820" s="21"/>
      <c r="CN820" s="21"/>
      <c r="CO820" s="21"/>
      <c r="CP820" s="21"/>
      <c r="CQ820" s="21"/>
      <c r="CR820" s="21"/>
      <c r="CS820" s="21"/>
      <c r="CT820" s="21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</row>
    <row r="821" spans="1:267" ht="15.75" customHeight="1" thickBo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BL821" s="21"/>
      <c r="BM821" s="21"/>
      <c r="BN821" s="21"/>
      <c r="BO821" s="21"/>
      <c r="BP821" s="21"/>
      <c r="BQ821" s="21"/>
      <c r="BR821" s="21"/>
      <c r="BS821" s="21"/>
      <c r="BT821" s="21"/>
      <c r="BU821" s="21"/>
      <c r="BV821" s="21"/>
      <c r="BW821" s="21"/>
      <c r="BX821" s="21"/>
      <c r="BY821" s="21"/>
      <c r="BZ821" s="21"/>
      <c r="CA821" s="21"/>
      <c r="CB821" s="21"/>
      <c r="CC821" s="21"/>
      <c r="CD821" s="21"/>
      <c r="CE821" s="21"/>
      <c r="CF821" s="21"/>
      <c r="CG821" s="21"/>
      <c r="CH821" s="21"/>
      <c r="CI821" s="21"/>
      <c r="CJ821" s="21"/>
      <c r="CK821" s="21"/>
      <c r="CL821" s="21"/>
      <c r="CM821" s="21"/>
      <c r="CN821" s="21"/>
      <c r="CO821" s="21"/>
      <c r="CP821" s="21"/>
      <c r="CQ821" s="21"/>
      <c r="CR821" s="21"/>
      <c r="CS821" s="21"/>
      <c r="CT821" s="21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</row>
    <row r="822" spans="1:267" ht="15.75" customHeight="1" thickBo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BL822" s="21"/>
      <c r="BM822" s="21"/>
      <c r="BN822" s="21"/>
      <c r="BO822" s="21"/>
      <c r="BP822" s="21"/>
      <c r="BQ822" s="21"/>
      <c r="BR822" s="21"/>
      <c r="BS822" s="21"/>
      <c r="BT822" s="21"/>
      <c r="BU822" s="21"/>
      <c r="BV822" s="21"/>
      <c r="BW822" s="21"/>
      <c r="BX822" s="21"/>
      <c r="BY822" s="21"/>
      <c r="BZ822" s="21"/>
      <c r="CA822" s="21"/>
      <c r="CB822" s="21"/>
      <c r="CC822" s="21"/>
      <c r="CD822" s="21"/>
      <c r="CE822" s="21"/>
      <c r="CF822" s="21"/>
      <c r="CG822" s="21"/>
      <c r="CH822" s="21"/>
      <c r="CI822" s="21"/>
      <c r="CJ822" s="21"/>
      <c r="CK822" s="21"/>
      <c r="CL822" s="21"/>
      <c r="CM822" s="21"/>
      <c r="CN822" s="21"/>
      <c r="CO822" s="21"/>
      <c r="CP822" s="21"/>
      <c r="CQ822" s="21"/>
      <c r="CR822" s="21"/>
      <c r="CS822" s="21"/>
      <c r="CT822" s="21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</row>
    <row r="823" spans="1:267" ht="15.75" customHeight="1" thickBo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BL823" s="21"/>
      <c r="BM823" s="21"/>
      <c r="BN823" s="21"/>
      <c r="BO823" s="21"/>
      <c r="BP823" s="21"/>
      <c r="BQ823" s="21"/>
      <c r="BR823" s="21"/>
      <c r="BS823" s="21"/>
      <c r="BT823" s="21"/>
      <c r="BU823" s="21"/>
      <c r="BV823" s="21"/>
      <c r="BW823" s="21"/>
      <c r="BX823" s="21"/>
      <c r="BY823" s="21"/>
      <c r="BZ823" s="21"/>
      <c r="CA823" s="21"/>
      <c r="CB823" s="21"/>
      <c r="CC823" s="21"/>
      <c r="CD823" s="21"/>
      <c r="CE823" s="21"/>
      <c r="CF823" s="21"/>
      <c r="CG823" s="21"/>
      <c r="CH823" s="21"/>
      <c r="CI823" s="21"/>
      <c r="CJ823" s="21"/>
      <c r="CK823" s="21"/>
      <c r="CL823" s="21"/>
      <c r="CM823" s="21"/>
      <c r="CN823" s="21"/>
      <c r="CO823" s="21"/>
      <c r="CP823" s="21"/>
      <c r="CQ823" s="21"/>
      <c r="CR823" s="21"/>
      <c r="CS823" s="21"/>
      <c r="CT823" s="21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</row>
    <row r="824" spans="1:267" ht="15.75" customHeight="1" thickBo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BL824" s="21"/>
      <c r="BM824" s="21"/>
      <c r="BN824" s="21"/>
      <c r="BO824" s="21"/>
      <c r="BP824" s="21"/>
      <c r="BQ824" s="21"/>
      <c r="BR824" s="21"/>
      <c r="BS824" s="21"/>
      <c r="BT824" s="21"/>
      <c r="BU824" s="21"/>
      <c r="BV824" s="21"/>
      <c r="BW824" s="21"/>
      <c r="BX824" s="21"/>
      <c r="BY824" s="21"/>
      <c r="BZ824" s="21"/>
      <c r="CA824" s="21"/>
      <c r="CB824" s="21"/>
      <c r="CC824" s="21"/>
      <c r="CD824" s="21"/>
      <c r="CE824" s="21"/>
      <c r="CF824" s="21"/>
      <c r="CG824" s="21"/>
      <c r="CH824" s="21"/>
      <c r="CI824" s="21"/>
      <c r="CJ824" s="21"/>
      <c r="CK824" s="21"/>
      <c r="CL824" s="21"/>
      <c r="CM824" s="21"/>
      <c r="CN824" s="21"/>
      <c r="CO824" s="21"/>
      <c r="CP824" s="21"/>
      <c r="CQ824" s="21"/>
      <c r="CR824" s="21"/>
      <c r="CS824" s="21"/>
      <c r="CT824" s="21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</row>
    <row r="825" spans="1:267" ht="15.75" customHeight="1" thickBo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BL825" s="21"/>
      <c r="BM825" s="21"/>
      <c r="BN825" s="21"/>
      <c r="BO825" s="21"/>
      <c r="BP825" s="21"/>
      <c r="BQ825" s="21"/>
      <c r="BR825" s="21"/>
      <c r="BS825" s="21"/>
      <c r="BT825" s="21"/>
      <c r="BU825" s="21"/>
      <c r="BV825" s="21"/>
      <c r="BW825" s="21"/>
      <c r="BX825" s="21"/>
      <c r="BY825" s="21"/>
      <c r="BZ825" s="21"/>
      <c r="CA825" s="21"/>
      <c r="CB825" s="21"/>
      <c r="CC825" s="21"/>
      <c r="CD825" s="21"/>
      <c r="CE825" s="21"/>
      <c r="CF825" s="21"/>
      <c r="CG825" s="21"/>
      <c r="CH825" s="21"/>
      <c r="CI825" s="21"/>
      <c r="CJ825" s="21"/>
      <c r="CK825" s="21"/>
      <c r="CL825" s="21"/>
      <c r="CM825" s="21"/>
      <c r="CN825" s="21"/>
      <c r="CO825" s="21"/>
      <c r="CP825" s="21"/>
      <c r="CQ825" s="21"/>
      <c r="CR825" s="21"/>
      <c r="CS825" s="21"/>
      <c r="CT825" s="21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</row>
    <row r="826" spans="1:267" ht="15.75" customHeight="1" thickBo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BL826" s="21"/>
      <c r="BM826" s="21"/>
      <c r="BN826" s="21"/>
      <c r="BO826" s="21"/>
      <c r="BP826" s="21"/>
      <c r="BQ826" s="21"/>
      <c r="BR826" s="21"/>
      <c r="BS826" s="21"/>
      <c r="BT826" s="21"/>
      <c r="BU826" s="21"/>
      <c r="BV826" s="21"/>
      <c r="BW826" s="21"/>
      <c r="BX826" s="21"/>
      <c r="BY826" s="21"/>
      <c r="BZ826" s="21"/>
      <c r="CA826" s="21"/>
      <c r="CB826" s="21"/>
      <c r="CC826" s="21"/>
      <c r="CD826" s="21"/>
      <c r="CE826" s="21"/>
      <c r="CF826" s="21"/>
      <c r="CG826" s="21"/>
      <c r="CH826" s="21"/>
      <c r="CI826" s="21"/>
      <c r="CJ826" s="21"/>
      <c r="CK826" s="21"/>
      <c r="CL826" s="21"/>
      <c r="CM826" s="21"/>
      <c r="CN826" s="21"/>
      <c r="CO826" s="21"/>
      <c r="CP826" s="21"/>
      <c r="CQ826" s="21"/>
      <c r="CR826" s="21"/>
      <c r="CS826" s="21"/>
      <c r="CT826" s="21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</row>
    <row r="827" spans="1:267" ht="15.75" customHeight="1" thickBo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BL827" s="21"/>
      <c r="BM827" s="21"/>
      <c r="BN827" s="21"/>
      <c r="BO827" s="21"/>
      <c r="BP827" s="21"/>
      <c r="BQ827" s="21"/>
      <c r="BR827" s="21"/>
      <c r="BS827" s="21"/>
      <c r="BT827" s="21"/>
      <c r="BU827" s="21"/>
      <c r="BV827" s="21"/>
      <c r="BW827" s="21"/>
      <c r="BX827" s="21"/>
      <c r="BY827" s="21"/>
      <c r="BZ827" s="21"/>
      <c r="CA827" s="21"/>
      <c r="CB827" s="21"/>
      <c r="CC827" s="21"/>
      <c r="CD827" s="21"/>
      <c r="CE827" s="21"/>
      <c r="CF827" s="21"/>
      <c r="CG827" s="21"/>
      <c r="CH827" s="21"/>
      <c r="CI827" s="21"/>
      <c r="CJ827" s="21"/>
      <c r="CK827" s="21"/>
      <c r="CL827" s="21"/>
      <c r="CM827" s="21"/>
      <c r="CN827" s="21"/>
      <c r="CO827" s="21"/>
      <c r="CP827" s="21"/>
      <c r="CQ827" s="21"/>
      <c r="CR827" s="21"/>
      <c r="CS827" s="21"/>
      <c r="CT827" s="21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</row>
    <row r="828" spans="1:267" ht="15.75" customHeight="1" thickBo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BL828" s="21"/>
      <c r="BM828" s="21"/>
      <c r="BN828" s="21"/>
      <c r="BO828" s="21"/>
      <c r="BP828" s="21"/>
      <c r="BQ828" s="21"/>
      <c r="BR828" s="21"/>
      <c r="BS828" s="21"/>
      <c r="BT828" s="21"/>
      <c r="BU828" s="21"/>
      <c r="BV828" s="21"/>
      <c r="BW828" s="21"/>
      <c r="BX828" s="21"/>
      <c r="BY828" s="21"/>
      <c r="BZ828" s="21"/>
      <c r="CA828" s="21"/>
      <c r="CB828" s="21"/>
      <c r="CC828" s="21"/>
      <c r="CD828" s="21"/>
      <c r="CE828" s="21"/>
      <c r="CF828" s="21"/>
      <c r="CG828" s="21"/>
      <c r="CH828" s="21"/>
      <c r="CI828" s="21"/>
      <c r="CJ828" s="21"/>
      <c r="CK828" s="21"/>
      <c r="CL828" s="21"/>
      <c r="CM828" s="21"/>
      <c r="CN828" s="21"/>
      <c r="CO828" s="21"/>
      <c r="CP828" s="21"/>
      <c r="CQ828" s="21"/>
      <c r="CR828" s="21"/>
      <c r="CS828" s="21"/>
      <c r="CT828" s="21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</row>
    <row r="829" spans="1:267" ht="15.75" customHeight="1" thickBo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BL829" s="21"/>
      <c r="BM829" s="21"/>
      <c r="BN829" s="21"/>
      <c r="BO829" s="21"/>
      <c r="BP829" s="21"/>
      <c r="BQ829" s="21"/>
      <c r="BR829" s="21"/>
      <c r="BS829" s="21"/>
      <c r="BT829" s="21"/>
      <c r="BU829" s="21"/>
      <c r="BV829" s="21"/>
      <c r="BW829" s="21"/>
      <c r="BX829" s="21"/>
      <c r="BY829" s="21"/>
      <c r="BZ829" s="21"/>
      <c r="CA829" s="21"/>
      <c r="CB829" s="21"/>
      <c r="CC829" s="21"/>
      <c r="CD829" s="21"/>
      <c r="CE829" s="21"/>
      <c r="CF829" s="21"/>
      <c r="CG829" s="21"/>
      <c r="CH829" s="21"/>
      <c r="CI829" s="21"/>
      <c r="CJ829" s="21"/>
      <c r="CK829" s="21"/>
      <c r="CL829" s="21"/>
      <c r="CM829" s="21"/>
      <c r="CN829" s="21"/>
      <c r="CO829" s="21"/>
      <c r="CP829" s="21"/>
      <c r="CQ829" s="21"/>
      <c r="CR829" s="21"/>
      <c r="CS829" s="21"/>
      <c r="CT829" s="21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</row>
    <row r="830" spans="1:267" ht="15.75" customHeight="1" thickBo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BL830" s="21"/>
      <c r="BM830" s="21"/>
      <c r="BN830" s="21"/>
      <c r="BO830" s="21"/>
      <c r="BP830" s="21"/>
      <c r="BQ830" s="21"/>
      <c r="BR830" s="21"/>
      <c r="BS830" s="21"/>
      <c r="BT830" s="21"/>
      <c r="BU830" s="21"/>
      <c r="BV830" s="21"/>
      <c r="BW830" s="21"/>
      <c r="BX830" s="21"/>
      <c r="BY830" s="21"/>
      <c r="BZ830" s="21"/>
      <c r="CA830" s="21"/>
      <c r="CB830" s="21"/>
      <c r="CC830" s="21"/>
      <c r="CD830" s="21"/>
      <c r="CE830" s="21"/>
      <c r="CF830" s="21"/>
      <c r="CG830" s="21"/>
      <c r="CH830" s="21"/>
      <c r="CI830" s="21"/>
      <c r="CJ830" s="21"/>
      <c r="CK830" s="21"/>
      <c r="CL830" s="21"/>
      <c r="CM830" s="21"/>
      <c r="CN830" s="21"/>
      <c r="CO830" s="21"/>
      <c r="CP830" s="21"/>
      <c r="CQ830" s="21"/>
      <c r="CR830" s="21"/>
      <c r="CS830" s="21"/>
      <c r="CT830" s="21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</row>
    <row r="831" spans="1:267" ht="15.75" customHeight="1" thickBo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BL831" s="21"/>
      <c r="BM831" s="21"/>
      <c r="BN831" s="21"/>
      <c r="BO831" s="21"/>
      <c r="BP831" s="21"/>
      <c r="BQ831" s="21"/>
      <c r="BR831" s="21"/>
      <c r="BS831" s="21"/>
      <c r="BT831" s="21"/>
      <c r="BU831" s="21"/>
      <c r="BV831" s="21"/>
      <c r="BW831" s="21"/>
      <c r="BX831" s="21"/>
      <c r="BY831" s="21"/>
      <c r="BZ831" s="21"/>
      <c r="CA831" s="21"/>
      <c r="CB831" s="21"/>
      <c r="CC831" s="21"/>
      <c r="CD831" s="21"/>
      <c r="CE831" s="21"/>
      <c r="CF831" s="21"/>
      <c r="CG831" s="21"/>
      <c r="CH831" s="21"/>
      <c r="CI831" s="21"/>
      <c r="CJ831" s="21"/>
      <c r="CK831" s="21"/>
      <c r="CL831" s="21"/>
      <c r="CM831" s="21"/>
      <c r="CN831" s="21"/>
      <c r="CO831" s="21"/>
      <c r="CP831" s="21"/>
      <c r="CQ831" s="21"/>
      <c r="CR831" s="21"/>
      <c r="CS831" s="21"/>
      <c r="CT831" s="21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</row>
    <row r="832" spans="1:267" ht="15.75" customHeight="1" thickBo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BL832" s="21"/>
      <c r="BM832" s="21"/>
      <c r="BN832" s="21"/>
      <c r="BO832" s="21"/>
      <c r="BP832" s="21"/>
      <c r="BQ832" s="21"/>
      <c r="BR832" s="21"/>
      <c r="BS832" s="21"/>
      <c r="BT832" s="21"/>
      <c r="BU832" s="21"/>
      <c r="BV832" s="21"/>
      <c r="BW832" s="21"/>
      <c r="BX832" s="21"/>
      <c r="BY832" s="21"/>
      <c r="BZ832" s="21"/>
      <c r="CA832" s="21"/>
      <c r="CB832" s="21"/>
      <c r="CC832" s="21"/>
      <c r="CD832" s="21"/>
      <c r="CE832" s="21"/>
      <c r="CF832" s="21"/>
      <c r="CG832" s="21"/>
      <c r="CH832" s="21"/>
      <c r="CI832" s="21"/>
      <c r="CJ832" s="21"/>
      <c r="CK832" s="21"/>
      <c r="CL832" s="21"/>
      <c r="CM832" s="21"/>
      <c r="CN832" s="21"/>
      <c r="CO832" s="21"/>
      <c r="CP832" s="21"/>
      <c r="CQ832" s="21"/>
      <c r="CR832" s="21"/>
      <c r="CS832" s="21"/>
      <c r="CT832" s="21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</row>
    <row r="833" spans="1:267" ht="15.75" customHeight="1" thickBo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M833" s="21"/>
      <c r="BN833" s="21"/>
      <c r="BO833" s="21"/>
      <c r="BP833" s="21"/>
      <c r="BQ833" s="21"/>
      <c r="BR833" s="21"/>
      <c r="BS833" s="21"/>
      <c r="BT833" s="21"/>
      <c r="BU833" s="21"/>
      <c r="BV833" s="21"/>
      <c r="BW833" s="21"/>
      <c r="BX833" s="21"/>
      <c r="BY833" s="21"/>
      <c r="BZ833" s="21"/>
      <c r="CA833" s="21"/>
      <c r="CB833" s="21"/>
      <c r="CC833" s="21"/>
      <c r="CD833" s="21"/>
      <c r="CE833" s="21"/>
      <c r="CF833" s="21"/>
      <c r="CG833" s="21"/>
      <c r="CH833" s="21"/>
      <c r="CI833" s="21"/>
      <c r="CJ833" s="21"/>
      <c r="CK833" s="21"/>
      <c r="CL833" s="21"/>
      <c r="CM833" s="21"/>
      <c r="CN833" s="21"/>
      <c r="CO833" s="21"/>
      <c r="CP833" s="21"/>
      <c r="CQ833" s="21"/>
      <c r="CR833" s="21"/>
      <c r="CS833" s="21"/>
      <c r="CT833" s="21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</row>
    <row r="834" spans="1:267" ht="15.75" customHeight="1" thickBo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BL834" s="21"/>
      <c r="BM834" s="21"/>
      <c r="BN834" s="21"/>
      <c r="BO834" s="21"/>
      <c r="BP834" s="21"/>
      <c r="BQ834" s="21"/>
      <c r="BR834" s="21"/>
      <c r="BS834" s="21"/>
      <c r="BT834" s="21"/>
      <c r="BU834" s="21"/>
      <c r="BV834" s="21"/>
      <c r="BW834" s="21"/>
      <c r="BX834" s="21"/>
      <c r="BY834" s="21"/>
      <c r="BZ834" s="21"/>
      <c r="CA834" s="21"/>
      <c r="CB834" s="21"/>
      <c r="CC834" s="21"/>
      <c r="CD834" s="21"/>
      <c r="CE834" s="21"/>
      <c r="CF834" s="21"/>
      <c r="CG834" s="21"/>
      <c r="CH834" s="21"/>
      <c r="CI834" s="21"/>
      <c r="CJ834" s="21"/>
      <c r="CK834" s="21"/>
      <c r="CL834" s="21"/>
      <c r="CM834" s="21"/>
      <c r="CN834" s="21"/>
      <c r="CO834" s="21"/>
      <c r="CP834" s="21"/>
      <c r="CQ834" s="21"/>
      <c r="CR834" s="21"/>
      <c r="CS834" s="21"/>
      <c r="CT834" s="21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</row>
    <row r="835" spans="1:267" ht="15.75" customHeight="1" thickBo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BL835" s="21"/>
      <c r="BM835" s="21"/>
      <c r="BN835" s="21"/>
      <c r="BO835" s="21"/>
      <c r="BP835" s="21"/>
      <c r="BQ835" s="21"/>
      <c r="BR835" s="21"/>
      <c r="BS835" s="21"/>
      <c r="BT835" s="21"/>
      <c r="BU835" s="21"/>
      <c r="BV835" s="21"/>
      <c r="BW835" s="21"/>
      <c r="BX835" s="21"/>
      <c r="BY835" s="21"/>
      <c r="BZ835" s="21"/>
      <c r="CA835" s="21"/>
      <c r="CB835" s="21"/>
      <c r="CC835" s="21"/>
      <c r="CD835" s="21"/>
      <c r="CE835" s="21"/>
      <c r="CF835" s="21"/>
      <c r="CG835" s="21"/>
      <c r="CH835" s="21"/>
      <c r="CI835" s="21"/>
      <c r="CJ835" s="21"/>
      <c r="CK835" s="21"/>
      <c r="CL835" s="21"/>
      <c r="CM835" s="21"/>
      <c r="CN835" s="21"/>
      <c r="CO835" s="21"/>
      <c r="CP835" s="21"/>
      <c r="CQ835" s="21"/>
      <c r="CR835" s="21"/>
      <c r="CS835" s="21"/>
      <c r="CT835" s="21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</row>
    <row r="836" spans="1:267" ht="15.75" customHeight="1" thickBo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BL836" s="21"/>
      <c r="BM836" s="21"/>
      <c r="BN836" s="21"/>
      <c r="BO836" s="21"/>
      <c r="BP836" s="21"/>
      <c r="BQ836" s="21"/>
      <c r="BR836" s="21"/>
      <c r="BS836" s="21"/>
      <c r="BT836" s="21"/>
      <c r="BU836" s="21"/>
      <c r="BV836" s="21"/>
      <c r="BW836" s="21"/>
      <c r="BX836" s="21"/>
      <c r="BY836" s="21"/>
      <c r="BZ836" s="21"/>
      <c r="CA836" s="21"/>
      <c r="CB836" s="21"/>
      <c r="CC836" s="21"/>
      <c r="CD836" s="21"/>
      <c r="CE836" s="21"/>
      <c r="CF836" s="21"/>
      <c r="CG836" s="21"/>
      <c r="CH836" s="21"/>
      <c r="CI836" s="21"/>
      <c r="CJ836" s="21"/>
      <c r="CK836" s="21"/>
      <c r="CL836" s="21"/>
      <c r="CM836" s="21"/>
      <c r="CN836" s="21"/>
      <c r="CO836" s="21"/>
      <c r="CP836" s="21"/>
      <c r="CQ836" s="21"/>
      <c r="CR836" s="21"/>
      <c r="CS836" s="21"/>
      <c r="CT836" s="21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</row>
    <row r="837" spans="1:267" ht="15.75" customHeight="1" thickBo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BL837" s="21"/>
      <c r="BM837" s="21"/>
      <c r="BN837" s="21"/>
      <c r="BO837" s="21"/>
      <c r="BP837" s="21"/>
      <c r="BQ837" s="21"/>
      <c r="BR837" s="21"/>
      <c r="BS837" s="21"/>
      <c r="BT837" s="21"/>
      <c r="BU837" s="21"/>
      <c r="BV837" s="21"/>
      <c r="BW837" s="21"/>
      <c r="BX837" s="21"/>
      <c r="BY837" s="21"/>
      <c r="BZ837" s="21"/>
      <c r="CA837" s="21"/>
      <c r="CB837" s="21"/>
      <c r="CC837" s="21"/>
      <c r="CD837" s="21"/>
      <c r="CE837" s="21"/>
      <c r="CF837" s="21"/>
      <c r="CG837" s="21"/>
      <c r="CH837" s="21"/>
      <c r="CI837" s="21"/>
      <c r="CJ837" s="21"/>
      <c r="CK837" s="21"/>
      <c r="CL837" s="21"/>
      <c r="CM837" s="21"/>
      <c r="CN837" s="21"/>
      <c r="CO837" s="21"/>
      <c r="CP837" s="21"/>
      <c r="CQ837" s="21"/>
      <c r="CR837" s="21"/>
      <c r="CS837" s="21"/>
      <c r="CT837" s="21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</row>
    <row r="838" spans="1:267" ht="15.75" customHeight="1" thickBo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BL838" s="21"/>
      <c r="BM838" s="21"/>
      <c r="BN838" s="21"/>
      <c r="BO838" s="21"/>
      <c r="BP838" s="21"/>
      <c r="BQ838" s="21"/>
      <c r="BR838" s="21"/>
      <c r="BS838" s="21"/>
      <c r="BT838" s="21"/>
      <c r="BU838" s="21"/>
      <c r="BV838" s="21"/>
      <c r="BW838" s="21"/>
      <c r="BX838" s="21"/>
      <c r="BY838" s="21"/>
      <c r="BZ838" s="21"/>
      <c r="CA838" s="21"/>
      <c r="CB838" s="21"/>
      <c r="CC838" s="21"/>
      <c r="CD838" s="21"/>
      <c r="CE838" s="21"/>
      <c r="CF838" s="21"/>
      <c r="CG838" s="21"/>
      <c r="CH838" s="21"/>
      <c r="CI838" s="21"/>
      <c r="CJ838" s="21"/>
      <c r="CK838" s="21"/>
      <c r="CL838" s="21"/>
      <c r="CM838" s="21"/>
      <c r="CN838" s="21"/>
      <c r="CO838" s="21"/>
      <c r="CP838" s="21"/>
      <c r="CQ838" s="21"/>
      <c r="CR838" s="21"/>
      <c r="CS838" s="21"/>
      <c r="CT838" s="21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</row>
    <row r="839" spans="1:267" ht="15.75" customHeight="1" thickBo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BL839" s="21"/>
      <c r="BM839" s="21"/>
      <c r="BN839" s="21"/>
      <c r="BO839" s="21"/>
      <c r="BP839" s="21"/>
      <c r="BQ839" s="21"/>
      <c r="BR839" s="21"/>
      <c r="BS839" s="21"/>
      <c r="BT839" s="21"/>
      <c r="BU839" s="21"/>
      <c r="BV839" s="21"/>
      <c r="BW839" s="21"/>
      <c r="BX839" s="21"/>
      <c r="BY839" s="21"/>
      <c r="BZ839" s="21"/>
      <c r="CA839" s="21"/>
      <c r="CB839" s="21"/>
      <c r="CC839" s="21"/>
      <c r="CD839" s="21"/>
      <c r="CE839" s="21"/>
      <c r="CF839" s="21"/>
      <c r="CG839" s="21"/>
      <c r="CH839" s="21"/>
      <c r="CI839" s="21"/>
      <c r="CJ839" s="21"/>
      <c r="CK839" s="21"/>
      <c r="CL839" s="21"/>
      <c r="CM839" s="21"/>
      <c r="CN839" s="21"/>
      <c r="CO839" s="21"/>
      <c r="CP839" s="21"/>
      <c r="CQ839" s="21"/>
      <c r="CR839" s="21"/>
      <c r="CS839" s="21"/>
      <c r="CT839" s="21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</row>
    <row r="840" spans="1:267" ht="15.75" customHeight="1" thickBo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BL840" s="21"/>
      <c r="BM840" s="21"/>
      <c r="BN840" s="21"/>
      <c r="BO840" s="21"/>
      <c r="BP840" s="21"/>
      <c r="BQ840" s="21"/>
      <c r="BR840" s="21"/>
      <c r="BS840" s="21"/>
      <c r="BT840" s="21"/>
      <c r="BU840" s="21"/>
      <c r="BV840" s="21"/>
      <c r="BW840" s="21"/>
      <c r="BX840" s="21"/>
      <c r="BY840" s="21"/>
      <c r="BZ840" s="21"/>
      <c r="CA840" s="21"/>
      <c r="CB840" s="21"/>
      <c r="CC840" s="21"/>
      <c r="CD840" s="21"/>
      <c r="CE840" s="21"/>
      <c r="CF840" s="21"/>
      <c r="CG840" s="21"/>
      <c r="CH840" s="21"/>
      <c r="CI840" s="21"/>
      <c r="CJ840" s="21"/>
      <c r="CK840" s="21"/>
      <c r="CL840" s="21"/>
      <c r="CM840" s="21"/>
      <c r="CN840" s="21"/>
      <c r="CO840" s="21"/>
      <c r="CP840" s="21"/>
      <c r="CQ840" s="21"/>
      <c r="CR840" s="21"/>
      <c r="CS840" s="21"/>
      <c r="CT840" s="21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</row>
    <row r="841" spans="1:267" ht="15.75" customHeight="1" thickBo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/>
      <c r="BM841" s="21"/>
      <c r="BN841" s="21"/>
      <c r="BO841" s="21"/>
      <c r="BP841" s="21"/>
      <c r="BQ841" s="21"/>
      <c r="BR841" s="21"/>
      <c r="BS841" s="21"/>
      <c r="BT841" s="21"/>
      <c r="BU841" s="21"/>
      <c r="BV841" s="21"/>
      <c r="BW841" s="21"/>
      <c r="BX841" s="21"/>
      <c r="BY841" s="21"/>
      <c r="BZ841" s="21"/>
      <c r="CA841" s="21"/>
      <c r="CB841" s="21"/>
      <c r="CC841" s="21"/>
      <c r="CD841" s="21"/>
      <c r="CE841" s="21"/>
      <c r="CF841" s="21"/>
      <c r="CG841" s="21"/>
      <c r="CH841" s="21"/>
      <c r="CI841" s="21"/>
      <c r="CJ841" s="21"/>
      <c r="CK841" s="21"/>
      <c r="CL841" s="21"/>
      <c r="CM841" s="21"/>
      <c r="CN841" s="21"/>
      <c r="CO841" s="21"/>
      <c r="CP841" s="21"/>
      <c r="CQ841" s="21"/>
      <c r="CR841" s="21"/>
      <c r="CS841" s="21"/>
      <c r="CT841" s="21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</row>
    <row r="842" spans="1:267" ht="15.75" customHeight="1" thickBo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M842" s="21"/>
      <c r="BN842" s="21"/>
      <c r="BO842" s="21"/>
      <c r="BP842" s="21"/>
      <c r="BQ842" s="21"/>
      <c r="BR842" s="21"/>
      <c r="BS842" s="21"/>
      <c r="BT842" s="21"/>
      <c r="BU842" s="21"/>
      <c r="BV842" s="21"/>
      <c r="BW842" s="21"/>
      <c r="BX842" s="21"/>
      <c r="BY842" s="21"/>
      <c r="BZ842" s="21"/>
      <c r="CA842" s="21"/>
      <c r="CB842" s="21"/>
      <c r="CC842" s="21"/>
      <c r="CD842" s="21"/>
      <c r="CE842" s="21"/>
      <c r="CF842" s="21"/>
      <c r="CG842" s="21"/>
      <c r="CH842" s="21"/>
      <c r="CI842" s="21"/>
      <c r="CJ842" s="21"/>
      <c r="CK842" s="21"/>
      <c r="CL842" s="21"/>
      <c r="CM842" s="21"/>
      <c r="CN842" s="21"/>
      <c r="CO842" s="21"/>
      <c r="CP842" s="21"/>
      <c r="CQ842" s="21"/>
      <c r="CR842" s="21"/>
      <c r="CS842" s="21"/>
      <c r="CT842" s="21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</row>
    <row r="843" spans="1:267" ht="15.75" customHeight="1" thickBo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/>
      <c r="BM843" s="21"/>
      <c r="BN843" s="21"/>
      <c r="BO843" s="21"/>
      <c r="BP843" s="21"/>
      <c r="BQ843" s="21"/>
      <c r="BR843" s="21"/>
      <c r="BS843" s="21"/>
      <c r="BT843" s="21"/>
      <c r="BU843" s="21"/>
      <c r="BV843" s="21"/>
      <c r="BW843" s="21"/>
      <c r="BX843" s="21"/>
      <c r="BY843" s="21"/>
      <c r="BZ843" s="21"/>
      <c r="CA843" s="21"/>
      <c r="CB843" s="21"/>
      <c r="CC843" s="21"/>
      <c r="CD843" s="21"/>
      <c r="CE843" s="21"/>
      <c r="CF843" s="21"/>
      <c r="CG843" s="21"/>
      <c r="CH843" s="21"/>
      <c r="CI843" s="21"/>
      <c r="CJ843" s="21"/>
      <c r="CK843" s="21"/>
      <c r="CL843" s="21"/>
      <c r="CM843" s="21"/>
      <c r="CN843" s="21"/>
      <c r="CO843" s="21"/>
      <c r="CP843" s="21"/>
      <c r="CQ843" s="21"/>
      <c r="CR843" s="21"/>
      <c r="CS843" s="21"/>
      <c r="CT843" s="21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</row>
    <row r="844" spans="1:267" ht="15.75" customHeight="1" thickBo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BL844" s="21"/>
      <c r="BM844" s="21"/>
      <c r="BN844" s="21"/>
      <c r="BO844" s="21"/>
      <c r="BP844" s="21"/>
      <c r="BQ844" s="21"/>
      <c r="BR844" s="21"/>
      <c r="BS844" s="21"/>
      <c r="BT844" s="21"/>
      <c r="BU844" s="21"/>
      <c r="BV844" s="21"/>
      <c r="BW844" s="21"/>
      <c r="BX844" s="21"/>
      <c r="BY844" s="21"/>
      <c r="BZ844" s="21"/>
      <c r="CA844" s="21"/>
      <c r="CB844" s="21"/>
      <c r="CC844" s="21"/>
      <c r="CD844" s="21"/>
      <c r="CE844" s="21"/>
      <c r="CF844" s="21"/>
      <c r="CG844" s="21"/>
      <c r="CH844" s="21"/>
      <c r="CI844" s="21"/>
      <c r="CJ844" s="21"/>
      <c r="CK844" s="21"/>
      <c r="CL844" s="21"/>
      <c r="CM844" s="21"/>
      <c r="CN844" s="21"/>
      <c r="CO844" s="21"/>
      <c r="CP844" s="21"/>
      <c r="CQ844" s="21"/>
      <c r="CR844" s="21"/>
      <c r="CS844" s="21"/>
      <c r="CT844" s="21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</row>
    <row r="845" spans="1:267" ht="15.75" customHeight="1" thickBo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BL845" s="21"/>
      <c r="BM845" s="21"/>
      <c r="BN845" s="21"/>
      <c r="BO845" s="21"/>
      <c r="BP845" s="21"/>
      <c r="BQ845" s="21"/>
      <c r="BR845" s="21"/>
      <c r="BS845" s="21"/>
      <c r="BT845" s="21"/>
      <c r="BU845" s="21"/>
      <c r="BV845" s="21"/>
      <c r="BW845" s="21"/>
      <c r="BX845" s="21"/>
      <c r="BY845" s="21"/>
      <c r="BZ845" s="21"/>
      <c r="CA845" s="21"/>
      <c r="CB845" s="21"/>
      <c r="CC845" s="21"/>
      <c r="CD845" s="21"/>
      <c r="CE845" s="21"/>
      <c r="CF845" s="21"/>
      <c r="CG845" s="21"/>
      <c r="CH845" s="21"/>
      <c r="CI845" s="21"/>
      <c r="CJ845" s="21"/>
      <c r="CK845" s="21"/>
      <c r="CL845" s="21"/>
      <c r="CM845" s="21"/>
      <c r="CN845" s="21"/>
      <c r="CO845" s="21"/>
      <c r="CP845" s="21"/>
      <c r="CQ845" s="21"/>
      <c r="CR845" s="21"/>
      <c r="CS845" s="21"/>
      <c r="CT845" s="21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</row>
    <row r="846" spans="1:267" ht="15.75" customHeight="1" thickBo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BL846" s="21"/>
      <c r="BM846" s="21"/>
      <c r="BN846" s="21"/>
      <c r="BO846" s="21"/>
      <c r="BP846" s="21"/>
      <c r="BQ846" s="21"/>
      <c r="BR846" s="21"/>
      <c r="BS846" s="21"/>
      <c r="BT846" s="21"/>
      <c r="BU846" s="21"/>
      <c r="BV846" s="21"/>
      <c r="BW846" s="21"/>
      <c r="BX846" s="21"/>
      <c r="BY846" s="21"/>
      <c r="BZ846" s="21"/>
      <c r="CA846" s="21"/>
      <c r="CB846" s="21"/>
      <c r="CC846" s="21"/>
      <c r="CD846" s="21"/>
      <c r="CE846" s="21"/>
      <c r="CF846" s="21"/>
      <c r="CG846" s="21"/>
      <c r="CH846" s="21"/>
      <c r="CI846" s="21"/>
      <c r="CJ846" s="21"/>
      <c r="CK846" s="21"/>
      <c r="CL846" s="21"/>
      <c r="CM846" s="21"/>
      <c r="CN846" s="21"/>
      <c r="CO846" s="21"/>
      <c r="CP846" s="21"/>
      <c r="CQ846" s="21"/>
      <c r="CR846" s="21"/>
      <c r="CS846" s="21"/>
      <c r="CT846" s="21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</row>
    <row r="847" spans="1:267" ht="15.75" customHeight="1" thickBo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BL847" s="21"/>
      <c r="BM847" s="21"/>
      <c r="BN847" s="21"/>
      <c r="BO847" s="21"/>
      <c r="BP847" s="21"/>
      <c r="BQ847" s="21"/>
      <c r="BR847" s="21"/>
      <c r="BS847" s="21"/>
      <c r="BT847" s="21"/>
      <c r="BU847" s="21"/>
      <c r="BV847" s="21"/>
      <c r="BW847" s="21"/>
      <c r="BX847" s="21"/>
      <c r="BY847" s="21"/>
      <c r="BZ847" s="21"/>
      <c r="CA847" s="21"/>
      <c r="CB847" s="21"/>
      <c r="CC847" s="21"/>
      <c r="CD847" s="21"/>
      <c r="CE847" s="21"/>
      <c r="CF847" s="21"/>
      <c r="CG847" s="21"/>
      <c r="CH847" s="21"/>
      <c r="CI847" s="21"/>
      <c r="CJ847" s="21"/>
      <c r="CK847" s="21"/>
      <c r="CL847" s="21"/>
      <c r="CM847" s="21"/>
      <c r="CN847" s="21"/>
      <c r="CO847" s="21"/>
      <c r="CP847" s="21"/>
      <c r="CQ847" s="21"/>
      <c r="CR847" s="21"/>
      <c r="CS847" s="21"/>
      <c r="CT847" s="21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</row>
    <row r="848" spans="1:267" ht="15.75" customHeight="1" thickBo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BL848" s="21"/>
      <c r="BM848" s="21"/>
      <c r="BN848" s="21"/>
      <c r="BO848" s="21"/>
      <c r="BP848" s="21"/>
      <c r="BQ848" s="21"/>
      <c r="BR848" s="21"/>
      <c r="BS848" s="21"/>
      <c r="BT848" s="21"/>
      <c r="BU848" s="21"/>
      <c r="BV848" s="21"/>
      <c r="BW848" s="21"/>
      <c r="BX848" s="21"/>
      <c r="BY848" s="21"/>
      <c r="BZ848" s="21"/>
      <c r="CA848" s="21"/>
      <c r="CB848" s="21"/>
      <c r="CC848" s="21"/>
      <c r="CD848" s="21"/>
      <c r="CE848" s="21"/>
      <c r="CF848" s="21"/>
      <c r="CG848" s="21"/>
      <c r="CH848" s="21"/>
      <c r="CI848" s="21"/>
      <c r="CJ848" s="21"/>
      <c r="CK848" s="21"/>
      <c r="CL848" s="21"/>
      <c r="CM848" s="21"/>
      <c r="CN848" s="21"/>
      <c r="CO848" s="21"/>
      <c r="CP848" s="21"/>
      <c r="CQ848" s="21"/>
      <c r="CR848" s="21"/>
      <c r="CS848" s="21"/>
      <c r="CT848" s="21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</row>
    <row r="849" spans="1:267" ht="15.75" customHeight="1" thickBo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BL849" s="21"/>
      <c r="BM849" s="21"/>
      <c r="BN849" s="21"/>
      <c r="BO849" s="21"/>
      <c r="BP849" s="21"/>
      <c r="BQ849" s="21"/>
      <c r="BR849" s="21"/>
      <c r="BS849" s="21"/>
      <c r="BT849" s="21"/>
      <c r="BU849" s="21"/>
      <c r="BV849" s="21"/>
      <c r="BW849" s="21"/>
      <c r="BX849" s="21"/>
      <c r="BY849" s="21"/>
      <c r="BZ849" s="21"/>
      <c r="CA849" s="21"/>
      <c r="CB849" s="21"/>
      <c r="CC849" s="21"/>
      <c r="CD849" s="21"/>
      <c r="CE849" s="21"/>
      <c r="CF849" s="21"/>
      <c r="CG849" s="21"/>
      <c r="CH849" s="21"/>
      <c r="CI849" s="21"/>
      <c r="CJ849" s="21"/>
      <c r="CK849" s="21"/>
      <c r="CL849" s="21"/>
      <c r="CM849" s="21"/>
      <c r="CN849" s="21"/>
      <c r="CO849" s="21"/>
      <c r="CP849" s="21"/>
      <c r="CQ849" s="21"/>
      <c r="CR849" s="21"/>
      <c r="CS849" s="21"/>
      <c r="CT849" s="21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</row>
    <row r="850" spans="1:267" ht="15.75" customHeight="1" thickBo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/>
      <c r="BO850" s="21"/>
      <c r="BP850" s="21"/>
      <c r="BQ850" s="21"/>
      <c r="BR850" s="21"/>
      <c r="BS850" s="21"/>
      <c r="BT850" s="21"/>
      <c r="BU850" s="21"/>
      <c r="BV850" s="21"/>
      <c r="BW850" s="21"/>
      <c r="BX850" s="21"/>
      <c r="BY850" s="21"/>
      <c r="BZ850" s="21"/>
      <c r="CA850" s="21"/>
      <c r="CB850" s="21"/>
      <c r="CC850" s="21"/>
      <c r="CD850" s="21"/>
      <c r="CE850" s="21"/>
      <c r="CF850" s="21"/>
      <c r="CG850" s="21"/>
      <c r="CH850" s="21"/>
      <c r="CI850" s="21"/>
      <c r="CJ850" s="21"/>
      <c r="CK850" s="21"/>
      <c r="CL850" s="21"/>
      <c r="CM850" s="21"/>
      <c r="CN850" s="21"/>
      <c r="CO850" s="21"/>
      <c r="CP850" s="21"/>
      <c r="CQ850" s="21"/>
      <c r="CR850" s="21"/>
      <c r="CS850" s="21"/>
      <c r="CT850" s="21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</row>
    <row r="851" spans="1:267" ht="15.75" customHeight="1" thickBo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BL851" s="21"/>
      <c r="BM851" s="21"/>
      <c r="BN851" s="21"/>
      <c r="BO851" s="21"/>
      <c r="BP851" s="21"/>
      <c r="BQ851" s="21"/>
      <c r="BR851" s="21"/>
      <c r="BS851" s="21"/>
      <c r="BT851" s="21"/>
      <c r="BU851" s="21"/>
      <c r="BV851" s="21"/>
      <c r="BW851" s="21"/>
      <c r="BX851" s="21"/>
      <c r="BY851" s="21"/>
      <c r="BZ851" s="21"/>
      <c r="CA851" s="21"/>
      <c r="CB851" s="21"/>
      <c r="CC851" s="21"/>
      <c r="CD851" s="21"/>
      <c r="CE851" s="21"/>
      <c r="CF851" s="21"/>
      <c r="CG851" s="21"/>
      <c r="CH851" s="21"/>
      <c r="CI851" s="21"/>
      <c r="CJ851" s="21"/>
      <c r="CK851" s="21"/>
      <c r="CL851" s="21"/>
      <c r="CM851" s="21"/>
      <c r="CN851" s="21"/>
      <c r="CO851" s="21"/>
      <c r="CP851" s="21"/>
      <c r="CQ851" s="21"/>
      <c r="CR851" s="21"/>
      <c r="CS851" s="21"/>
      <c r="CT851" s="21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</row>
    <row r="852" spans="1:267" ht="15.75" customHeight="1" thickBo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BL852" s="21"/>
      <c r="BM852" s="21"/>
      <c r="BN852" s="21"/>
      <c r="BO852" s="21"/>
      <c r="BP852" s="21"/>
      <c r="BQ852" s="21"/>
      <c r="BR852" s="21"/>
      <c r="BS852" s="21"/>
      <c r="BT852" s="21"/>
      <c r="BU852" s="21"/>
      <c r="BV852" s="21"/>
      <c r="BW852" s="21"/>
      <c r="BX852" s="21"/>
      <c r="BY852" s="21"/>
      <c r="BZ852" s="21"/>
      <c r="CA852" s="21"/>
      <c r="CB852" s="21"/>
      <c r="CC852" s="21"/>
      <c r="CD852" s="21"/>
      <c r="CE852" s="21"/>
      <c r="CF852" s="21"/>
      <c r="CG852" s="21"/>
      <c r="CH852" s="21"/>
      <c r="CI852" s="21"/>
      <c r="CJ852" s="21"/>
      <c r="CK852" s="21"/>
      <c r="CL852" s="21"/>
      <c r="CM852" s="21"/>
      <c r="CN852" s="21"/>
      <c r="CO852" s="21"/>
      <c r="CP852" s="21"/>
      <c r="CQ852" s="21"/>
      <c r="CR852" s="21"/>
      <c r="CS852" s="21"/>
      <c r="CT852" s="21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</row>
    <row r="853" spans="1:267" ht="15.75" customHeight="1" thickBo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BL853" s="21"/>
      <c r="BM853" s="21"/>
      <c r="BN853" s="21"/>
      <c r="BO853" s="21"/>
      <c r="BP853" s="21"/>
      <c r="BQ853" s="21"/>
      <c r="BR853" s="21"/>
      <c r="BS853" s="21"/>
      <c r="BT853" s="21"/>
      <c r="BU853" s="21"/>
      <c r="BV853" s="21"/>
      <c r="BW853" s="21"/>
      <c r="BX853" s="21"/>
      <c r="BY853" s="21"/>
      <c r="BZ853" s="21"/>
      <c r="CA853" s="21"/>
      <c r="CB853" s="21"/>
      <c r="CC853" s="21"/>
      <c r="CD853" s="21"/>
      <c r="CE853" s="21"/>
      <c r="CF853" s="21"/>
      <c r="CG853" s="21"/>
      <c r="CH853" s="21"/>
      <c r="CI853" s="21"/>
      <c r="CJ853" s="21"/>
      <c r="CK853" s="21"/>
      <c r="CL853" s="21"/>
      <c r="CM853" s="21"/>
      <c r="CN853" s="21"/>
      <c r="CO853" s="21"/>
      <c r="CP853" s="21"/>
      <c r="CQ853" s="21"/>
      <c r="CR853" s="21"/>
      <c r="CS853" s="21"/>
      <c r="CT853" s="21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</row>
    <row r="854" spans="1:267" ht="15.75" customHeight="1" thickBo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BL854" s="21"/>
      <c r="BM854" s="21"/>
      <c r="BN854" s="21"/>
      <c r="BO854" s="21"/>
      <c r="BP854" s="21"/>
      <c r="BQ854" s="21"/>
      <c r="BR854" s="21"/>
      <c r="BS854" s="21"/>
      <c r="BT854" s="21"/>
      <c r="BU854" s="21"/>
      <c r="BV854" s="21"/>
      <c r="BW854" s="21"/>
      <c r="BX854" s="21"/>
      <c r="BY854" s="21"/>
      <c r="BZ854" s="21"/>
      <c r="CA854" s="21"/>
      <c r="CB854" s="21"/>
      <c r="CC854" s="21"/>
      <c r="CD854" s="21"/>
      <c r="CE854" s="21"/>
      <c r="CF854" s="21"/>
      <c r="CG854" s="21"/>
      <c r="CH854" s="21"/>
      <c r="CI854" s="21"/>
      <c r="CJ854" s="21"/>
      <c r="CK854" s="21"/>
      <c r="CL854" s="21"/>
      <c r="CM854" s="21"/>
      <c r="CN854" s="21"/>
      <c r="CO854" s="21"/>
      <c r="CP854" s="21"/>
      <c r="CQ854" s="21"/>
      <c r="CR854" s="21"/>
      <c r="CS854" s="21"/>
      <c r="CT854" s="21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</row>
    <row r="855" spans="1:267" ht="15.75" customHeight="1" thickBo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BL855" s="21"/>
      <c r="BM855" s="21"/>
      <c r="BN855" s="21"/>
      <c r="BO855" s="21"/>
      <c r="BP855" s="21"/>
      <c r="BQ855" s="21"/>
      <c r="BR855" s="21"/>
      <c r="BS855" s="21"/>
      <c r="BT855" s="21"/>
      <c r="BU855" s="21"/>
      <c r="BV855" s="21"/>
      <c r="BW855" s="21"/>
      <c r="BX855" s="21"/>
      <c r="BY855" s="21"/>
      <c r="BZ855" s="21"/>
      <c r="CA855" s="21"/>
      <c r="CB855" s="21"/>
      <c r="CC855" s="21"/>
      <c r="CD855" s="21"/>
      <c r="CE855" s="21"/>
      <c r="CF855" s="21"/>
      <c r="CG855" s="21"/>
      <c r="CH855" s="21"/>
      <c r="CI855" s="21"/>
      <c r="CJ855" s="21"/>
      <c r="CK855" s="21"/>
      <c r="CL855" s="21"/>
      <c r="CM855" s="21"/>
      <c r="CN855" s="21"/>
      <c r="CO855" s="21"/>
      <c r="CP855" s="21"/>
      <c r="CQ855" s="21"/>
      <c r="CR855" s="21"/>
      <c r="CS855" s="21"/>
      <c r="CT855" s="21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</row>
    <row r="856" spans="1:267" ht="15.75" customHeight="1" thickBo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  <c r="BP856" s="21"/>
      <c r="BQ856" s="21"/>
      <c r="BR856" s="21"/>
      <c r="BS856" s="21"/>
      <c r="BT856" s="21"/>
      <c r="BU856" s="21"/>
      <c r="BV856" s="21"/>
      <c r="BW856" s="21"/>
      <c r="BX856" s="21"/>
      <c r="BY856" s="21"/>
      <c r="BZ856" s="21"/>
      <c r="CA856" s="21"/>
      <c r="CB856" s="21"/>
      <c r="CC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  <c r="CP856" s="21"/>
      <c r="CQ856" s="21"/>
      <c r="CR856" s="21"/>
      <c r="CS856" s="21"/>
      <c r="CT856" s="21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</row>
    <row r="857" spans="1:267" ht="15.75" customHeight="1" thickBo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BL857" s="21"/>
      <c r="BM857" s="21"/>
      <c r="BN857" s="21"/>
      <c r="BO857" s="21"/>
      <c r="BP857" s="21"/>
      <c r="BQ857" s="21"/>
      <c r="BR857" s="21"/>
      <c r="BS857" s="21"/>
      <c r="BT857" s="21"/>
      <c r="BU857" s="21"/>
      <c r="BV857" s="21"/>
      <c r="BW857" s="21"/>
      <c r="BX857" s="21"/>
      <c r="BY857" s="21"/>
      <c r="BZ857" s="21"/>
      <c r="CA857" s="21"/>
      <c r="CB857" s="21"/>
      <c r="CC857" s="21"/>
      <c r="CD857" s="21"/>
      <c r="CE857" s="21"/>
      <c r="CF857" s="21"/>
      <c r="CG857" s="21"/>
      <c r="CH857" s="21"/>
      <c r="CI857" s="21"/>
      <c r="CJ857" s="21"/>
      <c r="CK857" s="21"/>
      <c r="CL857" s="21"/>
      <c r="CM857" s="21"/>
      <c r="CN857" s="21"/>
      <c r="CO857" s="21"/>
      <c r="CP857" s="21"/>
      <c r="CQ857" s="21"/>
      <c r="CR857" s="21"/>
      <c r="CS857" s="21"/>
      <c r="CT857" s="21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</row>
    <row r="858" spans="1:267" ht="15.75" customHeight="1" thickBo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BL858" s="21"/>
      <c r="BM858" s="21"/>
      <c r="BN858" s="21"/>
      <c r="BO858" s="21"/>
      <c r="BP858" s="21"/>
      <c r="BQ858" s="21"/>
      <c r="BR858" s="21"/>
      <c r="BS858" s="21"/>
      <c r="BT858" s="21"/>
      <c r="BU858" s="21"/>
      <c r="BV858" s="21"/>
      <c r="BW858" s="21"/>
      <c r="BX858" s="21"/>
      <c r="BY858" s="21"/>
      <c r="BZ858" s="21"/>
      <c r="CA858" s="21"/>
      <c r="CB858" s="21"/>
      <c r="CC858" s="21"/>
      <c r="CD858" s="21"/>
      <c r="CE858" s="21"/>
      <c r="CF858" s="21"/>
      <c r="CG858" s="21"/>
      <c r="CH858" s="21"/>
      <c r="CI858" s="21"/>
      <c r="CJ858" s="21"/>
      <c r="CK858" s="21"/>
      <c r="CL858" s="21"/>
      <c r="CM858" s="21"/>
      <c r="CN858" s="21"/>
      <c r="CO858" s="21"/>
      <c r="CP858" s="21"/>
      <c r="CQ858" s="21"/>
      <c r="CR858" s="21"/>
      <c r="CS858" s="21"/>
      <c r="CT858" s="21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</row>
    <row r="859" spans="1:267" ht="15.75" customHeight="1" thickBo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BL859" s="21"/>
      <c r="BM859" s="21"/>
      <c r="BN859" s="21"/>
      <c r="BO859" s="21"/>
      <c r="BP859" s="21"/>
      <c r="BQ859" s="21"/>
      <c r="BR859" s="21"/>
      <c r="BS859" s="21"/>
      <c r="BT859" s="21"/>
      <c r="BU859" s="21"/>
      <c r="BV859" s="21"/>
      <c r="BW859" s="21"/>
      <c r="BX859" s="21"/>
      <c r="BY859" s="21"/>
      <c r="BZ859" s="21"/>
      <c r="CA859" s="21"/>
      <c r="CB859" s="21"/>
      <c r="CC859" s="21"/>
      <c r="CD859" s="21"/>
      <c r="CE859" s="21"/>
      <c r="CF859" s="21"/>
      <c r="CG859" s="21"/>
      <c r="CH859" s="21"/>
      <c r="CI859" s="21"/>
      <c r="CJ859" s="21"/>
      <c r="CK859" s="21"/>
      <c r="CL859" s="21"/>
      <c r="CM859" s="21"/>
      <c r="CN859" s="21"/>
      <c r="CO859" s="21"/>
      <c r="CP859" s="21"/>
      <c r="CQ859" s="21"/>
      <c r="CR859" s="21"/>
      <c r="CS859" s="21"/>
      <c r="CT859" s="21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</row>
    <row r="860" spans="1:267" ht="15.75" customHeight="1" thickBo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BL860" s="21"/>
      <c r="BM860" s="21"/>
      <c r="BN860" s="21"/>
      <c r="BO860" s="21"/>
      <c r="BP860" s="21"/>
      <c r="BQ860" s="21"/>
      <c r="BR860" s="21"/>
      <c r="BS860" s="21"/>
      <c r="BT860" s="21"/>
      <c r="BU860" s="21"/>
      <c r="BV860" s="21"/>
      <c r="BW860" s="21"/>
      <c r="BX860" s="21"/>
      <c r="BY860" s="21"/>
      <c r="BZ860" s="21"/>
      <c r="CA860" s="21"/>
      <c r="CB860" s="21"/>
      <c r="CC860" s="21"/>
      <c r="CD860" s="21"/>
      <c r="CE860" s="21"/>
      <c r="CF860" s="21"/>
      <c r="CG860" s="21"/>
      <c r="CH860" s="21"/>
      <c r="CI860" s="21"/>
      <c r="CJ860" s="21"/>
      <c r="CK860" s="21"/>
      <c r="CL860" s="21"/>
      <c r="CM860" s="21"/>
      <c r="CN860" s="21"/>
      <c r="CO860" s="21"/>
      <c r="CP860" s="21"/>
      <c r="CQ860" s="21"/>
      <c r="CR860" s="21"/>
      <c r="CS860" s="21"/>
      <c r="CT860" s="21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</row>
    <row r="861" spans="1:267" ht="15.75" customHeight="1" thickBo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BL861" s="21"/>
      <c r="BM861" s="21"/>
      <c r="BN861" s="21"/>
      <c r="BO861" s="21"/>
      <c r="BP861" s="21"/>
      <c r="BQ861" s="21"/>
      <c r="BR861" s="21"/>
      <c r="BS861" s="21"/>
      <c r="BT861" s="21"/>
      <c r="BU861" s="21"/>
      <c r="BV861" s="21"/>
      <c r="BW861" s="21"/>
      <c r="BX861" s="21"/>
      <c r="BY861" s="21"/>
      <c r="BZ861" s="21"/>
      <c r="CA861" s="21"/>
      <c r="CB861" s="21"/>
      <c r="CC861" s="21"/>
      <c r="CD861" s="21"/>
      <c r="CE861" s="21"/>
      <c r="CF861" s="21"/>
      <c r="CG861" s="21"/>
      <c r="CH861" s="21"/>
      <c r="CI861" s="21"/>
      <c r="CJ861" s="21"/>
      <c r="CK861" s="21"/>
      <c r="CL861" s="21"/>
      <c r="CM861" s="21"/>
      <c r="CN861" s="21"/>
      <c r="CO861" s="21"/>
      <c r="CP861" s="21"/>
      <c r="CQ861" s="21"/>
      <c r="CR861" s="21"/>
      <c r="CS861" s="21"/>
      <c r="CT861" s="21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</row>
    <row r="862" spans="1:267" ht="15.75" customHeight="1" thickBo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BL862" s="21"/>
      <c r="BM862" s="21"/>
      <c r="BN862" s="21"/>
      <c r="BO862" s="21"/>
      <c r="BP862" s="21"/>
      <c r="BQ862" s="21"/>
      <c r="BR862" s="21"/>
      <c r="BS862" s="21"/>
      <c r="BT862" s="21"/>
      <c r="BU862" s="21"/>
      <c r="BV862" s="21"/>
      <c r="BW862" s="21"/>
      <c r="BX862" s="21"/>
      <c r="BY862" s="21"/>
      <c r="BZ862" s="21"/>
      <c r="CA862" s="21"/>
      <c r="CB862" s="21"/>
      <c r="CC862" s="21"/>
      <c r="CD862" s="21"/>
      <c r="CE862" s="21"/>
      <c r="CF862" s="21"/>
      <c r="CG862" s="21"/>
      <c r="CH862" s="21"/>
      <c r="CI862" s="21"/>
      <c r="CJ862" s="21"/>
      <c r="CK862" s="21"/>
      <c r="CL862" s="21"/>
      <c r="CM862" s="21"/>
      <c r="CN862" s="21"/>
      <c r="CO862" s="21"/>
      <c r="CP862" s="21"/>
      <c r="CQ862" s="21"/>
      <c r="CR862" s="21"/>
      <c r="CS862" s="21"/>
      <c r="CT862" s="21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</row>
    <row r="863" spans="1:267" ht="15.75" customHeight="1" thickBo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  <c r="BP863" s="21"/>
      <c r="BQ863" s="21"/>
      <c r="BR863" s="21"/>
      <c r="BS863" s="21"/>
      <c r="BT863" s="21"/>
      <c r="BU863" s="21"/>
      <c r="BV863" s="21"/>
      <c r="BW863" s="21"/>
      <c r="BX863" s="21"/>
      <c r="BY863" s="21"/>
      <c r="BZ863" s="21"/>
      <c r="CA863" s="21"/>
      <c r="CB863" s="21"/>
      <c r="CC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</row>
    <row r="864" spans="1:267" ht="15.75" customHeight="1" thickBo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  <c r="BP864" s="21"/>
      <c r="BQ864" s="21"/>
      <c r="BR864" s="21"/>
      <c r="BS864" s="21"/>
      <c r="BT864" s="21"/>
      <c r="BU864" s="21"/>
      <c r="BV864" s="21"/>
      <c r="BW864" s="21"/>
      <c r="BX864" s="21"/>
      <c r="BY864" s="21"/>
      <c r="BZ864" s="21"/>
      <c r="CA864" s="21"/>
      <c r="CB864" s="21"/>
      <c r="CC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  <c r="CP864" s="21"/>
      <c r="CQ864" s="21"/>
      <c r="CR864" s="21"/>
      <c r="CS864" s="21"/>
      <c r="CT864" s="21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</row>
    <row r="865" spans="1:267" ht="15.75" customHeight="1" thickBo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BL865" s="21"/>
      <c r="BM865" s="21"/>
      <c r="BN865" s="21"/>
      <c r="BO865" s="21"/>
      <c r="BP865" s="21"/>
      <c r="BQ865" s="21"/>
      <c r="BR865" s="21"/>
      <c r="BS865" s="21"/>
      <c r="BT865" s="21"/>
      <c r="BU865" s="21"/>
      <c r="BV865" s="21"/>
      <c r="BW865" s="21"/>
      <c r="BX865" s="21"/>
      <c r="BY865" s="21"/>
      <c r="BZ865" s="21"/>
      <c r="CA865" s="21"/>
      <c r="CB865" s="21"/>
      <c r="CC865" s="21"/>
      <c r="CD865" s="21"/>
      <c r="CE865" s="21"/>
      <c r="CF865" s="21"/>
      <c r="CG865" s="21"/>
      <c r="CH865" s="21"/>
      <c r="CI865" s="21"/>
      <c r="CJ865" s="21"/>
      <c r="CK865" s="21"/>
      <c r="CL865" s="21"/>
      <c r="CM865" s="21"/>
      <c r="CN865" s="21"/>
      <c r="CO865" s="21"/>
      <c r="CP865" s="21"/>
      <c r="CQ865" s="21"/>
      <c r="CR865" s="21"/>
      <c r="CS865" s="21"/>
      <c r="CT865" s="21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</row>
    <row r="866" spans="1:267" ht="15.75" customHeight="1" thickBo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BL866" s="21"/>
      <c r="BM866" s="21"/>
      <c r="BN866" s="21"/>
      <c r="BO866" s="21"/>
      <c r="BP866" s="21"/>
      <c r="BQ866" s="21"/>
      <c r="BR866" s="21"/>
      <c r="BS866" s="21"/>
      <c r="BT866" s="21"/>
      <c r="BU866" s="21"/>
      <c r="BV866" s="21"/>
      <c r="BW866" s="21"/>
      <c r="BX866" s="21"/>
      <c r="BY866" s="21"/>
      <c r="BZ866" s="21"/>
      <c r="CA866" s="21"/>
      <c r="CB866" s="21"/>
      <c r="CC866" s="21"/>
      <c r="CD866" s="21"/>
      <c r="CE866" s="21"/>
      <c r="CF866" s="21"/>
      <c r="CG866" s="21"/>
      <c r="CH866" s="21"/>
      <c r="CI866" s="21"/>
      <c r="CJ866" s="21"/>
      <c r="CK866" s="21"/>
      <c r="CL866" s="21"/>
      <c r="CM866" s="21"/>
      <c r="CN866" s="21"/>
      <c r="CO866" s="21"/>
      <c r="CP866" s="21"/>
      <c r="CQ866" s="21"/>
      <c r="CR866" s="21"/>
      <c r="CS866" s="21"/>
      <c r="CT866" s="21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</row>
    <row r="867" spans="1:267" ht="15.75" customHeight="1" thickBo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BL867" s="21"/>
      <c r="BM867" s="21"/>
      <c r="BN867" s="21"/>
      <c r="BO867" s="21"/>
      <c r="BP867" s="21"/>
      <c r="BQ867" s="21"/>
      <c r="BR867" s="21"/>
      <c r="BS867" s="21"/>
      <c r="BT867" s="21"/>
      <c r="BU867" s="21"/>
      <c r="BV867" s="21"/>
      <c r="BW867" s="21"/>
      <c r="BX867" s="21"/>
      <c r="BY867" s="21"/>
      <c r="BZ867" s="21"/>
      <c r="CA867" s="21"/>
      <c r="CB867" s="21"/>
      <c r="CC867" s="21"/>
      <c r="CD867" s="21"/>
      <c r="CE867" s="21"/>
      <c r="CF867" s="21"/>
      <c r="CG867" s="21"/>
      <c r="CH867" s="21"/>
      <c r="CI867" s="21"/>
      <c r="CJ867" s="21"/>
      <c r="CK867" s="21"/>
      <c r="CL867" s="21"/>
      <c r="CM867" s="21"/>
      <c r="CN867" s="21"/>
      <c r="CO867" s="21"/>
      <c r="CP867" s="21"/>
      <c r="CQ867" s="21"/>
      <c r="CR867" s="21"/>
      <c r="CS867" s="21"/>
      <c r="CT867" s="21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</row>
    <row r="868" spans="1:267" ht="15.75" customHeight="1" thickBo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BL868" s="21"/>
      <c r="BM868" s="21"/>
      <c r="BN868" s="21"/>
      <c r="BO868" s="21"/>
      <c r="BP868" s="21"/>
      <c r="BQ868" s="21"/>
      <c r="BR868" s="21"/>
      <c r="BS868" s="21"/>
      <c r="BT868" s="21"/>
      <c r="BU868" s="21"/>
      <c r="BV868" s="21"/>
      <c r="BW868" s="21"/>
      <c r="BX868" s="21"/>
      <c r="BY868" s="21"/>
      <c r="BZ868" s="21"/>
      <c r="CA868" s="21"/>
      <c r="CB868" s="21"/>
      <c r="CC868" s="21"/>
      <c r="CD868" s="21"/>
      <c r="CE868" s="21"/>
      <c r="CF868" s="21"/>
      <c r="CG868" s="21"/>
      <c r="CH868" s="21"/>
      <c r="CI868" s="21"/>
      <c r="CJ868" s="21"/>
      <c r="CK868" s="21"/>
      <c r="CL868" s="21"/>
      <c r="CM868" s="21"/>
      <c r="CN868" s="21"/>
      <c r="CO868" s="21"/>
      <c r="CP868" s="21"/>
      <c r="CQ868" s="21"/>
      <c r="CR868" s="21"/>
      <c r="CS868" s="21"/>
      <c r="CT868" s="21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</row>
    <row r="869" spans="1:267" ht="15.75" customHeight="1" thickBo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BL869" s="21"/>
      <c r="BM869" s="21"/>
      <c r="BN869" s="21"/>
      <c r="BO869" s="21"/>
      <c r="BP869" s="21"/>
      <c r="BQ869" s="21"/>
      <c r="BR869" s="21"/>
      <c r="BS869" s="21"/>
      <c r="BT869" s="21"/>
      <c r="BU869" s="21"/>
      <c r="BV869" s="21"/>
      <c r="BW869" s="21"/>
      <c r="BX869" s="21"/>
      <c r="BY869" s="21"/>
      <c r="BZ869" s="21"/>
      <c r="CA869" s="21"/>
      <c r="CB869" s="21"/>
      <c r="CC869" s="21"/>
      <c r="CD869" s="21"/>
      <c r="CE869" s="21"/>
      <c r="CF869" s="21"/>
      <c r="CG869" s="21"/>
      <c r="CH869" s="21"/>
      <c r="CI869" s="21"/>
      <c r="CJ869" s="21"/>
      <c r="CK869" s="21"/>
      <c r="CL869" s="21"/>
      <c r="CM869" s="21"/>
      <c r="CN869" s="21"/>
      <c r="CO869" s="21"/>
      <c r="CP869" s="21"/>
      <c r="CQ869" s="21"/>
      <c r="CR869" s="21"/>
      <c r="CS869" s="21"/>
      <c r="CT869" s="21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</row>
    <row r="870" spans="1:267" ht="15.75" customHeight="1" thickBo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BL870" s="21"/>
      <c r="BM870" s="21"/>
      <c r="BN870" s="21"/>
      <c r="BO870" s="21"/>
      <c r="BP870" s="21"/>
      <c r="BQ870" s="21"/>
      <c r="BR870" s="21"/>
      <c r="BS870" s="21"/>
      <c r="BT870" s="21"/>
      <c r="BU870" s="21"/>
      <c r="BV870" s="21"/>
      <c r="BW870" s="21"/>
      <c r="BX870" s="21"/>
      <c r="BY870" s="21"/>
      <c r="BZ870" s="21"/>
      <c r="CA870" s="21"/>
      <c r="CB870" s="21"/>
      <c r="CC870" s="21"/>
      <c r="CD870" s="21"/>
      <c r="CE870" s="21"/>
      <c r="CF870" s="21"/>
      <c r="CG870" s="21"/>
      <c r="CH870" s="21"/>
      <c r="CI870" s="21"/>
      <c r="CJ870" s="21"/>
      <c r="CK870" s="21"/>
      <c r="CL870" s="21"/>
      <c r="CM870" s="21"/>
      <c r="CN870" s="21"/>
      <c r="CO870" s="21"/>
      <c r="CP870" s="21"/>
      <c r="CQ870" s="21"/>
      <c r="CR870" s="21"/>
      <c r="CS870" s="21"/>
      <c r="CT870" s="21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</row>
    <row r="871" spans="1:267" ht="15.75" customHeight="1" thickBo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BL871" s="21"/>
      <c r="BM871" s="21"/>
      <c r="BN871" s="21"/>
      <c r="BO871" s="21"/>
      <c r="BP871" s="21"/>
      <c r="BQ871" s="21"/>
      <c r="BR871" s="21"/>
      <c r="BS871" s="21"/>
      <c r="BT871" s="21"/>
      <c r="BU871" s="21"/>
      <c r="BV871" s="21"/>
      <c r="BW871" s="21"/>
      <c r="BX871" s="21"/>
      <c r="BY871" s="21"/>
      <c r="BZ871" s="21"/>
      <c r="CA871" s="21"/>
      <c r="CB871" s="21"/>
      <c r="CC871" s="21"/>
      <c r="CD871" s="21"/>
      <c r="CE871" s="21"/>
      <c r="CF871" s="21"/>
      <c r="CG871" s="21"/>
      <c r="CH871" s="21"/>
      <c r="CI871" s="21"/>
      <c r="CJ871" s="21"/>
      <c r="CK871" s="21"/>
      <c r="CL871" s="21"/>
      <c r="CM871" s="21"/>
      <c r="CN871" s="21"/>
      <c r="CO871" s="21"/>
      <c r="CP871" s="21"/>
      <c r="CQ871" s="21"/>
      <c r="CR871" s="21"/>
      <c r="CS871" s="21"/>
      <c r="CT871" s="21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</row>
    <row r="872" spans="1:267" ht="15.75" customHeight="1" thickBo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  <c r="BP872" s="21"/>
      <c r="BQ872" s="21"/>
      <c r="BR872" s="21"/>
      <c r="BS872" s="21"/>
      <c r="BT872" s="21"/>
      <c r="BU872" s="21"/>
      <c r="BV872" s="21"/>
      <c r="BW872" s="21"/>
      <c r="BX872" s="21"/>
      <c r="BY872" s="21"/>
      <c r="BZ872" s="21"/>
      <c r="CA872" s="21"/>
      <c r="CB872" s="21"/>
      <c r="CC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  <c r="CP872" s="21"/>
      <c r="CQ872" s="21"/>
      <c r="CR872" s="21"/>
      <c r="CS872" s="21"/>
      <c r="CT872" s="21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</row>
    <row r="873" spans="1:267" ht="15.75" customHeight="1" thickBo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BL873" s="21"/>
      <c r="BM873" s="21"/>
      <c r="BN873" s="21"/>
      <c r="BO873" s="21"/>
      <c r="BP873" s="21"/>
      <c r="BQ873" s="21"/>
      <c r="BR873" s="21"/>
      <c r="BS873" s="21"/>
      <c r="BT873" s="21"/>
      <c r="BU873" s="21"/>
      <c r="BV873" s="21"/>
      <c r="BW873" s="21"/>
      <c r="BX873" s="21"/>
      <c r="BY873" s="21"/>
      <c r="BZ873" s="21"/>
      <c r="CA873" s="21"/>
      <c r="CB873" s="21"/>
      <c r="CC873" s="21"/>
      <c r="CD873" s="21"/>
      <c r="CE873" s="21"/>
      <c r="CF873" s="21"/>
      <c r="CG873" s="21"/>
      <c r="CH873" s="21"/>
      <c r="CI873" s="21"/>
      <c r="CJ873" s="21"/>
      <c r="CK873" s="21"/>
      <c r="CL873" s="21"/>
      <c r="CM873" s="21"/>
      <c r="CN873" s="21"/>
      <c r="CO873" s="21"/>
      <c r="CP873" s="21"/>
      <c r="CQ873" s="21"/>
      <c r="CR873" s="21"/>
      <c r="CS873" s="21"/>
      <c r="CT873" s="21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</row>
    <row r="874" spans="1:267" ht="15.75" customHeight="1" thickBo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BL874" s="21"/>
      <c r="BM874" s="21"/>
      <c r="BN874" s="21"/>
      <c r="BO874" s="21"/>
      <c r="BP874" s="21"/>
      <c r="BQ874" s="21"/>
      <c r="BR874" s="21"/>
      <c r="BS874" s="21"/>
      <c r="BT874" s="21"/>
      <c r="BU874" s="21"/>
      <c r="BV874" s="21"/>
      <c r="BW874" s="21"/>
      <c r="BX874" s="21"/>
      <c r="BY874" s="21"/>
      <c r="BZ874" s="21"/>
      <c r="CA874" s="21"/>
      <c r="CB874" s="21"/>
      <c r="CC874" s="21"/>
      <c r="CD874" s="21"/>
      <c r="CE874" s="21"/>
      <c r="CF874" s="21"/>
      <c r="CG874" s="21"/>
      <c r="CH874" s="21"/>
      <c r="CI874" s="21"/>
      <c r="CJ874" s="21"/>
      <c r="CK874" s="21"/>
      <c r="CL874" s="21"/>
      <c r="CM874" s="21"/>
      <c r="CN874" s="21"/>
      <c r="CO874" s="21"/>
      <c r="CP874" s="21"/>
      <c r="CQ874" s="21"/>
      <c r="CR874" s="21"/>
      <c r="CS874" s="21"/>
      <c r="CT874" s="21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</row>
    <row r="875" spans="1:267" ht="15.75" customHeight="1" thickBo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BL875" s="21"/>
      <c r="BM875" s="21"/>
      <c r="BN875" s="21"/>
      <c r="BO875" s="21"/>
      <c r="BP875" s="21"/>
      <c r="BQ875" s="21"/>
      <c r="BR875" s="21"/>
      <c r="BS875" s="21"/>
      <c r="BT875" s="21"/>
      <c r="BU875" s="21"/>
      <c r="BV875" s="21"/>
      <c r="BW875" s="21"/>
      <c r="BX875" s="21"/>
      <c r="BY875" s="21"/>
      <c r="BZ875" s="21"/>
      <c r="CA875" s="21"/>
      <c r="CB875" s="21"/>
      <c r="CC875" s="21"/>
      <c r="CD875" s="21"/>
      <c r="CE875" s="21"/>
      <c r="CF875" s="21"/>
      <c r="CG875" s="21"/>
      <c r="CH875" s="21"/>
      <c r="CI875" s="21"/>
      <c r="CJ875" s="21"/>
      <c r="CK875" s="21"/>
      <c r="CL875" s="21"/>
      <c r="CM875" s="21"/>
      <c r="CN875" s="21"/>
      <c r="CO875" s="21"/>
      <c r="CP875" s="21"/>
      <c r="CQ875" s="21"/>
      <c r="CR875" s="21"/>
      <c r="CS875" s="21"/>
      <c r="CT875" s="21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</row>
    <row r="876" spans="1:267" ht="15.75" customHeight="1" thickBo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BL876" s="21"/>
      <c r="BM876" s="21"/>
      <c r="BN876" s="21"/>
      <c r="BO876" s="21"/>
      <c r="BP876" s="21"/>
      <c r="BQ876" s="21"/>
      <c r="BR876" s="21"/>
      <c r="BS876" s="21"/>
      <c r="BT876" s="21"/>
      <c r="BU876" s="21"/>
      <c r="BV876" s="21"/>
      <c r="BW876" s="21"/>
      <c r="BX876" s="21"/>
      <c r="BY876" s="21"/>
      <c r="BZ876" s="21"/>
      <c r="CA876" s="21"/>
      <c r="CB876" s="21"/>
      <c r="CC876" s="21"/>
      <c r="CD876" s="21"/>
      <c r="CE876" s="21"/>
      <c r="CF876" s="21"/>
      <c r="CG876" s="21"/>
      <c r="CH876" s="21"/>
      <c r="CI876" s="21"/>
      <c r="CJ876" s="21"/>
      <c r="CK876" s="21"/>
      <c r="CL876" s="21"/>
      <c r="CM876" s="21"/>
      <c r="CN876" s="21"/>
      <c r="CO876" s="21"/>
      <c r="CP876" s="21"/>
      <c r="CQ876" s="21"/>
      <c r="CR876" s="21"/>
      <c r="CS876" s="21"/>
      <c r="CT876" s="21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</row>
    <row r="877" spans="1:267" ht="15.75" customHeight="1" thickBo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BL877" s="21"/>
      <c r="BM877" s="21"/>
      <c r="BN877" s="21"/>
      <c r="BO877" s="21"/>
      <c r="BP877" s="21"/>
      <c r="BQ877" s="21"/>
      <c r="BR877" s="21"/>
      <c r="BS877" s="21"/>
      <c r="BT877" s="21"/>
      <c r="BU877" s="21"/>
      <c r="BV877" s="21"/>
      <c r="BW877" s="21"/>
      <c r="BX877" s="21"/>
      <c r="BY877" s="21"/>
      <c r="BZ877" s="21"/>
      <c r="CA877" s="21"/>
      <c r="CB877" s="21"/>
      <c r="CC877" s="21"/>
      <c r="CD877" s="21"/>
      <c r="CE877" s="21"/>
      <c r="CF877" s="21"/>
      <c r="CG877" s="21"/>
      <c r="CH877" s="21"/>
      <c r="CI877" s="21"/>
      <c r="CJ877" s="21"/>
      <c r="CK877" s="21"/>
      <c r="CL877" s="21"/>
      <c r="CM877" s="21"/>
      <c r="CN877" s="21"/>
      <c r="CO877" s="21"/>
      <c r="CP877" s="21"/>
      <c r="CQ877" s="21"/>
      <c r="CR877" s="21"/>
      <c r="CS877" s="21"/>
      <c r="CT877" s="21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</row>
    <row r="878" spans="1:267" ht="15.75" customHeight="1" thickBo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BL878" s="21"/>
      <c r="BM878" s="21"/>
      <c r="BN878" s="21"/>
      <c r="BO878" s="21"/>
      <c r="BP878" s="21"/>
      <c r="BQ878" s="21"/>
      <c r="BR878" s="21"/>
      <c r="BS878" s="21"/>
      <c r="BT878" s="21"/>
      <c r="BU878" s="21"/>
      <c r="BV878" s="21"/>
      <c r="BW878" s="21"/>
      <c r="BX878" s="21"/>
      <c r="BY878" s="21"/>
      <c r="BZ878" s="21"/>
      <c r="CA878" s="21"/>
      <c r="CB878" s="21"/>
      <c r="CC878" s="21"/>
      <c r="CD878" s="21"/>
      <c r="CE878" s="21"/>
      <c r="CF878" s="21"/>
      <c r="CG878" s="21"/>
      <c r="CH878" s="21"/>
      <c r="CI878" s="21"/>
      <c r="CJ878" s="21"/>
      <c r="CK878" s="21"/>
      <c r="CL878" s="21"/>
      <c r="CM878" s="21"/>
      <c r="CN878" s="21"/>
      <c r="CO878" s="21"/>
      <c r="CP878" s="21"/>
      <c r="CQ878" s="21"/>
      <c r="CR878" s="21"/>
      <c r="CS878" s="21"/>
      <c r="CT878" s="21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</row>
    <row r="879" spans="1:267" ht="15.75" customHeight="1" thickBo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BL879" s="21"/>
      <c r="BM879" s="21"/>
      <c r="BN879" s="21"/>
      <c r="BO879" s="21"/>
      <c r="BP879" s="21"/>
      <c r="BQ879" s="21"/>
      <c r="BR879" s="21"/>
      <c r="BS879" s="21"/>
      <c r="BT879" s="21"/>
      <c r="BU879" s="21"/>
      <c r="BV879" s="21"/>
      <c r="BW879" s="21"/>
      <c r="BX879" s="21"/>
      <c r="BY879" s="21"/>
      <c r="BZ879" s="21"/>
      <c r="CA879" s="21"/>
      <c r="CB879" s="21"/>
      <c r="CC879" s="21"/>
      <c r="CD879" s="21"/>
      <c r="CE879" s="21"/>
      <c r="CF879" s="21"/>
      <c r="CG879" s="21"/>
      <c r="CH879" s="21"/>
      <c r="CI879" s="21"/>
      <c r="CJ879" s="21"/>
      <c r="CK879" s="21"/>
      <c r="CL879" s="21"/>
      <c r="CM879" s="21"/>
      <c r="CN879" s="21"/>
      <c r="CO879" s="21"/>
      <c r="CP879" s="21"/>
      <c r="CQ879" s="21"/>
      <c r="CR879" s="21"/>
      <c r="CS879" s="21"/>
      <c r="CT879" s="21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</row>
    <row r="880" spans="1:267" ht="15.75" customHeight="1" thickBo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BL880" s="21"/>
      <c r="BM880" s="21"/>
      <c r="BN880" s="21"/>
      <c r="BO880" s="21"/>
      <c r="BP880" s="21"/>
      <c r="BQ880" s="21"/>
      <c r="BR880" s="21"/>
      <c r="BS880" s="21"/>
      <c r="BT880" s="21"/>
      <c r="BU880" s="21"/>
      <c r="BV880" s="21"/>
      <c r="BW880" s="21"/>
      <c r="BX880" s="21"/>
      <c r="BY880" s="21"/>
      <c r="BZ880" s="21"/>
      <c r="CA880" s="21"/>
      <c r="CB880" s="21"/>
      <c r="CC880" s="21"/>
      <c r="CD880" s="21"/>
      <c r="CE880" s="21"/>
      <c r="CF880" s="21"/>
      <c r="CG880" s="21"/>
      <c r="CH880" s="21"/>
      <c r="CI880" s="21"/>
      <c r="CJ880" s="21"/>
      <c r="CK880" s="21"/>
      <c r="CL880" s="21"/>
      <c r="CM880" s="21"/>
      <c r="CN880" s="21"/>
      <c r="CO880" s="21"/>
      <c r="CP880" s="21"/>
      <c r="CQ880" s="21"/>
      <c r="CR880" s="21"/>
      <c r="CS880" s="21"/>
      <c r="CT880" s="21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</row>
    <row r="881" spans="1:267" ht="15.75" customHeight="1" thickBo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BL881" s="21"/>
      <c r="BM881" s="21"/>
      <c r="BN881" s="21"/>
      <c r="BO881" s="21"/>
      <c r="BP881" s="21"/>
      <c r="BQ881" s="21"/>
      <c r="BR881" s="21"/>
      <c r="BS881" s="21"/>
      <c r="BT881" s="21"/>
      <c r="BU881" s="21"/>
      <c r="BV881" s="21"/>
      <c r="BW881" s="21"/>
      <c r="BX881" s="21"/>
      <c r="BY881" s="21"/>
      <c r="BZ881" s="21"/>
      <c r="CA881" s="21"/>
      <c r="CB881" s="21"/>
      <c r="CC881" s="21"/>
      <c r="CD881" s="21"/>
      <c r="CE881" s="21"/>
      <c r="CF881" s="21"/>
      <c r="CG881" s="21"/>
      <c r="CH881" s="21"/>
      <c r="CI881" s="21"/>
      <c r="CJ881" s="21"/>
      <c r="CK881" s="21"/>
      <c r="CL881" s="21"/>
      <c r="CM881" s="21"/>
      <c r="CN881" s="21"/>
      <c r="CO881" s="21"/>
      <c r="CP881" s="21"/>
      <c r="CQ881" s="21"/>
      <c r="CR881" s="21"/>
      <c r="CS881" s="21"/>
      <c r="CT881" s="21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</row>
    <row r="882" spans="1:267" ht="15.75" customHeight="1" thickBo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BL882" s="21"/>
      <c r="BM882" s="21"/>
      <c r="BN882" s="21"/>
      <c r="BO882" s="21"/>
      <c r="BP882" s="21"/>
      <c r="BQ882" s="21"/>
      <c r="BR882" s="21"/>
      <c r="BS882" s="21"/>
      <c r="BT882" s="21"/>
      <c r="BU882" s="21"/>
      <c r="BV882" s="21"/>
      <c r="BW882" s="21"/>
      <c r="BX882" s="21"/>
      <c r="BY882" s="21"/>
      <c r="BZ882" s="21"/>
      <c r="CA882" s="21"/>
      <c r="CB882" s="21"/>
      <c r="CC882" s="21"/>
      <c r="CD882" s="21"/>
      <c r="CE882" s="21"/>
      <c r="CF882" s="21"/>
      <c r="CG882" s="21"/>
      <c r="CH882" s="21"/>
      <c r="CI882" s="21"/>
      <c r="CJ882" s="21"/>
      <c r="CK882" s="21"/>
      <c r="CL882" s="21"/>
      <c r="CM882" s="21"/>
      <c r="CN882" s="21"/>
      <c r="CO882" s="21"/>
      <c r="CP882" s="21"/>
      <c r="CQ882" s="21"/>
      <c r="CR882" s="21"/>
      <c r="CS882" s="21"/>
      <c r="CT882" s="21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</row>
    <row r="883" spans="1:267" ht="15.75" customHeight="1" thickBo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BL883" s="21"/>
      <c r="BM883" s="21"/>
      <c r="BN883" s="21"/>
      <c r="BO883" s="21"/>
      <c r="BP883" s="21"/>
      <c r="BQ883" s="21"/>
      <c r="BR883" s="21"/>
      <c r="BS883" s="21"/>
      <c r="BT883" s="21"/>
      <c r="BU883" s="21"/>
      <c r="BV883" s="21"/>
      <c r="BW883" s="21"/>
      <c r="BX883" s="21"/>
      <c r="BY883" s="21"/>
      <c r="BZ883" s="21"/>
      <c r="CA883" s="21"/>
      <c r="CB883" s="21"/>
      <c r="CC883" s="21"/>
      <c r="CD883" s="21"/>
      <c r="CE883" s="21"/>
      <c r="CF883" s="21"/>
      <c r="CG883" s="21"/>
      <c r="CH883" s="21"/>
      <c r="CI883" s="21"/>
      <c r="CJ883" s="21"/>
      <c r="CK883" s="21"/>
      <c r="CL883" s="21"/>
      <c r="CM883" s="21"/>
      <c r="CN883" s="21"/>
      <c r="CO883" s="21"/>
      <c r="CP883" s="21"/>
      <c r="CQ883" s="21"/>
      <c r="CR883" s="21"/>
      <c r="CS883" s="21"/>
      <c r="CT883" s="21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</row>
    <row r="884" spans="1:267" ht="15.75" customHeight="1" thickBo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BL884" s="21"/>
      <c r="BM884" s="21"/>
      <c r="BN884" s="21"/>
      <c r="BO884" s="21"/>
      <c r="BP884" s="21"/>
      <c r="BQ884" s="21"/>
      <c r="BR884" s="21"/>
      <c r="BS884" s="21"/>
      <c r="BT884" s="21"/>
      <c r="BU884" s="21"/>
      <c r="BV884" s="21"/>
      <c r="BW884" s="21"/>
      <c r="BX884" s="21"/>
      <c r="BY884" s="21"/>
      <c r="BZ884" s="21"/>
      <c r="CA884" s="21"/>
      <c r="CB884" s="21"/>
      <c r="CC884" s="21"/>
      <c r="CD884" s="21"/>
      <c r="CE884" s="21"/>
      <c r="CF884" s="21"/>
      <c r="CG884" s="21"/>
      <c r="CH884" s="21"/>
      <c r="CI884" s="21"/>
      <c r="CJ884" s="21"/>
      <c r="CK884" s="21"/>
      <c r="CL884" s="21"/>
      <c r="CM884" s="21"/>
      <c r="CN884" s="21"/>
      <c r="CO884" s="21"/>
      <c r="CP884" s="21"/>
      <c r="CQ884" s="21"/>
      <c r="CR884" s="21"/>
      <c r="CS884" s="21"/>
      <c r="CT884" s="21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</row>
    <row r="885" spans="1:267" ht="15.75" customHeight="1" thickBo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BL885" s="21"/>
      <c r="BM885" s="21"/>
      <c r="BN885" s="21"/>
      <c r="BO885" s="21"/>
      <c r="BP885" s="21"/>
      <c r="BQ885" s="21"/>
      <c r="BR885" s="21"/>
      <c r="BS885" s="21"/>
      <c r="BT885" s="21"/>
      <c r="BU885" s="21"/>
      <c r="BV885" s="21"/>
      <c r="BW885" s="21"/>
      <c r="BX885" s="21"/>
      <c r="BY885" s="21"/>
      <c r="BZ885" s="21"/>
      <c r="CA885" s="21"/>
      <c r="CB885" s="21"/>
      <c r="CC885" s="21"/>
      <c r="CD885" s="21"/>
      <c r="CE885" s="21"/>
      <c r="CF885" s="21"/>
      <c r="CG885" s="21"/>
      <c r="CH885" s="21"/>
      <c r="CI885" s="21"/>
      <c r="CJ885" s="21"/>
      <c r="CK885" s="21"/>
      <c r="CL885" s="21"/>
      <c r="CM885" s="21"/>
      <c r="CN885" s="21"/>
      <c r="CO885" s="21"/>
      <c r="CP885" s="21"/>
      <c r="CQ885" s="21"/>
      <c r="CR885" s="21"/>
      <c r="CS885" s="21"/>
      <c r="CT885" s="21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</row>
    <row r="886" spans="1:267" ht="15.75" customHeight="1" thickBo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BL886" s="21"/>
      <c r="BM886" s="21"/>
      <c r="BN886" s="21"/>
      <c r="BO886" s="21"/>
      <c r="BP886" s="21"/>
      <c r="BQ886" s="21"/>
      <c r="BR886" s="21"/>
      <c r="BS886" s="21"/>
      <c r="BT886" s="21"/>
      <c r="BU886" s="21"/>
      <c r="BV886" s="21"/>
      <c r="BW886" s="21"/>
      <c r="BX886" s="21"/>
      <c r="BY886" s="21"/>
      <c r="BZ886" s="21"/>
      <c r="CA886" s="21"/>
      <c r="CB886" s="21"/>
      <c r="CC886" s="21"/>
      <c r="CD886" s="21"/>
      <c r="CE886" s="21"/>
      <c r="CF886" s="21"/>
      <c r="CG886" s="21"/>
      <c r="CH886" s="21"/>
      <c r="CI886" s="21"/>
      <c r="CJ886" s="21"/>
      <c r="CK886" s="21"/>
      <c r="CL886" s="21"/>
      <c r="CM886" s="21"/>
      <c r="CN886" s="21"/>
      <c r="CO886" s="21"/>
      <c r="CP886" s="21"/>
      <c r="CQ886" s="21"/>
      <c r="CR886" s="21"/>
      <c r="CS886" s="21"/>
      <c r="CT886" s="21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</row>
    <row r="887" spans="1:267" ht="15.75" customHeight="1" thickBo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BL887" s="21"/>
      <c r="BM887" s="21"/>
      <c r="BN887" s="21"/>
      <c r="BO887" s="21"/>
      <c r="BP887" s="21"/>
      <c r="BQ887" s="21"/>
      <c r="BR887" s="21"/>
      <c r="BS887" s="21"/>
      <c r="BT887" s="21"/>
      <c r="BU887" s="21"/>
      <c r="BV887" s="21"/>
      <c r="BW887" s="21"/>
      <c r="BX887" s="21"/>
      <c r="BY887" s="21"/>
      <c r="BZ887" s="21"/>
      <c r="CA887" s="21"/>
      <c r="CB887" s="21"/>
      <c r="CC887" s="21"/>
      <c r="CD887" s="21"/>
      <c r="CE887" s="21"/>
      <c r="CF887" s="21"/>
      <c r="CG887" s="21"/>
      <c r="CH887" s="21"/>
      <c r="CI887" s="21"/>
      <c r="CJ887" s="21"/>
      <c r="CK887" s="21"/>
      <c r="CL887" s="21"/>
      <c r="CM887" s="21"/>
      <c r="CN887" s="21"/>
      <c r="CO887" s="21"/>
      <c r="CP887" s="21"/>
      <c r="CQ887" s="21"/>
      <c r="CR887" s="21"/>
      <c r="CS887" s="21"/>
      <c r="CT887" s="21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</row>
    <row r="888" spans="1:267" ht="15.75" customHeight="1" thickBo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BL888" s="21"/>
      <c r="BM888" s="21"/>
      <c r="BN888" s="21"/>
      <c r="BO888" s="21"/>
      <c r="BP888" s="21"/>
      <c r="BQ888" s="21"/>
      <c r="BR888" s="21"/>
      <c r="BS888" s="21"/>
      <c r="BT888" s="21"/>
      <c r="BU888" s="21"/>
      <c r="BV888" s="21"/>
      <c r="BW888" s="21"/>
      <c r="BX888" s="21"/>
      <c r="BY888" s="21"/>
      <c r="BZ888" s="21"/>
      <c r="CA888" s="21"/>
      <c r="CB888" s="21"/>
      <c r="CC888" s="21"/>
      <c r="CD888" s="21"/>
      <c r="CE888" s="21"/>
      <c r="CF888" s="21"/>
      <c r="CG888" s="21"/>
      <c r="CH888" s="21"/>
      <c r="CI888" s="21"/>
      <c r="CJ888" s="21"/>
      <c r="CK888" s="21"/>
      <c r="CL888" s="21"/>
      <c r="CM888" s="21"/>
      <c r="CN888" s="21"/>
      <c r="CO888" s="21"/>
      <c r="CP888" s="21"/>
      <c r="CQ888" s="21"/>
      <c r="CR888" s="21"/>
      <c r="CS888" s="21"/>
      <c r="CT888" s="21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</row>
    <row r="889" spans="1:267" ht="15.75" customHeight="1" thickBo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BL889" s="21"/>
      <c r="BM889" s="21"/>
      <c r="BN889" s="21"/>
      <c r="BO889" s="21"/>
      <c r="BP889" s="21"/>
      <c r="BQ889" s="21"/>
      <c r="BR889" s="21"/>
      <c r="BS889" s="21"/>
      <c r="BT889" s="21"/>
      <c r="BU889" s="21"/>
      <c r="BV889" s="21"/>
      <c r="BW889" s="21"/>
      <c r="BX889" s="21"/>
      <c r="BY889" s="21"/>
      <c r="BZ889" s="21"/>
      <c r="CA889" s="21"/>
      <c r="CB889" s="21"/>
      <c r="CC889" s="21"/>
      <c r="CD889" s="21"/>
      <c r="CE889" s="21"/>
      <c r="CF889" s="21"/>
      <c r="CG889" s="21"/>
      <c r="CH889" s="21"/>
      <c r="CI889" s="21"/>
      <c r="CJ889" s="21"/>
      <c r="CK889" s="21"/>
      <c r="CL889" s="21"/>
      <c r="CM889" s="21"/>
      <c r="CN889" s="21"/>
      <c r="CO889" s="21"/>
      <c r="CP889" s="21"/>
      <c r="CQ889" s="21"/>
      <c r="CR889" s="21"/>
      <c r="CS889" s="21"/>
      <c r="CT889" s="21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</row>
    <row r="890" spans="1:267" ht="15.75" customHeight="1" thickBo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BL890" s="21"/>
      <c r="BM890" s="21"/>
      <c r="BN890" s="21"/>
      <c r="BO890" s="21"/>
      <c r="BP890" s="21"/>
      <c r="BQ890" s="21"/>
      <c r="BR890" s="21"/>
      <c r="BS890" s="21"/>
      <c r="BT890" s="21"/>
      <c r="BU890" s="21"/>
      <c r="BV890" s="21"/>
      <c r="BW890" s="21"/>
      <c r="BX890" s="21"/>
      <c r="BY890" s="21"/>
      <c r="BZ890" s="21"/>
      <c r="CA890" s="21"/>
      <c r="CB890" s="21"/>
      <c r="CC890" s="21"/>
      <c r="CD890" s="21"/>
      <c r="CE890" s="21"/>
      <c r="CF890" s="21"/>
      <c r="CG890" s="21"/>
      <c r="CH890" s="21"/>
      <c r="CI890" s="21"/>
      <c r="CJ890" s="21"/>
      <c r="CK890" s="21"/>
      <c r="CL890" s="21"/>
      <c r="CM890" s="21"/>
      <c r="CN890" s="21"/>
      <c r="CO890" s="21"/>
      <c r="CP890" s="21"/>
      <c r="CQ890" s="21"/>
      <c r="CR890" s="21"/>
      <c r="CS890" s="21"/>
      <c r="CT890" s="21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</row>
    <row r="891" spans="1:267" ht="15.75" customHeight="1" thickBo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BL891" s="21"/>
      <c r="BM891" s="21"/>
      <c r="BN891" s="21"/>
      <c r="BO891" s="21"/>
      <c r="BP891" s="21"/>
      <c r="BQ891" s="21"/>
      <c r="BR891" s="21"/>
      <c r="BS891" s="21"/>
      <c r="BT891" s="21"/>
      <c r="BU891" s="21"/>
      <c r="BV891" s="21"/>
      <c r="BW891" s="21"/>
      <c r="BX891" s="21"/>
      <c r="BY891" s="21"/>
      <c r="BZ891" s="21"/>
      <c r="CA891" s="21"/>
      <c r="CB891" s="21"/>
      <c r="CC891" s="21"/>
      <c r="CD891" s="21"/>
      <c r="CE891" s="21"/>
      <c r="CF891" s="21"/>
      <c r="CG891" s="21"/>
      <c r="CH891" s="21"/>
      <c r="CI891" s="21"/>
      <c r="CJ891" s="21"/>
      <c r="CK891" s="21"/>
      <c r="CL891" s="21"/>
      <c r="CM891" s="21"/>
      <c r="CN891" s="21"/>
      <c r="CO891" s="21"/>
      <c r="CP891" s="21"/>
      <c r="CQ891" s="21"/>
      <c r="CR891" s="21"/>
      <c r="CS891" s="21"/>
      <c r="CT891" s="21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</row>
    <row r="892" spans="1:267" ht="15.75" customHeight="1" thickBo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BL892" s="21"/>
      <c r="BM892" s="21"/>
      <c r="BN892" s="21"/>
      <c r="BO892" s="21"/>
      <c r="BP892" s="21"/>
      <c r="BQ892" s="21"/>
      <c r="BR892" s="21"/>
      <c r="BS892" s="21"/>
      <c r="BT892" s="21"/>
      <c r="BU892" s="21"/>
      <c r="BV892" s="21"/>
      <c r="BW892" s="21"/>
      <c r="BX892" s="21"/>
      <c r="BY892" s="21"/>
      <c r="BZ892" s="21"/>
      <c r="CA892" s="21"/>
      <c r="CB892" s="21"/>
      <c r="CC892" s="21"/>
      <c r="CD892" s="21"/>
      <c r="CE892" s="21"/>
      <c r="CF892" s="21"/>
      <c r="CG892" s="21"/>
      <c r="CH892" s="21"/>
      <c r="CI892" s="21"/>
      <c r="CJ892" s="21"/>
      <c r="CK892" s="21"/>
      <c r="CL892" s="21"/>
      <c r="CM892" s="21"/>
      <c r="CN892" s="21"/>
      <c r="CO892" s="21"/>
      <c r="CP892" s="21"/>
      <c r="CQ892" s="21"/>
      <c r="CR892" s="21"/>
      <c r="CS892" s="21"/>
      <c r="CT892" s="21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</row>
    <row r="893" spans="1:267" ht="15.75" customHeight="1" thickBo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BL893" s="21"/>
      <c r="BM893" s="21"/>
      <c r="BN893" s="21"/>
      <c r="BO893" s="21"/>
      <c r="BP893" s="21"/>
      <c r="BQ893" s="21"/>
      <c r="BR893" s="21"/>
      <c r="BS893" s="21"/>
      <c r="BT893" s="21"/>
      <c r="BU893" s="21"/>
      <c r="BV893" s="21"/>
      <c r="BW893" s="21"/>
      <c r="BX893" s="21"/>
      <c r="BY893" s="21"/>
      <c r="BZ893" s="21"/>
      <c r="CA893" s="21"/>
      <c r="CB893" s="21"/>
      <c r="CC893" s="21"/>
      <c r="CD893" s="21"/>
      <c r="CE893" s="21"/>
      <c r="CF893" s="21"/>
      <c r="CG893" s="21"/>
      <c r="CH893" s="21"/>
      <c r="CI893" s="21"/>
      <c r="CJ893" s="21"/>
      <c r="CK893" s="21"/>
      <c r="CL893" s="21"/>
      <c r="CM893" s="21"/>
      <c r="CN893" s="21"/>
      <c r="CO893" s="21"/>
      <c r="CP893" s="21"/>
      <c r="CQ893" s="21"/>
      <c r="CR893" s="21"/>
      <c r="CS893" s="21"/>
      <c r="CT893" s="21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</row>
    <row r="894" spans="1:267" ht="15.75" customHeight="1" thickBo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BL894" s="21"/>
      <c r="BM894" s="21"/>
      <c r="BN894" s="21"/>
      <c r="BO894" s="21"/>
      <c r="BP894" s="21"/>
      <c r="BQ894" s="21"/>
      <c r="BR894" s="21"/>
      <c r="BS894" s="21"/>
      <c r="BT894" s="21"/>
      <c r="BU894" s="21"/>
      <c r="BV894" s="21"/>
      <c r="BW894" s="21"/>
      <c r="BX894" s="21"/>
      <c r="BY894" s="21"/>
      <c r="BZ894" s="21"/>
      <c r="CA894" s="21"/>
      <c r="CB894" s="21"/>
      <c r="CC894" s="21"/>
      <c r="CD894" s="21"/>
      <c r="CE894" s="21"/>
      <c r="CF894" s="21"/>
      <c r="CG894" s="21"/>
      <c r="CH894" s="21"/>
      <c r="CI894" s="21"/>
      <c r="CJ894" s="21"/>
      <c r="CK894" s="21"/>
      <c r="CL894" s="21"/>
      <c r="CM894" s="21"/>
      <c r="CN894" s="21"/>
      <c r="CO894" s="21"/>
      <c r="CP894" s="21"/>
      <c r="CQ894" s="21"/>
      <c r="CR894" s="21"/>
      <c r="CS894" s="21"/>
      <c r="CT894" s="21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</row>
    <row r="895" spans="1:267" ht="15.75" customHeight="1" thickBo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M895" s="21"/>
      <c r="BN895" s="21"/>
      <c r="BO895" s="21"/>
      <c r="BP895" s="21"/>
      <c r="BQ895" s="21"/>
      <c r="BR895" s="21"/>
      <c r="BS895" s="21"/>
      <c r="BT895" s="21"/>
      <c r="BU895" s="21"/>
      <c r="BV895" s="21"/>
      <c r="BW895" s="21"/>
      <c r="BX895" s="21"/>
      <c r="BY895" s="21"/>
      <c r="BZ895" s="21"/>
      <c r="CA895" s="21"/>
      <c r="CB895" s="21"/>
      <c r="CC895" s="21"/>
      <c r="CD895" s="21"/>
      <c r="CE895" s="21"/>
      <c r="CF895" s="21"/>
      <c r="CG895" s="21"/>
      <c r="CH895" s="21"/>
      <c r="CI895" s="21"/>
      <c r="CJ895" s="21"/>
      <c r="CK895" s="21"/>
      <c r="CL895" s="21"/>
      <c r="CM895" s="21"/>
      <c r="CN895" s="21"/>
      <c r="CO895" s="21"/>
      <c r="CP895" s="21"/>
      <c r="CQ895" s="21"/>
      <c r="CR895" s="21"/>
      <c r="CS895" s="21"/>
      <c r="CT895" s="21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</row>
    <row r="896" spans="1:267" ht="15.75" customHeight="1" thickBo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BL896" s="21"/>
      <c r="BM896" s="21"/>
      <c r="BN896" s="21"/>
      <c r="BO896" s="21"/>
      <c r="BP896" s="21"/>
      <c r="BQ896" s="21"/>
      <c r="BR896" s="21"/>
      <c r="BS896" s="21"/>
      <c r="BT896" s="21"/>
      <c r="BU896" s="21"/>
      <c r="BV896" s="21"/>
      <c r="BW896" s="21"/>
      <c r="BX896" s="21"/>
      <c r="BY896" s="21"/>
      <c r="BZ896" s="21"/>
      <c r="CA896" s="21"/>
      <c r="CB896" s="21"/>
      <c r="CC896" s="21"/>
      <c r="CD896" s="21"/>
      <c r="CE896" s="21"/>
      <c r="CF896" s="21"/>
      <c r="CG896" s="21"/>
      <c r="CH896" s="21"/>
      <c r="CI896" s="21"/>
      <c r="CJ896" s="21"/>
      <c r="CK896" s="21"/>
      <c r="CL896" s="21"/>
      <c r="CM896" s="21"/>
      <c r="CN896" s="21"/>
      <c r="CO896" s="21"/>
      <c r="CP896" s="21"/>
      <c r="CQ896" s="21"/>
      <c r="CR896" s="21"/>
      <c r="CS896" s="21"/>
      <c r="CT896" s="21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</row>
    <row r="897" spans="1:267" ht="15.75" customHeight="1" thickBo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BL897" s="21"/>
      <c r="BM897" s="21"/>
      <c r="BN897" s="21"/>
      <c r="BO897" s="21"/>
      <c r="BP897" s="21"/>
      <c r="BQ897" s="21"/>
      <c r="BR897" s="21"/>
      <c r="BS897" s="21"/>
      <c r="BT897" s="21"/>
      <c r="BU897" s="21"/>
      <c r="BV897" s="21"/>
      <c r="BW897" s="21"/>
      <c r="BX897" s="21"/>
      <c r="BY897" s="21"/>
      <c r="BZ897" s="21"/>
      <c r="CA897" s="21"/>
      <c r="CB897" s="21"/>
      <c r="CC897" s="21"/>
      <c r="CD897" s="21"/>
      <c r="CE897" s="21"/>
      <c r="CF897" s="21"/>
      <c r="CG897" s="21"/>
      <c r="CH897" s="21"/>
      <c r="CI897" s="21"/>
      <c r="CJ897" s="21"/>
      <c r="CK897" s="21"/>
      <c r="CL897" s="21"/>
      <c r="CM897" s="21"/>
      <c r="CN897" s="21"/>
      <c r="CO897" s="21"/>
      <c r="CP897" s="21"/>
      <c r="CQ897" s="21"/>
      <c r="CR897" s="21"/>
      <c r="CS897" s="21"/>
      <c r="CT897" s="21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</row>
    <row r="898" spans="1:267" ht="15.75" customHeight="1" thickBo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M898" s="21"/>
      <c r="BN898" s="21"/>
      <c r="BO898" s="21"/>
      <c r="BP898" s="21"/>
      <c r="BQ898" s="21"/>
      <c r="BR898" s="21"/>
      <c r="BS898" s="21"/>
      <c r="BT898" s="21"/>
      <c r="BU898" s="21"/>
      <c r="BV898" s="21"/>
      <c r="BW898" s="21"/>
      <c r="BX898" s="21"/>
      <c r="BY898" s="21"/>
      <c r="BZ898" s="21"/>
      <c r="CA898" s="21"/>
      <c r="CB898" s="21"/>
      <c r="CC898" s="21"/>
      <c r="CD898" s="21"/>
      <c r="CE898" s="21"/>
      <c r="CF898" s="21"/>
      <c r="CG898" s="21"/>
      <c r="CH898" s="21"/>
      <c r="CI898" s="21"/>
      <c r="CJ898" s="21"/>
      <c r="CK898" s="21"/>
      <c r="CL898" s="21"/>
      <c r="CM898" s="21"/>
      <c r="CN898" s="21"/>
      <c r="CO898" s="21"/>
      <c r="CP898" s="21"/>
      <c r="CQ898" s="21"/>
      <c r="CR898" s="21"/>
      <c r="CS898" s="21"/>
      <c r="CT898" s="21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</row>
    <row r="899" spans="1:267" ht="15.75" customHeight="1" thickBo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BL899" s="21"/>
      <c r="BM899" s="21"/>
      <c r="BN899" s="21"/>
      <c r="BO899" s="21"/>
      <c r="BP899" s="21"/>
      <c r="BQ899" s="21"/>
      <c r="BR899" s="21"/>
      <c r="BS899" s="21"/>
      <c r="BT899" s="21"/>
      <c r="BU899" s="21"/>
      <c r="BV899" s="21"/>
      <c r="BW899" s="21"/>
      <c r="BX899" s="21"/>
      <c r="BY899" s="21"/>
      <c r="BZ899" s="21"/>
      <c r="CA899" s="21"/>
      <c r="CB899" s="21"/>
      <c r="CC899" s="21"/>
      <c r="CD899" s="21"/>
      <c r="CE899" s="21"/>
      <c r="CF899" s="21"/>
      <c r="CG899" s="21"/>
      <c r="CH899" s="21"/>
      <c r="CI899" s="21"/>
      <c r="CJ899" s="21"/>
      <c r="CK899" s="21"/>
      <c r="CL899" s="21"/>
      <c r="CM899" s="21"/>
      <c r="CN899" s="21"/>
      <c r="CO899" s="21"/>
      <c r="CP899" s="21"/>
      <c r="CQ899" s="21"/>
      <c r="CR899" s="21"/>
      <c r="CS899" s="21"/>
      <c r="CT899" s="21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</row>
    <row r="900" spans="1:267" ht="15.75" customHeight="1" thickBo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BL900" s="21"/>
      <c r="BM900" s="21"/>
      <c r="BN900" s="21"/>
      <c r="BO900" s="21"/>
      <c r="BP900" s="21"/>
      <c r="BQ900" s="21"/>
      <c r="BR900" s="21"/>
      <c r="BS900" s="21"/>
      <c r="BT900" s="21"/>
      <c r="BU900" s="21"/>
      <c r="BV900" s="21"/>
      <c r="BW900" s="21"/>
      <c r="BX900" s="21"/>
      <c r="BY900" s="21"/>
      <c r="BZ900" s="21"/>
      <c r="CA900" s="21"/>
      <c r="CB900" s="21"/>
      <c r="CC900" s="21"/>
      <c r="CD900" s="21"/>
      <c r="CE900" s="21"/>
      <c r="CF900" s="21"/>
      <c r="CG900" s="21"/>
      <c r="CH900" s="21"/>
      <c r="CI900" s="21"/>
      <c r="CJ900" s="21"/>
      <c r="CK900" s="21"/>
      <c r="CL900" s="21"/>
      <c r="CM900" s="21"/>
      <c r="CN900" s="21"/>
      <c r="CO900" s="21"/>
      <c r="CP900" s="21"/>
      <c r="CQ900" s="21"/>
      <c r="CR900" s="21"/>
      <c r="CS900" s="21"/>
      <c r="CT900" s="21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</row>
    <row r="901" spans="1:267" ht="15.75" customHeight="1" thickBo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BL901" s="21"/>
      <c r="BM901" s="21"/>
      <c r="BN901" s="21"/>
      <c r="BO901" s="21"/>
      <c r="BP901" s="21"/>
      <c r="BQ901" s="21"/>
      <c r="BR901" s="21"/>
      <c r="BS901" s="21"/>
      <c r="BT901" s="21"/>
      <c r="BU901" s="21"/>
      <c r="BV901" s="21"/>
      <c r="BW901" s="21"/>
      <c r="BX901" s="21"/>
      <c r="BY901" s="21"/>
      <c r="BZ901" s="21"/>
      <c r="CA901" s="21"/>
      <c r="CB901" s="21"/>
      <c r="CC901" s="21"/>
      <c r="CD901" s="21"/>
      <c r="CE901" s="21"/>
      <c r="CF901" s="21"/>
      <c r="CG901" s="21"/>
      <c r="CH901" s="21"/>
      <c r="CI901" s="21"/>
      <c r="CJ901" s="21"/>
      <c r="CK901" s="21"/>
      <c r="CL901" s="21"/>
      <c r="CM901" s="21"/>
      <c r="CN901" s="21"/>
      <c r="CO901" s="21"/>
      <c r="CP901" s="21"/>
      <c r="CQ901" s="21"/>
      <c r="CR901" s="21"/>
      <c r="CS901" s="21"/>
      <c r="CT901" s="21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</row>
    <row r="902" spans="1:267" ht="15.75" customHeight="1" thickBo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BL902" s="21"/>
      <c r="BM902" s="21"/>
      <c r="BN902" s="21"/>
      <c r="BO902" s="21"/>
      <c r="BP902" s="21"/>
      <c r="BQ902" s="21"/>
      <c r="BR902" s="21"/>
      <c r="BS902" s="21"/>
      <c r="BT902" s="21"/>
      <c r="BU902" s="21"/>
      <c r="BV902" s="21"/>
      <c r="BW902" s="21"/>
      <c r="BX902" s="21"/>
      <c r="BY902" s="21"/>
      <c r="BZ902" s="21"/>
      <c r="CA902" s="21"/>
      <c r="CB902" s="21"/>
      <c r="CC902" s="21"/>
      <c r="CD902" s="21"/>
      <c r="CE902" s="21"/>
      <c r="CF902" s="21"/>
      <c r="CG902" s="21"/>
      <c r="CH902" s="21"/>
      <c r="CI902" s="21"/>
      <c r="CJ902" s="21"/>
      <c r="CK902" s="21"/>
      <c r="CL902" s="21"/>
      <c r="CM902" s="21"/>
      <c r="CN902" s="21"/>
      <c r="CO902" s="21"/>
      <c r="CP902" s="21"/>
      <c r="CQ902" s="21"/>
      <c r="CR902" s="21"/>
      <c r="CS902" s="21"/>
      <c r="CT902" s="21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</row>
    <row r="903" spans="1:267" ht="15.75" customHeight="1" thickBo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BL903" s="21"/>
      <c r="BM903" s="21"/>
      <c r="BN903" s="21"/>
      <c r="BO903" s="21"/>
      <c r="BP903" s="21"/>
      <c r="BQ903" s="21"/>
      <c r="BR903" s="21"/>
      <c r="BS903" s="21"/>
      <c r="BT903" s="21"/>
      <c r="BU903" s="21"/>
      <c r="BV903" s="21"/>
      <c r="BW903" s="21"/>
      <c r="BX903" s="21"/>
      <c r="BY903" s="21"/>
      <c r="BZ903" s="21"/>
      <c r="CA903" s="21"/>
      <c r="CB903" s="21"/>
      <c r="CC903" s="21"/>
      <c r="CD903" s="21"/>
      <c r="CE903" s="21"/>
      <c r="CF903" s="21"/>
      <c r="CG903" s="21"/>
      <c r="CH903" s="21"/>
      <c r="CI903" s="21"/>
      <c r="CJ903" s="21"/>
      <c r="CK903" s="21"/>
      <c r="CL903" s="21"/>
      <c r="CM903" s="21"/>
      <c r="CN903" s="21"/>
      <c r="CO903" s="21"/>
      <c r="CP903" s="21"/>
      <c r="CQ903" s="21"/>
      <c r="CR903" s="21"/>
      <c r="CS903" s="21"/>
      <c r="CT903" s="21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</row>
    <row r="904" spans="1:267" ht="15.75" customHeight="1" thickBo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BL904" s="21"/>
      <c r="BM904" s="21"/>
      <c r="BN904" s="21"/>
      <c r="BO904" s="21"/>
      <c r="BP904" s="21"/>
      <c r="BQ904" s="21"/>
      <c r="BR904" s="21"/>
      <c r="BS904" s="21"/>
      <c r="BT904" s="21"/>
      <c r="BU904" s="21"/>
      <c r="BV904" s="21"/>
      <c r="BW904" s="21"/>
      <c r="BX904" s="21"/>
      <c r="BY904" s="21"/>
      <c r="BZ904" s="21"/>
      <c r="CA904" s="21"/>
      <c r="CB904" s="21"/>
      <c r="CC904" s="21"/>
      <c r="CD904" s="21"/>
      <c r="CE904" s="21"/>
      <c r="CF904" s="21"/>
      <c r="CG904" s="21"/>
      <c r="CH904" s="21"/>
      <c r="CI904" s="21"/>
      <c r="CJ904" s="21"/>
      <c r="CK904" s="21"/>
      <c r="CL904" s="21"/>
      <c r="CM904" s="21"/>
      <c r="CN904" s="21"/>
      <c r="CO904" s="21"/>
      <c r="CP904" s="21"/>
      <c r="CQ904" s="21"/>
      <c r="CR904" s="21"/>
      <c r="CS904" s="21"/>
      <c r="CT904" s="21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</row>
    <row r="905" spans="1:267" ht="15.75" customHeight="1" thickBo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BL905" s="21"/>
      <c r="BM905" s="21"/>
      <c r="BN905" s="21"/>
      <c r="BO905" s="21"/>
      <c r="BP905" s="21"/>
      <c r="BQ905" s="21"/>
      <c r="BR905" s="21"/>
      <c r="BS905" s="21"/>
      <c r="BT905" s="21"/>
      <c r="BU905" s="21"/>
      <c r="BV905" s="21"/>
      <c r="BW905" s="21"/>
      <c r="BX905" s="21"/>
      <c r="BY905" s="21"/>
      <c r="BZ905" s="21"/>
      <c r="CA905" s="21"/>
      <c r="CB905" s="21"/>
      <c r="CC905" s="21"/>
      <c r="CD905" s="21"/>
      <c r="CE905" s="21"/>
      <c r="CF905" s="21"/>
      <c r="CG905" s="21"/>
      <c r="CH905" s="21"/>
      <c r="CI905" s="21"/>
      <c r="CJ905" s="21"/>
      <c r="CK905" s="21"/>
      <c r="CL905" s="21"/>
      <c r="CM905" s="21"/>
      <c r="CN905" s="21"/>
      <c r="CO905" s="21"/>
      <c r="CP905" s="21"/>
      <c r="CQ905" s="21"/>
      <c r="CR905" s="21"/>
      <c r="CS905" s="21"/>
      <c r="CT905" s="21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</row>
    <row r="906" spans="1:267" ht="15.75" customHeight="1" thickBo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BL906" s="21"/>
      <c r="BM906" s="21"/>
      <c r="BN906" s="21"/>
      <c r="BO906" s="21"/>
      <c r="BP906" s="21"/>
      <c r="BQ906" s="21"/>
      <c r="BR906" s="21"/>
      <c r="BS906" s="21"/>
      <c r="BT906" s="21"/>
      <c r="BU906" s="21"/>
      <c r="BV906" s="21"/>
      <c r="BW906" s="21"/>
      <c r="BX906" s="21"/>
      <c r="BY906" s="21"/>
      <c r="BZ906" s="21"/>
      <c r="CA906" s="21"/>
      <c r="CB906" s="21"/>
      <c r="CC906" s="21"/>
      <c r="CD906" s="21"/>
      <c r="CE906" s="21"/>
      <c r="CF906" s="21"/>
      <c r="CG906" s="21"/>
      <c r="CH906" s="21"/>
      <c r="CI906" s="21"/>
      <c r="CJ906" s="21"/>
      <c r="CK906" s="21"/>
      <c r="CL906" s="21"/>
      <c r="CM906" s="21"/>
      <c r="CN906" s="21"/>
      <c r="CO906" s="21"/>
      <c r="CP906" s="21"/>
      <c r="CQ906" s="21"/>
      <c r="CR906" s="21"/>
      <c r="CS906" s="21"/>
      <c r="CT906" s="21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</row>
    <row r="907" spans="1:267" ht="15.75" customHeight="1" thickBo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BL907" s="21"/>
      <c r="BM907" s="21"/>
      <c r="BN907" s="21"/>
      <c r="BO907" s="21"/>
      <c r="BP907" s="21"/>
      <c r="BQ907" s="21"/>
      <c r="BR907" s="21"/>
      <c r="BS907" s="21"/>
      <c r="BT907" s="21"/>
      <c r="BU907" s="21"/>
      <c r="BV907" s="21"/>
      <c r="BW907" s="21"/>
      <c r="BX907" s="21"/>
      <c r="BY907" s="21"/>
      <c r="BZ907" s="21"/>
      <c r="CA907" s="21"/>
      <c r="CB907" s="21"/>
      <c r="CC907" s="21"/>
      <c r="CD907" s="21"/>
      <c r="CE907" s="21"/>
      <c r="CF907" s="21"/>
      <c r="CG907" s="21"/>
      <c r="CH907" s="21"/>
      <c r="CI907" s="21"/>
      <c r="CJ907" s="21"/>
      <c r="CK907" s="21"/>
      <c r="CL907" s="21"/>
      <c r="CM907" s="21"/>
      <c r="CN907" s="21"/>
      <c r="CO907" s="21"/>
      <c r="CP907" s="21"/>
      <c r="CQ907" s="21"/>
      <c r="CR907" s="21"/>
      <c r="CS907" s="21"/>
      <c r="CT907" s="21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</row>
    <row r="908" spans="1:267" ht="15.75" customHeight="1" thickBo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BL908" s="21"/>
      <c r="BM908" s="21"/>
      <c r="BN908" s="21"/>
      <c r="BO908" s="21"/>
      <c r="BP908" s="21"/>
      <c r="BQ908" s="21"/>
      <c r="BR908" s="21"/>
      <c r="BS908" s="21"/>
      <c r="BT908" s="21"/>
      <c r="BU908" s="21"/>
      <c r="BV908" s="21"/>
      <c r="BW908" s="21"/>
      <c r="BX908" s="21"/>
      <c r="BY908" s="21"/>
      <c r="BZ908" s="21"/>
      <c r="CA908" s="21"/>
      <c r="CB908" s="21"/>
      <c r="CC908" s="21"/>
      <c r="CD908" s="21"/>
      <c r="CE908" s="21"/>
      <c r="CF908" s="21"/>
      <c r="CG908" s="21"/>
      <c r="CH908" s="21"/>
      <c r="CI908" s="21"/>
      <c r="CJ908" s="21"/>
      <c r="CK908" s="21"/>
      <c r="CL908" s="21"/>
      <c r="CM908" s="21"/>
      <c r="CN908" s="21"/>
      <c r="CO908" s="21"/>
      <c r="CP908" s="21"/>
      <c r="CQ908" s="21"/>
      <c r="CR908" s="21"/>
      <c r="CS908" s="21"/>
      <c r="CT908" s="21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</row>
    <row r="909" spans="1:267" ht="15.75" customHeight="1" thickBo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BL909" s="21"/>
      <c r="BM909" s="21"/>
      <c r="BN909" s="21"/>
      <c r="BO909" s="21"/>
      <c r="BP909" s="21"/>
      <c r="BQ909" s="21"/>
      <c r="BR909" s="21"/>
      <c r="BS909" s="21"/>
      <c r="BT909" s="21"/>
      <c r="BU909" s="21"/>
      <c r="BV909" s="21"/>
      <c r="BW909" s="21"/>
      <c r="BX909" s="21"/>
      <c r="BY909" s="21"/>
      <c r="BZ909" s="21"/>
      <c r="CA909" s="21"/>
      <c r="CB909" s="21"/>
      <c r="CC909" s="21"/>
      <c r="CD909" s="21"/>
      <c r="CE909" s="21"/>
      <c r="CF909" s="21"/>
      <c r="CG909" s="21"/>
      <c r="CH909" s="21"/>
      <c r="CI909" s="21"/>
      <c r="CJ909" s="21"/>
      <c r="CK909" s="21"/>
      <c r="CL909" s="21"/>
      <c r="CM909" s="21"/>
      <c r="CN909" s="21"/>
      <c r="CO909" s="21"/>
      <c r="CP909" s="21"/>
      <c r="CQ909" s="21"/>
      <c r="CR909" s="21"/>
      <c r="CS909" s="21"/>
      <c r="CT909" s="21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</row>
    <row r="910" spans="1:267" ht="15.75" customHeight="1" thickBo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BL910" s="21"/>
      <c r="BM910" s="21"/>
      <c r="BN910" s="21"/>
      <c r="BO910" s="21"/>
      <c r="BP910" s="21"/>
      <c r="BQ910" s="21"/>
      <c r="BR910" s="21"/>
      <c r="BS910" s="21"/>
      <c r="BT910" s="21"/>
      <c r="BU910" s="21"/>
      <c r="BV910" s="21"/>
      <c r="BW910" s="21"/>
      <c r="BX910" s="21"/>
      <c r="BY910" s="21"/>
      <c r="BZ910" s="21"/>
      <c r="CA910" s="21"/>
      <c r="CB910" s="21"/>
      <c r="CC910" s="21"/>
      <c r="CD910" s="21"/>
      <c r="CE910" s="21"/>
      <c r="CF910" s="21"/>
      <c r="CG910" s="21"/>
      <c r="CH910" s="21"/>
      <c r="CI910" s="21"/>
      <c r="CJ910" s="21"/>
      <c r="CK910" s="21"/>
      <c r="CL910" s="21"/>
      <c r="CM910" s="21"/>
      <c r="CN910" s="21"/>
      <c r="CO910" s="21"/>
      <c r="CP910" s="21"/>
      <c r="CQ910" s="21"/>
      <c r="CR910" s="21"/>
      <c r="CS910" s="21"/>
      <c r="CT910" s="21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</row>
    <row r="911" spans="1:267" ht="15.75" customHeight="1" thickBo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BL911" s="21"/>
      <c r="BM911" s="21"/>
      <c r="BN911" s="21"/>
      <c r="BO911" s="21"/>
      <c r="BP911" s="21"/>
      <c r="BQ911" s="21"/>
      <c r="BR911" s="21"/>
      <c r="BS911" s="21"/>
      <c r="BT911" s="21"/>
      <c r="BU911" s="21"/>
      <c r="BV911" s="21"/>
      <c r="BW911" s="21"/>
      <c r="BX911" s="21"/>
      <c r="BY911" s="21"/>
      <c r="BZ911" s="21"/>
      <c r="CA911" s="21"/>
      <c r="CB911" s="21"/>
      <c r="CC911" s="21"/>
      <c r="CD911" s="21"/>
      <c r="CE911" s="21"/>
      <c r="CF911" s="21"/>
      <c r="CG911" s="21"/>
      <c r="CH911" s="21"/>
      <c r="CI911" s="21"/>
      <c r="CJ911" s="21"/>
      <c r="CK911" s="21"/>
      <c r="CL911" s="21"/>
      <c r="CM911" s="21"/>
      <c r="CN911" s="21"/>
      <c r="CO911" s="21"/>
      <c r="CP911" s="21"/>
      <c r="CQ911" s="21"/>
      <c r="CR911" s="21"/>
      <c r="CS911" s="21"/>
      <c r="CT911" s="21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</row>
    <row r="912" spans="1:267" ht="15.75" customHeight="1" thickBo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BL912" s="21"/>
      <c r="BM912" s="21"/>
      <c r="BN912" s="21"/>
      <c r="BO912" s="21"/>
      <c r="BP912" s="21"/>
      <c r="BQ912" s="21"/>
      <c r="BR912" s="21"/>
      <c r="BS912" s="21"/>
      <c r="BT912" s="21"/>
      <c r="BU912" s="21"/>
      <c r="BV912" s="21"/>
      <c r="BW912" s="21"/>
      <c r="BX912" s="21"/>
      <c r="BY912" s="21"/>
      <c r="BZ912" s="21"/>
      <c r="CA912" s="21"/>
      <c r="CB912" s="21"/>
      <c r="CC912" s="21"/>
      <c r="CD912" s="21"/>
      <c r="CE912" s="21"/>
      <c r="CF912" s="21"/>
      <c r="CG912" s="21"/>
      <c r="CH912" s="21"/>
      <c r="CI912" s="21"/>
      <c r="CJ912" s="21"/>
      <c r="CK912" s="21"/>
      <c r="CL912" s="21"/>
      <c r="CM912" s="21"/>
      <c r="CN912" s="21"/>
      <c r="CO912" s="21"/>
      <c r="CP912" s="21"/>
      <c r="CQ912" s="21"/>
      <c r="CR912" s="21"/>
      <c r="CS912" s="21"/>
      <c r="CT912" s="21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</row>
    <row r="913" spans="1:267" ht="15.75" customHeight="1" thickBo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BL913" s="21"/>
      <c r="BM913" s="21"/>
      <c r="BN913" s="21"/>
      <c r="BO913" s="21"/>
      <c r="BP913" s="21"/>
      <c r="BQ913" s="21"/>
      <c r="BR913" s="21"/>
      <c r="BS913" s="21"/>
      <c r="BT913" s="21"/>
      <c r="BU913" s="21"/>
      <c r="BV913" s="21"/>
      <c r="BW913" s="21"/>
      <c r="BX913" s="21"/>
      <c r="BY913" s="21"/>
      <c r="BZ913" s="21"/>
      <c r="CA913" s="21"/>
      <c r="CB913" s="21"/>
      <c r="CC913" s="21"/>
      <c r="CD913" s="21"/>
      <c r="CE913" s="21"/>
      <c r="CF913" s="21"/>
      <c r="CG913" s="21"/>
      <c r="CH913" s="21"/>
      <c r="CI913" s="21"/>
      <c r="CJ913" s="21"/>
      <c r="CK913" s="21"/>
      <c r="CL913" s="21"/>
      <c r="CM913" s="21"/>
      <c r="CN913" s="21"/>
      <c r="CO913" s="21"/>
      <c r="CP913" s="21"/>
      <c r="CQ913" s="21"/>
      <c r="CR913" s="21"/>
      <c r="CS913" s="21"/>
      <c r="CT913" s="21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</row>
    <row r="914" spans="1:267" ht="15.75" customHeight="1" thickBo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BL914" s="21"/>
      <c r="BM914" s="21"/>
      <c r="BN914" s="21"/>
      <c r="BO914" s="21"/>
      <c r="BP914" s="21"/>
      <c r="BQ914" s="21"/>
      <c r="BR914" s="21"/>
      <c r="BS914" s="21"/>
      <c r="BT914" s="21"/>
      <c r="BU914" s="21"/>
      <c r="BV914" s="21"/>
      <c r="BW914" s="21"/>
      <c r="BX914" s="21"/>
      <c r="BY914" s="21"/>
      <c r="BZ914" s="21"/>
      <c r="CA914" s="21"/>
      <c r="CB914" s="21"/>
      <c r="CC914" s="21"/>
      <c r="CD914" s="21"/>
      <c r="CE914" s="21"/>
      <c r="CF914" s="21"/>
      <c r="CG914" s="21"/>
      <c r="CH914" s="21"/>
      <c r="CI914" s="21"/>
      <c r="CJ914" s="21"/>
      <c r="CK914" s="21"/>
      <c r="CL914" s="21"/>
      <c r="CM914" s="21"/>
      <c r="CN914" s="21"/>
      <c r="CO914" s="21"/>
      <c r="CP914" s="21"/>
      <c r="CQ914" s="21"/>
      <c r="CR914" s="21"/>
      <c r="CS914" s="21"/>
      <c r="CT914" s="21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</row>
    <row r="915" spans="1:267" ht="15.75" customHeight="1" thickBo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BL915" s="21"/>
      <c r="BM915" s="21"/>
      <c r="BN915" s="21"/>
      <c r="BO915" s="21"/>
      <c r="BP915" s="21"/>
      <c r="BQ915" s="21"/>
      <c r="BR915" s="21"/>
      <c r="BS915" s="21"/>
      <c r="BT915" s="21"/>
      <c r="BU915" s="21"/>
      <c r="BV915" s="21"/>
      <c r="BW915" s="21"/>
      <c r="BX915" s="21"/>
      <c r="BY915" s="21"/>
      <c r="BZ915" s="21"/>
      <c r="CA915" s="21"/>
      <c r="CB915" s="21"/>
      <c r="CC915" s="21"/>
      <c r="CD915" s="21"/>
      <c r="CE915" s="21"/>
      <c r="CF915" s="21"/>
      <c r="CG915" s="21"/>
      <c r="CH915" s="21"/>
      <c r="CI915" s="21"/>
      <c r="CJ915" s="21"/>
      <c r="CK915" s="21"/>
      <c r="CL915" s="21"/>
      <c r="CM915" s="21"/>
      <c r="CN915" s="21"/>
      <c r="CO915" s="21"/>
      <c r="CP915" s="21"/>
      <c r="CQ915" s="21"/>
      <c r="CR915" s="21"/>
      <c r="CS915" s="21"/>
      <c r="CT915" s="21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</row>
    <row r="916" spans="1:267" ht="15.75" customHeight="1" thickBo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BL916" s="21"/>
      <c r="BM916" s="21"/>
      <c r="BN916" s="21"/>
      <c r="BO916" s="21"/>
      <c r="BP916" s="21"/>
      <c r="BQ916" s="21"/>
      <c r="BR916" s="21"/>
      <c r="BS916" s="21"/>
      <c r="BT916" s="21"/>
      <c r="BU916" s="21"/>
      <c r="BV916" s="21"/>
      <c r="BW916" s="21"/>
      <c r="BX916" s="21"/>
      <c r="BY916" s="21"/>
      <c r="BZ916" s="21"/>
      <c r="CA916" s="21"/>
      <c r="CB916" s="21"/>
      <c r="CC916" s="21"/>
      <c r="CD916" s="21"/>
      <c r="CE916" s="21"/>
      <c r="CF916" s="21"/>
      <c r="CG916" s="21"/>
      <c r="CH916" s="21"/>
      <c r="CI916" s="21"/>
      <c r="CJ916" s="21"/>
      <c r="CK916" s="21"/>
      <c r="CL916" s="21"/>
      <c r="CM916" s="21"/>
      <c r="CN916" s="21"/>
      <c r="CO916" s="21"/>
      <c r="CP916" s="21"/>
      <c r="CQ916" s="21"/>
      <c r="CR916" s="21"/>
      <c r="CS916" s="21"/>
      <c r="CT916" s="21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</row>
    <row r="917" spans="1:267" ht="15.75" customHeight="1" thickBo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BL917" s="21"/>
      <c r="BM917" s="21"/>
      <c r="BN917" s="21"/>
      <c r="BO917" s="21"/>
      <c r="BP917" s="21"/>
      <c r="BQ917" s="21"/>
      <c r="BR917" s="21"/>
      <c r="BS917" s="21"/>
      <c r="BT917" s="21"/>
      <c r="BU917" s="21"/>
      <c r="BV917" s="21"/>
      <c r="BW917" s="21"/>
      <c r="BX917" s="21"/>
      <c r="BY917" s="21"/>
      <c r="BZ917" s="21"/>
      <c r="CA917" s="21"/>
      <c r="CB917" s="21"/>
      <c r="CC917" s="21"/>
      <c r="CD917" s="21"/>
      <c r="CE917" s="21"/>
      <c r="CF917" s="21"/>
      <c r="CG917" s="21"/>
      <c r="CH917" s="21"/>
      <c r="CI917" s="21"/>
      <c r="CJ917" s="21"/>
      <c r="CK917" s="21"/>
      <c r="CL917" s="21"/>
      <c r="CM917" s="21"/>
      <c r="CN917" s="21"/>
      <c r="CO917" s="21"/>
      <c r="CP917" s="21"/>
      <c r="CQ917" s="21"/>
      <c r="CR917" s="21"/>
      <c r="CS917" s="21"/>
      <c r="CT917" s="21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</row>
    <row r="918" spans="1:267" ht="15.75" customHeight="1" thickBo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BL918" s="21"/>
      <c r="BM918" s="21"/>
      <c r="BN918" s="21"/>
      <c r="BO918" s="21"/>
      <c r="BP918" s="21"/>
      <c r="BQ918" s="21"/>
      <c r="BR918" s="21"/>
      <c r="BS918" s="21"/>
      <c r="BT918" s="21"/>
      <c r="BU918" s="21"/>
      <c r="BV918" s="21"/>
      <c r="BW918" s="21"/>
      <c r="BX918" s="21"/>
      <c r="BY918" s="21"/>
      <c r="BZ918" s="21"/>
      <c r="CA918" s="21"/>
      <c r="CB918" s="21"/>
      <c r="CC918" s="21"/>
      <c r="CD918" s="21"/>
      <c r="CE918" s="21"/>
      <c r="CF918" s="21"/>
      <c r="CG918" s="21"/>
      <c r="CH918" s="21"/>
      <c r="CI918" s="21"/>
      <c r="CJ918" s="21"/>
      <c r="CK918" s="21"/>
      <c r="CL918" s="21"/>
      <c r="CM918" s="21"/>
      <c r="CN918" s="21"/>
      <c r="CO918" s="21"/>
      <c r="CP918" s="21"/>
      <c r="CQ918" s="21"/>
      <c r="CR918" s="21"/>
      <c r="CS918" s="21"/>
      <c r="CT918" s="21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</row>
    <row r="919" spans="1:267" ht="15.75" customHeight="1" thickBo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BL919" s="21"/>
      <c r="BM919" s="21"/>
      <c r="BN919" s="21"/>
      <c r="BO919" s="21"/>
      <c r="BP919" s="21"/>
      <c r="BQ919" s="21"/>
      <c r="BR919" s="21"/>
      <c r="BS919" s="21"/>
      <c r="BT919" s="21"/>
      <c r="BU919" s="21"/>
      <c r="BV919" s="21"/>
      <c r="BW919" s="21"/>
      <c r="BX919" s="21"/>
      <c r="BY919" s="21"/>
      <c r="BZ919" s="21"/>
      <c r="CA919" s="21"/>
      <c r="CB919" s="21"/>
      <c r="CC919" s="21"/>
      <c r="CD919" s="21"/>
      <c r="CE919" s="21"/>
      <c r="CF919" s="21"/>
      <c r="CG919" s="21"/>
      <c r="CH919" s="21"/>
      <c r="CI919" s="21"/>
      <c r="CJ919" s="21"/>
      <c r="CK919" s="21"/>
      <c r="CL919" s="21"/>
      <c r="CM919" s="21"/>
      <c r="CN919" s="21"/>
      <c r="CO919" s="21"/>
      <c r="CP919" s="21"/>
      <c r="CQ919" s="21"/>
      <c r="CR919" s="21"/>
      <c r="CS919" s="21"/>
      <c r="CT919" s="21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</row>
    <row r="920" spans="1:267" ht="15.75" customHeight="1" thickBo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BL920" s="21"/>
      <c r="BM920" s="21"/>
      <c r="BN920" s="21"/>
      <c r="BO920" s="21"/>
      <c r="BP920" s="21"/>
      <c r="BQ920" s="21"/>
      <c r="BR920" s="21"/>
      <c r="BS920" s="21"/>
      <c r="BT920" s="21"/>
      <c r="BU920" s="21"/>
      <c r="BV920" s="21"/>
      <c r="BW920" s="21"/>
      <c r="BX920" s="21"/>
      <c r="BY920" s="21"/>
      <c r="BZ920" s="21"/>
      <c r="CA920" s="21"/>
      <c r="CB920" s="21"/>
      <c r="CC920" s="21"/>
      <c r="CD920" s="21"/>
      <c r="CE920" s="21"/>
      <c r="CF920" s="21"/>
      <c r="CG920" s="21"/>
      <c r="CH920" s="21"/>
      <c r="CI920" s="21"/>
      <c r="CJ920" s="21"/>
      <c r="CK920" s="21"/>
      <c r="CL920" s="21"/>
      <c r="CM920" s="21"/>
      <c r="CN920" s="21"/>
      <c r="CO920" s="21"/>
      <c r="CP920" s="21"/>
      <c r="CQ920" s="21"/>
      <c r="CR920" s="21"/>
      <c r="CS920" s="21"/>
      <c r="CT920" s="21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</row>
    <row r="921" spans="1:267" ht="15.75" customHeight="1" thickBo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BL921" s="21"/>
      <c r="BM921" s="21"/>
      <c r="BN921" s="21"/>
      <c r="BO921" s="21"/>
      <c r="BP921" s="21"/>
      <c r="BQ921" s="21"/>
      <c r="BR921" s="21"/>
      <c r="BS921" s="21"/>
      <c r="BT921" s="21"/>
      <c r="BU921" s="21"/>
      <c r="BV921" s="21"/>
      <c r="BW921" s="21"/>
      <c r="BX921" s="21"/>
      <c r="BY921" s="21"/>
      <c r="BZ921" s="21"/>
      <c r="CA921" s="21"/>
      <c r="CB921" s="21"/>
      <c r="CC921" s="21"/>
      <c r="CD921" s="21"/>
      <c r="CE921" s="21"/>
      <c r="CF921" s="21"/>
      <c r="CG921" s="21"/>
      <c r="CH921" s="21"/>
      <c r="CI921" s="21"/>
      <c r="CJ921" s="21"/>
      <c r="CK921" s="21"/>
      <c r="CL921" s="21"/>
      <c r="CM921" s="21"/>
      <c r="CN921" s="21"/>
      <c r="CO921" s="21"/>
      <c r="CP921" s="21"/>
      <c r="CQ921" s="21"/>
      <c r="CR921" s="21"/>
      <c r="CS921" s="21"/>
      <c r="CT921" s="21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</row>
    <row r="922" spans="1:267" ht="15.75" customHeight="1" thickBo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  <c r="BO922" s="21"/>
      <c r="BP922" s="21"/>
      <c r="BQ922" s="21"/>
      <c r="BR922" s="21"/>
      <c r="BS922" s="21"/>
      <c r="BT922" s="21"/>
      <c r="BU922" s="21"/>
      <c r="BV922" s="21"/>
      <c r="BW922" s="21"/>
      <c r="BX922" s="21"/>
      <c r="BY922" s="21"/>
      <c r="BZ922" s="21"/>
      <c r="CA922" s="21"/>
      <c r="CB922" s="21"/>
      <c r="CC922" s="21"/>
      <c r="CD922" s="21"/>
      <c r="CE922" s="21"/>
      <c r="CF922" s="21"/>
      <c r="CG922" s="21"/>
      <c r="CH922" s="21"/>
      <c r="CI922" s="21"/>
      <c r="CJ922" s="21"/>
      <c r="CK922" s="21"/>
      <c r="CL922" s="21"/>
      <c r="CM922" s="21"/>
      <c r="CN922" s="21"/>
      <c r="CO922" s="21"/>
      <c r="CP922" s="21"/>
      <c r="CQ922" s="21"/>
      <c r="CR922" s="21"/>
      <c r="CS922" s="21"/>
      <c r="CT922" s="21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</row>
    <row r="923" spans="1:267" ht="15.75" customHeight="1" thickBo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  <c r="BP923" s="21"/>
      <c r="BQ923" s="21"/>
      <c r="BR923" s="21"/>
      <c r="BS923" s="21"/>
      <c r="BT923" s="21"/>
      <c r="BU923" s="21"/>
      <c r="BV923" s="21"/>
      <c r="BW923" s="21"/>
      <c r="BX923" s="21"/>
      <c r="BY923" s="21"/>
      <c r="BZ923" s="21"/>
      <c r="CA923" s="21"/>
      <c r="CB923" s="21"/>
      <c r="CC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</row>
    <row r="924" spans="1:267" ht="15.75" customHeight="1" thickBo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BL924" s="21"/>
      <c r="BM924" s="21"/>
      <c r="BN924" s="21"/>
      <c r="BO924" s="21"/>
      <c r="BP924" s="21"/>
      <c r="BQ924" s="21"/>
      <c r="BR924" s="21"/>
      <c r="BS924" s="21"/>
      <c r="BT924" s="21"/>
      <c r="BU924" s="21"/>
      <c r="BV924" s="21"/>
      <c r="BW924" s="21"/>
      <c r="BX924" s="21"/>
      <c r="BY924" s="21"/>
      <c r="BZ924" s="21"/>
      <c r="CA924" s="21"/>
      <c r="CB924" s="21"/>
      <c r="CC924" s="21"/>
      <c r="CD924" s="21"/>
      <c r="CE924" s="21"/>
      <c r="CF924" s="21"/>
      <c r="CG924" s="21"/>
      <c r="CH924" s="21"/>
      <c r="CI924" s="21"/>
      <c r="CJ924" s="21"/>
      <c r="CK924" s="21"/>
      <c r="CL924" s="21"/>
      <c r="CM924" s="21"/>
      <c r="CN924" s="21"/>
      <c r="CO924" s="21"/>
      <c r="CP924" s="21"/>
      <c r="CQ924" s="21"/>
      <c r="CR924" s="21"/>
      <c r="CS924" s="21"/>
      <c r="CT924" s="21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</row>
    <row r="925" spans="1:267" ht="15.75" customHeight="1" thickBo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BL925" s="21"/>
      <c r="BM925" s="21"/>
      <c r="BN925" s="21"/>
      <c r="BO925" s="21"/>
      <c r="BP925" s="21"/>
      <c r="BQ925" s="21"/>
      <c r="BR925" s="21"/>
      <c r="BS925" s="21"/>
      <c r="BT925" s="21"/>
      <c r="BU925" s="21"/>
      <c r="BV925" s="21"/>
      <c r="BW925" s="21"/>
      <c r="BX925" s="21"/>
      <c r="BY925" s="21"/>
      <c r="BZ925" s="21"/>
      <c r="CA925" s="21"/>
      <c r="CB925" s="21"/>
      <c r="CC925" s="21"/>
      <c r="CD925" s="21"/>
      <c r="CE925" s="21"/>
      <c r="CF925" s="21"/>
      <c r="CG925" s="21"/>
      <c r="CH925" s="21"/>
      <c r="CI925" s="21"/>
      <c r="CJ925" s="21"/>
      <c r="CK925" s="21"/>
      <c r="CL925" s="21"/>
      <c r="CM925" s="21"/>
      <c r="CN925" s="21"/>
      <c r="CO925" s="21"/>
      <c r="CP925" s="21"/>
      <c r="CQ925" s="21"/>
      <c r="CR925" s="21"/>
      <c r="CS925" s="21"/>
      <c r="CT925" s="21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</row>
    <row r="926" spans="1:267" ht="15.75" customHeight="1" thickBo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BL926" s="21"/>
      <c r="BM926" s="21"/>
      <c r="BN926" s="21"/>
      <c r="BO926" s="21"/>
      <c r="BP926" s="21"/>
      <c r="BQ926" s="21"/>
      <c r="BR926" s="21"/>
      <c r="BS926" s="21"/>
      <c r="BT926" s="21"/>
      <c r="BU926" s="21"/>
      <c r="BV926" s="21"/>
      <c r="BW926" s="21"/>
      <c r="BX926" s="21"/>
      <c r="BY926" s="21"/>
      <c r="BZ926" s="21"/>
      <c r="CA926" s="21"/>
      <c r="CB926" s="21"/>
      <c r="CC926" s="21"/>
      <c r="CD926" s="21"/>
      <c r="CE926" s="21"/>
      <c r="CF926" s="21"/>
      <c r="CG926" s="21"/>
      <c r="CH926" s="21"/>
      <c r="CI926" s="21"/>
      <c r="CJ926" s="21"/>
      <c r="CK926" s="21"/>
      <c r="CL926" s="21"/>
      <c r="CM926" s="21"/>
      <c r="CN926" s="21"/>
      <c r="CO926" s="21"/>
      <c r="CP926" s="21"/>
      <c r="CQ926" s="21"/>
      <c r="CR926" s="21"/>
      <c r="CS926" s="21"/>
      <c r="CT926" s="21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</row>
    <row r="927" spans="1:267" ht="15.75" customHeight="1" thickBo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BL927" s="21"/>
      <c r="BM927" s="21"/>
      <c r="BN927" s="21"/>
      <c r="BO927" s="21"/>
      <c r="BP927" s="21"/>
      <c r="BQ927" s="21"/>
      <c r="BR927" s="21"/>
      <c r="BS927" s="21"/>
      <c r="BT927" s="21"/>
      <c r="BU927" s="21"/>
      <c r="BV927" s="21"/>
      <c r="BW927" s="21"/>
      <c r="BX927" s="21"/>
      <c r="BY927" s="21"/>
      <c r="BZ927" s="21"/>
      <c r="CA927" s="21"/>
      <c r="CB927" s="21"/>
      <c r="CC927" s="21"/>
      <c r="CD927" s="21"/>
      <c r="CE927" s="21"/>
      <c r="CF927" s="21"/>
      <c r="CG927" s="21"/>
      <c r="CH927" s="21"/>
      <c r="CI927" s="21"/>
      <c r="CJ927" s="21"/>
      <c r="CK927" s="21"/>
      <c r="CL927" s="21"/>
      <c r="CM927" s="21"/>
      <c r="CN927" s="21"/>
      <c r="CO927" s="21"/>
      <c r="CP927" s="21"/>
      <c r="CQ927" s="21"/>
      <c r="CR927" s="21"/>
      <c r="CS927" s="21"/>
      <c r="CT927" s="21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</row>
    <row r="928" spans="1:267" ht="15.75" customHeight="1" thickBo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BL928" s="21"/>
      <c r="BM928" s="21"/>
      <c r="BN928" s="21"/>
      <c r="BO928" s="21"/>
      <c r="BP928" s="21"/>
      <c r="BQ928" s="21"/>
      <c r="BR928" s="21"/>
      <c r="BS928" s="21"/>
      <c r="BT928" s="21"/>
      <c r="BU928" s="21"/>
      <c r="BV928" s="21"/>
      <c r="BW928" s="21"/>
      <c r="BX928" s="21"/>
      <c r="BY928" s="21"/>
      <c r="BZ928" s="21"/>
      <c r="CA928" s="21"/>
      <c r="CB928" s="21"/>
      <c r="CC928" s="21"/>
      <c r="CD928" s="21"/>
      <c r="CE928" s="21"/>
      <c r="CF928" s="21"/>
      <c r="CG928" s="21"/>
      <c r="CH928" s="21"/>
      <c r="CI928" s="21"/>
      <c r="CJ928" s="21"/>
      <c r="CK928" s="21"/>
      <c r="CL928" s="21"/>
      <c r="CM928" s="21"/>
      <c r="CN928" s="21"/>
      <c r="CO928" s="21"/>
      <c r="CP928" s="21"/>
      <c r="CQ928" s="21"/>
      <c r="CR928" s="21"/>
      <c r="CS928" s="21"/>
      <c r="CT928" s="21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</row>
    <row r="929" spans="1:267" ht="15.75" customHeight="1" thickBo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BL929" s="21"/>
      <c r="BM929" s="21"/>
      <c r="BN929" s="21"/>
      <c r="BO929" s="21"/>
      <c r="BP929" s="21"/>
      <c r="BQ929" s="21"/>
      <c r="BR929" s="21"/>
      <c r="BS929" s="21"/>
      <c r="BT929" s="21"/>
      <c r="BU929" s="21"/>
      <c r="BV929" s="21"/>
      <c r="BW929" s="21"/>
      <c r="BX929" s="21"/>
      <c r="BY929" s="21"/>
      <c r="BZ929" s="21"/>
      <c r="CA929" s="21"/>
      <c r="CB929" s="21"/>
      <c r="CC929" s="21"/>
      <c r="CD929" s="21"/>
      <c r="CE929" s="21"/>
      <c r="CF929" s="21"/>
      <c r="CG929" s="21"/>
      <c r="CH929" s="21"/>
      <c r="CI929" s="21"/>
      <c r="CJ929" s="21"/>
      <c r="CK929" s="21"/>
      <c r="CL929" s="21"/>
      <c r="CM929" s="21"/>
      <c r="CN929" s="21"/>
      <c r="CO929" s="21"/>
      <c r="CP929" s="21"/>
      <c r="CQ929" s="21"/>
      <c r="CR929" s="21"/>
      <c r="CS929" s="21"/>
      <c r="CT929" s="21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</row>
    <row r="930" spans="1:267" ht="15.75" customHeight="1" thickBo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BL930" s="21"/>
      <c r="BM930" s="21"/>
      <c r="BN930" s="21"/>
      <c r="BO930" s="21"/>
      <c r="BP930" s="21"/>
      <c r="BQ930" s="21"/>
      <c r="BR930" s="21"/>
      <c r="BS930" s="21"/>
      <c r="BT930" s="21"/>
      <c r="BU930" s="21"/>
      <c r="BV930" s="21"/>
      <c r="BW930" s="21"/>
      <c r="BX930" s="21"/>
      <c r="BY930" s="21"/>
      <c r="BZ930" s="21"/>
      <c r="CA930" s="21"/>
      <c r="CB930" s="21"/>
      <c r="CC930" s="21"/>
      <c r="CD930" s="21"/>
      <c r="CE930" s="21"/>
      <c r="CF930" s="21"/>
      <c r="CG930" s="21"/>
      <c r="CH930" s="21"/>
      <c r="CI930" s="21"/>
      <c r="CJ930" s="21"/>
      <c r="CK930" s="21"/>
      <c r="CL930" s="21"/>
      <c r="CM930" s="21"/>
      <c r="CN930" s="21"/>
      <c r="CO930" s="21"/>
      <c r="CP930" s="21"/>
      <c r="CQ930" s="21"/>
      <c r="CR930" s="21"/>
      <c r="CS930" s="21"/>
      <c r="CT930" s="21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</row>
    <row r="931" spans="1:267" ht="15.75" customHeight="1" thickBo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BL931" s="21"/>
      <c r="BM931" s="21"/>
      <c r="BN931" s="21"/>
      <c r="BO931" s="21"/>
      <c r="BP931" s="21"/>
      <c r="BQ931" s="21"/>
      <c r="BR931" s="21"/>
      <c r="BS931" s="21"/>
      <c r="BT931" s="21"/>
      <c r="BU931" s="21"/>
      <c r="BV931" s="21"/>
      <c r="BW931" s="21"/>
      <c r="BX931" s="21"/>
      <c r="BY931" s="21"/>
      <c r="BZ931" s="21"/>
      <c r="CA931" s="21"/>
      <c r="CB931" s="21"/>
      <c r="CC931" s="21"/>
      <c r="CD931" s="21"/>
      <c r="CE931" s="21"/>
      <c r="CF931" s="21"/>
      <c r="CG931" s="21"/>
      <c r="CH931" s="21"/>
      <c r="CI931" s="21"/>
      <c r="CJ931" s="21"/>
      <c r="CK931" s="21"/>
      <c r="CL931" s="21"/>
      <c r="CM931" s="21"/>
      <c r="CN931" s="21"/>
      <c r="CO931" s="21"/>
      <c r="CP931" s="21"/>
      <c r="CQ931" s="21"/>
      <c r="CR931" s="21"/>
      <c r="CS931" s="21"/>
      <c r="CT931" s="21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</row>
    <row r="932" spans="1:267" ht="15.75" customHeight="1" thickBo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BL932" s="21"/>
      <c r="BM932" s="21"/>
      <c r="BN932" s="21"/>
      <c r="BO932" s="21"/>
      <c r="BP932" s="21"/>
      <c r="BQ932" s="21"/>
      <c r="BR932" s="21"/>
      <c r="BS932" s="21"/>
      <c r="BT932" s="21"/>
      <c r="BU932" s="21"/>
      <c r="BV932" s="21"/>
      <c r="BW932" s="21"/>
      <c r="BX932" s="21"/>
      <c r="BY932" s="21"/>
      <c r="BZ932" s="21"/>
      <c r="CA932" s="21"/>
      <c r="CB932" s="21"/>
      <c r="CC932" s="21"/>
      <c r="CD932" s="21"/>
      <c r="CE932" s="21"/>
      <c r="CF932" s="21"/>
      <c r="CG932" s="21"/>
      <c r="CH932" s="21"/>
      <c r="CI932" s="21"/>
      <c r="CJ932" s="21"/>
      <c r="CK932" s="21"/>
      <c r="CL932" s="21"/>
      <c r="CM932" s="21"/>
      <c r="CN932" s="21"/>
      <c r="CO932" s="21"/>
      <c r="CP932" s="21"/>
      <c r="CQ932" s="21"/>
      <c r="CR932" s="21"/>
      <c r="CS932" s="21"/>
      <c r="CT932" s="21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</row>
    <row r="933" spans="1:267" ht="15.75" customHeight="1" thickBo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BL933" s="21"/>
      <c r="BM933" s="21"/>
      <c r="BN933" s="21"/>
      <c r="BO933" s="21"/>
      <c r="BP933" s="21"/>
      <c r="BQ933" s="21"/>
      <c r="BR933" s="21"/>
      <c r="BS933" s="21"/>
      <c r="BT933" s="21"/>
      <c r="BU933" s="21"/>
      <c r="BV933" s="21"/>
      <c r="BW933" s="21"/>
      <c r="BX933" s="21"/>
      <c r="BY933" s="21"/>
      <c r="BZ933" s="21"/>
      <c r="CA933" s="21"/>
      <c r="CB933" s="21"/>
      <c r="CC933" s="21"/>
      <c r="CD933" s="21"/>
      <c r="CE933" s="21"/>
      <c r="CF933" s="21"/>
      <c r="CG933" s="21"/>
      <c r="CH933" s="21"/>
      <c r="CI933" s="21"/>
      <c r="CJ933" s="21"/>
      <c r="CK933" s="21"/>
      <c r="CL933" s="21"/>
      <c r="CM933" s="21"/>
      <c r="CN933" s="21"/>
      <c r="CO933" s="21"/>
      <c r="CP933" s="21"/>
      <c r="CQ933" s="21"/>
      <c r="CR933" s="21"/>
      <c r="CS933" s="21"/>
      <c r="CT933" s="21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</row>
    <row r="934" spans="1:267" ht="15.75" customHeight="1" thickBo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BL934" s="21"/>
      <c r="BM934" s="21"/>
      <c r="BN934" s="21"/>
      <c r="BO934" s="21"/>
      <c r="BP934" s="21"/>
      <c r="BQ934" s="21"/>
      <c r="BR934" s="21"/>
      <c r="BS934" s="21"/>
      <c r="BT934" s="21"/>
      <c r="BU934" s="21"/>
      <c r="BV934" s="21"/>
      <c r="BW934" s="21"/>
      <c r="BX934" s="21"/>
      <c r="BY934" s="21"/>
      <c r="BZ934" s="21"/>
      <c r="CA934" s="21"/>
      <c r="CB934" s="21"/>
      <c r="CC934" s="21"/>
      <c r="CD934" s="21"/>
      <c r="CE934" s="21"/>
      <c r="CF934" s="21"/>
      <c r="CG934" s="21"/>
      <c r="CH934" s="21"/>
      <c r="CI934" s="21"/>
      <c r="CJ934" s="21"/>
      <c r="CK934" s="21"/>
      <c r="CL934" s="21"/>
      <c r="CM934" s="21"/>
      <c r="CN934" s="21"/>
      <c r="CO934" s="21"/>
      <c r="CP934" s="21"/>
      <c r="CQ934" s="21"/>
      <c r="CR934" s="21"/>
      <c r="CS934" s="21"/>
      <c r="CT934" s="21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</row>
    <row r="935" spans="1:267" ht="15.75" customHeight="1" thickBo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BL935" s="21"/>
      <c r="BM935" s="21"/>
      <c r="BN935" s="21"/>
      <c r="BO935" s="21"/>
      <c r="BP935" s="21"/>
      <c r="BQ935" s="21"/>
      <c r="BR935" s="21"/>
      <c r="BS935" s="21"/>
      <c r="BT935" s="21"/>
      <c r="BU935" s="21"/>
      <c r="BV935" s="21"/>
      <c r="BW935" s="21"/>
      <c r="BX935" s="21"/>
      <c r="BY935" s="21"/>
      <c r="BZ935" s="21"/>
      <c r="CA935" s="21"/>
      <c r="CB935" s="21"/>
      <c r="CC935" s="21"/>
      <c r="CD935" s="21"/>
      <c r="CE935" s="21"/>
      <c r="CF935" s="21"/>
      <c r="CG935" s="21"/>
      <c r="CH935" s="21"/>
      <c r="CI935" s="21"/>
      <c r="CJ935" s="21"/>
      <c r="CK935" s="21"/>
      <c r="CL935" s="21"/>
      <c r="CM935" s="21"/>
      <c r="CN935" s="21"/>
      <c r="CO935" s="21"/>
      <c r="CP935" s="21"/>
      <c r="CQ935" s="21"/>
      <c r="CR935" s="21"/>
      <c r="CS935" s="21"/>
      <c r="CT935" s="21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</row>
    <row r="936" spans="1:267" ht="15.75" customHeight="1" thickBo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BL936" s="21"/>
      <c r="BM936" s="21"/>
      <c r="BN936" s="21"/>
      <c r="BO936" s="21"/>
      <c r="BP936" s="21"/>
      <c r="BQ936" s="21"/>
      <c r="BR936" s="21"/>
      <c r="BS936" s="21"/>
      <c r="BT936" s="21"/>
      <c r="BU936" s="21"/>
      <c r="BV936" s="21"/>
      <c r="BW936" s="21"/>
      <c r="BX936" s="21"/>
      <c r="BY936" s="21"/>
      <c r="BZ936" s="21"/>
      <c r="CA936" s="21"/>
      <c r="CB936" s="21"/>
      <c r="CC936" s="21"/>
      <c r="CD936" s="21"/>
      <c r="CE936" s="21"/>
      <c r="CF936" s="21"/>
      <c r="CG936" s="21"/>
      <c r="CH936" s="21"/>
      <c r="CI936" s="21"/>
      <c r="CJ936" s="21"/>
      <c r="CK936" s="21"/>
      <c r="CL936" s="21"/>
      <c r="CM936" s="21"/>
      <c r="CN936" s="21"/>
      <c r="CO936" s="21"/>
      <c r="CP936" s="21"/>
      <c r="CQ936" s="21"/>
      <c r="CR936" s="21"/>
      <c r="CS936" s="21"/>
      <c r="CT936" s="21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</row>
    <row r="937" spans="1:267" ht="15.75" customHeight="1" thickBo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BL937" s="21"/>
      <c r="BM937" s="21"/>
      <c r="BN937" s="21"/>
      <c r="BO937" s="21"/>
      <c r="BP937" s="21"/>
      <c r="BQ937" s="21"/>
      <c r="BR937" s="21"/>
      <c r="BS937" s="21"/>
      <c r="BT937" s="21"/>
      <c r="BU937" s="21"/>
      <c r="BV937" s="21"/>
      <c r="BW937" s="21"/>
      <c r="BX937" s="21"/>
      <c r="BY937" s="21"/>
      <c r="BZ937" s="21"/>
      <c r="CA937" s="21"/>
      <c r="CB937" s="21"/>
      <c r="CC937" s="21"/>
      <c r="CD937" s="21"/>
      <c r="CE937" s="21"/>
      <c r="CF937" s="21"/>
      <c r="CG937" s="21"/>
      <c r="CH937" s="21"/>
      <c r="CI937" s="21"/>
      <c r="CJ937" s="21"/>
      <c r="CK937" s="21"/>
      <c r="CL937" s="21"/>
      <c r="CM937" s="21"/>
      <c r="CN937" s="21"/>
      <c r="CO937" s="21"/>
      <c r="CP937" s="21"/>
      <c r="CQ937" s="21"/>
      <c r="CR937" s="21"/>
      <c r="CS937" s="21"/>
      <c r="CT937" s="21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</row>
    <row r="938" spans="1:267" ht="15.75" customHeight="1" thickBo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BL938" s="21"/>
      <c r="BM938" s="21"/>
      <c r="BN938" s="21"/>
      <c r="BO938" s="21"/>
      <c r="BP938" s="21"/>
      <c r="BQ938" s="21"/>
      <c r="BR938" s="21"/>
      <c r="BS938" s="21"/>
      <c r="BT938" s="21"/>
      <c r="BU938" s="21"/>
      <c r="BV938" s="21"/>
      <c r="BW938" s="21"/>
      <c r="BX938" s="21"/>
      <c r="BY938" s="21"/>
      <c r="BZ938" s="21"/>
      <c r="CA938" s="21"/>
      <c r="CB938" s="21"/>
      <c r="CC938" s="21"/>
      <c r="CD938" s="21"/>
      <c r="CE938" s="21"/>
      <c r="CF938" s="21"/>
      <c r="CG938" s="21"/>
      <c r="CH938" s="21"/>
      <c r="CI938" s="21"/>
      <c r="CJ938" s="21"/>
      <c r="CK938" s="21"/>
      <c r="CL938" s="21"/>
      <c r="CM938" s="21"/>
      <c r="CN938" s="21"/>
      <c r="CO938" s="21"/>
      <c r="CP938" s="21"/>
      <c r="CQ938" s="21"/>
      <c r="CR938" s="21"/>
      <c r="CS938" s="21"/>
      <c r="CT938" s="21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</row>
    <row r="939" spans="1:267" ht="15.75" customHeight="1" thickBo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BL939" s="21"/>
      <c r="BM939" s="21"/>
      <c r="BN939" s="21"/>
      <c r="BO939" s="21"/>
      <c r="BP939" s="21"/>
      <c r="BQ939" s="21"/>
      <c r="BR939" s="21"/>
      <c r="BS939" s="21"/>
      <c r="BT939" s="21"/>
      <c r="BU939" s="21"/>
      <c r="BV939" s="21"/>
      <c r="BW939" s="21"/>
      <c r="BX939" s="21"/>
      <c r="BY939" s="21"/>
      <c r="BZ939" s="21"/>
      <c r="CA939" s="21"/>
      <c r="CB939" s="21"/>
      <c r="CC939" s="21"/>
      <c r="CD939" s="21"/>
      <c r="CE939" s="21"/>
      <c r="CF939" s="21"/>
      <c r="CG939" s="21"/>
      <c r="CH939" s="21"/>
      <c r="CI939" s="21"/>
      <c r="CJ939" s="21"/>
      <c r="CK939" s="21"/>
      <c r="CL939" s="21"/>
      <c r="CM939" s="21"/>
      <c r="CN939" s="21"/>
      <c r="CO939" s="21"/>
      <c r="CP939" s="21"/>
      <c r="CQ939" s="21"/>
      <c r="CR939" s="21"/>
      <c r="CS939" s="21"/>
      <c r="CT939" s="21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</row>
    <row r="940" spans="1:267" ht="15.75" customHeight="1" thickBo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BL940" s="21"/>
      <c r="BM940" s="21"/>
      <c r="BN940" s="21"/>
      <c r="BO940" s="21"/>
      <c r="BP940" s="21"/>
      <c r="BQ940" s="21"/>
      <c r="BR940" s="21"/>
      <c r="BS940" s="21"/>
      <c r="BT940" s="21"/>
      <c r="BU940" s="21"/>
      <c r="BV940" s="21"/>
      <c r="BW940" s="21"/>
      <c r="BX940" s="21"/>
      <c r="BY940" s="21"/>
      <c r="BZ940" s="21"/>
      <c r="CA940" s="21"/>
      <c r="CB940" s="21"/>
      <c r="CC940" s="21"/>
      <c r="CD940" s="21"/>
      <c r="CE940" s="21"/>
      <c r="CF940" s="21"/>
      <c r="CG940" s="21"/>
      <c r="CH940" s="21"/>
      <c r="CI940" s="21"/>
      <c r="CJ940" s="21"/>
      <c r="CK940" s="21"/>
      <c r="CL940" s="21"/>
      <c r="CM940" s="21"/>
      <c r="CN940" s="21"/>
      <c r="CO940" s="21"/>
      <c r="CP940" s="21"/>
      <c r="CQ940" s="21"/>
      <c r="CR940" s="21"/>
      <c r="CS940" s="21"/>
      <c r="CT940" s="21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</row>
    <row r="941" spans="1:267" ht="15.75" customHeight="1" thickBo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BL941" s="21"/>
      <c r="BM941" s="21"/>
      <c r="BN941" s="21"/>
      <c r="BO941" s="21"/>
      <c r="BP941" s="21"/>
      <c r="BQ941" s="21"/>
      <c r="BR941" s="21"/>
      <c r="BS941" s="21"/>
      <c r="BT941" s="21"/>
      <c r="BU941" s="21"/>
      <c r="BV941" s="21"/>
      <c r="BW941" s="21"/>
      <c r="BX941" s="21"/>
      <c r="BY941" s="21"/>
      <c r="BZ941" s="21"/>
      <c r="CA941" s="21"/>
      <c r="CB941" s="21"/>
      <c r="CC941" s="21"/>
      <c r="CD941" s="21"/>
      <c r="CE941" s="21"/>
      <c r="CF941" s="21"/>
      <c r="CG941" s="21"/>
      <c r="CH941" s="21"/>
      <c r="CI941" s="21"/>
      <c r="CJ941" s="21"/>
      <c r="CK941" s="21"/>
      <c r="CL941" s="21"/>
      <c r="CM941" s="21"/>
      <c r="CN941" s="21"/>
      <c r="CO941" s="21"/>
      <c r="CP941" s="21"/>
      <c r="CQ941" s="21"/>
      <c r="CR941" s="21"/>
      <c r="CS941" s="21"/>
      <c r="CT941" s="21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</row>
    <row r="942" spans="1:267" ht="15.75" customHeight="1" thickBo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BL942" s="21"/>
      <c r="BM942" s="21"/>
      <c r="BN942" s="21"/>
      <c r="BO942" s="21"/>
      <c r="BP942" s="21"/>
      <c r="BQ942" s="21"/>
      <c r="BR942" s="21"/>
      <c r="BS942" s="21"/>
      <c r="BT942" s="21"/>
      <c r="BU942" s="21"/>
      <c r="BV942" s="21"/>
      <c r="BW942" s="21"/>
      <c r="BX942" s="21"/>
      <c r="BY942" s="21"/>
      <c r="BZ942" s="21"/>
      <c r="CA942" s="21"/>
      <c r="CB942" s="21"/>
      <c r="CC942" s="21"/>
      <c r="CD942" s="21"/>
      <c r="CE942" s="21"/>
      <c r="CF942" s="21"/>
      <c r="CG942" s="21"/>
      <c r="CH942" s="21"/>
      <c r="CI942" s="21"/>
      <c r="CJ942" s="21"/>
      <c r="CK942" s="21"/>
      <c r="CL942" s="21"/>
      <c r="CM942" s="21"/>
      <c r="CN942" s="21"/>
      <c r="CO942" s="21"/>
      <c r="CP942" s="21"/>
      <c r="CQ942" s="21"/>
      <c r="CR942" s="21"/>
      <c r="CS942" s="21"/>
      <c r="CT942" s="21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</row>
    <row r="943" spans="1:267" ht="15.75" customHeight="1" thickBo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BL943" s="21"/>
      <c r="BM943" s="21"/>
      <c r="BN943" s="21"/>
      <c r="BO943" s="21"/>
      <c r="BP943" s="21"/>
      <c r="BQ943" s="21"/>
      <c r="BR943" s="21"/>
      <c r="BS943" s="21"/>
      <c r="BT943" s="21"/>
      <c r="BU943" s="21"/>
      <c r="BV943" s="21"/>
      <c r="BW943" s="21"/>
      <c r="BX943" s="21"/>
      <c r="BY943" s="21"/>
      <c r="BZ943" s="21"/>
      <c r="CA943" s="21"/>
      <c r="CB943" s="21"/>
      <c r="CC943" s="21"/>
      <c r="CD943" s="21"/>
      <c r="CE943" s="21"/>
      <c r="CF943" s="21"/>
      <c r="CG943" s="21"/>
      <c r="CH943" s="21"/>
      <c r="CI943" s="21"/>
      <c r="CJ943" s="21"/>
      <c r="CK943" s="21"/>
      <c r="CL943" s="21"/>
      <c r="CM943" s="21"/>
      <c r="CN943" s="21"/>
      <c r="CO943" s="21"/>
      <c r="CP943" s="21"/>
      <c r="CQ943" s="21"/>
      <c r="CR943" s="21"/>
      <c r="CS943" s="21"/>
      <c r="CT943" s="21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</row>
    <row r="944" spans="1:267" ht="15.75" customHeight="1" thickBo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BL944" s="21"/>
      <c r="BM944" s="21"/>
      <c r="BN944" s="21"/>
      <c r="BO944" s="21"/>
      <c r="BP944" s="21"/>
      <c r="BQ944" s="21"/>
      <c r="BR944" s="21"/>
      <c r="BS944" s="21"/>
      <c r="BT944" s="21"/>
      <c r="BU944" s="21"/>
      <c r="BV944" s="21"/>
      <c r="BW944" s="21"/>
      <c r="BX944" s="21"/>
      <c r="BY944" s="21"/>
      <c r="BZ944" s="21"/>
      <c r="CA944" s="21"/>
      <c r="CB944" s="21"/>
      <c r="CC944" s="21"/>
      <c r="CD944" s="21"/>
      <c r="CE944" s="21"/>
      <c r="CF944" s="21"/>
      <c r="CG944" s="21"/>
      <c r="CH944" s="21"/>
      <c r="CI944" s="21"/>
      <c r="CJ944" s="21"/>
      <c r="CK944" s="21"/>
      <c r="CL944" s="21"/>
      <c r="CM944" s="21"/>
      <c r="CN944" s="21"/>
      <c r="CO944" s="21"/>
      <c r="CP944" s="21"/>
      <c r="CQ944" s="21"/>
      <c r="CR944" s="21"/>
      <c r="CS944" s="21"/>
      <c r="CT944" s="21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</row>
    <row r="945" spans="1:267" ht="15.75" customHeight="1" thickBo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BL945" s="21"/>
      <c r="BM945" s="21"/>
      <c r="BN945" s="21"/>
      <c r="BO945" s="21"/>
      <c r="BP945" s="21"/>
      <c r="BQ945" s="21"/>
      <c r="BR945" s="21"/>
      <c r="BS945" s="21"/>
      <c r="BT945" s="21"/>
      <c r="BU945" s="21"/>
      <c r="BV945" s="21"/>
      <c r="BW945" s="21"/>
      <c r="BX945" s="21"/>
      <c r="BY945" s="21"/>
      <c r="BZ945" s="21"/>
      <c r="CA945" s="21"/>
      <c r="CB945" s="21"/>
      <c r="CC945" s="21"/>
      <c r="CD945" s="21"/>
      <c r="CE945" s="21"/>
      <c r="CF945" s="21"/>
      <c r="CG945" s="21"/>
      <c r="CH945" s="21"/>
      <c r="CI945" s="21"/>
      <c r="CJ945" s="21"/>
      <c r="CK945" s="21"/>
      <c r="CL945" s="21"/>
      <c r="CM945" s="21"/>
      <c r="CN945" s="21"/>
      <c r="CO945" s="21"/>
      <c r="CP945" s="21"/>
      <c r="CQ945" s="21"/>
      <c r="CR945" s="21"/>
      <c r="CS945" s="21"/>
      <c r="CT945" s="21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</row>
    <row r="946" spans="1:267" ht="15.75" customHeight="1" thickBo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BL946" s="21"/>
      <c r="BM946" s="21"/>
      <c r="BN946" s="21"/>
      <c r="BO946" s="21"/>
      <c r="BP946" s="21"/>
      <c r="BQ946" s="21"/>
      <c r="BR946" s="21"/>
      <c r="BS946" s="21"/>
      <c r="BT946" s="21"/>
      <c r="BU946" s="21"/>
      <c r="BV946" s="21"/>
      <c r="BW946" s="21"/>
      <c r="BX946" s="21"/>
      <c r="BY946" s="21"/>
      <c r="BZ946" s="21"/>
      <c r="CA946" s="21"/>
      <c r="CB946" s="21"/>
      <c r="CC946" s="21"/>
      <c r="CD946" s="21"/>
      <c r="CE946" s="21"/>
      <c r="CF946" s="21"/>
      <c r="CG946" s="21"/>
      <c r="CH946" s="21"/>
      <c r="CI946" s="21"/>
      <c r="CJ946" s="21"/>
      <c r="CK946" s="21"/>
      <c r="CL946" s="21"/>
      <c r="CM946" s="21"/>
      <c r="CN946" s="21"/>
      <c r="CO946" s="21"/>
      <c r="CP946" s="21"/>
      <c r="CQ946" s="21"/>
      <c r="CR946" s="21"/>
      <c r="CS946" s="21"/>
      <c r="CT946" s="21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</row>
    <row r="947" spans="1:267" ht="15.75" customHeight="1" thickBo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  <c r="BP947" s="21"/>
      <c r="BQ947" s="21"/>
      <c r="BR947" s="21"/>
      <c r="BS947" s="21"/>
      <c r="BT947" s="21"/>
      <c r="BU947" s="21"/>
      <c r="BV947" s="21"/>
      <c r="BW947" s="21"/>
      <c r="BX947" s="21"/>
      <c r="BY947" s="21"/>
      <c r="BZ947" s="21"/>
      <c r="CA947" s="21"/>
      <c r="CB947" s="21"/>
      <c r="CC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</row>
    <row r="948" spans="1:267" ht="15.75" customHeight="1" thickBo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BL948" s="21"/>
      <c r="BM948" s="21"/>
      <c r="BN948" s="21"/>
      <c r="BO948" s="21"/>
      <c r="BP948" s="21"/>
      <c r="BQ948" s="21"/>
      <c r="BR948" s="21"/>
      <c r="BS948" s="21"/>
      <c r="BT948" s="21"/>
      <c r="BU948" s="21"/>
      <c r="BV948" s="21"/>
      <c r="BW948" s="21"/>
      <c r="BX948" s="21"/>
      <c r="BY948" s="21"/>
      <c r="BZ948" s="21"/>
      <c r="CA948" s="21"/>
      <c r="CB948" s="21"/>
      <c r="CC948" s="21"/>
      <c r="CD948" s="21"/>
      <c r="CE948" s="21"/>
      <c r="CF948" s="21"/>
      <c r="CG948" s="21"/>
      <c r="CH948" s="21"/>
      <c r="CI948" s="21"/>
      <c r="CJ948" s="21"/>
      <c r="CK948" s="21"/>
      <c r="CL948" s="21"/>
      <c r="CM948" s="21"/>
      <c r="CN948" s="21"/>
      <c r="CO948" s="21"/>
      <c r="CP948" s="21"/>
      <c r="CQ948" s="21"/>
      <c r="CR948" s="21"/>
      <c r="CS948" s="21"/>
      <c r="CT948" s="21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</row>
    <row r="949" spans="1:267" ht="15.75" customHeight="1" thickBo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BL949" s="21"/>
      <c r="BM949" s="21"/>
      <c r="BN949" s="21"/>
      <c r="BO949" s="21"/>
      <c r="BP949" s="21"/>
      <c r="BQ949" s="21"/>
      <c r="BR949" s="21"/>
      <c r="BS949" s="21"/>
      <c r="BT949" s="21"/>
      <c r="BU949" s="21"/>
      <c r="BV949" s="21"/>
      <c r="BW949" s="21"/>
      <c r="BX949" s="21"/>
      <c r="BY949" s="21"/>
      <c r="BZ949" s="21"/>
      <c r="CA949" s="21"/>
      <c r="CB949" s="21"/>
      <c r="CC949" s="21"/>
      <c r="CD949" s="21"/>
      <c r="CE949" s="21"/>
      <c r="CF949" s="21"/>
      <c r="CG949" s="21"/>
      <c r="CH949" s="21"/>
      <c r="CI949" s="21"/>
      <c r="CJ949" s="21"/>
      <c r="CK949" s="21"/>
      <c r="CL949" s="21"/>
      <c r="CM949" s="21"/>
      <c r="CN949" s="21"/>
      <c r="CO949" s="21"/>
      <c r="CP949" s="21"/>
      <c r="CQ949" s="21"/>
      <c r="CR949" s="21"/>
      <c r="CS949" s="21"/>
      <c r="CT949" s="21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</row>
    <row r="950" spans="1:267" ht="15.75" customHeight="1" thickBo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BL950" s="21"/>
      <c r="BM950" s="21"/>
      <c r="BN950" s="21"/>
      <c r="BO950" s="21"/>
      <c r="BP950" s="21"/>
      <c r="BQ950" s="21"/>
      <c r="BR950" s="21"/>
      <c r="BS950" s="21"/>
      <c r="BT950" s="21"/>
      <c r="BU950" s="21"/>
      <c r="BV950" s="21"/>
      <c r="BW950" s="21"/>
      <c r="BX950" s="21"/>
      <c r="BY950" s="21"/>
      <c r="BZ950" s="21"/>
      <c r="CA950" s="21"/>
      <c r="CB950" s="21"/>
      <c r="CC950" s="21"/>
      <c r="CD950" s="21"/>
      <c r="CE950" s="21"/>
      <c r="CF950" s="21"/>
      <c r="CG950" s="21"/>
      <c r="CH950" s="21"/>
      <c r="CI950" s="21"/>
      <c r="CJ950" s="21"/>
      <c r="CK950" s="21"/>
      <c r="CL950" s="21"/>
      <c r="CM950" s="21"/>
      <c r="CN950" s="21"/>
      <c r="CO950" s="21"/>
      <c r="CP950" s="21"/>
      <c r="CQ950" s="21"/>
      <c r="CR950" s="21"/>
      <c r="CS950" s="21"/>
      <c r="CT950" s="21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</row>
    <row r="951" spans="1:267" ht="15.75" customHeight="1" thickBo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  <c r="BP951" s="21"/>
      <c r="BQ951" s="21"/>
      <c r="BR951" s="21"/>
      <c r="BS951" s="21"/>
      <c r="BT951" s="21"/>
      <c r="BU951" s="21"/>
      <c r="BV951" s="21"/>
      <c r="BW951" s="21"/>
      <c r="BX951" s="21"/>
      <c r="BY951" s="21"/>
      <c r="BZ951" s="21"/>
      <c r="CA951" s="21"/>
      <c r="CB951" s="21"/>
      <c r="CC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</row>
    <row r="952" spans="1:267" ht="15.75" customHeight="1" thickBo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BL952" s="21"/>
      <c r="BM952" s="21"/>
      <c r="BN952" s="21"/>
      <c r="BO952" s="21"/>
      <c r="BP952" s="21"/>
      <c r="BQ952" s="21"/>
      <c r="BR952" s="21"/>
      <c r="BS952" s="21"/>
      <c r="BT952" s="21"/>
      <c r="BU952" s="21"/>
      <c r="BV952" s="21"/>
      <c r="BW952" s="21"/>
      <c r="BX952" s="21"/>
      <c r="BY952" s="21"/>
      <c r="BZ952" s="21"/>
      <c r="CA952" s="21"/>
      <c r="CB952" s="21"/>
      <c r="CC952" s="21"/>
      <c r="CD952" s="21"/>
      <c r="CE952" s="21"/>
      <c r="CF952" s="21"/>
      <c r="CG952" s="21"/>
      <c r="CH952" s="21"/>
      <c r="CI952" s="21"/>
      <c r="CJ952" s="21"/>
      <c r="CK952" s="21"/>
      <c r="CL952" s="21"/>
      <c r="CM952" s="21"/>
      <c r="CN952" s="21"/>
      <c r="CO952" s="21"/>
      <c r="CP952" s="21"/>
      <c r="CQ952" s="21"/>
      <c r="CR952" s="21"/>
      <c r="CS952" s="21"/>
      <c r="CT952" s="21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</row>
    <row r="953" spans="1:267" ht="15.75" customHeight="1" thickBo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  <c r="BP953" s="21"/>
      <c r="BQ953" s="21"/>
      <c r="BR953" s="21"/>
      <c r="BS953" s="21"/>
      <c r="BT953" s="21"/>
      <c r="BU953" s="21"/>
      <c r="BV953" s="21"/>
      <c r="BW953" s="21"/>
      <c r="BX953" s="21"/>
      <c r="BY953" s="21"/>
      <c r="BZ953" s="21"/>
      <c r="CA953" s="21"/>
      <c r="CB953" s="21"/>
      <c r="CC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  <c r="CP953" s="21"/>
      <c r="CQ953" s="21"/>
      <c r="CR953" s="21"/>
      <c r="CS953" s="21"/>
      <c r="CT953" s="21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</row>
    <row r="954" spans="1:267" ht="15.75" customHeight="1" thickBo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  <c r="BO954" s="21"/>
      <c r="BP954" s="21"/>
      <c r="BQ954" s="21"/>
      <c r="BR954" s="21"/>
      <c r="BS954" s="21"/>
      <c r="BT954" s="21"/>
      <c r="BU954" s="21"/>
      <c r="BV954" s="21"/>
      <c r="BW954" s="21"/>
      <c r="BX954" s="21"/>
      <c r="BY954" s="21"/>
      <c r="BZ954" s="21"/>
      <c r="CA954" s="21"/>
      <c r="CB954" s="21"/>
      <c r="CC954" s="21"/>
      <c r="CD954" s="21"/>
      <c r="CE954" s="21"/>
      <c r="CF954" s="21"/>
      <c r="CG954" s="21"/>
      <c r="CH954" s="21"/>
      <c r="CI954" s="21"/>
      <c r="CJ954" s="21"/>
      <c r="CK954" s="21"/>
      <c r="CL954" s="21"/>
      <c r="CM954" s="21"/>
      <c r="CN954" s="21"/>
      <c r="CO954" s="21"/>
      <c r="CP954" s="21"/>
      <c r="CQ954" s="21"/>
      <c r="CR954" s="21"/>
      <c r="CS954" s="21"/>
      <c r="CT954" s="21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</row>
    <row r="955" spans="1:267" ht="15.75" customHeight="1" thickBo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BL955" s="21"/>
      <c r="BM955" s="21"/>
      <c r="BN955" s="21"/>
      <c r="BO955" s="21"/>
      <c r="BP955" s="21"/>
      <c r="BQ955" s="21"/>
      <c r="BR955" s="21"/>
      <c r="BS955" s="21"/>
      <c r="BT955" s="21"/>
      <c r="BU955" s="21"/>
      <c r="BV955" s="21"/>
      <c r="BW955" s="21"/>
      <c r="BX955" s="21"/>
      <c r="BY955" s="21"/>
      <c r="BZ955" s="21"/>
      <c r="CA955" s="21"/>
      <c r="CB955" s="21"/>
      <c r="CC955" s="21"/>
      <c r="CD955" s="21"/>
      <c r="CE955" s="21"/>
      <c r="CF955" s="21"/>
      <c r="CG955" s="21"/>
      <c r="CH955" s="21"/>
      <c r="CI955" s="21"/>
      <c r="CJ955" s="21"/>
      <c r="CK955" s="21"/>
      <c r="CL955" s="21"/>
      <c r="CM955" s="21"/>
      <c r="CN955" s="21"/>
      <c r="CO955" s="21"/>
      <c r="CP955" s="21"/>
      <c r="CQ955" s="21"/>
      <c r="CR955" s="21"/>
      <c r="CS955" s="21"/>
      <c r="CT955" s="21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</row>
    <row r="956" spans="1:267" ht="15.75" customHeight="1" thickBo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BL956" s="21"/>
      <c r="BM956" s="21"/>
      <c r="BN956" s="21"/>
      <c r="BO956" s="21"/>
      <c r="BP956" s="21"/>
      <c r="BQ956" s="21"/>
      <c r="BR956" s="21"/>
      <c r="BS956" s="21"/>
      <c r="BT956" s="21"/>
      <c r="BU956" s="21"/>
      <c r="BV956" s="21"/>
      <c r="BW956" s="21"/>
      <c r="BX956" s="21"/>
      <c r="BY956" s="21"/>
      <c r="BZ956" s="21"/>
      <c r="CA956" s="21"/>
      <c r="CB956" s="21"/>
      <c r="CC956" s="21"/>
      <c r="CD956" s="21"/>
      <c r="CE956" s="21"/>
      <c r="CF956" s="21"/>
      <c r="CG956" s="21"/>
      <c r="CH956" s="21"/>
      <c r="CI956" s="21"/>
      <c r="CJ956" s="21"/>
      <c r="CK956" s="21"/>
      <c r="CL956" s="21"/>
      <c r="CM956" s="21"/>
      <c r="CN956" s="21"/>
      <c r="CO956" s="21"/>
      <c r="CP956" s="21"/>
      <c r="CQ956" s="21"/>
      <c r="CR956" s="21"/>
      <c r="CS956" s="21"/>
      <c r="CT956" s="21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</row>
    <row r="957" spans="1:267" ht="15.75" customHeight="1" thickBo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BL957" s="21"/>
      <c r="BM957" s="21"/>
      <c r="BN957" s="21"/>
      <c r="BO957" s="21"/>
      <c r="BP957" s="21"/>
      <c r="BQ957" s="21"/>
      <c r="BR957" s="21"/>
      <c r="BS957" s="21"/>
      <c r="BT957" s="21"/>
      <c r="BU957" s="21"/>
      <c r="BV957" s="21"/>
      <c r="BW957" s="21"/>
      <c r="BX957" s="21"/>
      <c r="BY957" s="21"/>
      <c r="BZ957" s="21"/>
      <c r="CA957" s="21"/>
      <c r="CB957" s="21"/>
      <c r="CC957" s="21"/>
      <c r="CD957" s="21"/>
      <c r="CE957" s="21"/>
      <c r="CF957" s="21"/>
      <c r="CG957" s="21"/>
      <c r="CH957" s="21"/>
      <c r="CI957" s="21"/>
      <c r="CJ957" s="21"/>
      <c r="CK957" s="21"/>
      <c r="CL957" s="21"/>
      <c r="CM957" s="21"/>
      <c r="CN957" s="21"/>
      <c r="CO957" s="21"/>
      <c r="CP957" s="21"/>
      <c r="CQ957" s="21"/>
      <c r="CR957" s="21"/>
      <c r="CS957" s="21"/>
      <c r="CT957" s="21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</row>
    <row r="958" spans="1:267" ht="15.75" customHeight="1" thickBo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  <c r="BO958" s="21"/>
      <c r="BP958" s="21"/>
      <c r="BQ958" s="21"/>
      <c r="BR958" s="21"/>
      <c r="BS958" s="21"/>
      <c r="BT958" s="21"/>
      <c r="BU958" s="21"/>
      <c r="BV958" s="21"/>
      <c r="BW958" s="21"/>
      <c r="BX958" s="21"/>
      <c r="BY958" s="21"/>
      <c r="BZ958" s="21"/>
      <c r="CA958" s="21"/>
      <c r="CB958" s="21"/>
      <c r="CC958" s="21"/>
      <c r="CD958" s="21"/>
      <c r="CE958" s="21"/>
      <c r="CF958" s="21"/>
      <c r="CG958" s="21"/>
      <c r="CH958" s="21"/>
      <c r="CI958" s="21"/>
      <c r="CJ958" s="21"/>
      <c r="CK958" s="21"/>
      <c r="CL958" s="21"/>
      <c r="CM958" s="21"/>
      <c r="CN958" s="21"/>
      <c r="CO958" s="21"/>
      <c r="CP958" s="21"/>
      <c r="CQ958" s="21"/>
      <c r="CR958" s="21"/>
      <c r="CS958" s="21"/>
      <c r="CT958" s="21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</row>
    <row r="959" spans="1:267" ht="15.75" customHeight="1" thickBo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BL959" s="21"/>
      <c r="BM959" s="21"/>
      <c r="BN959" s="21"/>
      <c r="BO959" s="21"/>
      <c r="BP959" s="21"/>
      <c r="BQ959" s="21"/>
      <c r="BR959" s="21"/>
      <c r="BS959" s="21"/>
      <c r="BT959" s="21"/>
      <c r="BU959" s="21"/>
      <c r="BV959" s="21"/>
      <c r="BW959" s="21"/>
      <c r="BX959" s="21"/>
      <c r="BY959" s="21"/>
      <c r="BZ959" s="21"/>
      <c r="CA959" s="21"/>
      <c r="CB959" s="21"/>
      <c r="CC959" s="21"/>
      <c r="CD959" s="21"/>
      <c r="CE959" s="21"/>
      <c r="CF959" s="21"/>
      <c r="CG959" s="21"/>
      <c r="CH959" s="21"/>
      <c r="CI959" s="21"/>
      <c r="CJ959" s="21"/>
      <c r="CK959" s="21"/>
      <c r="CL959" s="21"/>
      <c r="CM959" s="21"/>
      <c r="CN959" s="21"/>
      <c r="CO959" s="21"/>
      <c r="CP959" s="21"/>
      <c r="CQ959" s="21"/>
      <c r="CR959" s="21"/>
      <c r="CS959" s="21"/>
      <c r="CT959" s="21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</row>
    <row r="960" spans="1:267" ht="15.75" customHeight="1" thickBo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BL960" s="21"/>
      <c r="BM960" s="21"/>
      <c r="BN960" s="21"/>
      <c r="BO960" s="21"/>
      <c r="BP960" s="21"/>
      <c r="BQ960" s="21"/>
      <c r="BR960" s="21"/>
      <c r="BS960" s="21"/>
      <c r="BT960" s="21"/>
      <c r="BU960" s="21"/>
      <c r="BV960" s="21"/>
      <c r="BW960" s="21"/>
      <c r="BX960" s="21"/>
      <c r="BY960" s="21"/>
      <c r="BZ960" s="21"/>
      <c r="CA960" s="21"/>
      <c r="CB960" s="21"/>
      <c r="CC960" s="21"/>
      <c r="CD960" s="21"/>
      <c r="CE960" s="21"/>
      <c r="CF960" s="21"/>
      <c r="CG960" s="21"/>
      <c r="CH960" s="21"/>
      <c r="CI960" s="21"/>
      <c r="CJ960" s="21"/>
      <c r="CK960" s="21"/>
      <c r="CL960" s="21"/>
      <c r="CM960" s="21"/>
      <c r="CN960" s="21"/>
      <c r="CO960" s="21"/>
      <c r="CP960" s="21"/>
      <c r="CQ960" s="21"/>
      <c r="CR960" s="21"/>
      <c r="CS960" s="21"/>
      <c r="CT960" s="21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</row>
    <row r="961" spans="1:267" ht="15.75" customHeight="1" thickBo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BL961" s="21"/>
      <c r="BM961" s="21"/>
      <c r="BN961" s="21"/>
      <c r="BO961" s="21"/>
      <c r="BP961" s="21"/>
      <c r="BQ961" s="21"/>
      <c r="BR961" s="21"/>
      <c r="BS961" s="21"/>
      <c r="BT961" s="21"/>
      <c r="BU961" s="21"/>
      <c r="BV961" s="21"/>
      <c r="BW961" s="21"/>
      <c r="BX961" s="21"/>
      <c r="BY961" s="21"/>
      <c r="BZ961" s="21"/>
      <c r="CA961" s="21"/>
      <c r="CB961" s="21"/>
      <c r="CC961" s="21"/>
      <c r="CD961" s="21"/>
      <c r="CE961" s="21"/>
      <c r="CF961" s="21"/>
      <c r="CG961" s="21"/>
      <c r="CH961" s="21"/>
      <c r="CI961" s="21"/>
      <c r="CJ961" s="21"/>
      <c r="CK961" s="21"/>
      <c r="CL961" s="21"/>
      <c r="CM961" s="21"/>
      <c r="CN961" s="21"/>
      <c r="CO961" s="21"/>
      <c r="CP961" s="21"/>
      <c r="CQ961" s="21"/>
      <c r="CR961" s="21"/>
      <c r="CS961" s="21"/>
      <c r="CT961" s="21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</row>
    <row r="962" spans="1:267" ht="15.75" customHeight="1" thickBo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BL962" s="21"/>
      <c r="BM962" s="21"/>
      <c r="BN962" s="21"/>
      <c r="BO962" s="21"/>
      <c r="BP962" s="21"/>
      <c r="BQ962" s="21"/>
      <c r="BR962" s="21"/>
      <c r="BS962" s="21"/>
      <c r="BT962" s="21"/>
      <c r="BU962" s="21"/>
      <c r="BV962" s="21"/>
      <c r="BW962" s="21"/>
      <c r="BX962" s="21"/>
      <c r="BY962" s="21"/>
      <c r="BZ962" s="21"/>
      <c r="CA962" s="21"/>
      <c r="CB962" s="21"/>
      <c r="CC962" s="21"/>
      <c r="CD962" s="21"/>
      <c r="CE962" s="21"/>
      <c r="CF962" s="21"/>
      <c r="CG962" s="21"/>
      <c r="CH962" s="21"/>
      <c r="CI962" s="21"/>
      <c r="CJ962" s="21"/>
      <c r="CK962" s="21"/>
      <c r="CL962" s="21"/>
      <c r="CM962" s="21"/>
      <c r="CN962" s="21"/>
      <c r="CO962" s="21"/>
      <c r="CP962" s="21"/>
      <c r="CQ962" s="21"/>
      <c r="CR962" s="21"/>
      <c r="CS962" s="21"/>
      <c r="CT962" s="21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</row>
    <row r="963" spans="1:267" ht="15.75" customHeight="1" thickBo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BL963" s="21"/>
      <c r="BM963" s="21"/>
      <c r="BN963" s="21"/>
      <c r="BO963" s="21"/>
      <c r="BP963" s="21"/>
      <c r="BQ963" s="21"/>
      <c r="BR963" s="21"/>
      <c r="BS963" s="21"/>
      <c r="BT963" s="21"/>
      <c r="BU963" s="21"/>
      <c r="BV963" s="21"/>
      <c r="BW963" s="21"/>
      <c r="BX963" s="21"/>
      <c r="BY963" s="21"/>
      <c r="BZ963" s="21"/>
      <c r="CA963" s="21"/>
      <c r="CB963" s="21"/>
      <c r="CC963" s="21"/>
      <c r="CD963" s="21"/>
      <c r="CE963" s="21"/>
      <c r="CF963" s="21"/>
      <c r="CG963" s="21"/>
      <c r="CH963" s="21"/>
      <c r="CI963" s="21"/>
      <c r="CJ963" s="21"/>
      <c r="CK963" s="21"/>
      <c r="CL963" s="21"/>
      <c r="CM963" s="21"/>
      <c r="CN963" s="21"/>
      <c r="CO963" s="21"/>
      <c r="CP963" s="21"/>
      <c r="CQ963" s="21"/>
      <c r="CR963" s="21"/>
      <c r="CS963" s="21"/>
      <c r="CT963" s="21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</row>
    <row r="964" spans="1:267" ht="15.75" customHeight="1" thickBo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BL964" s="21"/>
      <c r="BM964" s="21"/>
      <c r="BN964" s="21"/>
      <c r="BO964" s="21"/>
      <c r="BP964" s="21"/>
      <c r="BQ964" s="21"/>
      <c r="BR964" s="21"/>
      <c r="BS964" s="21"/>
      <c r="BT964" s="21"/>
      <c r="BU964" s="21"/>
      <c r="BV964" s="21"/>
      <c r="BW964" s="21"/>
      <c r="BX964" s="21"/>
      <c r="BY964" s="21"/>
      <c r="BZ964" s="21"/>
      <c r="CA964" s="21"/>
      <c r="CB964" s="21"/>
      <c r="CC964" s="21"/>
      <c r="CD964" s="21"/>
      <c r="CE964" s="21"/>
      <c r="CF964" s="21"/>
      <c r="CG964" s="21"/>
      <c r="CH964" s="21"/>
      <c r="CI964" s="21"/>
      <c r="CJ964" s="21"/>
      <c r="CK964" s="21"/>
      <c r="CL964" s="21"/>
      <c r="CM964" s="21"/>
      <c r="CN964" s="21"/>
      <c r="CO964" s="21"/>
      <c r="CP964" s="21"/>
      <c r="CQ964" s="21"/>
      <c r="CR964" s="21"/>
      <c r="CS964" s="21"/>
      <c r="CT964" s="21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</row>
    <row r="965" spans="1:267" ht="15.75" customHeight="1" thickBo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BL965" s="21"/>
      <c r="BM965" s="21"/>
      <c r="BN965" s="21"/>
      <c r="BO965" s="21"/>
      <c r="BP965" s="21"/>
      <c r="BQ965" s="21"/>
      <c r="BR965" s="21"/>
      <c r="BS965" s="21"/>
      <c r="BT965" s="21"/>
      <c r="BU965" s="21"/>
      <c r="BV965" s="21"/>
      <c r="BW965" s="21"/>
      <c r="BX965" s="21"/>
      <c r="BY965" s="21"/>
      <c r="BZ965" s="21"/>
      <c r="CA965" s="21"/>
      <c r="CB965" s="21"/>
      <c r="CC965" s="21"/>
      <c r="CD965" s="21"/>
      <c r="CE965" s="21"/>
      <c r="CF965" s="21"/>
      <c r="CG965" s="21"/>
      <c r="CH965" s="21"/>
      <c r="CI965" s="21"/>
      <c r="CJ965" s="21"/>
      <c r="CK965" s="21"/>
      <c r="CL965" s="21"/>
      <c r="CM965" s="21"/>
      <c r="CN965" s="21"/>
      <c r="CO965" s="21"/>
      <c r="CP965" s="21"/>
      <c r="CQ965" s="21"/>
      <c r="CR965" s="21"/>
      <c r="CS965" s="21"/>
      <c r="CT965" s="21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</row>
    <row r="966" spans="1:267" ht="15.75" customHeight="1" thickBo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BL966" s="21"/>
      <c r="BM966" s="21"/>
      <c r="BN966" s="21"/>
      <c r="BO966" s="21"/>
      <c r="BP966" s="21"/>
      <c r="BQ966" s="21"/>
      <c r="BR966" s="21"/>
      <c r="BS966" s="21"/>
      <c r="BT966" s="21"/>
      <c r="BU966" s="21"/>
      <c r="BV966" s="21"/>
      <c r="BW966" s="21"/>
      <c r="BX966" s="21"/>
      <c r="BY966" s="21"/>
      <c r="BZ966" s="21"/>
      <c r="CA966" s="21"/>
      <c r="CB966" s="21"/>
      <c r="CC966" s="21"/>
      <c r="CD966" s="21"/>
      <c r="CE966" s="21"/>
      <c r="CF966" s="21"/>
      <c r="CG966" s="21"/>
      <c r="CH966" s="21"/>
      <c r="CI966" s="21"/>
      <c r="CJ966" s="21"/>
      <c r="CK966" s="21"/>
      <c r="CL966" s="21"/>
      <c r="CM966" s="21"/>
      <c r="CN966" s="21"/>
      <c r="CO966" s="21"/>
      <c r="CP966" s="21"/>
      <c r="CQ966" s="21"/>
      <c r="CR966" s="21"/>
      <c r="CS966" s="21"/>
      <c r="CT966" s="21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</row>
    <row r="967" spans="1:267" ht="15.75" customHeight="1" thickBo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BL967" s="21"/>
      <c r="BM967" s="21"/>
      <c r="BN967" s="21"/>
      <c r="BO967" s="21"/>
      <c r="BP967" s="21"/>
      <c r="BQ967" s="21"/>
      <c r="BR967" s="21"/>
      <c r="BS967" s="21"/>
      <c r="BT967" s="21"/>
      <c r="BU967" s="21"/>
      <c r="BV967" s="21"/>
      <c r="BW967" s="21"/>
      <c r="BX967" s="21"/>
      <c r="BY967" s="21"/>
      <c r="BZ967" s="21"/>
      <c r="CA967" s="21"/>
      <c r="CB967" s="21"/>
      <c r="CC967" s="21"/>
      <c r="CD967" s="21"/>
      <c r="CE967" s="21"/>
      <c r="CF967" s="21"/>
      <c r="CG967" s="21"/>
      <c r="CH967" s="21"/>
      <c r="CI967" s="21"/>
      <c r="CJ967" s="21"/>
      <c r="CK967" s="21"/>
      <c r="CL967" s="21"/>
      <c r="CM967" s="21"/>
      <c r="CN967" s="21"/>
      <c r="CO967" s="21"/>
      <c r="CP967" s="21"/>
      <c r="CQ967" s="21"/>
      <c r="CR967" s="21"/>
      <c r="CS967" s="21"/>
      <c r="CT967" s="21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</row>
    <row r="968" spans="1:267" ht="15.75" customHeight="1" thickBo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BL968" s="21"/>
      <c r="BM968" s="21"/>
      <c r="BN968" s="21"/>
      <c r="BO968" s="21"/>
      <c r="BP968" s="21"/>
      <c r="BQ968" s="21"/>
      <c r="BR968" s="21"/>
      <c r="BS968" s="21"/>
      <c r="BT968" s="21"/>
      <c r="BU968" s="21"/>
      <c r="BV968" s="21"/>
      <c r="BW968" s="21"/>
      <c r="BX968" s="21"/>
      <c r="BY968" s="21"/>
      <c r="BZ968" s="21"/>
      <c r="CA968" s="21"/>
      <c r="CB968" s="21"/>
      <c r="CC968" s="21"/>
      <c r="CD968" s="21"/>
      <c r="CE968" s="21"/>
      <c r="CF968" s="21"/>
      <c r="CG968" s="21"/>
      <c r="CH968" s="21"/>
      <c r="CI968" s="21"/>
      <c r="CJ968" s="21"/>
      <c r="CK968" s="21"/>
      <c r="CL968" s="21"/>
      <c r="CM968" s="21"/>
      <c r="CN968" s="21"/>
      <c r="CO968" s="21"/>
      <c r="CP968" s="21"/>
      <c r="CQ968" s="21"/>
      <c r="CR968" s="21"/>
      <c r="CS968" s="21"/>
      <c r="CT968" s="21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</row>
    <row r="969" spans="1:267" ht="15.75" customHeight="1" thickBo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BL969" s="21"/>
      <c r="BM969" s="21"/>
      <c r="BN969" s="21"/>
      <c r="BO969" s="21"/>
      <c r="BP969" s="21"/>
      <c r="BQ969" s="21"/>
      <c r="BR969" s="21"/>
      <c r="BS969" s="21"/>
      <c r="BT969" s="21"/>
      <c r="BU969" s="21"/>
      <c r="BV969" s="21"/>
      <c r="BW969" s="21"/>
      <c r="BX969" s="21"/>
      <c r="BY969" s="21"/>
      <c r="BZ969" s="21"/>
      <c r="CA969" s="21"/>
      <c r="CB969" s="21"/>
      <c r="CC969" s="21"/>
      <c r="CD969" s="21"/>
      <c r="CE969" s="21"/>
      <c r="CF969" s="21"/>
      <c r="CG969" s="21"/>
      <c r="CH969" s="21"/>
      <c r="CI969" s="21"/>
      <c r="CJ969" s="21"/>
      <c r="CK969" s="21"/>
      <c r="CL969" s="21"/>
      <c r="CM969" s="21"/>
      <c r="CN969" s="21"/>
      <c r="CO969" s="21"/>
      <c r="CP969" s="21"/>
      <c r="CQ969" s="21"/>
      <c r="CR969" s="21"/>
      <c r="CS969" s="21"/>
      <c r="CT969" s="21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</row>
    <row r="970" spans="1:267" ht="15.75" customHeight="1" thickBo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  <c r="BO970" s="21"/>
      <c r="BP970" s="21"/>
      <c r="BQ970" s="21"/>
      <c r="BR970" s="21"/>
      <c r="BS970" s="21"/>
      <c r="BT970" s="21"/>
      <c r="BU970" s="21"/>
      <c r="BV970" s="21"/>
      <c r="BW970" s="21"/>
      <c r="BX970" s="21"/>
      <c r="BY970" s="21"/>
      <c r="BZ970" s="21"/>
      <c r="CA970" s="21"/>
      <c r="CB970" s="21"/>
      <c r="CC970" s="21"/>
      <c r="CD970" s="21"/>
      <c r="CE970" s="21"/>
      <c r="CF970" s="21"/>
      <c r="CG970" s="21"/>
      <c r="CH970" s="21"/>
      <c r="CI970" s="21"/>
      <c r="CJ970" s="21"/>
      <c r="CK970" s="21"/>
      <c r="CL970" s="21"/>
      <c r="CM970" s="21"/>
      <c r="CN970" s="21"/>
      <c r="CO970" s="21"/>
      <c r="CP970" s="21"/>
      <c r="CQ970" s="21"/>
      <c r="CR970" s="21"/>
      <c r="CS970" s="21"/>
      <c r="CT970" s="21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</row>
    <row r="971" spans="1:267" ht="15.75" customHeight="1" thickBo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BL971" s="21"/>
      <c r="BM971" s="21"/>
      <c r="BN971" s="21"/>
      <c r="BO971" s="21"/>
      <c r="BP971" s="21"/>
      <c r="BQ971" s="21"/>
      <c r="BR971" s="21"/>
      <c r="BS971" s="21"/>
      <c r="BT971" s="21"/>
      <c r="BU971" s="21"/>
      <c r="BV971" s="21"/>
      <c r="BW971" s="21"/>
      <c r="BX971" s="21"/>
      <c r="BY971" s="21"/>
      <c r="BZ971" s="21"/>
      <c r="CA971" s="21"/>
      <c r="CB971" s="21"/>
      <c r="CC971" s="21"/>
      <c r="CD971" s="21"/>
      <c r="CE971" s="21"/>
      <c r="CF971" s="21"/>
      <c r="CG971" s="21"/>
      <c r="CH971" s="21"/>
      <c r="CI971" s="21"/>
      <c r="CJ971" s="21"/>
      <c r="CK971" s="21"/>
      <c r="CL971" s="21"/>
      <c r="CM971" s="21"/>
      <c r="CN971" s="21"/>
      <c r="CO971" s="21"/>
      <c r="CP971" s="21"/>
      <c r="CQ971" s="21"/>
      <c r="CR971" s="21"/>
      <c r="CS971" s="21"/>
      <c r="CT971" s="21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</row>
    <row r="972" spans="1:267" ht="15.75" customHeight="1" thickBo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BL972" s="21"/>
      <c r="BM972" s="21"/>
      <c r="BN972" s="21"/>
      <c r="BO972" s="21"/>
      <c r="BP972" s="21"/>
      <c r="BQ972" s="21"/>
      <c r="BR972" s="21"/>
      <c r="BS972" s="21"/>
      <c r="BT972" s="21"/>
      <c r="BU972" s="21"/>
      <c r="BV972" s="21"/>
      <c r="BW972" s="21"/>
      <c r="BX972" s="21"/>
      <c r="BY972" s="21"/>
      <c r="BZ972" s="21"/>
      <c r="CA972" s="21"/>
      <c r="CB972" s="21"/>
      <c r="CC972" s="21"/>
      <c r="CD972" s="21"/>
      <c r="CE972" s="21"/>
      <c r="CF972" s="21"/>
      <c r="CG972" s="21"/>
      <c r="CH972" s="21"/>
      <c r="CI972" s="21"/>
      <c r="CJ972" s="21"/>
      <c r="CK972" s="21"/>
      <c r="CL972" s="21"/>
      <c r="CM972" s="21"/>
      <c r="CN972" s="21"/>
      <c r="CO972" s="21"/>
      <c r="CP972" s="21"/>
      <c r="CQ972" s="21"/>
      <c r="CR972" s="21"/>
      <c r="CS972" s="21"/>
      <c r="CT972" s="21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</row>
    <row r="973" spans="1:267" ht="15.75" customHeight="1" thickBo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BL973" s="21"/>
      <c r="BM973" s="21"/>
      <c r="BN973" s="21"/>
      <c r="BO973" s="21"/>
      <c r="BP973" s="21"/>
      <c r="BQ973" s="21"/>
      <c r="BR973" s="21"/>
      <c r="BS973" s="21"/>
      <c r="BT973" s="21"/>
      <c r="BU973" s="21"/>
      <c r="BV973" s="21"/>
      <c r="BW973" s="21"/>
      <c r="BX973" s="21"/>
      <c r="BY973" s="21"/>
      <c r="BZ973" s="21"/>
      <c r="CA973" s="21"/>
      <c r="CB973" s="21"/>
      <c r="CC973" s="21"/>
      <c r="CD973" s="21"/>
      <c r="CE973" s="21"/>
      <c r="CF973" s="21"/>
      <c r="CG973" s="21"/>
      <c r="CH973" s="21"/>
      <c r="CI973" s="21"/>
      <c r="CJ973" s="21"/>
      <c r="CK973" s="21"/>
      <c r="CL973" s="21"/>
      <c r="CM973" s="21"/>
      <c r="CN973" s="21"/>
      <c r="CO973" s="21"/>
      <c r="CP973" s="21"/>
      <c r="CQ973" s="21"/>
      <c r="CR973" s="21"/>
      <c r="CS973" s="21"/>
      <c r="CT973" s="21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</row>
    <row r="974" spans="1:267" ht="15.75" customHeight="1" thickBo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BL974" s="21"/>
      <c r="BM974" s="21"/>
      <c r="BN974" s="21"/>
      <c r="BO974" s="21"/>
      <c r="BP974" s="21"/>
      <c r="BQ974" s="21"/>
      <c r="BR974" s="21"/>
      <c r="BS974" s="21"/>
      <c r="BT974" s="21"/>
      <c r="BU974" s="21"/>
      <c r="BV974" s="21"/>
      <c r="BW974" s="21"/>
      <c r="BX974" s="21"/>
      <c r="BY974" s="21"/>
      <c r="BZ974" s="21"/>
      <c r="CA974" s="21"/>
      <c r="CB974" s="21"/>
      <c r="CC974" s="21"/>
      <c r="CD974" s="21"/>
      <c r="CE974" s="21"/>
      <c r="CF974" s="21"/>
      <c r="CG974" s="21"/>
      <c r="CH974" s="21"/>
      <c r="CI974" s="21"/>
      <c r="CJ974" s="21"/>
      <c r="CK974" s="21"/>
      <c r="CL974" s="21"/>
      <c r="CM974" s="21"/>
      <c r="CN974" s="21"/>
      <c r="CO974" s="21"/>
      <c r="CP974" s="21"/>
      <c r="CQ974" s="21"/>
      <c r="CR974" s="21"/>
      <c r="CS974" s="21"/>
      <c r="CT974" s="21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</row>
    <row r="975" spans="1:267" ht="15.75" customHeight="1" thickBo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BL975" s="21"/>
      <c r="BM975" s="21"/>
      <c r="BN975" s="21"/>
      <c r="BO975" s="21"/>
      <c r="BP975" s="21"/>
      <c r="BQ975" s="21"/>
      <c r="BR975" s="21"/>
      <c r="BS975" s="21"/>
      <c r="BT975" s="21"/>
      <c r="BU975" s="21"/>
      <c r="BV975" s="21"/>
      <c r="BW975" s="21"/>
      <c r="BX975" s="21"/>
      <c r="BY975" s="21"/>
      <c r="BZ975" s="21"/>
      <c r="CA975" s="21"/>
      <c r="CB975" s="21"/>
      <c r="CC975" s="21"/>
      <c r="CD975" s="21"/>
      <c r="CE975" s="21"/>
      <c r="CF975" s="21"/>
      <c r="CG975" s="21"/>
      <c r="CH975" s="21"/>
      <c r="CI975" s="21"/>
      <c r="CJ975" s="21"/>
      <c r="CK975" s="21"/>
      <c r="CL975" s="21"/>
      <c r="CM975" s="21"/>
      <c r="CN975" s="21"/>
      <c r="CO975" s="21"/>
      <c r="CP975" s="21"/>
      <c r="CQ975" s="21"/>
      <c r="CR975" s="21"/>
      <c r="CS975" s="21"/>
      <c r="CT975" s="21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</row>
    <row r="976" spans="1:267" ht="15.75" customHeight="1" thickBo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BL976" s="21"/>
      <c r="BM976" s="21"/>
      <c r="BN976" s="21"/>
      <c r="BO976" s="21"/>
      <c r="BP976" s="21"/>
      <c r="BQ976" s="21"/>
      <c r="BR976" s="21"/>
      <c r="BS976" s="21"/>
      <c r="BT976" s="21"/>
      <c r="BU976" s="21"/>
      <c r="BV976" s="21"/>
      <c r="BW976" s="21"/>
      <c r="BX976" s="21"/>
      <c r="BY976" s="21"/>
      <c r="BZ976" s="21"/>
      <c r="CA976" s="21"/>
      <c r="CB976" s="21"/>
      <c r="CC976" s="21"/>
      <c r="CD976" s="21"/>
      <c r="CE976" s="21"/>
      <c r="CF976" s="21"/>
      <c r="CG976" s="21"/>
      <c r="CH976" s="21"/>
      <c r="CI976" s="21"/>
      <c r="CJ976" s="21"/>
      <c r="CK976" s="21"/>
      <c r="CL976" s="21"/>
      <c r="CM976" s="21"/>
      <c r="CN976" s="21"/>
      <c r="CO976" s="21"/>
      <c r="CP976" s="21"/>
      <c r="CQ976" s="21"/>
      <c r="CR976" s="21"/>
      <c r="CS976" s="21"/>
      <c r="CT976" s="21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</row>
    <row r="977" spans="1:267" ht="15.75" customHeight="1" thickBo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  <c r="BP977" s="21"/>
      <c r="BQ977" s="21"/>
      <c r="BR977" s="21"/>
      <c r="BS977" s="21"/>
      <c r="BT977" s="21"/>
      <c r="BU977" s="21"/>
      <c r="BV977" s="21"/>
      <c r="BW977" s="21"/>
      <c r="BX977" s="21"/>
      <c r="BY977" s="21"/>
      <c r="BZ977" s="21"/>
      <c r="CA977" s="21"/>
      <c r="CB977" s="21"/>
      <c r="CC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</row>
    <row r="978" spans="1:267" ht="15.75" customHeight="1" thickBo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BL978" s="21"/>
      <c r="BM978" s="21"/>
      <c r="BN978" s="21"/>
      <c r="BO978" s="21"/>
      <c r="BP978" s="21"/>
      <c r="BQ978" s="21"/>
      <c r="BR978" s="21"/>
      <c r="BS978" s="21"/>
      <c r="BT978" s="21"/>
      <c r="BU978" s="21"/>
      <c r="BV978" s="21"/>
      <c r="BW978" s="21"/>
      <c r="BX978" s="21"/>
      <c r="BY978" s="21"/>
      <c r="BZ978" s="21"/>
      <c r="CA978" s="21"/>
      <c r="CB978" s="21"/>
      <c r="CC978" s="21"/>
      <c r="CD978" s="21"/>
      <c r="CE978" s="21"/>
      <c r="CF978" s="21"/>
      <c r="CG978" s="21"/>
      <c r="CH978" s="21"/>
      <c r="CI978" s="21"/>
      <c r="CJ978" s="21"/>
      <c r="CK978" s="21"/>
      <c r="CL978" s="21"/>
      <c r="CM978" s="21"/>
      <c r="CN978" s="21"/>
      <c r="CO978" s="21"/>
      <c r="CP978" s="21"/>
      <c r="CQ978" s="21"/>
      <c r="CR978" s="21"/>
      <c r="CS978" s="21"/>
      <c r="CT978" s="21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</row>
    <row r="979" spans="1:267" ht="15.75" customHeight="1" thickBo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/>
      <c r="BM979" s="21"/>
      <c r="BN979" s="21"/>
      <c r="BO979" s="21"/>
      <c r="BP979" s="21"/>
      <c r="BQ979" s="21"/>
      <c r="BR979" s="21"/>
      <c r="BS979" s="21"/>
      <c r="BT979" s="21"/>
      <c r="BU979" s="21"/>
      <c r="BV979" s="21"/>
      <c r="BW979" s="21"/>
      <c r="BX979" s="21"/>
      <c r="BY979" s="21"/>
      <c r="BZ979" s="21"/>
      <c r="CA979" s="21"/>
      <c r="CB979" s="21"/>
      <c r="CC979" s="21"/>
      <c r="CD979" s="21"/>
      <c r="CE979" s="21"/>
      <c r="CF979" s="21"/>
      <c r="CG979" s="21"/>
      <c r="CH979" s="21"/>
      <c r="CI979" s="21"/>
      <c r="CJ979" s="21"/>
      <c r="CK979" s="21"/>
      <c r="CL979" s="21"/>
      <c r="CM979" s="21"/>
      <c r="CN979" s="21"/>
      <c r="CO979" s="21"/>
      <c r="CP979" s="21"/>
      <c r="CQ979" s="21"/>
      <c r="CR979" s="21"/>
      <c r="CS979" s="21"/>
      <c r="CT979" s="21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</row>
    <row r="980" spans="1:267" ht="15.75" customHeight="1" thickBo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BL980" s="21"/>
      <c r="BM980" s="21"/>
      <c r="BN980" s="21"/>
      <c r="BO980" s="21"/>
      <c r="BP980" s="21"/>
      <c r="BQ980" s="21"/>
      <c r="BR980" s="21"/>
      <c r="BS980" s="21"/>
      <c r="BT980" s="21"/>
      <c r="BU980" s="21"/>
      <c r="BV980" s="21"/>
      <c r="BW980" s="21"/>
      <c r="BX980" s="21"/>
      <c r="BY980" s="21"/>
      <c r="BZ980" s="21"/>
      <c r="CA980" s="21"/>
      <c r="CB980" s="21"/>
      <c r="CC980" s="21"/>
      <c r="CD980" s="21"/>
      <c r="CE980" s="21"/>
      <c r="CF980" s="21"/>
      <c r="CG980" s="21"/>
      <c r="CH980" s="21"/>
      <c r="CI980" s="21"/>
      <c r="CJ980" s="21"/>
      <c r="CK980" s="21"/>
      <c r="CL980" s="21"/>
      <c r="CM980" s="21"/>
      <c r="CN980" s="21"/>
      <c r="CO980" s="21"/>
      <c r="CP980" s="21"/>
      <c r="CQ980" s="21"/>
      <c r="CR980" s="21"/>
      <c r="CS980" s="21"/>
      <c r="CT980" s="21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</row>
    <row r="981" spans="1:267" ht="15.75" customHeight="1" thickBo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BL981" s="21"/>
      <c r="BM981" s="21"/>
      <c r="BN981" s="21"/>
      <c r="BO981" s="21"/>
      <c r="BP981" s="21"/>
      <c r="BQ981" s="21"/>
      <c r="BR981" s="21"/>
      <c r="BS981" s="21"/>
      <c r="BT981" s="21"/>
      <c r="BU981" s="21"/>
      <c r="BV981" s="21"/>
      <c r="BW981" s="21"/>
      <c r="BX981" s="21"/>
      <c r="BY981" s="21"/>
      <c r="BZ981" s="21"/>
      <c r="CA981" s="21"/>
      <c r="CB981" s="21"/>
      <c r="CC981" s="21"/>
      <c r="CD981" s="21"/>
      <c r="CE981" s="21"/>
      <c r="CF981" s="21"/>
      <c r="CG981" s="21"/>
      <c r="CH981" s="21"/>
      <c r="CI981" s="21"/>
      <c r="CJ981" s="21"/>
      <c r="CK981" s="21"/>
      <c r="CL981" s="21"/>
      <c r="CM981" s="21"/>
      <c r="CN981" s="21"/>
      <c r="CO981" s="21"/>
      <c r="CP981" s="21"/>
      <c r="CQ981" s="21"/>
      <c r="CR981" s="21"/>
      <c r="CS981" s="21"/>
      <c r="CT981" s="21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</row>
    <row r="982" spans="1:267" ht="15.75" customHeight="1" thickBo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BL982" s="21"/>
      <c r="BM982" s="21"/>
      <c r="BN982" s="21"/>
      <c r="BO982" s="21"/>
      <c r="BP982" s="21"/>
      <c r="BQ982" s="21"/>
      <c r="BR982" s="21"/>
      <c r="BS982" s="21"/>
      <c r="BT982" s="21"/>
      <c r="BU982" s="21"/>
      <c r="BV982" s="21"/>
      <c r="BW982" s="21"/>
      <c r="BX982" s="21"/>
      <c r="BY982" s="21"/>
      <c r="BZ982" s="21"/>
      <c r="CA982" s="21"/>
      <c r="CB982" s="21"/>
      <c r="CC982" s="21"/>
      <c r="CD982" s="21"/>
      <c r="CE982" s="21"/>
      <c r="CF982" s="21"/>
      <c r="CG982" s="21"/>
      <c r="CH982" s="21"/>
      <c r="CI982" s="21"/>
      <c r="CJ982" s="21"/>
      <c r="CK982" s="21"/>
      <c r="CL982" s="21"/>
      <c r="CM982" s="21"/>
      <c r="CN982" s="21"/>
      <c r="CO982" s="21"/>
      <c r="CP982" s="21"/>
      <c r="CQ982" s="21"/>
      <c r="CR982" s="21"/>
      <c r="CS982" s="21"/>
      <c r="CT982" s="21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</row>
    <row r="983" spans="1:267" ht="15.75" customHeight="1" thickBo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BL983" s="21"/>
      <c r="BM983" s="21"/>
      <c r="BN983" s="21"/>
      <c r="BO983" s="21"/>
      <c r="BP983" s="21"/>
      <c r="BQ983" s="21"/>
      <c r="BR983" s="21"/>
      <c r="BS983" s="21"/>
      <c r="BT983" s="21"/>
      <c r="BU983" s="21"/>
      <c r="BV983" s="21"/>
      <c r="BW983" s="21"/>
      <c r="BX983" s="21"/>
      <c r="BY983" s="21"/>
      <c r="BZ983" s="21"/>
      <c r="CA983" s="21"/>
      <c r="CB983" s="21"/>
      <c r="CC983" s="21"/>
      <c r="CD983" s="21"/>
      <c r="CE983" s="21"/>
      <c r="CF983" s="21"/>
      <c r="CG983" s="21"/>
      <c r="CH983" s="21"/>
      <c r="CI983" s="21"/>
      <c r="CJ983" s="21"/>
      <c r="CK983" s="21"/>
      <c r="CL983" s="21"/>
      <c r="CM983" s="21"/>
      <c r="CN983" s="21"/>
      <c r="CO983" s="21"/>
      <c r="CP983" s="21"/>
      <c r="CQ983" s="21"/>
      <c r="CR983" s="21"/>
      <c r="CS983" s="21"/>
      <c r="CT983" s="21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</row>
    <row r="984" spans="1:267" ht="15.75" customHeight="1" thickBo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BL984" s="21"/>
      <c r="BM984" s="21"/>
      <c r="BN984" s="21"/>
      <c r="BO984" s="21"/>
      <c r="BP984" s="21"/>
      <c r="BQ984" s="21"/>
      <c r="BR984" s="21"/>
      <c r="BS984" s="21"/>
      <c r="BT984" s="21"/>
      <c r="BU984" s="21"/>
      <c r="BV984" s="21"/>
      <c r="BW984" s="21"/>
      <c r="BX984" s="21"/>
      <c r="BY984" s="21"/>
      <c r="BZ984" s="21"/>
      <c r="CA984" s="21"/>
      <c r="CB984" s="21"/>
      <c r="CC984" s="21"/>
      <c r="CD984" s="21"/>
      <c r="CE984" s="21"/>
      <c r="CF984" s="21"/>
      <c r="CG984" s="21"/>
      <c r="CH984" s="21"/>
      <c r="CI984" s="21"/>
      <c r="CJ984" s="21"/>
      <c r="CK984" s="21"/>
      <c r="CL984" s="21"/>
      <c r="CM984" s="21"/>
      <c r="CN984" s="21"/>
      <c r="CO984" s="21"/>
      <c r="CP984" s="21"/>
      <c r="CQ984" s="21"/>
      <c r="CR984" s="21"/>
      <c r="CS984" s="21"/>
      <c r="CT984" s="21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</row>
    <row r="985" spans="1:267" ht="15.75" customHeight="1" thickBo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BL985" s="21"/>
      <c r="BM985" s="21"/>
      <c r="BN985" s="21"/>
      <c r="BO985" s="21"/>
      <c r="BP985" s="21"/>
      <c r="BQ985" s="21"/>
      <c r="BR985" s="21"/>
      <c r="BS985" s="21"/>
      <c r="BT985" s="21"/>
      <c r="BU985" s="21"/>
      <c r="BV985" s="21"/>
      <c r="BW985" s="21"/>
      <c r="BX985" s="21"/>
      <c r="BY985" s="21"/>
      <c r="BZ985" s="21"/>
      <c r="CA985" s="21"/>
      <c r="CB985" s="21"/>
      <c r="CC985" s="21"/>
      <c r="CD985" s="21"/>
      <c r="CE985" s="21"/>
      <c r="CF985" s="21"/>
      <c r="CG985" s="21"/>
      <c r="CH985" s="21"/>
      <c r="CI985" s="21"/>
      <c r="CJ985" s="21"/>
      <c r="CK985" s="21"/>
      <c r="CL985" s="21"/>
      <c r="CM985" s="21"/>
      <c r="CN985" s="21"/>
      <c r="CO985" s="21"/>
      <c r="CP985" s="21"/>
      <c r="CQ985" s="21"/>
      <c r="CR985" s="21"/>
      <c r="CS985" s="21"/>
      <c r="CT985" s="21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</row>
    <row r="986" spans="1:267" ht="15.75" customHeight="1" thickBo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BL986" s="21"/>
      <c r="BM986" s="21"/>
      <c r="BN986" s="21"/>
      <c r="BO986" s="21"/>
      <c r="BP986" s="21"/>
      <c r="BQ986" s="21"/>
      <c r="BR986" s="21"/>
      <c r="BS986" s="21"/>
      <c r="BT986" s="21"/>
      <c r="BU986" s="21"/>
      <c r="BV986" s="21"/>
      <c r="BW986" s="21"/>
      <c r="BX986" s="21"/>
      <c r="BY986" s="21"/>
      <c r="BZ986" s="21"/>
      <c r="CA986" s="21"/>
      <c r="CB986" s="21"/>
      <c r="CC986" s="21"/>
      <c r="CD986" s="21"/>
      <c r="CE986" s="21"/>
      <c r="CF986" s="21"/>
      <c r="CG986" s="21"/>
      <c r="CH986" s="21"/>
      <c r="CI986" s="21"/>
      <c r="CJ986" s="21"/>
      <c r="CK986" s="21"/>
      <c r="CL986" s="21"/>
      <c r="CM986" s="21"/>
      <c r="CN986" s="21"/>
      <c r="CO986" s="21"/>
      <c r="CP986" s="21"/>
      <c r="CQ986" s="21"/>
      <c r="CR986" s="21"/>
      <c r="CS986" s="21"/>
      <c r="CT986" s="21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</row>
    <row r="987" spans="1:267" ht="15.75" customHeight="1" thickBo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BL987" s="21"/>
      <c r="BM987" s="21"/>
      <c r="BN987" s="21"/>
      <c r="BO987" s="21"/>
      <c r="BP987" s="21"/>
      <c r="BQ987" s="21"/>
      <c r="BR987" s="21"/>
      <c r="BS987" s="21"/>
      <c r="BT987" s="21"/>
      <c r="BU987" s="21"/>
      <c r="BV987" s="21"/>
      <c r="BW987" s="21"/>
      <c r="BX987" s="21"/>
      <c r="BY987" s="21"/>
      <c r="BZ987" s="21"/>
      <c r="CA987" s="21"/>
      <c r="CB987" s="21"/>
      <c r="CC987" s="21"/>
      <c r="CD987" s="21"/>
      <c r="CE987" s="21"/>
      <c r="CF987" s="21"/>
      <c r="CG987" s="21"/>
      <c r="CH987" s="21"/>
      <c r="CI987" s="21"/>
      <c r="CJ987" s="21"/>
      <c r="CK987" s="21"/>
      <c r="CL987" s="21"/>
      <c r="CM987" s="21"/>
      <c r="CN987" s="21"/>
      <c r="CO987" s="21"/>
      <c r="CP987" s="21"/>
      <c r="CQ987" s="21"/>
      <c r="CR987" s="21"/>
      <c r="CS987" s="21"/>
      <c r="CT987" s="21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</row>
    <row r="988" spans="1:267" ht="15.75" customHeight="1" thickBo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BL988" s="21"/>
      <c r="BM988" s="21"/>
      <c r="BN988" s="21"/>
      <c r="BO988" s="21"/>
      <c r="BP988" s="21"/>
      <c r="BQ988" s="21"/>
      <c r="BR988" s="21"/>
      <c r="BS988" s="21"/>
      <c r="BT988" s="21"/>
      <c r="BU988" s="21"/>
      <c r="BV988" s="21"/>
      <c r="BW988" s="21"/>
      <c r="BX988" s="21"/>
      <c r="BY988" s="21"/>
      <c r="BZ988" s="21"/>
      <c r="CA988" s="21"/>
      <c r="CB988" s="21"/>
      <c r="CC988" s="21"/>
      <c r="CD988" s="21"/>
      <c r="CE988" s="21"/>
      <c r="CF988" s="21"/>
      <c r="CG988" s="21"/>
      <c r="CH988" s="21"/>
      <c r="CI988" s="21"/>
      <c r="CJ988" s="21"/>
      <c r="CK988" s="21"/>
      <c r="CL988" s="21"/>
      <c r="CM988" s="21"/>
      <c r="CN988" s="21"/>
      <c r="CO988" s="21"/>
      <c r="CP988" s="21"/>
      <c r="CQ988" s="21"/>
      <c r="CR988" s="21"/>
      <c r="CS988" s="21"/>
      <c r="CT988" s="21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</row>
    <row r="989" spans="1:267" ht="15.75" customHeight="1" thickBo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</row>
    <row r="990" spans="1:267" ht="15.75" customHeight="1" thickBo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BL990" s="21"/>
      <c r="BM990" s="21"/>
      <c r="BN990" s="21"/>
      <c r="BO990" s="21"/>
      <c r="BP990" s="21"/>
      <c r="BQ990" s="21"/>
      <c r="BR990" s="21"/>
      <c r="BS990" s="21"/>
      <c r="BT990" s="21"/>
      <c r="BU990" s="21"/>
      <c r="BV990" s="21"/>
      <c r="BW990" s="21"/>
      <c r="BX990" s="21"/>
      <c r="BY990" s="21"/>
      <c r="BZ990" s="21"/>
      <c r="CA990" s="21"/>
      <c r="CB990" s="21"/>
      <c r="CC990" s="21"/>
      <c r="CD990" s="21"/>
      <c r="CE990" s="21"/>
      <c r="CF990" s="21"/>
      <c r="CG990" s="21"/>
      <c r="CH990" s="21"/>
      <c r="CI990" s="21"/>
      <c r="CJ990" s="21"/>
      <c r="CK990" s="21"/>
      <c r="CL990" s="21"/>
      <c r="CM990" s="21"/>
      <c r="CN990" s="21"/>
      <c r="CO990" s="21"/>
      <c r="CP990" s="21"/>
      <c r="CQ990" s="21"/>
      <c r="CR990" s="21"/>
      <c r="CS990" s="21"/>
      <c r="CT990" s="21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</row>
    <row r="991" spans="1:267" ht="15.75" customHeight="1" thickBo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M991" s="21"/>
      <c r="BN991" s="21"/>
      <c r="BO991" s="21"/>
      <c r="BP991" s="21"/>
      <c r="BQ991" s="21"/>
      <c r="BR991" s="21"/>
      <c r="BS991" s="21"/>
      <c r="BT991" s="21"/>
      <c r="BU991" s="21"/>
      <c r="BV991" s="21"/>
      <c r="BW991" s="21"/>
      <c r="BX991" s="21"/>
      <c r="BY991" s="21"/>
      <c r="BZ991" s="21"/>
      <c r="CA991" s="21"/>
      <c r="CB991" s="21"/>
      <c r="CC991" s="21"/>
      <c r="CD991" s="21"/>
      <c r="CE991" s="21"/>
      <c r="CF991" s="21"/>
      <c r="CG991" s="21"/>
      <c r="CH991" s="21"/>
      <c r="CI991" s="21"/>
      <c r="CJ991" s="21"/>
      <c r="CK991" s="21"/>
      <c r="CL991" s="21"/>
      <c r="CM991" s="21"/>
      <c r="CN991" s="21"/>
      <c r="CO991" s="21"/>
      <c r="CP991" s="21"/>
      <c r="CQ991" s="21"/>
      <c r="CR991" s="21"/>
      <c r="CS991" s="21"/>
      <c r="CT991" s="21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</row>
    <row r="992" spans="1:267" ht="15.75" customHeight="1" thickBo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BL992" s="21"/>
      <c r="BM992" s="21"/>
      <c r="BN992" s="21"/>
      <c r="BO992" s="21"/>
      <c r="BP992" s="21"/>
      <c r="BQ992" s="21"/>
      <c r="BR992" s="21"/>
      <c r="BS992" s="21"/>
      <c r="BT992" s="21"/>
      <c r="BU992" s="21"/>
      <c r="BV992" s="21"/>
      <c r="BW992" s="21"/>
      <c r="BX992" s="21"/>
      <c r="BY992" s="21"/>
      <c r="BZ992" s="21"/>
      <c r="CA992" s="21"/>
      <c r="CB992" s="21"/>
      <c r="CC992" s="21"/>
      <c r="CD992" s="21"/>
      <c r="CE992" s="21"/>
      <c r="CF992" s="21"/>
      <c r="CG992" s="21"/>
      <c r="CH992" s="21"/>
      <c r="CI992" s="21"/>
      <c r="CJ992" s="21"/>
      <c r="CK992" s="21"/>
      <c r="CL992" s="21"/>
      <c r="CM992" s="21"/>
      <c r="CN992" s="21"/>
      <c r="CO992" s="21"/>
      <c r="CP992" s="21"/>
      <c r="CQ992" s="21"/>
      <c r="CR992" s="21"/>
      <c r="CS992" s="21"/>
      <c r="CT992" s="21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</row>
    <row r="993" spans="1:267" ht="15.75" customHeight="1" thickBo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BL993" s="21"/>
      <c r="BM993" s="21"/>
      <c r="BN993" s="21"/>
      <c r="BO993" s="21"/>
      <c r="BP993" s="21"/>
      <c r="BQ993" s="21"/>
      <c r="BR993" s="21"/>
      <c r="BS993" s="21"/>
      <c r="BT993" s="21"/>
      <c r="BU993" s="21"/>
      <c r="BV993" s="21"/>
      <c r="BW993" s="21"/>
      <c r="BX993" s="21"/>
      <c r="BY993" s="21"/>
      <c r="BZ993" s="21"/>
      <c r="CA993" s="21"/>
      <c r="CB993" s="21"/>
      <c r="CC993" s="21"/>
      <c r="CD993" s="21"/>
      <c r="CE993" s="21"/>
      <c r="CF993" s="21"/>
      <c r="CG993" s="21"/>
      <c r="CH993" s="21"/>
      <c r="CI993" s="21"/>
      <c r="CJ993" s="21"/>
      <c r="CK993" s="21"/>
      <c r="CL993" s="21"/>
      <c r="CM993" s="21"/>
      <c r="CN993" s="21"/>
      <c r="CO993" s="21"/>
      <c r="CP993" s="21"/>
      <c r="CQ993" s="21"/>
      <c r="CR993" s="21"/>
      <c r="CS993" s="21"/>
      <c r="CT993" s="21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</row>
    <row r="994" spans="1:267" ht="15.75" customHeight="1" thickBo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BL994" s="21"/>
      <c r="BM994" s="21"/>
      <c r="BN994" s="21"/>
      <c r="BO994" s="21"/>
      <c r="BP994" s="21"/>
      <c r="BQ994" s="21"/>
      <c r="BR994" s="21"/>
      <c r="BS994" s="21"/>
      <c r="BT994" s="21"/>
      <c r="BU994" s="21"/>
      <c r="BV994" s="21"/>
      <c r="BW994" s="21"/>
      <c r="BX994" s="21"/>
      <c r="BY994" s="21"/>
      <c r="BZ994" s="21"/>
      <c r="CA994" s="21"/>
      <c r="CB994" s="21"/>
      <c r="CC994" s="21"/>
      <c r="CD994" s="21"/>
      <c r="CE994" s="21"/>
      <c r="CF994" s="21"/>
      <c r="CG994" s="21"/>
      <c r="CH994" s="21"/>
      <c r="CI994" s="21"/>
      <c r="CJ994" s="21"/>
      <c r="CK994" s="21"/>
      <c r="CL994" s="21"/>
      <c r="CM994" s="21"/>
      <c r="CN994" s="21"/>
      <c r="CO994" s="21"/>
      <c r="CP994" s="21"/>
      <c r="CQ994" s="21"/>
      <c r="CR994" s="21"/>
      <c r="CS994" s="21"/>
      <c r="CT994" s="21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</row>
    <row r="995" spans="1:267" ht="15.75" customHeight="1" thickBo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BL995" s="21"/>
      <c r="BM995" s="21"/>
      <c r="BN995" s="21"/>
      <c r="BO995" s="21"/>
      <c r="BP995" s="21"/>
      <c r="BQ995" s="21"/>
      <c r="BR995" s="21"/>
      <c r="BS995" s="21"/>
      <c r="BT995" s="21"/>
      <c r="BU995" s="21"/>
      <c r="BV995" s="21"/>
      <c r="BW995" s="21"/>
      <c r="BX995" s="21"/>
      <c r="BY995" s="21"/>
      <c r="BZ995" s="21"/>
      <c r="CA995" s="21"/>
      <c r="CB995" s="21"/>
      <c r="CC995" s="21"/>
      <c r="CD995" s="21"/>
      <c r="CE995" s="21"/>
      <c r="CF995" s="21"/>
      <c r="CG995" s="21"/>
      <c r="CH995" s="21"/>
      <c r="CI995" s="21"/>
      <c r="CJ995" s="21"/>
      <c r="CK995" s="21"/>
      <c r="CL995" s="21"/>
      <c r="CM995" s="21"/>
      <c r="CN995" s="21"/>
      <c r="CO995" s="21"/>
      <c r="CP995" s="21"/>
      <c r="CQ995" s="21"/>
      <c r="CR995" s="21"/>
      <c r="CS995" s="21"/>
      <c r="CT995" s="21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</row>
    <row r="996" spans="1:267" ht="15.75" customHeight="1" thickBo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  <c r="BO996" s="21"/>
      <c r="BP996" s="21"/>
      <c r="BQ996" s="21"/>
      <c r="BR996" s="21"/>
      <c r="BS996" s="21"/>
      <c r="BT996" s="21"/>
      <c r="BU996" s="21"/>
      <c r="BV996" s="21"/>
      <c r="BW996" s="21"/>
      <c r="BX996" s="21"/>
      <c r="BY996" s="21"/>
      <c r="BZ996" s="21"/>
      <c r="CA996" s="21"/>
      <c r="CB996" s="21"/>
      <c r="CC996" s="21"/>
      <c r="CD996" s="21"/>
      <c r="CE996" s="21"/>
      <c r="CF996" s="21"/>
      <c r="CG996" s="21"/>
      <c r="CH996" s="21"/>
      <c r="CI996" s="21"/>
      <c r="CJ996" s="21"/>
      <c r="CK996" s="21"/>
      <c r="CL996" s="21"/>
      <c r="CM996" s="21"/>
      <c r="CN996" s="21"/>
      <c r="CO996" s="21"/>
      <c r="CP996" s="21"/>
      <c r="CQ996" s="21"/>
      <c r="CR996" s="21"/>
      <c r="CS996" s="21"/>
      <c r="CT996" s="21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</row>
    <row r="997" spans="1:267" ht="15.75" customHeight="1" thickBo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M997" s="21"/>
      <c r="BN997" s="21"/>
      <c r="BO997" s="21"/>
      <c r="BP997" s="21"/>
      <c r="BQ997" s="21"/>
      <c r="BR997" s="21"/>
      <c r="BS997" s="21"/>
      <c r="BT997" s="21"/>
      <c r="BU997" s="21"/>
      <c r="BV997" s="21"/>
      <c r="BW997" s="21"/>
      <c r="BX997" s="21"/>
      <c r="BY997" s="21"/>
      <c r="BZ997" s="21"/>
      <c r="CA997" s="21"/>
      <c r="CB997" s="21"/>
      <c r="CC997" s="21"/>
      <c r="CD997" s="21"/>
      <c r="CE997" s="21"/>
      <c r="CF997" s="21"/>
      <c r="CG997" s="21"/>
      <c r="CH997" s="21"/>
      <c r="CI997" s="21"/>
      <c r="CJ997" s="21"/>
      <c r="CK997" s="21"/>
      <c r="CL997" s="21"/>
      <c r="CM997" s="21"/>
      <c r="CN997" s="21"/>
      <c r="CO997" s="21"/>
      <c r="CP997" s="21"/>
      <c r="CQ997" s="21"/>
      <c r="CR997" s="21"/>
      <c r="CS997" s="21"/>
      <c r="CT997" s="21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</row>
    <row r="998" spans="1:267" ht="15.75" customHeight="1" thickBo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BL998" s="21"/>
      <c r="BM998" s="21"/>
      <c r="BN998" s="21"/>
      <c r="BO998" s="21"/>
      <c r="BP998" s="21"/>
      <c r="BQ998" s="21"/>
      <c r="BR998" s="21"/>
      <c r="BS998" s="21"/>
      <c r="BT998" s="21"/>
      <c r="BU998" s="21"/>
      <c r="BV998" s="21"/>
      <c r="BW998" s="21"/>
      <c r="BX998" s="21"/>
      <c r="BY998" s="21"/>
      <c r="BZ998" s="21"/>
      <c r="CA998" s="21"/>
      <c r="CB998" s="21"/>
      <c r="CC998" s="21"/>
      <c r="CD998" s="21"/>
      <c r="CE998" s="21"/>
      <c r="CF998" s="21"/>
      <c r="CG998" s="21"/>
      <c r="CH998" s="21"/>
      <c r="CI998" s="21"/>
      <c r="CJ998" s="21"/>
      <c r="CK998" s="21"/>
      <c r="CL998" s="21"/>
      <c r="CM998" s="21"/>
      <c r="CN998" s="21"/>
      <c r="CO998" s="21"/>
      <c r="CP998" s="21"/>
      <c r="CQ998" s="21"/>
      <c r="CR998" s="21"/>
      <c r="CS998" s="21"/>
      <c r="CT998" s="21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</row>
    <row r="999" spans="1:267" ht="15.75" customHeight="1" thickBo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/>
      <c r="BM999" s="21"/>
      <c r="BN999" s="21"/>
      <c r="BO999" s="21"/>
      <c r="BP999" s="21"/>
      <c r="BQ999" s="21"/>
      <c r="BR999" s="21"/>
      <c r="BS999" s="21"/>
      <c r="BT999" s="21"/>
      <c r="BU999" s="21"/>
      <c r="BV999" s="21"/>
      <c r="BW999" s="21"/>
      <c r="BX999" s="21"/>
      <c r="BY999" s="21"/>
      <c r="BZ999" s="21"/>
      <c r="CA999" s="21"/>
      <c r="CB999" s="21"/>
      <c r="CC999" s="21"/>
      <c r="CD999" s="21"/>
      <c r="CE999" s="21"/>
      <c r="CF999" s="21"/>
      <c r="CG999" s="21"/>
      <c r="CH999" s="21"/>
      <c r="CI999" s="21"/>
      <c r="CJ999" s="21"/>
      <c r="CK999" s="21"/>
      <c r="CL999" s="21"/>
      <c r="CM999" s="21"/>
      <c r="CN999" s="21"/>
      <c r="CO999" s="21"/>
      <c r="CP999" s="21"/>
      <c r="CQ999" s="21"/>
      <c r="CR999" s="21"/>
      <c r="CS999" s="21"/>
      <c r="CT999" s="21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  <c r="IW999" s="4"/>
      <c r="IX999" s="4"/>
      <c r="IY999" s="4"/>
      <c r="IZ999" s="4"/>
      <c r="JA999" s="4"/>
      <c r="JB999" s="4"/>
      <c r="JC999" s="4"/>
      <c r="JD999" s="4"/>
      <c r="JE999" s="4"/>
      <c r="JF999" s="4"/>
      <c r="JG999" s="4"/>
    </row>
    <row r="1000" spans="1:267" ht="15.75" customHeight="1" thickBo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BL1000" s="21"/>
      <c r="BM1000" s="21"/>
      <c r="BN1000" s="21"/>
      <c r="BO1000" s="21"/>
      <c r="BP1000" s="21"/>
      <c r="BQ1000" s="21"/>
      <c r="BR1000" s="21"/>
      <c r="BS1000" s="21"/>
      <c r="BT1000" s="21"/>
      <c r="BU1000" s="21"/>
      <c r="BV1000" s="21"/>
      <c r="BW1000" s="21"/>
      <c r="BX1000" s="21"/>
      <c r="BY1000" s="21"/>
      <c r="BZ1000" s="21"/>
      <c r="CA1000" s="21"/>
      <c r="CB1000" s="21"/>
      <c r="CC1000" s="21"/>
      <c r="CD1000" s="21"/>
      <c r="CE1000" s="21"/>
      <c r="CF1000" s="21"/>
      <c r="CG1000" s="21"/>
      <c r="CH1000" s="21"/>
      <c r="CI1000" s="21"/>
      <c r="CJ1000" s="21"/>
      <c r="CK1000" s="21"/>
      <c r="CL1000" s="21"/>
      <c r="CM1000" s="21"/>
      <c r="CN1000" s="21"/>
      <c r="CO1000" s="21"/>
      <c r="CP1000" s="21"/>
      <c r="CQ1000" s="21"/>
      <c r="CR1000" s="21"/>
      <c r="CS1000" s="21"/>
      <c r="CT1000" s="21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  <c r="IW1000" s="4"/>
      <c r="IX1000" s="4"/>
      <c r="IY1000" s="4"/>
      <c r="IZ1000" s="4"/>
      <c r="JA1000" s="4"/>
      <c r="JB1000" s="4"/>
      <c r="JC1000" s="4"/>
      <c r="JD1000" s="4"/>
      <c r="JE1000" s="4"/>
      <c r="JF1000" s="4"/>
      <c r="JG1000" s="4"/>
    </row>
    <row r="1001" spans="1:267" ht="15.75" customHeight="1">
      <c r="A1001" s="112"/>
      <c r="B1001" s="112"/>
      <c r="C1001" s="112"/>
      <c r="D1001" s="112"/>
      <c r="E1001" s="112"/>
      <c r="F1001" s="112"/>
      <c r="G1001" s="112"/>
      <c r="H1001" s="112"/>
      <c r="I1001" s="112"/>
      <c r="J1001" s="112"/>
      <c r="K1001" s="112"/>
      <c r="L1001" s="112"/>
      <c r="M1001" s="112"/>
      <c r="N1001" s="112"/>
      <c r="O1001" s="112"/>
      <c r="P1001" s="112"/>
      <c r="Q1001" s="112"/>
      <c r="R1001" s="112"/>
      <c r="S1001" s="112"/>
      <c r="T1001" s="112"/>
      <c r="U1001" s="112"/>
      <c r="V1001" s="112"/>
      <c r="W1001" s="112"/>
      <c r="X1001" s="112"/>
      <c r="Y1001" s="112"/>
      <c r="Z1001" s="112"/>
      <c r="AA1001" s="112"/>
      <c r="AB1001" s="112"/>
      <c r="AC1001" s="112"/>
      <c r="AD1001" s="112"/>
      <c r="AE1001" s="112"/>
      <c r="AF1001" s="112"/>
      <c r="AG1001" s="112"/>
      <c r="AH1001" s="112"/>
      <c r="AI1001" s="112"/>
      <c r="AJ1001" s="112"/>
      <c r="AK1001" s="112"/>
      <c r="AL1001" s="112"/>
      <c r="AM1001" s="112"/>
      <c r="AN1001" s="112"/>
      <c r="AO1001" s="112"/>
      <c r="AP1001" s="112"/>
      <c r="AQ1001" s="112"/>
      <c r="AR1001" s="112"/>
      <c r="AS1001" s="112"/>
      <c r="AT1001" s="112"/>
      <c r="AU1001" s="112"/>
      <c r="AV1001" s="112"/>
      <c r="AW1001" s="112"/>
      <c r="AX1001" s="112"/>
      <c r="AY1001" s="112"/>
      <c r="AZ1001" s="112"/>
      <c r="BA1001" s="112"/>
      <c r="BB1001" s="112"/>
      <c r="BC1001" s="112"/>
      <c r="BD1001" s="112"/>
      <c r="BE1001" s="112"/>
      <c r="BF1001" s="112"/>
      <c r="BG1001" s="112"/>
      <c r="BH1001" s="112"/>
      <c r="BI1001" s="112"/>
      <c r="BJ1001" s="112"/>
      <c r="BK1001" s="112"/>
      <c r="BL1001" s="112"/>
      <c r="BM1001" s="112"/>
      <c r="BN1001" s="112"/>
      <c r="BO1001" s="112"/>
      <c r="BP1001" s="112"/>
      <c r="BQ1001" s="112"/>
      <c r="BR1001" s="112"/>
      <c r="BS1001" s="112"/>
      <c r="BT1001" s="112"/>
      <c r="BU1001" s="112"/>
      <c r="BV1001" s="112"/>
      <c r="BW1001" s="112"/>
      <c r="BX1001" s="112"/>
      <c r="BY1001" s="112"/>
      <c r="BZ1001" s="112"/>
      <c r="CA1001" s="112"/>
      <c r="CB1001" s="112"/>
      <c r="CC1001" s="112"/>
      <c r="CD1001" s="112"/>
      <c r="CE1001" s="112"/>
      <c r="CF1001" s="112"/>
      <c r="CG1001" s="112"/>
      <c r="CH1001" s="112"/>
      <c r="CI1001" s="112"/>
      <c r="CJ1001" s="112"/>
      <c r="CK1001" s="112"/>
      <c r="CL1001" s="112"/>
      <c r="CM1001" s="112"/>
      <c r="CN1001" s="112"/>
      <c r="CO1001" s="112"/>
      <c r="CP1001" s="112"/>
      <c r="CQ1001" s="112"/>
      <c r="CR1001" s="112"/>
      <c r="CS1001" s="112"/>
      <c r="CT1001" s="112"/>
      <c r="CU1001" s="112"/>
      <c r="CV1001" s="112"/>
      <c r="CW1001" s="112"/>
      <c r="CX1001" s="112"/>
      <c r="CY1001" s="112"/>
      <c r="CZ1001" s="112"/>
      <c r="DA1001" s="112"/>
      <c r="DB1001" s="112"/>
      <c r="DC1001" s="112"/>
      <c r="DD1001" s="112"/>
      <c r="DE1001" s="112"/>
      <c r="DF1001" s="112"/>
      <c r="DG1001" s="112"/>
      <c r="DH1001" s="112"/>
      <c r="DI1001" s="112"/>
      <c r="DJ1001" s="112"/>
      <c r="DK1001" s="112"/>
      <c r="DL1001" s="112"/>
      <c r="DM1001" s="112"/>
      <c r="DN1001" s="112"/>
      <c r="DO1001" s="112"/>
      <c r="DP1001" s="112"/>
      <c r="DQ1001" s="112"/>
      <c r="DR1001" s="112"/>
      <c r="DS1001" s="112"/>
      <c r="DT1001" s="112"/>
      <c r="DU1001" s="112"/>
      <c r="DV1001" s="112"/>
      <c r="DW1001" s="112"/>
      <c r="DX1001" s="112"/>
      <c r="DY1001" s="112"/>
      <c r="DZ1001" s="112"/>
      <c r="EA1001" s="112"/>
      <c r="EB1001" s="112"/>
      <c r="EC1001" s="112"/>
      <c r="ED1001" s="112"/>
      <c r="EE1001" s="112"/>
      <c r="EF1001" s="112"/>
      <c r="EG1001" s="112"/>
      <c r="EH1001" s="112"/>
      <c r="EI1001" s="112"/>
      <c r="EJ1001" s="112"/>
      <c r="EK1001" s="112"/>
      <c r="EL1001" s="112"/>
      <c r="EM1001" s="112"/>
      <c r="EN1001" s="112"/>
      <c r="EO1001" s="112"/>
      <c r="EP1001" s="112"/>
      <c r="EQ1001" s="112"/>
      <c r="ER1001" s="112"/>
      <c r="ES1001" s="112"/>
      <c r="ET1001" s="112"/>
      <c r="EU1001" s="112"/>
      <c r="EV1001" s="112"/>
      <c r="EW1001" s="112"/>
      <c r="EX1001" s="112"/>
      <c r="EY1001" s="112"/>
      <c r="EZ1001" s="112"/>
      <c r="FA1001" s="112"/>
      <c r="FB1001" s="112"/>
      <c r="FC1001" s="112"/>
      <c r="FD1001" s="112"/>
      <c r="FE1001" s="112"/>
      <c r="FF1001" s="112"/>
      <c r="FG1001" s="112"/>
      <c r="FH1001" s="112"/>
      <c r="FI1001" s="112"/>
      <c r="FJ1001" s="112"/>
      <c r="FK1001" s="112"/>
      <c r="FL1001" s="112"/>
      <c r="FM1001" s="112"/>
      <c r="FN1001" s="112"/>
      <c r="FO1001" s="112"/>
      <c r="FP1001" s="6"/>
      <c r="FQ1001" s="6"/>
      <c r="FR1001" s="6"/>
      <c r="FS1001" s="6"/>
      <c r="FT1001" s="6"/>
      <c r="FU1001" s="6"/>
      <c r="FV1001" s="6"/>
      <c r="FW1001" s="6"/>
      <c r="FX1001" s="6"/>
      <c r="FY1001" s="6"/>
      <c r="FZ1001" s="6"/>
      <c r="GA1001" s="6"/>
      <c r="GB1001" s="6"/>
      <c r="GC1001" s="6"/>
      <c r="GD1001" s="6"/>
      <c r="GE1001" s="6"/>
      <c r="GF1001" s="6"/>
      <c r="GG1001" s="6"/>
      <c r="GH1001" s="6"/>
      <c r="GI1001" s="6"/>
      <c r="GJ1001" s="6"/>
      <c r="GK1001" s="6"/>
      <c r="GL1001" s="6"/>
      <c r="GM1001" s="6"/>
      <c r="GN1001" s="6"/>
      <c r="GO1001" s="6"/>
      <c r="GP1001" s="6"/>
      <c r="GQ1001" s="6"/>
      <c r="GR1001" s="6"/>
      <c r="GS1001" s="6"/>
      <c r="GT1001" s="6"/>
      <c r="GU1001" s="6"/>
      <c r="GV1001" s="6"/>
      <c r="GW1001" s="6"/>
      <c r="GX1001" s="6"/>
      <c r="GY1001" s="6"/>
      <c r="GZ1001" s="6"/>
      <c r="HA1001" s="6"/>
      <c r="HB1001" s="6"/>
      <c r="HC1001" s="6"/>
      <c r="HD1001" s="6"/>
      <c r="HE1001" s="6"/>
      <c r="HF1001" s="6"/>
      <c r="HG1001" s="6"/>
      <c r="HH1001" s="6"/>
      <c r="HI1001" s="6"/>
      <c r="HJ1001" s="6"/>
      <c r="HK1001" s="6"/>
      <c r="HL1001" s="6"/>
      <c r="HM1001" s="6"/>
      <c r="HN1001" s="6"/>
      <c r="HO1001" s="6"/>
      <c r="HP1001" s="6"/>
      <c r="HQ1001" s="6"/>
      <c r="HR1001" s="6"/>
      <c r="HS1001" s="6"/>
      <c r="HT1001" s="6"/>
      <c r="HU1001" s="6"/>
      <c r="HV1001" s="6"/>
      <c r="HW1001" s="6"/>
      <c r="HX1001" s="6"/>
      <c r="HY1001" s="6"/>
      <c r="HZ1001" s="6"/>
      <c r="IA1001" s="6"/>
      <c r="IB1001" s="6"/>
      <c r="IC1001" s="6"/>
      <c r="ID1001" s="6"/>
      <c r="IE1001" s="6"/>
      <c r="IF1001" s="6"/>
      <c r="IG1001" s="6"/>
      <c r="IH1001" s="6"/>
      <c r="II1001" s="6"/>
      <c r="IJ1001" s="6"/>
      <c r="IK1001" s="6"/>
      <c r="IL1001" s="6"/>
      <c r="IM1001" s="6"/>
      <c r="IN1001" s="6"/>
      <c r="IO1001" s="6"/>
      <c r="IP1001" s="6"/>
      <c r="IQ1001" s="6"/>
      <c r="IR1001" s="6"/>
      <c r="IS1001" s="6"/>
      <c r="IT1001" s="6"/>
      <c r="IU1001" s="6"/>
      <c r="IV1001" s="6"/>
      <c r="IW1001" s="6"/>
      <c r="IX1001" s="6"/>
      <c r="IY1001" s="6"/>
      <c r="IZ1001" s="6"/>
      <c r="JA1001" s="6"/>
      <c r="JB1001" s="6"/>
      <c r="JC1001" s="6"/>
      <c r="JD1001" s="6"/>
    </row>
    <row r="1002" spans="1:267" ht="15.75" customHeight="1"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F1002" s="6"/>
      <c r="EG1002" s="6"/>
      <c r="EH1002" s="6"/>
      <c r="EI1002" s="6"/>
      <c r="EJ1002" s="6"/>
      <c r="EK1002" s="6"/>
      <c r="EL1002" s="6"/>
      <c r="EM1002" s="6"/>
      <c r="EN1002" s="6"/>
      <c r="EO1002" s="6"/>
      <c r="EP1002" s="6"/>
      <c r="EQ1002" s="6"/>
      <c r="ER1002" s="6"/>
      <c r="ES1002" s="6"/>
      <c r="ET1002" s="6"/>
      <c r="EU1002" s="6"/>
      <c r="EV1002" s="6"/>
      <c r="EW1002" s="6"/>
      <c r="EX1002" s="6"/>
      <c r="EY1002" s="6"/>
      <c r="EZ1002" s="6"/>
      <c r="FA1002" s="6"/>
      <c r="FB1002" s="6"/>
      <c r="FC1002" s="6"/>
      <c r="FD1002" s="6"/>
      <c r="FE1002" s="6"/>
      <c r="FF1002" s="6"/>
      <c r="FG1002" s="6"/>
      <c r="FH1002" s="6"/>
      <c r="FI1002" s="6"/>
      <c r="FJ1002" s="6"/>
      <c r="FK1002" s="6"/>
      <c r="FL1002" s="6"/>
      <c r="FM1002" s="6"/>
      <c r="FN1002" s="6"/>
      <c r="FO1002" s="6"/>
      <c r="FP1002" s="6"/>
      <c r="FQ1002" s="6"/>
      <c r="FR1002" s="6"/>
      <c r="FS1002" s="6"/>
      <c r="FT1002" s="6"/>
      <c r="FU1002" s="6"/>
      <c r="FV1002" s="6"/>
      <c r="FW1002" s="6"/>
      <c r="FX1002" s="6"/>
      <c r="FY1002" s="6"/>
      <c r="FZ1002" s="6"/>
      <c r="GA1002" s="6"/>
      <c r="GB1002" s="6"/>
      <c r="GC1002" s="6"/>
      <c r="GD1002" s="6"/>
      <c r="GE1002" s="6"/>
      <c r="GF1002" s="6"/>
      <c r="GG1002" s="6"/>
      <c r="GH1002" s="6"/>
      <c r="GI1002" s="6"/>
      <c r="GJ1002" s="6"/>
      <c r="GK1002" s="6"/>
      <c r="GL1002" s="6"/>
      <c r="GM1002" s="6"/>
      <c r="GN1002" s="6"/>
      <c r="GO1002" s="6"/>
      <c r="GP1002" s="6"/>
      <c r="GQ1002" s="6"/>
      <c r="GR1002" s="6"/>
      <c r="GS1002" s="6"/>
      <c r="GT1002" s="6"/>
      <c r="GU1002" s="6"/>
      <c r="GV1002" s="6"/>
      <c r="GW1002" s="6"/>
      <c r="GX1002" s="6"/>
      <c r="GY1002" s="6"/>
      <c r="GZ1002" s="6"/>
      <c r="HA1002" s="6"/>
      <c r="HB1002" s="6"/>
      <c r="HC1002" s="6"/>
      <c r="HD1002" s="6"/>
      <c r="HE1002" s="6"/>
      <c r="HF1002" s="6"/>
      <c r="HG1002" s="6"/>
      <c r="HH1002" s="6"/>
      <c r="HI1002" s="6"/>
      <c r="HJ1002" s="6"/>
      <c r="HK1002" s="6"/>
      <c r="HL1002" s="6"/>
      <c r="HM1002" s="6"/>
      <c r="HN1002" s="6"/>
      <c r="HO1002" s="6"/>
      <c r="HP1002" s="6"/>
      <c r="HQ1002" s="6"/>
      <c r="HR1002" s="6"/>
      <c r="HS1002" s="6"/>
      <c r="HT1002" s="6"/>
      <c r="HU1002" s="6"/>
      <c r="HV1002" s="6"/>
      <c r="HW1002" s="6"/>
      <c r="HX1002" s="6"/>
      <c r="HY1002" s="6"/>
      <c r="HZ1002" s="6"/>
      <c r="IA1002" s="6"/>
      <c r="IB1002" s="6"/>
      <c r="IC1002" s="6"/>
      <c r="ID1002" s="6"/>
      <c r="IE1002" s="6"/>
      <c r="IF1002" s="6"/>
      <c r="IG1002" s="6"/>
      <c r="IH1002" s="6"/>
      <c r="II1002" s="6"/>
      <c r="IJ1002" s="6"/>
      <c r="IK1002" s="6"/>
      <c r="IL1002" s="6"/>
      <c r="IM1002" s="6"/>
      <c r="IN1002" s="6"/>
      <c r="IO1002" s="6"/>
      <c r="IP1002" s="6"/>
      <c r="IQ1002" s="6"/>
      <c r="IR1002" s="6"/>
      <c r="IS1002" s="6"/>
      <c r="IT1002" s="6"/>
      <c r="IU1002" s="6"/>
      <c r="IV1002" s="6"/>
      <c r="IW1002" s="6"/>
      <c r="IX1002" s="6"/>
      <c r="IY1002" s="6"/>
      <c r="IZ1002" s="6"/>
      <c r="JA1002" s="6"/>
      <c r="JB1002" s="6"/>
      <c r="JC1002" s="6"/>
      <c r="JD1002" s="6"/>
    </row>
    <row r="1003" spans="1:267" ht="15.75" customHeight="1"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  <c r="DO1003" s="6"/>
      <c r="DP1003" s="6"/>
      <c r="DQ1003" s="6"/>
      <c r="DR1003" s="6"/>
      <c r="DS1003" s="6"/>
      <c r="DT1003" s="6"/>
      <c r="DU1003" s="6"/>
      <c r="DV1003" s="6"/>
      <c r="DW1003" s="6"/>
      <c r="DX1003" s="6"/>
      <c r="DY1003" s="6"/>
      <c r="DZ1003" s="6"/>
      <c r="EA1003" s="6"/>
      <c r="EB1003" s="6"/>
      <c r="EC1003" s="6"/>
      <c r="ED1003" s="6"/>
      <c r="EE1003" s="6"/>
      <c r="EF1003" s="6"/>
      <c r="EG1003" s="6"/>
      <c r="EH1003" s="6"/>
      <c r="EI1003" s="6"/>
      <c r="EJ1003" s="6"/>
      <c r="EK1003" s="6"/>
      <c r="EL1003" s="6"/>
      <c r="EM1003" s="6"/>
      <c r="EN1003" s="6"/>
      <c r="EO1003" s="6"/>
      <c r="EP1003" s="6"/>
      <c r="EQ1003" s="6"/>
      <c r="ER1003" s="6"/>
      <c r="ES1003" s="6"/>
      <c r="ET1003" s="6"/>
      <c r="EU1003" s="6"/>
      <c r="EV1003" s="6"/>
      <c r="EW1003" s="6"/>
      <c r="EX1003" s="6"/>
      <c r="EY1003" s="6"/>
      <c r="EZ1003" s="6"/>
      <c r="FA1003" s="6"/>
      <c r="FB1003" s="6"/>
      <c r="FC1003" s="6"/>
      <c r="FD1003" s="6"/>
      <c r="FE1003" s="6"/>
      <c r="FF1003" s="6"/>
      <c r="FG1003" s="6"/>
      <c r="FH1003" s="6"/>
      <c r="FI1003" s="6"/>
      <c r="FJ1003" s="6"/>
      <c r="FK1003" s="6"/>
      <c r="FL1003" s="6"/>
      <c r="FM1003" s="6"/>
      <c r="FN1003" s="6"/>
      <c r="FO1003" s="6"/>
      <c r="FP1003" s="6"/>
      <c r="FQ1003" s="6"/>
      <c r="FR1003" s="6"/>
      <c r="FS1003" s="6"/>
      <c r="FT1003" s="6"/>
      <c r="FU1003" s="6"/>
      <c r="FV1003" s="6"/>
      <c r="FW1003" s="6"/>
      <c r="FX1003" s="6"/>
      <c r="FY1003" s="6"/>
      <c r="FZ1003" s="6"/>
      <c r="GA1003" s="6"/>
      <c r="GB1003" s="6"/>
      <c r="GC1003" s="6"/>
      <c r="GD1003" s="6"/>
      <c r="GE1003" s="6"/>
      <c r="GF1003" s="6"/>
      <c r="GG1003" s="6"/>
      <c r="GH1003" s="6"/>
      <c r="GI1003" s="6"/>
      <c r="GJ1003" s="6"/>
      <c r="GK1003" s="6"/>
      <c r="GL1003" s="6"/>
      <c r="GM1003" s="6"/>
      <c r="GN1003" s="6"/>
      <c r="GO1003" s="6"/>
      <c r="GP1003" s="6"/>
      <c r="GQ1003" s="6"/>
      <c r="GR1003" s="6"/>
      <c r="GS1003" s="6"/>
      <c r="GT1003" s="6"/>
      <c r="GU1003" s="6"/>
      <c r="GV1003" s="6"/>
      <c r="GW1003" s="6"/>
      <c r="GX1003" s="6"/>
      <c r="GY1003" s="6"/>
      <c r="GZ1003" s="6"/>
      <c r="HA1003" s="6"/>
      <c r="HB1003" s="6"/>
      <c r="HC1003" s="6"/>
      <c r="HD1003" s="6"/>
      <c r="HE1003" s="6"/>
      <c r="HF1003" s="6"/>
      <c r="HG1003" s="6"/>
      <c r="HH1003" s="6"/>
      <c r="HI1003" s="6"/>
      <c r="HJ1003" s="6"/>
      <c r="HK1003" s="6"/>
      <c r="HL1003" s="6"/>
      <c r="HM1003" s="6"/>
      <c r="HN1003" s="6"/>
      <c r="HO1003" s="6"/>
      <c r="HP1003" s="6"/>
      <c r="HQ1003" s="6"/>
      <c r="HR1003" s="6"/>
      <c r="HS1003" s="6"/>
      <c r="HT1003" s="6"/>
      <c r="HU1003" s="6"/>
      <c r="HV1003" s="6"/>
      <c r="HW1003" s="6"/>
      <c r="HX1003" s="6"/>
      <c r="HY1003" s="6"/>
      <c r="HZ1003" s="6"/>
      <c r="IA1003" s="6"/>
      <c r="IB1003" s="6"/>
      <c r="IC1003" s="6"/>
      <c r="ID1003" s="6"/>
      <c r="IE1003" s="6"/>
      <c r="IF1003" s="6"/>
      <c r="IG1003" s="6"/>
      <c r="IH1003" s="6"/>
      <c r="II1003" s="6"/>
      <c r="IJ1003" s="6"/>
      <c r="IK1003" s="6"/>
      <c r="IL1003" s="6"/>
      <c r="IM1003" s="6"/>
      <c r="IN1003" s="6"/>
      <c r="IO1003" s="6"/>
      <c r="IP1003" s="6"/>
      <c r="IQ1003" s="6"/>
      <c r="IR1003" s="6"/>
      <c r="IS1003" s="6"/>
      <c r="IT1003" s="6"/>
      <c r="IU1003" s="6"/>
      <c r="IV1003" s="6"/>
      <c r="IW1003" s="6"/>
      <c r="IX1003" s="6"/>
      <c r="IY1003" s="6"/>
      <c r="IZ1003" s="6"/>
      <c r="JA1003" s="6"/>
      <c r="JB1003" s="6"/>
      <c r="JC1003" s="6"/>
      <c r="JD1003" s="6"/>
    </row>
    <row r="1004" spans="1:267" ht="15.75" customHeight="1"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/>
      <c r="DK1004" s="6"/>
      <c r="DL1004" s="6"/>
      <c r="DM1004" s="6"/>
      <c r="DN1004" s="6"/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F1004" s="6"/>
      <c r="EG1004" s="6"/>
      <c r="EH1004" s="6"/>
      <c r="EI1004" s="6"/>
      <c r="EJ1004" s="6"/>
      <c r="EK1004" s="6"/>
      <c r="EL1004" s="6"/>
      <c r="EM1004" s="6"/>
      <c r="EN1004" s="6"/>
      <c r="EO1004" s="6"/>
      <c r="EP1004" s="6"/>
      <c r="EQ1004" s="6"/>
      <c r="ER1004" s="6"/>
      <c r="ES1004" s="6"/>
      <c r="ET1004" s="6"/>
      <c r="EU1004" s="6"/>
      <c r="EV1004" s="6"/>
      <c r="EW1004" s="6"/>
      <c r="EX1004" s="6"/>
      <c r="EY1004" s="6"/>
      <c r="EZ1004" s="6"/>
      <c r="FA1004" s="6"/>
      <c r="FB1004" s="6"/>
      <c r="FC1004" s="6"/>
      <c r="FD1004" s="6"/>
      <c r="FE1004" s="6"/>
      <c r="FF1004" s="6"/>
      <c r="FG1004" s="6"/>
      <c r="FH1004" s="6"/>
      <c r="FI1004" s="6"/>
      <c r="FJ1004" s="6"/>
      <c r="FK1004" s="6"/>
      <c r="FL1004" s="6"/>
      <c r="FM1004" s="6"/>
      <c r="FN1004" s="6"/>
      <c r="FO1004" s="6"/>
      <c r="FP1004" s="6"/>
      <c r="FQ1004" s="6"/>
      <c r="FR1004" s="6"/>
      <c r="FS1004" s="6"/>
      <c r="FT1004" s="6"/>
      <c r="FU1004" s="6"/>
      <c r="FV1004" s="6"/>
      <c r="FW1004" s="6"/>
      <c r="FX1004" s="6"/>
      <c r="FY1004" s="6"/>
      <c r="FZ1004" s="6"/>
      <c r="GA1004" s="6"/>
      <c r="GB1004" s="6"/>
      <c r="GC1004" s="6"/>
      <c r="GD1004" s="6"/>
      <c r="GE1004" s="6"/>
      <c r="GF1004" s="6"/>
      <c r="GG1004" s="6"/>
      <c r="GH1004" s="6"/>
      <c r="GI1004" s="6"/>
      <c r="GJ1004" s="6"/>
      <c r="GK1004" s="6"/>
      <c r="GL1004" s="6"/>
      <c r="GM1004" s="6"/>
      <c r="GN1004" s="6"/>
      <c r="GO1004" s="6"/>
      <c r="GP1004" s="6"/>
      <c r="GQ1004" s="6"/>
      <c r="GR1004" s="6"/>
      <c r="GS1004" s="6"/>
      <c r="GT1004" s="6"/>
      <c r="GU1004" s="6"/>
      <c r="GV1004" s="6"/>
      <c r="GW1004" s="6"/>
      <c r="GX1004" s="6"/>
      <c r="GY1004" s="6"/>
      <c r="GZ1004" s="6"/>
      <c r="HA1004" s="6"/>
      <c r="HB1004" s="6"/>
      <c r="HC1004" s="6"/>
      <c r="HD1004" s="6"/>
      <c r="HE1004" s="6"/>
      <c r="HF1004" s="6"/>
      <c r="HG1004" s="6"/>
      <c r="HH1004" s="6"/>
      <c r="HI1004" s="6"/>
      <c r="HJ1004" s="6"/>
      <c r="HK1004" s="6"/>
      <c r="HL1004" s="6"/>
      <c r="HM1004" s="6"/>
      <c r="HN1004" s="6"/>
      <c r="HO1004" s="6"/>
      <c r="HP1004" s="6"/>
      <c r="HQ1004" s="6"/>
      <c r="HR1004" s="6"/>
      <c r="HS1004" s="6"/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E1004" s="6"/>
      <c r="IF1004" s="6"/>
      <c r="IG1004" s="6"/>
      <c r="IH1004" s="6"/>
      <c r="II1004" s="6"/>
      <c r="IJ1004" s="6"/>
      <c r="IK1004" s="6"/>
      <c r="IL1004" s="6"/>
      <c r="IM1004" s="6"/>
      <c r="IN1004" s="6"/>
      <c r="IO1004" s="6"/>
      <c r="IP1004" s="6"/>
      <c r="IQ1004" s="6"/>
      <c r="IR1004" s="6"/>
      <c r="IS1004" s="6"/>
      <c r="IT1004" s="6"/>
      <c r="IU1004" s="6"/>
      <c r="IV1004" s="6"/>
      <c r="IW1004" s="6"/>
      <c r="IX1004" s="6"/>
      <c r="IY1004" s="6"/>
      <c r="IZ1004" s="6"/>
      <c r="JA1004" s="6"/>
      <c r="JB1004" s="6"/>
      <c r="JC1004" s="6"/>
      <c r="JD1004" s="6"/>
    </row>
    <row r="1005" spans="1:267" ht="15.75" customHeight="1"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  <c r="EG1005" s="6"/>
      <c r="EH1005" s="6"/>
      <c r="EI1005" s="6"/>
      <c r="EJ1005" s="6"/>
      <c r="EK1005" s="6"/>
      <c r="EL1005" s="6"/>
      <c r="EM1005" s="6"/>
      <c r="EN1005" s="6"/>
      <c r="EO1005" s="6"/>
      <c r="EP1005" s="6"/>
      <c r="EQ1005" s="6"/>
      <c r="ER1005" s="6"/>
      <c r="ES1005" s="6"/>
      <c r="ET1005" s="6"/>
      <c r="EU1005" s="6"/>
      <c r="EV1005" s="6"/>
      <c r="EW1005" s="6"/>
      <c r="EX1005" s="6"/>
      <c r="EY1005" s="6"/>
      <c r="EZ1005" s="6"/>
      <c r="FA1005" s="6"/>
      <c r="FB1005" s="6"/>
      <c r="FC1005" s="6"/>
      <c r="FD1005" s="6"/>
      <c r="FE1005" s="6"/>
      <c r="FF1005" s="6"/>
      <c r="FG1005" s="6"/>
      <c r="FH1005" s="6"/>
      <c r="FI1005" s="6"/>
      <c r="FJ1005" s="6"/>
      <c r="FK1005" s="6"/>
      <c r="FL1005" s="6"/>
      <c r="FM1005" s="6"/>
      <c r="FN1005" s="6"/>
      <c r="FO1005" s="6"/>
      <c r="FP1005" s="6"/>
      <c r="FQ1005" s="6"/>
      <c r="FR1005" s="6"/>
      <c r="FS1005" s="6"/>
      <c r="FT1005" s="6"/>
      <c r="FU1005" s="6"/>
      <c r="FV1005" s="6"/>
      <c r="FW1005" s="6"/>
      <c r="FX1005" s="6"/>
      <c r="FY1005" s="6"/>
      <c r="FZ1005" s="6"/>
      <c r="GA1005" s="6"/>
      <c r="GB1005" s="6"/>
      <c r="GC1005" s="6"/>
      <c r="GD1005" s="6"/>
      <c r="GE1005" s="6"/>
      <c r="GF1005" s="6"/>
      <c r="GG1005" s="6"/>
      <c r="GH1005" s="6"/>
      <c r="GI1005" s="6"/>
      <c r="GJ1005" s="6"/>
      <c r="GK1005" s="6"/>
      <c r="GL1005" s="6"/>
      <c r="GM1005" s="6"/>
      <c r="GN1005" s="6"/>
      <c r="GO1005" s="6"/>
      <c r="GP1005" s="6"/>
      <c r="GQ1005" s="6"/>
      <c r="GR1005" s="6"/>
      <c r="GS1005" s="6"/>
      <c r="GT1005" s="6"/>
      <c r="GU1005" s="6"/>
      <c r="GV1005" s="6"/>
      <c r="GW1005" s="6"/>
      <c r="GX1005" s="6"/>
      <c r="GY1005" s="6"/>
      <c r="GZ1005" s="6"/>
      <c r="HA1005" s="6"/>
      <c r="HB1005" s="6"/>
      <c r="HC1005" s="6"/>
      <c r="HD1005" s="6"/>
      <c r="HE1005" s="6"/>
      <c r="HF1005" s="6"/>
      <c r="HG1005" s="6"/>
      <c r="HH1005" s="6"/>
      <c r="HI1005" s="6"/>
      <c r="HJ1005" s="6"/>
      <c r="HK1005" s="6"/>
      <c r="HL1005" s="6"/>
      <c r="HM1005" s="6"/>
      <c r="HN1005" s="6"/>
      <c r="HO1005" s="6"/>
      <c r="HP1005" s="6"/>
      <c r="HQ1005" s="6"/>
      <c r="HR1005" s="6"/>
      <c r="HS1005" s="6"/>
      <c r="HT1005" s="6"/>
      <c r="HU1005" s="6"/>
      <c r="HV1005" s="6"/>
      <c r="HW1005" s="6"/>
      <c r="HX1005" s="6"/>
      <c r="HY1005" s="6"/>
      <c r="HZ1005" s="6"/>
      <c r="IA1005" s="6"/>
      <c r="IB1005" s="6"/>
      <c r="IC1005" s="6"/>
      <c r="ID1005" s="6"/>
      <c r="IE1005" s="6"/>
      <c r="IF1005" s="6"/>
      <c r="IG1005" s="6"/>
      <c r="IH1005" s="6"/>
      <c r="II1005" s="6"/>
      <c r="IJ1005" s="6"/>
      <c r="IK1005" s="6"/>
      <c r="IL1005" s="6"/>
      <c r="IM1005" s="6"/>
      <c r="IN1005" s="6"/>
      <c r="IO1005" s="6"/>
      <c r="IP1005" s="6"/>
      <c r="IQ1005" s="6"/>
      <c r="IR1005" s="6"/>
      <c r="IS1005" s="6"/>
      <c r="IT1005" s="6"/>
      <c r="IU1005" s="6"/>
      <c r="IV1005" s="6"/>
      <c r="IW1005" s="6"/>
      <c r="IX1005" s="6"/>
      <c r="IY1005" s="6"/>
      <c r="IZ1005" s="6"/>
      <c r="JA1005" s="6"/>
      <c r="JB1005" s="6"/>
      <c r="JC1005" s="6"/>
      <c r="JD1005" s="6"/>
    </row>
    <row r="1006" spans="1:267" ht="15.75" customHeight="1"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  <c r="EG1006" s="6"/>
      <c r="EH1006" s="6"/>
      <c r="EI1006" s="6"/>
      <c r="EJ1006" s="6"/>
      <c r="EK1006" s="6"/>
      <c r="EL1006" s="6"/>
      <c r="EM1006" s="6"/>
      <c r="EN1006" s="6"/>
      <c r="EO1006" s="6"/>
      <c r="EP1006" s="6"/>
      <c r="EQ1006" s="6"/>
      <c r="ER1006" s="6"/>
      <c r="ES1006" s="6"/>
      <c r="ET1006" s="6"/>
      <c r="EU1006" s="6"/>
      <c r="EV1006" s="6"/>
      <c r="EW1006" s="6"/>
      <c r="EX1006" s="6"/>
      <c r="EY1006" s="6"/>
      <c r="EZ1006" s="6"/>
      <c r="FA1006" s="6"/>
      <c r="FB1006" s="6"/>
      <c r="FC1006" s="6"/>
      <c r="FD1006" s="6"/>
      <c r="FE1006" s="6"/>
      <c r="FF1006" s="6"/>
      <c r="FG1006" s="6"/>
      <c r="FH1006" s="6"/>
      <c r="FI1006" s="6"/>
      <c r="FJ1006" s="6"/>
      <c r="FK1006" s="6"/>
      <c r="FL1006" s="6"/>
      <c r="FM1006" s="6"/>
      <c r="FN1006" s="6"/>
      <c r="FO1006" s="6"/>
      <c r="FP1006" s="6"/>
      <c r="FQ1006" s="6"/>
      <c r="FR1006" s="6"/>
      <c r="FS1006" s="6"/>
      <c r="FT1006" s="6"/>
      <c r="FU1006" s="6"/>
      <c r="FV1006" s="6"/>
      <c r="FW1006" s="6"/>
      <c r="FX1006" s="6"/>
      <c r="FY1006" s="6"/>
      <c r="FZ1006" s="6"/>
      <c r="GA1006" s="6"/>
      <c r="GB1006" s="6"/>
      <c r="GC1006" s="6"/>
      <c r="GD1006" s="6"/>
      <c r="GE1006" s="6"/>
      <c r="GF1006" s="6"/>
      <c r="GG1006" s="6"/>
      <c r="GH1006" s="6"/>
      <c r="GI1006" s="6"/>
      <c r="GJ1006" s="6"/>
      <c r="GK1006" s="6"/>
      <c r="GL1006" s="6"/>
      <c r="GM1006" s="6"/>
      <c r="GN1006" s="6"/>
      <c r="GO1006" s="6"/>
      <c r="GP1006" s="6"/>
      <c r="GQ1006" s="6"/>
      <c r="GR1006" s="6"/>
      <c r="GS1006" s="6"/>
      <c r="GT1006" s="6"/>
      <c r="GU1006" s="6"/>
      <c r="GV1006" s="6"/>
      <c r="GW1006" s="6"/>
      <c r="GX1006" s="6"/>
      <c r="GY1006" s="6"/>
      <c r="GZ1006" s="6"/>
      <c r="HA1006" s="6"/>
      <c r="HB1006" s="6"/>
      <c r="HC1006" s="6"/>
      <c r="HD1006" s="6"/>
      <c r="HE1006" s="6"/>
      <c r="HF1006" s="6"/>
      <c r="HG1006" s="6"/>
      <c r="HH1006" s="6"/>
      <c r="HI1006" s="6"/>
      <c r="HJ1006" s="6"/>
      <c r="HK1006" s="6"/>
      <c r="HL1006" s="6"/>
      <c r="HM1006" s="6"/>
      <c r="HN1006" s="6"/>
      <c r="HO1006" s="6"/>
      <c r="HP1006" s="6"/>
      <c r="HQ1006" s="6"/>
      <c r="HR1006" s="6"/>
      <c r="HS1006" s="6"/>
      <c r="HT1006" s="6"/>
      <c r="HU1006" s="6"/>
      <c r="HV1006" s="6"/>
      <c r="HW1006" s="6"/>
      <c r="HX1006" s="6"/>
      <c r="HY1006" s="6"/>
      <c r="HZ1006" s="6"/>
      <c r="IA1006" s="6"/>
      <c r="IB1006" s="6"/>
      <c r="IC1006" s="6"/>
      <c r="ID1006" s="6"/>
      <c r="IE1006" s="6"/>
      <c r="IF1006" s="6"/>
      <c r="IG1006" s="6"/>
      <c r="IH1006" s="6"/>
      <c r="II1006" s="6"/>
      <c r="IJ1006" s="6"/>
      <c r="IK1006" s="6"/>
      <c r="IL1006" s="6"/>
      <c r="IM1006" s="6"/>
      <c r="IN1006" s="6"/>
      <c r="IO1006" s="6"/>
      <c r="IP1006" s="6"/>
      <c r="IQ1006" s="6"/>
      <c r="IR1006" s="6"/>
      <c r="IS1006" s="6"/>
      <c r="IT1006" s="6"/>
      <c r="IU1006" s="6"/>
      <c r="IV1006" s="6"/>
      <c r="IW1006" s="6"/>
      <c r="IX1006" s="6"/>
      <c r="IY1006" s="6"/>
      <c r="IZ1006" s="6"/>
      <c r="JA1006" s="6"/>
      <c r="JB1006" s="6"/>
      <c r="JC1006" s="6"/>
      <c r="JD1006" s="6"/>
    </row>
    <row r="1007" spans="1:267" ht="15.75" customHeight="1"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/>
      <c r="DG1007" s="6"/>
      <c r="DH1007" s="6"/>
      <c r="DI1007" s="6"/>
      <c r="DJ1007" s="6"/>
      <c r="DK1007" s="6"/>
      <c r="DL1007" s="6"/>
      <c r="DM1007" s="6"/>
      <c r="DN1007" s="6"/>
      <c r="DO1007" s="6"/>
      <c r="DP1007" s="6"/>
      <c r="DQ1007" s="6"/>
      <c r="DR1007" s="6"/>
      <c r="DS1007" s="6"/>
      <c r="DT1007" s="6"/>
      <c r="DU1007" s="6"/>
      <c r="DV1007" s="6"/>
      <c r="DW1007" s="6"/>
      <c r="DX1007" s="6"/>
      <c r="DY1007" s="6"/>
      <c r="DZ1007" s="6"/>
      <c r="EA1007" s="6"/>
      <c r="EB1007" s="6"/>
      <c r="EC1007" s="6"/>
      <c r="ED1007" s="6"/>
      <c r="EE1007" s="6"/>
      <c r="EF1007" s="6"/>
      <c r="EG1007" s="6"/>
      <c r="EH1007" s="6"/>
      <c r="EI1007" s="6"/>
      <c r="EJ1007" s="6"/>
      <c r="EK1007" s="6"/>
      <c r="EL1007" s="6"/>
      <c r="EM1007" s="6"/>
      <c r="EN1007" s="6"/>
      <c r="EO1007" s="6"/>
      <c r="EP1007" s="6"/>
      <c r="EQ1007" s="6"/>
      <c r="ER1007" s="6"/>
      <c r="ES1007" s="6"/>
      <c r="ET1007" s="6"/>
      <c r="EU1007" s="6"/>
      <c r="EV1007" s="6"/>
      <c r="EW1007" s="6"/>
      <c r="EX1007" s="6"/>
      <c r="EY1007" s="6"/>
      <c r="EZ1007" s="6"/>
      <c r="FA1007" s="6"/>
      <c r="FB1007" s="6"/>
      <c r="FC1007" s="6"/>
      <c r="FD1007" s="6"/>
      <c r="FE1007" s="6"/>
      <c r="FF1007" s="6"/>
      <c r="FG1007" s="6"/>
      <c r="FH1007" s="6"/>
      <c r="FI1007" s="6"/>
      <c r="FJ1007" s="6"/>
      <c r="FK1007" s="6"/>
      <c r="FL1007" s="6"/>
      <c r="FM1007" s="6"/>
      <c r="FN1007" s="6"/>
      <c r="FO1007" s="6"/>
      <c r="FP1007" s="6"/>
      <c r="FQ1007" s="6"/>
      <c r="FR1007" s="6"/>
      <c r="FS1007" s="6"/>
      <c r="FT1007" s="6"/>
      <c r="FU1007" s="6"/>
      <c r="FV1007" s="6"/>
      <c r="FW1007" s="6"/>
      <c r="FX1007" s="6"/>
      <c r="FY1007" s="6"/>
      <c r="FZ1007" s="6"/>
      <c r="GA1007" s="6"/>
      <c r="GB1007" s="6"/>
      <c r="GC1007" s="6"/>
      <c r="GD1007" s="6"/>
      <c r="GE1007" s="6"/>
      <c r="GF1007" s="6"/>
      <c r="GG1007" s="6"/>
      <c r="GH1007" s="6"/>
      <c r="GI1007" s="6"/>
      <c r="GJ1007" s="6"/>
      <c r="GK1007" s="6"/>
      <c r="GL1007" s="6"/>
      <c r="GM1007" s="6"/>
      <c r="GN1007" s="6"/>
      <c r="GO1007" s="6"/>
      <c r="GP1007" s="6"/>
      <c r="GQ1007" s="6"/>
      <c r="GR1007" s="6"/>
      <c r="GS1007" s="6"/>
      <c r="GT1007" s="6"/>
      <c r="GU1007" s="6"/>
      <c r="GV1007" s="6"/>
      <c r="GW1007" s="6"/>
      <c r="GX1007" s="6"/>
      <c r="GY1007" s="6"/>
      <c r="GZ1007" s="6"/>
      <c r="HA1007" s="6"/>
      <c r="HB1007" s="6"/>
      <c r="HC1007" s="6"/>
      <c r="HD1007" s="6"/>
      <c r="HE1007" s="6"/>
      <c r="HF1007" s="6"/>
      <c r="HG1007" s="6"/>
      <c r="HH1007" s="6"/>
      <c r="HI1007" s="6"/>
      <c r="HJ1007" s="6"/>
      <c r="HK1007" s="6"/>
      <c r="HL1007" s="6"/>
      <c r="HM1007" s="6"/>
      <c r="HN1007" s="6"/>
      <c r="HO1007" s="6"/>
      <c r="HP1007" s="6"/>
      <c r="HQ1007" s="6"/>
      <c r="HR1007" s="6"/>
      <c r="HS1007" s="6"/>
      <c r="HT1007" s="6"/>
      <c r="HU1007" s="6"/>
      <c r="HV1007" s="6"/>
      <c r="HW1007" s="6"/>
      <c r="HX1007" s="6"/>
      <c r="HY1007" s="6"/>
      <c r="HZ1007" s="6"/>
      <c r="IA1007" s="6"/>
      <c r="IB1007" s="6"/>
      <c r="IC1007" s="6"/>
      <c r="ID1007" s="6"/>
      <c r="IE1007" s="6"/>
      <c r="IF1007" s="6"/>
      <c r="IG1007" s="6"/>
      <c r="IH1007" s="6"/>
      <c r="II1007" s="6"/>
      <c r="IJ1007" s="6"/>
      <c r="IK1007" s="6"/>
      <c r="IL1007" s="6"/>
      <c r="IM1007" s="6"/>
      <c r="IN1007" s="6"/>
      <c r="IO1007" s="6"/>
      <c r="IP1007" s="6"/>
      <c r="IQ1007" s="6"/>
      <c r="IR1007" s="6"/>
      <c r="IS1007" s="6"/>
      <c r="IT1007" s="6"/>
      <c r="IU1007" s="6"/>
      <c r="IV1007" s="6"/>
      <c r="IW1007" s="6"/>
      <c r="IX1007" s="6"/>
      <c r="IY1007" s="6"/>
      <c r="IZ1007" s="6"/>
      <c r="JA1007" s="6"/>
      <c r="JB1007" s="6"/>
      <c r="JC1007" s="6"/>
      <c r="JD1007" s="6"/>
    </row>
    <row r="1008" spans="1:267" ht="15.75" customHeight="1"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/>
      <c r="DK1008" s="6"/>
      <c r="DL1008" s="6"/>
      <c r="DM1008" s="6"/>
      <c r="DN1008" s="6"/>
      <c r="DO1008" s="6"/>
      <c r="DP1008" s="6"/>
      <c r="DQ1008" s="6"/>
      <c r="DR1008" s="6"/>
      <c r="DS1008" s="6"/>
      <c r="DT1008" s="6"/>
      <c r="DU1008" s="6"/>
      <c r="DV1008" s="6"/>
      <c r="DW1008" s="6"/>
      <c r="DX1008" s="6"/>
      <c r="DY1008" s="6"/>
      <c r="DZ1008" s="6"/>
      <c r="EA1008" s="6"/>
      <c r="EB1008" s="6"/>
      <c r="EC1008" s="6"/>
      <c r="ED1008" s="6"/>
      <c r="EE1008" s="6"/>
      <c r="EF1008" s="6"/>
      <c r="EG1008" s="6"/>
      <c r="EH1008" s="6"/>
      <c r="EI1008" s="6"/>
      <c r="EJ1008" s="6"/>
      <c r="EK1008" s="6"/>
      <c r="EL1008" s="6"/>
      <c r="EM1008" s="6"/>
      <c r="EN1008" s="6"/>
      <c r="EO1008" s="6"/>
      <c r="EP1008" s="6"/>
      <c r="EQ1008" s="6"/>
      <c r="ER1008" s="6"/>
      <c r="ES1008" s="6"/>
      <c r="ET1008" s="6"/>
      <c r="EU1008" s="6"/>
      <c r="EV1008" s="6"/>
      <c r="EW1008" s="6"/>
      <c r="EX1008" s="6"/>
      <c r="EY1008" s="6"/>
      <c r="EZ1008" s="6"/>
      <c r="FA1008" s="6"/>
      <c r="FB1008" s="6"/>
      <c r="FC1008" s="6"/>
      <c r="FD1008" s="6"/>
      <c r="FE1008" s="6"/>
      <c r="FF1008" s="6"/>
      <c r="FG1008" s="6"/>
      <c r="FH1008" s="6"/>
      <c r="FI1008" s="6"/>
      <c r="FJ1008" s="6"/>
      <c r="FK1008" s="6"/>
      <c r="FL1008" s="6"/>
      <c r="FM1008" s="6"/>
      <c r="FN1008" s="6"/>
      <c r="FO1008" s="6"/>
      <c r="FP1008" s="6"/>
      <c r="FQ1008" s="6"/>
      <c r="FR1008" s="6"/>
      <c r="FS1008" s="6"/>
      <c r="FT1008" s="6"/>
      <c r="FU1008" s="6"/>
      <c r="FV1008" s="6"/>
      <c r="FW1008" s="6"/>
      <c r="FX1008" s="6"/>
      <c r="FY1008" s="6"/>
      <c r="FZ1008" s="6"/>
      <c r="GA1008" s="6"/>
      <c r="GB1008" s="6"/>
      <c r="GC1008" s="6"/>
      <c r="GD1008" s="6"/>
      <c r="GE1008" s="6"/>
      <c r="GF1008" s="6"/>
      <c r="GG1008" s="6"/>
      <c r="GH1008" s="6"/>
      <c r="GI1008" s="6"/>
      <c r="GJ1008" s="6"/>
      <c r="GK1008" s="6"/>
      <c r="GL1008" s="6"/>
      <c r="GM1008" s="6"/>
      <c r="GN1008" s="6"/>
      <c r="GO1008" s="6"/>
      <c r="GP1008" s="6"/>
      <c r="GQ1008" s="6"/>
      <c r="GR1008" s="6"/>
      <c r="GS1008" s="6"/>
      <c r="GT1008" s="6"/>
      <c r="GU1008" s="6"/>
      <c r="GV1008" s="6"/>
      <c r="GW1008" s="6"/>
      <c r="GX1008" s="6"/>
      <c r="GY1008" s="6"/>
      <c r="GZ1008" s="6"/>
      <c r="HA1008" s="6"/>
      <c r="HB1008" s="6"/>
      <c r="HC1008" s="6"/>
      <c r="HD1008" s="6"/>
      <c r="HE1008" s="6"/>
      <c r="HF1008" s="6"/>
      <c r="HG1008" s="6"/>
      <c r="HH1008" s="6"/>
      <c r="HI1008" s="6"/>
      <c r="HJ1008" s="6"/>
      <c r="HK1008" s="6"/>
      <c r="HL1008" s="6"/>
      <c r="HM1008" s="6"/>
      <c r="HN1008" s="6"/>
      <c r="HO1008" s="6"/>
      <c r="HP1008" s="6"/>
      <c r="HQ1008" s="6"/>
      <c r="HR1008" s="6"/>
      <c r="HS1008" s="6"/>
      <c r="HT1008" s="6"/>
      <c r="HU1008" s="6"/>
      <c r="HV1008" s="6"/>
      <c r="HW1008" s="6"/>
      <c r="HX1008" s="6"/>
      <c r="HY1008" s="6"/>
      <c r="HZ1008" s="6"/>
      <c r="IA1008" s="6"/>
      <c r="IB1008" s="6"/>
      <c r="IC1008" s="6"/>
      <c r="ID1008" s="6"/>
      <c r="IE1008" s="6"/>
      <c r="IF1008" s="6"/>
      <c r="IG1008" s="6"/>
      <c r="IH1008" s="6"/>
      <c r="II1008" s="6"/>
      <c r="IJ1008" s="6"/>
      <c r="IK1008" s="6"/>
      <c r="IL1008" s="6"/>
      <c r="IM1008" s="6"/>
      <c r="IN1008" s="6"/>
      <c r="IO1008" s="6"/>
      <c r="IP1008" s="6"/>
      <c r="IQ1008" s="6"/>
      <c r="IR1008" s="6"/>
      <c r="IS1008" s="6"/>
      <c r="IT1008" s="6"/>
      <c r="IU1008" s="6"/>
      <c r="IV1008" s="6"/>
      <c r="IW1008" s="6"/>
      <c r="IX1008" s="6"/>
      <c r="IY1008" s="6"/>
      <c r="IZ1008" s="6"/>
      <c r="JA1008" s="6"/>
      <c r="JB1008" s="6"/>
      <c r="JC1008" s="6"/>
      <c r="JD1008" s="6"/>
    </row>
    <row r="1009" spans="94:264" ht="15.75" customHeight="1"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  <c r="DE1009" s="6"/>
      <c r="DF1009" s="6"/>
      <c r="DG1009" s="6"/>
      <c r="DH1009" s="6"/>
      <c r="DI1009" s="6"/>
      <c r="DJ1009" s="6"/>
      <c r="DK1009" s="6"/>
      <c r="DL1009" s="6"/>
      <c r="DM1009" s="6"/>
      <c r="DN1009" s="6"/>
      <c r="DO1009" s="6"/>
      <c r="DP1009" s="6"/>
      <c r="DQ1009" s="6"/>
      <c r="DR1009" s="6"/>
      <c r="DS1009" s="6"/>
      <c r="DT1009" s="6"/>
      <c r="DU1009" s="6"/>
      <c r="DV1009" s="6"/>
      <c r="DW1009" s="6"/>
      <c r="DX1009" s="6"/>
      <c r="DY1009" s="6"/>
      <c r="DZ1009" s="6"/>
      <c r="EA1009" s="6"/>
      <c r="EB1009" s="6"/>
      <c r="EC1009" s="6"/>
      <c r="ED1009" s="6"/>
      <c r="EE1009" s="6"/>
      <c r="EF1009" s="6"/>
      <c r="EG1009" s="6"/>
      <c r="EH1009" s="6"/>
      <c r="EI1009" s="6"/>
      <c r="EJ1009" s="6"/>
      <c r="EK1009" s="6"/>
      <c r="EL1009" s="6"/>
      <c r="EM1009" s="6"/>
      <c r="EN1009" s="6"/>
      <c r="EO1009" s="6"/>
      <c r="EP1009" s="6"/>
      <c r="EQ1009" s="6"/>
      <c r="ER1009" s="6"/>
      <c r="ES1009" s="6"/>
      <c r="ET1009" s="6"/>
      <c r="EU1009" s="6"/>
      <c r="EV1009" s="6"/>
      <c r="EW1009" s="6"/>
      <c r="EX1009" s="6"/>
      <c r="EY1009" s="6"/>
      <c r="EZ1009" s="6"/>
      <c r="FA1009" s="6"/>
      <c r="FB1009" s="6"/>
      <c r="FC1009" s="6"/>
      <c r="FD1009" s="6"/>
      <c r="FE1009" s="6"/>
      <c r="FF1009" s="6"/>
      <c r="FG1009" s="6"/>
      <c r="FH1009" s="6"/>
      <c r="FI1009" s="6"/>
      <c r="FJ1009" s="6"/>
      <c r="FK1009" s="6"/>
      <c r="FL1009" s="6"/>
      <c r="FM1009" s="6"/>
      <c r="FN1009" s="6"/>
      <c r="FO1009" s="6"/>
      <c r="FP1009" s="6"/>
      <c r="FQ1009" s="6"/>
      <c r="FR1009" s="6"/>
      <c r="FS1009" s="6"/>
      <c r="FT1009" s="6"/>
      <c r="FU1009" s="6"/>
      <c r="FV1009" s="6"/>
      <c r="FW1009" s="6"/>
      <c r="FX1009" s="6"/>
      <c r="FY1009" s="6"/>
      <c r="FZ1009" s="6"/>
      <c r="GA1009" s="6"/>
      <c r="GB1009" s="6"/>
      <c r="GC1009" s="6"/>
      <c r="GD1009" s="6"/>
      <c r="GE1009" s="6"/>
      <c r="GF1009" s="6"/>
      <c r="GG1009" s="6"/>
      <c r="GH1009" s="6"/>
      <c r="GI1009" s="6"/>
      <c r="GJ1009" s="6"/>
      <c r="GK1009" s="6"/>
      <c r="GL1009" s="6"/>
      <c r="GM1009" s="6"/>
      <c r="GN1009" s="6"/>
      <c r="GO1009" s="6"/>
      <c r="GP1009" s="6"/>
      <c r="GQ1009" s="6"/>
      <c r="GR1009" s="6"/>
      <c r="GS1009" s="6"/>
      <c r="GT1009" s="6"/>
      <c r="GU1009" s="6"/>
      <c r="GV1009" s="6"/>
      <c r="GW1009" s="6"/>
      <c r="GX1009" s="6"/>
      <c r="GY1009" s="6"/>
      <c r="GZ1009" s="6"/>
      <c r="HA1009" s="6"/>
      <c r="HB1009" s="6"/>
      <c r="HC1009" s="6"/>
      <c r="HD1009" s="6"/>
      <c r="HE1009" s="6"/>
      <c r="HF1009" s="6"/>
      <c r="HG1009" s="6"/>
      <c r="HH1009" s="6"/>
      <c r="HI1009" s="6"/>
      <c r="HJ1009" s="6"/>
      <c r="HK1009" s="6"/>
      <c r="HL1009" s="6"/>
      <c r="HM1009" s="6"/>
      <c r="HN1009" s="6"/>
      <c r="HO1009" s="6"/>
      <c r="HP1009" s="6"/>
      <c r="HQ1009" s="6"/>
      <c r="HR1009" s="6"/>
      <c r="HS1009" s="6"/>
      <c r="HT1009" s="6"/>
      <c r="HU1009" s="6"/>
      <c r="HV1009" s="6"/>
      <c r="HW1009" s="6"/>
      <c r="HX1009" s="6"/>
      <c r="HY1009" s="6"/>
      <c r="HZ1009" s="6"/>
      <c r="IA1009" s="6"/>
      <c r="IB1009" s="6"/>
      <c r="IC1009" s="6"/>
      <c r="ID1009" s="6"/>
      <c r="IE1009" s="6"/>
      <c r="IF1009" s="6"/>
      <c r="IG1009" s="6"/>
      <c r="IH1009" s="6"/>
      <c r="II1009" s="6"/>
      <c r="IJ1009" s="6"/>
      <c r="IK1009" s="6"/>
      <c r="IL1009" s="6"/>
      <c r="IM1009" s="6"/>
      <c r="IN1009" s="6"/>
      <c r="IO1009" s="6"/>
      <c r="IP1009" s="6"/>
      <c r="IQ1009" s="6"/>
      <c r="IR1009" s="6"/>
      <c r="IS1009" s="6"/>
      <c r="IT1009" s="6"/>
      <c r="IU1009" s="6"/>
      <c r="IV1009" s="6"/>
      <c r="IW1009" s="6"/>
      <c r="IX1009" s="6"/>
      <c r="IY1009" s="6"/>
      <c r="IZ1009" s="6"/>
      <c r="JA1009" s="6"/>
      <c r="JB1009" s="6"/>
      <c r="JC1009" s="6"/>
      <c r="JD1009" s="6"/>
    </row>
    <row r="1010" spans="94:264" ht="15.75" customHeight="1"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  <c r="EG1010" s="6"/>
      <c r="EH1010" s="6"/>
      <c r="EI1010" s="6"/>
      <c r="EJ1010" s="6"/>
      <c r="EK1010" s="6"/>
      <c r="EL1010" s="6"/>
      <c r="EM1010" s="6"/>
      <c r="EN1010" s="6"/>
      <c r="EO1010" s="6"/>
      <c r="EP1010" s="6"/>
      <c r="EQ1010" s="6"/>
      <c r="ER1010" s="6"/>
      <c r="ES1010" s="6"/>
      <c r="ET1010" s="6"/>
      <c r="EU1010" s="6"/>
      <c r="EV1010" s="6"/>
      <c r="EW1010" s="6"/>
      <c r="EX1010" s="6"/>
      <c r="EY1010" s="6"/>
      <c r="EZ1010" s="6"/>
      <c r="FA1010" s="6"/>
      <c r="FB1010" s="6"/>
      <c r="FC1010" s="6"/>
      <c r="FD1010" s="6"/>
      <c r="FE1010" s="6"/>
      <c r="FF1010" s="6"/>
      <c r="FG1010" s="6"/>
      <c r="FH1010" s="6"/>
      <c r="FI1010" s="6"/>
      <c r="FJ1010" s="6"/>
      <c r="FK1010" s="6"/>
      <c r="FL1010" s="6"/>
      <c r="FM1010" s="6"/>
      <c r="FN1010" s="6"/>
      <c r="FO1010" s="6"/>
      <c r="FP1010" s="6"/>
      <c r="FQ1010" s="6"/>
      <c r="FR1010" s="6"/>
      <c r="FS1010" s="6"/>
      <c r="FT1010" s="6"/>
      <c r="FU1010" s="6"/>
      <c r="FV1010" s="6"/>
      <c r="FW1010" s="6"/>
      <c r="FX1010" s="6"/>
      <c r="FY1010" s="6"/>
      <c r="FZ1010" s="6"/>
      <c r="GA1010" s="6"/>
      <c r="GB1010" s="6"/>
      <c r="GC1010" s="6"/>
      <c r="GD1010" s="6"/>
      <c r="GE1010" s="6"/>
      <c r="GF1010" s="6"/>
      <c r="GG1010" s="6"/>
      <c r="GH1010" s="6"/>
      <c r="GI1010" s="6"/>
      <c r="GJ1010" s="6"/>
      <c r="GK1010" s="6"/>
      <c r="GL1010" s="6"/>
      <c r="GM1010" s="6"/>
      <c r="GN1010" s="6"/>
      <c r="GO1010" s="6"/>
      <c r="GP1010" s="6"/>
      <c r="GQ1010" s="6"/>
      <c r="GR1010" s="6"/>
      <c r="GS1010" s="6"/>
      <c r="GT1010" s="6"/>
      <c r="GU1010" s="6"/>
      <c r="GV1010" s="6"/>
      <c r="GW1010" s="6"/>
      <c r="GX1010" s="6"/>
      <c r="GY1010" s="6"/>
      <c r="GZ1010" s="6"/>
      <c r="HA1010" s="6"/>
      <c r="HB1010" s="6"/>
      <c r="HC1010" s="6"/>
      <c r="HD1010" s="6"/>
      <c r="HE1010" s="6"/>
      <c r="HF1010" s="6"/>
      <c r="HG1010" s="6"/>
      <c r="HH1010" s="6"/>
      <c r="HI1010" s="6"/>
      <c r="HJ1010" s="6"/>
      <c r="HK1010" s="6"/>
      <c r="HL1010" s="6"/>
      <c r="HM1010" s="6"/>
      <c r="HN1010" s="6"/>
      <c r="HO1010" s="6"/>
      <c r="HP1010" s="6"/>
      <c r="HQ1010" s="6"/>
      <c r="HR1010" s="6"/>
      <c r="HS1010" s="6"/>
      <c r="HT1010" s="6"/>
      <c r="HU1010" s="6"/>
      <c r="HV1010" s="6"/>
      <c r="HW1010" s="6"/>
      <c r="HX1010" s="6"/>
      <c r="HY1010" s="6"/>
      <c r="HZ1010" s="6"/>
      <c r="IA1010" s="6"/>
      <c r="IB1010" s="6"/>
      <c r="IC1010" s="6"/>
      <c r="ID1010" s="6"/>
      <c r="IE1010" s="6"/>
      <c r="IF1010" s="6"/>
      <c r="IG1010" s="6"/>
      <c r="IH1010" s="6"/>
      <c r="II1010" s="6"/>
      <c r="IJ1010" s="6"/>
      <c r="IK1010" s="6"/>
      <c r="IL1010" s="6"/>
      <c r="IM1010" s="6"/>
      <c r="IN1010" s="6"/>
      <c r="IO1010" s="6"/>
      <c r="IP1010" s="6"/>
      <c r="IQ1010" s="6"/>
      <c r="IR1010" s="6"/>
      <c r="IS1010" s="6"/>
      <c r="IT1010" s="6"/>
      <c r="IU1010" s="6"/>
      <c r="IV1010" s="6"/>
      <c r="IW1010" s="6"/>
      <c r="IX1010" s="6"/>
      <c r="IY1010" s="6"/>
      <c r="IZ1010" s="6"/>
      <c r="JA1010" s="6"/>
      <c r="JB1010" s="6"/>
      <c r="JC1010" s="6"/>
      <c r="JD1010" s="6"/>
    </row>
    <row r="1011" spans="94:264" ht="15.75" customHeight="1"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  <c r="DT1011" s="6"/>
      <c r="DU1011" s="6"/>
      <c r="DV1011" s="6"/>
      <c r="DW1011" s="6"/>
      <c r="DX1011" s="6"/>
      <c r="DY1011" s="6"/>
      <c r="DZ1011" s="6"/>
      <c r="EA1011" s="6"/>
      <c r="EB1011" s="6"/>
      <c r="EC1011" s="6"/>
      <c r="ED1011" s="6"/>
      <c r="EE1011" s="6"/>
      <c r="EF1011" s="6"/>
      <c r="EG1011" s="6"/>
      <c r="EH1011" s="6"/>
      <c r="EI1011" s="6"/>
      <c r="EJ1011" s="6"/>
      <c r="EK1011" s="6"/>
      <c r="EL1011" s="6"/>
      <c r="EM1011" s="6"/>
      <c r="EN1011" s="6"/>
      <c r="EO1011" s="6"/>
      <c r="EP1011" s="6"/>
      <c r="EQ1011" s="6"/>
      <c r="ER1011" s="6"/>
      <c r="ES1011" s="6"/>
      <c r="ET1011" s="6"/>
      <c r="EU1011" s="6"/>
      <c r="EV1011" s="6"/>
      <c r="EW1011" s="6"/>
      <c r="EX1011" s="6"/>
      <c r="EY1011" s="6"/>
      <c r="EZ1011" s="6"/>
      <c r="FA1011" s="6"/>
      <c r="FB1011" s="6"/>
      <c r="FC1011" s="6"/>
      <c r="FD1011" s="6"/>
      <c r="FE1011" s="6"/>
      <c r="FF1011" s="6"/>
      <c r="FG1011" s="6"/>
      <c r="FH1011" s="6"/>
      <c r="FI1011" s="6"/>
      <c r="FJ1011" s="6"/>
      <c r="FK1011" s="6"/>
      <c r="FL1011" s="6"/>
      <c r="FM1011" s="6"/>
      <c r="FN1011" s="6"/>
      <c r="FO1011" s="6"/>
      <c r="FP1011" s="6"/>
      <c r="FQ1011" s="6"/>
      <c r="FR1011" s="6"/>
      <c r="FS1011" s="6"/>
      <c r="FT1011" s="6"/>
      <c r="FU1011" s="6"/>
      <c r="FV1011" s="6"/>
      <c r="FW1011" s="6"/>
      <c r="FX1011" s="6"/>
      <c r="FY1011" s="6"/>
      <c r="FZ1011" s="6"/>
      <c r="GA1011" s="6"/>
      <c r="GB1011" s="6"/>
      <c r="GC1011" s="6"/>
      <c r="GD1011" s="6"/>
      <c r="GE1011" s="6"/>
      <c r="GF1011" s="6"/>
      <c r="GG1011" s="6"/>
      <c r="GH1011" s="6"/>
      <c r="GI1011" s="6"/>
      <c r="GJ1011" s="6"/>
      <c r="GK1011" s="6"/>
      <c r="GL1011" s="6"/>
      <c r="GM1011" s="6"/>
      <c r="GN1011" s="6"/>
      <c r="GO1011" s="6"/>
      <c r="GP1011" s="6"/>
      <c r="GQ1011" s="6"/>
      <c r="GR1011" s="6"/>
      <c r="GS1011" s="6"/>
      <c r="GT1011" s="6"/>
      <c r="GU1011" s="6"/>
      <c r="GV1011" s="6"/>
      <c r="GW1011" s="6"/>
      <c r="GX1011" s="6"/>
      <c r="GY1011" s="6"/>
      <c r="GZ1011" s="6"/>
      <c r="HA1011" s="6"/>
      <c r="HB1011" s="6"/>
      <c r="HC1011" s="6"/>
      <c r="HD1011" s="6"/>
      <c r="HE1011" s="6"/>
      <c r="HF1011" s="6"/>
      <c r="HG1011" s="6"/>
      <c r="HH1011" s="6"/>
      <c r="HI1011" s="6"/>
      <c r="HJ1011" s="6"/>
      <c r="HK1011" s="6"/>
      <c r="HL1011" s="6"/>
      <c r="HM1011" s="6"/>
      <c r="HN1011" s="6"/>
      <c r="HO1011" s="6"/>
      <c r="HP1011" s="6"/>
      <c r="HQ1011" s="6"/>
      <c r="HR1011" s="6"/>
      <c r="HS1011" s="6"/>
      <c r="HT1011" s="6"/>
      <c r="HU1011" s="6"/>
      <c r="HV1011" s="6"/>
      <c r="HW1011" s="6"/>
      <c r="HX1011" s="6"/>
      <c r="HY1011" s="6"/>
      <c r="HZ1011" s="6"/>
      <c r="IA1011" s="6"/>
      <c r="IB1011" s="6"/>
      <c r="IC1011" s="6"/>
      <c r="ID1011" s="6"/>
      <c r="IE1011" s="6"/>
      <c r="IF1011" s="6"/>
      <c r="IG1011" s="6"/>
      <c r="IH1011" s="6"/>
      <c r="II1011" s="6"/>
      <c r="IJ1011" s="6"/>
      <c r="IK1011" s="6"/>
      <c r="IL1011" s="6"/>
      <c r="IM1011" s="6"/>
      <c r="IN1011" s="6"/>
      <c r="IO1011" s="6"/>
      <c r="IP1011" s="6"/>
      <c r="IQ1011" s="6"/>
      <c r="IR1011" s="6"/>
      <c r="IS1011" s="6"/>
      <c r="IT1011" s="6"/>
      <c r="IU1011" s="6"/>
      <c r="IV1011" s="6"/>
      <c r="IW1011" s="6"/>
      <c r="IX1011" s="6"/>
      <c r="IY1011" s="6"/>
      <c r="IZ1011" s="6"/>
      <c r="JA1011" s="6"/>
      <c r="JB1011" s="6"/>
      <c r="JC1011" s="6"/>
      <c r="JD1011" s="6"/>
    </row>
    <row r="1012" spans="94:264" ht="15.75" customHeight="1"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  <c r="DT1012" s="6"/>
      <c r="DU1012" s="6"/>
      <c r="DV1012" s="6"/>
      <c r="DW1012" s="6"/>
      <c r="DX1012" s="6"/>
      <c r="DY1012" s="6"/>
      <c r="DZ1012" s="6"/>
      <c r="EA1012" s="6"/>
      <c r="EB1012" s="6"/>
      <c r="EC1012" s="6"/>
      <c r="ED1012" s="6"/>
      <c r="EE1012" s="6"/>
      <c r="EF1012" s="6"/>
      <c r="EG1012" s="6"/>
      <c r="EH1012" s="6"/>
      <c r="EI1012" s="6"/>
      <c r="EJ1012" s="6"/>
      <c r="EK1012" s="6"/>
      <c r="EL1012" s="6"/>
      <c r="EM1012" s="6"/>
      <c r="EN1012" s="6"/>
      <c r="EO1012" s="6"/>
      <c r="EP1012" s="6"/>
      <c r="EQ1012" s="6"/>
      <c r="ER1012" s="6"/>
      <c r="ES1012" s="6"/>
      <c r="ET1012" s="6"/>
      <c r="EU1012" s="6"/>
      <c r="EV1012" s="6"/>
      <c r="EW1012" s="6"/>
      <c r="EX1012" s="6"/>
      <c r="EY1012" s="6"/>
      <c r="EZ1012" s="6"/>
      <c r="FA1012" s="6"/>
      <c r="FB1012" s="6"/>
      <c r="FC1012" s="6"/>
      <c r="FD1012" s="6"/>
      <c r="FE1012" s="6"/>
      <c r="FF1012" s="6"/>
      <c r="FG1012" s="6"/>
      <c r="FH1012" s="6"/>
      <c r="FI1012" s="6"/>
      <c r="FJ1012" s="6"/>
      <c r="FK1012" s="6"/>
      <c r="FL1012" s="6"/>
      <c r="FM1012" s="6"/>
      <c r="FN1012" s="6"/>
      <c r="FO1012" s="6"/>
      <c r="FP1012" s="6"/>
      <c r="FQ1012" s="6"/>
      <c r="FR1012" s="6"/>
      <c r="FS1012" s="6"/>
      <c r="FT1012" s="6"/>
      <c r="FU1012" s="6"/>
      <c r="FV1012" s="6"/>
      <c r="FW1012" s="6"/>
      <c r="FX1012" s="6"/>
      <c r="FY1012" s="6"/>
      <c r="FZ1012" s="6"/>
      <c r="GA1012" s="6"/>
      <c r="GB1012" s="6"/>
      <c r="GC1012" s="6"/>
      <c r="GD1012" s="6"/>
      <c r="GE1012" s="6"/>
      <c r="GF1012" s="6"/>
      <c r="GG1012" s="6"/>
      <c r="GH1012" s="6"/>
      <c r="GI1012" s="6"/>
      <c r="GJ1012" s="6"/>
      <c r="GK1012" s="6"/>
      <c r="GL1012" s="6"/>
      <c r="GM1012" s="6"/>
      <c r="GN1012" s="6"/>
      <c r="GO1012" s="6"/>
      <c r="GP1012" s="6"/>
      <c r="GQ1012" s="6"/>
      <c r="GR1012" s="6"/>
      <c r="GS1012" s="6"/>
      <c r="GT1012" s="6"/>
      <c r="GU1012" s="6"/>
      <c r="GV1012" s="6"/>
      <c r="GW1012" s="6"/>
      <c r="GX1012" s="6"/>
      <c r="GY1012" s="6"/>
      <c r="GZ1012" s="6"/>
      <c r="HA1012" s="6"/>
      <c r="HB1012" s="6"/>
      <c r="HC1012" s="6"/>
      <c r="HD1012" s="6"/>
      <c r="HE1012" s="6"/>
      <c r="HF1012" s="6"/>
      <c r="HG1012" s="6"/>
      <c r="HH1012" s="6"/>
      <c r="HI1012" s="6"/>
      <c r="HJ1012" s="6"/>
      <c r="HK1012" s="6"/>
      <c r="HL1012" s="6"/>
      <c r="HM1012" s="6"/>
      <c r="HN1012" s="6"/>
      <c r="HO1012" s="6"/>
      <c r="HP1012" s="6"/>
      <c r="HQ1012" s="6"/>
      <c r="HR1012" s="6"/>
      <c r="HS1012" s="6"/>
      <c r="HT1012" s="6"/>
      <c r="HU1012" s="6"/>
      <c r="HV1012" s="6"/>
      <c r="HW1012" s="6"/>
      <c r="HX1012" s="6"/>
      <c r="HY1012" s="6"/>
      <c r="HZ1012" s="6"/>
      <c r="IA1012" s="6"/>
      <c r="IB1012" s="6"/>
      <c r="IC1012" s="6"/>
      <c r="ID1012" s="6"/>
      <c r="IE1012" s="6"/>
      <c r="IF1012" s="6"/>
      <c r="IG1012" s="6"/>
      <c r="IH1012" s="6"/>
      <c r="II1012" s="6"/>
      <c r="IJ1012" s="6"/>
      <c r="IK1012" s="6"/>
      <c r="IL1012" s="6"/>
      <c r="IM1012" s="6"/>
      <c r="IN1012" s="6"/>
      <c r="IO1012" s="6"/>
      <c r="IP1012" s="6"/>
      <c r="IQ1012" s="6"/>
      <c r="IR1012" s="6"/>
      <c r="IS1012" s="6"/>
      <c r="IT1012" s="6"/>
      <c r="IU1012" s="6"/>
      <c r="IV1012" s="6"/>
      <c r="IW1012" s="6"/>
      <c r="IX1012" s="6"/>
      <c r="IY1012" s="6"/>
      <c r="IZ1012" s="6"/>
      <c r="JA1012" s="6"/>
      <c r="JB1012" s="6"/>
      <c r="JC1012" s="6"/>
      <c r="JD1012" s="6"/>
    </row>
    <row r="1013" spans="94:264" ht="15.75" customHeight="1"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/>
      <c r="DK1013" s="6"/>
      <c r="DL1013" s="6"/>
      <c r="DM1013" s="6"/>
      <c r="DN1013" s="6"/>
      <c r="DO1013" s="6"/>
      <c r="DP1013" s="6"/>
      <c r="DQ1013" s="6"/>
      <c r="DR1013" s="6"/>
      <c r="DS1013" s="6"/>
      <c r="DT1013" s="6"/>
      <c r="DU1013" s="6"/>
      <c r="DV1013" s="6"/>
      <c r="DW1013" s="6"/>
      <c r="DX1013" s="6"/>
      <c r="DY1013" s="6"/>
      <c r="DZ1013" s="6"/>
      <c r="EA1013" s="6"/>
      <c r="EB1013" s="6"/>
      <c r="EC1013" s="6"/>
      <c r="ED1013" s="6"/>
      <c r="EE1013" s="6"/>
      <c r="EF1013" s="6"/>
      <c r="EG1013" s="6"/>
      <c r="EH1013" s="6"/>
      <c r="EI1013" s="6"/>
      <c r="EJ1013" s="6"/>
      <c r="EK1013" s="6"/>
      <c r="EL1013" s="6"/>
      <c r="EM1013" s="6"/>
      <c r="EN1013" s="6"/>
      <c r="EO1013" s="6"/>
      <c r="EP1013" s="6"/>
      <c r="EQ1013" s="6"/>
      <c r="ER1013" s="6"/>
      <c r="ES1013" s="6"/>
      <c r="ET1013" s="6"/>
      <c r="EU1013" s="6"/>
      <c r="EV1013" s="6"/>
      <c r="EW1013" s="6"/>
      <c r="EX1013" s="6"/>
      <c r="EY1013" s="6"/>
      <c r="EZ1013" s="6"/>
      <c r="FA1013" s="6"/>
      <c r="FB1013" s="6"/>
      <c r="FC1013" s="6"/>
      <c r="FD1013" s="6"/>
      <c r="FE1013" s="6"/>
      <c r="FF1013" s="6"/>
      <c r="FG1013" s="6"/>
      <c r="FH1013" s="6"/>
      <c r="FI1013" s="6"/>
      <c r="FJ1013" s="6"/>
      <c r="FK1013" s="6"/>
      <c r="FL1013" s="6"/>
      <c r="FM1013" s="6"/>
      <c r="FN1013" s="6"/>
      <c r="FO1013" s="6"/>
      <c r="FP1013" s="6"/>
      <c r="FQ1013" s="6"/>
      <c r="FR1013" s="6"/>
      <c r="FS1013" s="6"/>
      <c r="FT1013" s="6"/>
      <c r="FU1013" s="6"/>
      <c r="FV1013" s="6"/>
      <c r="FW1013" s="6"/>
      <c r="FX1013" s="6"/>
      <c r="FY1013" s="6"/>
      <c r="FZ1013" s="6"/>
      <c r="GA1013" s="6"/>
      <c r="GB1013" s="6"/>
      <c r="GC1013" s="6"/>
      <c r="GD1013" s="6"/>
      <c r="GE1013" s="6"/>
      <c r="GF1013" s="6"/>
      <c r="GG1013" s="6"/>
      <c r="GH1013" s="6"/>
      <c r="GI1013" s="6"/>
      <c r="GJ1013" s="6"/>
      <c r="GK1013" s="6"/>
      <c r="GL1013" s="6"/>
      <c r="GM1013" s="6"/>
      <c r="GN1013" s="6"/>
      <c r="GO1013" s="6"/>
      <c r="GP1013" s="6"/>
      <c r="GQ1013" s="6"/>
      <c r="GR1013" s="6"/>
      <c r="GS1013" s="6"/>
      <c r="GT1013" s="6"/>
      <c r="GU1013" s="6"/>
      <c r="GV1013" s="6"/>
      <c r="GW1013" s="6"/>
      <c r="GX1013" s="6"/>
      <c r="GY1013" s="6"/>
      <c r="GZ1013" s="6"/>
      <c r="HA1013" s="6"/>
      <c r="HB1013" s="6"/>
      <c r="HC1013" s="6"/>
      <c r="HD1013" s="6"/>
      <c r="HE1013" s="6"/>
      <c r="HF1013" s="6"/>
      <c r="HG1013" s="6"/>
      <c r="HH1013" s="6"/>
      <c r="HI1013" s="6"/>
      <c r="HJ1013" s="6"/>
      <c r="HK1013" s="6"/>
      <c r="HL1013" s="6"/>
      <c r="HM1013" s="6"/>
      <c r="HN1013" s="6"/>
      <c r="HO1013" s="6"/>
      <c r="HP1013" s="6"/>
      <c r="HQ1013" s="6"/>
      <c r="HR1013" s="6"/>
      <c r="HS1013" s="6"/>
      <c r="HT1013" s="6"/>
      <c r="HU1013" s="6"/>
      <c r="HV1013" s="6"/>
      <c r="HW1013" s="6"/>
      <c r="HX1013" s="6"/>
      <c r="HY1013" s="6"/>
      <c r="HZ1013" s="6"/>
      <c r="IA1013" s="6"/>
      <c r="IB1013" s="6"/>
      <c r="IC1013" s="6"/>
      <c r="ID1013" s="6"/>
      <c r="IE1013" s="6"/>
      <c r="IF1013" s="6"/>
      <c r="IG1013" s="6"/>
      <c r="IH1013" s="6"/>
      <c r="II1013" s="6"/>
      <c r="IJ1013" s="6"/>
      <c r="IK1013" s="6"/>
      <c r="IL1013" s="6"/>
      <c r="IM1013" s="6"/>
      <c r="IN1013" s="6"/>
      <c r="IO1013" s="6"/>
      <c r="IP1013" s="6"/>
      <c r="IQ1013" s="6"/>
      <c r="IR1013" s="6"/>
      <c r="IS1013" s="6"/>
      <c r="IT1013" s="6"/>
      <c r="IU1013" s="6"/>
      <c r="IV1013" s="6"/>
      <c r="IW1013" s="6"/>
      <c r="IX1013" s="6"/>
      <c r="IY1013" s="6"/>
      <c r="IZ1013" s="6"/>
      <c r="JA1013" s="6"/>
      <c r="JB1013" s="6"/>
      <c r="JC1013" s="6"/>
      <c r="JD1013" s="6"/>
    </row>
    <row r="1014" spans="94:264" ht="15.75" customHeight="1"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  <c r="DO1014" s="6"/>
      <c r="DP1014" s="6"/>
      <c r="DQ1014" s="6"/>
      <c r="DR1014" s="6"/>
      <c r="DS1014" s="6"/>
      <c r="DT1014" s="6"/>
      <c r="DU1014" s="6"/>
      <c r="DV1014" s="6"/>
      <c r="DW1014" s="6"/>
      <c r="DX1014" s="6"/>
      <c r="DY1014" s="6"/>
      <c r="DZ1014" s="6"/>
      <c r="EA1014" s="6"/>
      <c r="EB1014" s="6"/>
      <c r="EC1014" s="6"/>
      <c r="ED1014" s="6"/>
      <c r="EE1014" s="6"/>
      <c r="EF1014" s="6"/>
      <c r="EG1014" s="6"/>
      <c r="EH1014" s="6"/>
      <c r="EI1014" s="6"/>
      <c r="EJ1014" s="6"/>
      <c r="EK1014" s="6"/>
      <c r="EL1014" s="6"/>
      <c r="EM1014" s="6"/>
      <c r="EN1014" s="6"/>
      <c r="EO1014" s="6"/>
      <c r="EP1014" s="6"/>
      <c r="EQ1014" s="6"/>
      <c r="ER1014" s="6"/>
      <c r="ES1014" s="6"/>
      <c r="ET1014" s="6"/>
      <c r="EU1014" s="6"/>
      <c r="EV1014" s="6"/>
      <c r="EW1014" s="6"/>
      <c r="EX1014" s="6"/>
      <c r="EY1014" s="6"/>
      <c r="EZ1014" s="6"/>
      <c r="FA1014" s="6"/>
      <c r="FB1014" s="6"/>
      <c r="FC1014" s="6"/>
      <c r="FD1014" s="6"/>
      <c r="FE1014" s="6"/>
      <c r="FF1014" s="6"/>
      <c r="FG1014" s="6"/>
      <c r="FH1014" s="6"/>
      <c r="FI1014" s="6"/>
      <c r="FJ1014" s="6"/>
      <c r="FK1014" s="6"/>
      <c r="FL1014" s="6"/>
      <c r="FM1014" s="6"/>
      <c r="FN1014" s="6"/>
      <c r="FO1014" s="6"/>
      <c r="FP1014" s="6"/>
      <c r="FQ1014" s="6"/>
      <c r="FR1014" s="6"/>
      <c r="FS1014" s="6"/>
      <c r="FT1014" s="6"/>
      <c r="FU1014" s="6"/>
      <c r="FV1014" s="6"/>
      <c r="FW1014" s="6"/>
      <c r="FX1014" s="6"/>
      <c r="FY1014" s="6"/>
      <c r="FZ1014" s="6"/>
      <c r="GA1014" s="6"/>
      <c r="GB1014" s="6"/>
      <c r="GC1014" s="6"/>
      <c r="GD1014" s="6"/>
      <c r="GE1014" s="6"/>
      <c r="GF1014" s="6"/>
      <c r="GG1014" s="6"/>
      <c r="GH1014" s="6"/>
      <c r="GI1014" s="6"/>
      <c r="GJ1014" s="6"/>
      <c r="GK1014" s="6"/>
      <c r="GL1014" s="6"/>
      <c r="GM1014" s="6"/>
      <c r="GN1014" s="6"/>
      <c r="GO1014" s="6"/>
      <c r="GP1014" s="6"/>
      <c r="GQ1014" s="6"/>
      <c r="GR1014" s="6"/>
      <c r="GS1014" s="6"/>
      <c r="GT1014" s="6"/>
      <c r="GU1014" s="6"/>
      <c r="GV1014" s="6"/>
      <c r="GW1014" s="6"/>
      <c r="GX1014" s="6"/>
      <c r="GY1014" s="6"/>
      <c r="GZ1014" s="6"/>
      <c r="HA1014" s="6"/>
      <c r="HB1014" s="6"/>
      <c r="HC1014" s="6"/>
      <c r="HD1014" s="6"/>
      <c r="HE1014" s="6"/>
      <c r="HF1014" s="6"/>
      <c r="HG1014" s="6"/>
      <c r="HH1014" s="6"/>
      <c r="HI1014" s="6"/>
      <c r="HJ1014" s="6"/>
      <c r="HK1014" s="6"/>
      <c r="HL1014" s="6"/>
      <c r="HM1014" s="6"/>
      <c r="HN1014" s="6"/>
      <c r="HO1014" s="6"/>
      <c r="HP1014" s="6"/>
      <c r="HQ1014" s="6"/>
      <c r="HR1014" s="6"/>
      <c r="HS1014" s="6"/>
      <c r="HT1014" s="6"/>
      <c r="HU1014" s="6"/>
      <c r="HV1014" s="6"/>
      <c r="HW1014" s="6"/>
      <c r="HX1014" s="6"/>
      <c r="HY1014" s="6"/>
      <c r="HZ1014" s="6"/>
      <c r="IA1014" s="6"/>
      <c r="IB1014" s="6"/>
      <c r="IC1014" s="6"/>
      <c r="ID1014" s="6"/>
      <c r="IE1014" s="6"/>
      <c r="IF1014" s="6"/>
      <c r="IG1014" s="6"/>
      <c r="IH1014" s="6"/>
      <c r="II1014" s="6"/>
      <c r="IJ1014" s="6"/>
      <c r="IK1014" s="6"/>
      <c r="IL1014" s="6"/>
      <c r="IM1014" s="6"/>
      <c r="IN1014" s="6"/>
      <c r="IO1014" s="6"/>
      <c r="IP1014" s="6"/>
      <c r="IQ1014" s="6"/>
      <c r="IR1014" s="6"/>
      <c r="IS1014" s="6"/>
      <c r="IT1014" s="6"/>
      <c r="IU1014" s="6"/>
      <c r="IV1014" s="6"/>
      <c r="IW1014" s="6"/>
      <c r="IX1014" s="6"/>
      <c r="IY1014" s="6"/>
      <c r="IZ1014" s="6"/>
      <c r="JA1014" s="6"/>
      <c r="JB1014" s="6"/>
      <c r="JC1014" s="6"/>
      <c r="JD1014" s="6"/>
    </row>
    <row r="1015" spans="94:264" ht="15.75" customHeight="1"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  <c r="DT1015" s="6"/>
      <c r="DU1015" s="6"/>
      <c r="DV1015" s="6"/>
      <c r="DW1015" s="6"/>
      <c r="DX1015" s="6"/>
      <c r="DY1015" s="6"/>
      <c r="DZ1015" s="6"/>
      <c r="EA1015" s="6"/>
      <c r="EB1015" s="6"/>
      <c r="EC1015" s="6"/>
      <c r="ED1015" s="6"/>
      <c r="EE1015" s="6"/>
      <c r="EF1015" s="6"/>
      <c r="EG1015" s="6"/>
      <c r="EH1015" s="6"/>
      <c r="EI1015" s="6"/>
      <c r="EJ1015" s="6"/>
      <c r="EK1015" s="6"/>
      <c r="EL1015" s="6"/>
      <c r="EM1015" s="6"/>
      <c r="EN1015" s="6"/>
      <c r="EO1015" s="6"/>
      <c r="EP1015" s="6"/>
      <c r="EQ1015" s="6"/>
      <c r="ER1015" s="6"/>
      <c r="ES1015" s="6"/>
      <c r="ET1015" s="6"/>
      <c r="EU1015" s="6"/>
      <c r="EV1015" s="6"/>
      <c r="EW1015" s="6"/>
      <c r="EX1015" s="6"/>
      <c r="EY1015" s="6"/>
      <c r="EZ1015" s="6"/>
      <c r="FA1015" s="6"/>
      <c r="FB1015" s="6"/>
      <c r="FC1015" s="6"/>
      <c r="FD1015" s="6"/>
      <c r="FE1015" s="6"/>
      <c r="FF1015" s="6"/>
      <c r="FG1015" s="6"/>
      <c r="FH1015" s="6"/>
      <c r="FI1015" s="6"/>
      <c r="FJ1015" s="6"/>
      <c r="FK1015" s="6"/>
      <c r="FL1015" s="6"/>
      <c r="FM1015" s="6"/>
      <c r="FN1015" s="6"/>
      <c r="FO1015" s="6"/>
      <c r="FP1015" s="6"/>
      <c r="FQ1015" s="6"/>
      <c r="FR1015" s="6"/>
      <c r="FS1015" s="6"/>
      <c r="FT1015" s="6"/>
      <c r="FU1015" s="6"/>
      <c r="FV1015" s="6"/>
      <c r="FW1015" s="6"/>
      <c r="FX1015" s="6"/>
      <c r="FY1015" s="6"/>
      <c r="FZ1015" s="6"/>
      <c r="GA1015" s="6"/>
      <c r="GB1015" s="6"/>
      <c r="GC1015" s="6"/>
      <c r="GD1015" s="6"/>
      <c r="GE1015" s="6"/>
      <c r="GF1015" s="6"/>
      <c r="GG1015" s="6"/>
      <c r="GH1015" s="6"/>
      <c r="GI1015" s="6"/>
      <c r="GJ1015" s="6"/>
      <c r="GK1015" s="6"/>
      <c r="GL1015" s="6"/>
      <c r="GM1015" s="6"/>
      <c r="GN1015" s="6"/>
      <c r="GO1015" s="6"/>
      <c r="GP1015" s="6"/>
      <c r="GQ1015" s="6"/>
      <c r="GR1015" s="6"/>
      <c r="GS1015" s="6"/>
      <c r="GT1015" s="6"/>
      <c r="GU1015" s="6"/>
      <c r="GV1015" s="6"/>
      <c r="GW1015" s="6"/>
      <c r="GX1015" s="6"/>
      <c r="GY1015" s="6"/>
      <c r="GZ1015" s="6"/>
      <c r="HA1015" s="6"/>
      <c r="HB1015" s="6"/>
      <c r="HC1015" s="6"/>
      <c r="HD1015" s="6"/>
      <c r="HE1015" s="6"/>
      <c r="HF1015" s="6"/>
      <c r="HG1015" s="6"/>
      <c r="HH1015" s="6"/>
      <c r="HI1015" s="6"/>
      <c r="HJ1015" s="6"/>
      <c r="HK1015" s="6"/>
      <c r="HL1015" s="6"/>
      <c r="HM1015" s="6"/>
      <c r="HN1015" s="6"/>
      <c r="HO1015" s="6"/>
      <c r="HP1015" s="6"/>
      <c r="HQ1015" s="6"/>
      <c r="HR1015" s="6"/>
      <c r="HS1015" s="6"/>
      <c r="HT1015" s="6"/>
      <c r="HU1015" s="6"/>
      <c r="HV1015" s="6"/>
      <c r="HW1015" s="6"/>
      <c r="HX1015" s="6"/>
      <c r="HY1015" s="6"/>
      <c r="HZ1015" s="6"/>
      <c r="IA1015" s="6"/>
      <c r="IB1015" s="6"/>
      <c r="IC1015" s="6"/>
      <c r="ID1015" s="6"/>
      <c r="IE1015" s="6"/>
      <c r="IF1015" s="6"/>
      <c r="IG1015" s="6"/>
      <c r="IH1015" s="6"/>
      <c r="II1015" s="6"/>
      <c r="IJ1015" s="6"/>
      <c r="IK1015" s="6"/>
      <c r="IL1015" s="6"/>
      <c r="IM1015" s="6"/>
      <c r="IN1015" s="6"/>
      <c r="IO1015" s="6"/>
      <c r="IP1015" s="6"/>
      <c r="IQ1015" s="6"/>
      <c r="IR1015" s="6"/>
      <c r="IS1015" s="6"/>
      <c r="IT1015" s="6"/>
      <c r="IU1015" s="6"/>
      <c r="IV1015" s="6"/>
      <c r="IW1015" s="6"/>
      <c r="IX1015" s="6"/>
      <c r="IY1015" s="6"/>
      <c r="IZ1015" s="6"/>
      <c r="JA1015" s="6"/>
      <c r="JB1015" s="6"/>
      <c r="JC1015" s="6"/>
      <c r="JD1015" s="6"/>
    </row>
    <row r="1016" spans="94:264" ht="15.75" customHeight="1"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  <c r="DT1016" s="6"/>
      <c r="DU1016" s="6"/>
      <c r="DV1016" s="6"/>
      <c r="DW1016" s="6"/>
      <c r="DX1016" s="6"/>
      <c r="DY1016" s="6"/>
      <c r="DZ1016" s="6"/>
      <c r="EA1016" s="6"/>
      <c r="EB1016" s="6"/>
      <c r="EC1016" s="6"/>
      <c r="ED1016" s="6"/>
      <c r="EE1016" s="6"/>
      <c r="EF1016" s="6"/>
      <c r="EG1016" s="6"/>
      <c r="EH1016" s="6"/>
      <c r="EI1016" s="6"/>
      <c r="EJ1016" s="6"/>
      <c r="EK1016" s="6"/>
      <c r="EL1016" s="6"/>
      <c r="EM1016" s="6"/>
      <c r="EN1016" s="6"/>
      <c r="EO1016" s="6"/>
      <c r="EP1016" s="6"/>
      <c r="EQ1016" s="6"/>
      <c r="ER1016" s="6"/>
      <c r="ES1016" s="6"/>
      <c r="ET1016" s="6"/>
      <c r="EU1016" s="6"/>
      <c r="EV1016" s="6"/>
      <c r="EW1016" s="6"/>
      <c r="EX1016" s="6"/>
      <c r="EY1016" s="6"/>
      <c r="EZ1016" s="6"/>
      <c r="FA1016" s="6"/>
      <c r="FB1016" s="6"/>
      <c r="FC1016" s="6"/>
      <c r="FD1016" s="6"/>
      <c r="FE1016" s="6"/>
      <c r="FF1016" s="6"/>
      <c r="FG1016" s="6"/>
      <c r="FH1016" s="6"/>
      <c r="FI1016" s="6"/>
      <c r="FJ1016" s="6"/>
      <c r="FK1016" s="6"/>
      <c r="FL1016" s="6"/>
      <c r="FM1016" s="6"/>
      <c r="FN1016" s="6"/>
      <c r="FO1016" s="6"/>
      <c r="FP1016" s="6"/>
      <c r="FQ1016" s="6"/>
      <c r="FR1016" s="6"/>
      <c r="FS1016" s="6"/>
      <c r="FT1016" s="6"/>
      <c r="FU1016" s="6"/>
      <c r="FV1016" s="6"/>
      <c r="FW1016" s="6"/>
      <c r="FX1016" s="6"/>
      <c r="FY1016" s="6"/>
      <c r="FZ1016" s="6"/>
      <c r="GA1016" s="6"/>
      <c r="GB1016" s="6"/>
      <c r="GC1016" s="6"/>
      <c r="GD1016" s="6"/>
      <c r="GE1016" s="6"/>
      <c r="GF1016" s="6"/>
      <c r="GG1016" s="6"/>
      <c r="GH1016" s="6"/>
      <c r="GI1016" s="6"/>
      <c r="GJ1016" s="6"/>
      <c r="GK1016" s="6"/>
      <c r="GL1016" s="6"/>
      <c r="GM1016" s="6"/>
      <c r="GN1016" s="6"/>
      <c r="GO1016" s="6"/>
      <c r="GP1016" s="6"/>
      <c r="GQ1016" s="6"/>
      <c r="GR1016" s="6"/>
      <c r="GS1016" s="6"/>
      <c r="GT1016" s="6"/>
      <c r="GU1016" s="6"/>
      <c r="GV1016" s="6"/>
      <c r="GW1016" s="6"/>
      <c r="GX1016" s="6"/>
      <c r="GY1016" s="6"/>
      <c r="GZ1016" s="6"/>
      <c r="HA1016" s="6"/>
      <c r="HB1016" s="6"/>
      <c r="HC1016" s="6"/>
      <c r="HD1016" s="6"/>
      <c r="HE1016" s="6"/>
      <c r="HF1016" s="6"/>
      <c r="HG1016" s="6"/>
      <c r="HH1016" s="6"/>
      <c r="HI1016" s="6"/>
      <c r="HJ1016" s="6"/>
      <c r="HK1016" s="6"/>
      <c r="HL1016" s="6"/>
      <c r="HM1016" s="6"/>
      <c r="HN1016" s="6"/>
      <c r="HO1016" s="6"/>
      <c r="HP1016" s="6"/>
      <c r="HQ1016" s="6"/>
      <c r="HR1016" s="6"/>
      <c r="HS1016" s="6"/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6"/>
      <c r="II1016" s="6"/>
      <c r="IJ1016" s="6"/>
      <c r="IK1016" s="6"/>
      <c r="IL1016" s="6"/>
      <c r="IM1016" s="6"/>
      <c r="IN1016" s="6"/>
      <c r="IO1016" s="6"/>
      <c r="IP1016" s="6"/>
      <c r="IQ1016" s="6"/>
      <c r="IR1016" s="6"/>
      <c r="IS1016" s="6"/>
      <c r="IT1016" s="6"/>
      <c r="IU1016" s="6"/>
      <c r="IV1016" s="6"/>
      <c r="IW1016" s="6"/>
      <c r="IX1016" s="6"/>
      <c r="IY1016" s="6"/>
      <c r="IZ1016" s="6"/>
      <c r="JA1016" s="6"/>
      <c r="JB1016" s="6"/>
      <c r="JC1016" s="6"/>
      <c r="JD1016" s="6"/>
    </row>
    <row r="1017" spans="94:264" ht="15.75" customHeight="1"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  <c r="DS1017" s="6"/>
      <c r="DT1017" s="6"/>
      <c r="DU1017" s="6"/>
      <c r="DV1017" s="6"/>
      <c r="DW1017" s="6"/>
      <c r="DX1017" s="6"/>
      <c r="DY1017" s="6"/>
      <c r="DZ1017" s="6"/>
      <c r="EA1017" s="6"/>
      <c r="EB1017" s="6"/>
      <c r="EC1017" s="6"/>
      <c r="ED1017" s="6"/>
      <c r="EE1017" s="6"/>
      <c r="EF1017" s="6"/>
      <c r="EG1017" s="6"/>
      <c r="EH1017" s="6"/>
      <c r="EI1017" s="6"/>
      <c r="EJ1017" s="6"/>
      <c r="EK1017" s="6"/>
      <c r="EL1017" s="6"/>
      <c r="EM1017" s="6"/>
      <c r="EN1017" s="6"/>
      <c r="EO1017" s="6"/>
      <c r="EP1017" s="6"/>
      <c r="EQ1017" s="6"/>
      <c r="ER1017" s="6"/>
      <c r="ES1017" s="6"/>
      <c r="ET1017" s="6"/>
      <c r="EU1017" s="6"/>
      <c r="EV1017" s="6"/>
      <c r="EW1017" s="6"/>
      <c r="EX1017" s="6"/>
      <c r="EY1017" s="6"/>
      <c r="EZ1017" s="6"/>
      <c r="FA1017" s="6"/>
      <c r="FB1017" s="6"/>
      <c r="FC1017" s="6"/>
      <c r="FD1017" s="6"/>
      <c r="FE1017" s="6"/>
      <c r="FF1017" s="6"/>
      <c r="FG1017" s="6"/>
      <c r="FH1017" s="6"/>
      <c r="FI1017" s="6"/>
      <c r="FJ1017" s="6"/>
      <c r="FK1017" s="6"/>
      <c r="FL1017" s="6"/>
      <c r="FM1017" s="6"/>
      <c r="FN1017" s="6"/>
      <c r="FO1017" s="6"/>
      <c r="FP1017" s="6"/>
      <c r="FQ1017" s="6"/>
      <c r="FR1017" s="6"/>
      <c r="FS1017" s="6"/>
      <c r="FT1017" s="6"/>
      <c r="FU1017" s="6"/>
      <c r="FV1017" s="6"/>
      <c r="FW1017" s="6"/>
      <c r="FX1017" s="6"/>
      <c r="FY1017" s="6"/>
      <c r="FZ1017" s="6"/>
      <c r="GA1017" s="6"/>
      <c r="GB1017" s="6"/>
      <c r="GC1017" s="6"/>
      <c r="GD1017" s="6"/>
      <c r="GE1017" s="6"/>
      <c r="GF1017" s="6"/>
      <c r="GG1017" s="6"/>
      <c r="GH1017" s="6"/>
      <c r="GI1017" s="6"/>
      <c r="GJ1017" s="6"/>
      <c r="GK1017" s="6"/>
      <c r="GL1017" s="6"/>
      <c r="GM1017" s="6"/>
      <c r="GN1017" s="6"/>
      <c r="GO1017" s="6"/>
      <c r="GP1017" s="6"/>
      <c r="GQ1017" s="6"/>
      <c r="GR1017" s="6"/>
      <c r="GS1017" s="6"/>
      <c r="GT1017" s="6"/>
      <c r="GU1017" s="6"/>
      <c r="GV1017" s="6"/>
      <c r="GW1017" s="6"/>
      <c r="GX1017" s="6"/>
      <c r="GY1017" s="6"/>
      <c r="GZ1017" s="6"/>
      <c r="HA1017" s="6"/>
      <c r="HB1017" s="6"/>
      <c r="HC1017" s="6"/>
      <c r="HD1017" s="6"/>
      <c r="HE1017" s="6"/>
      <c r="HF1017" s="6"/>
      <c r="HG1017" s="6"/>
      <c r="HH1017" s="6"/>
      <c r="HI1017" s="6"/>
      <c r="HJ1017" s="6"/>
      <c r="HK1017" s="6"/>
      <c r="HL1017" s="6"/>
      <c r="HM1017" s="6"/>
      <c r="HN1017" s="6"/>
      <c r="HO1017" s="6"/>
      <c r="HP1017" s="6"/>
      <c r="HQ1017" s="6"/>
      <c r="HR1017" s="6"/>
      <c r="HS1017" s="6"/>
      <c r="HT1017" s="6"/>
      <c r="HU1017" s="6"/>
      <c r="HV1017" s="6"/>
      <c r="HW1017" s="6"/>
      <c r="HX1017" s="6"/>
      <c r="HY1017" s="6"/>
      <c r="HZ1017" s="6"/>
      <c r="IA1017" s="6"/>
      <c r="IB1017" s="6"/>
      <c r="IC1017" s="6"/>
      <c r="ID1017" s="6"/>
      <c r="IE1017" s="6"/>
      <c r="IF1017" s="6"/>
      <c r="IG1017" s="6"/>
      <c r="IH1017" s="6"/>
      <c r="II1017" s="6"/>
      <c r="IJ1017" s="6"/>
      <c r="IK1017" s="6"/>
      <c r="IL1017" s="6"/>
      <c r="IM1017" s="6"/>
      <c r="IN1017" s="6"/>
      <c r="IO1017" s="6"/>
      <c r="IP1017" s="6"/>
      <c r="IQ1017" s="6"/>
      <c r="IR1017" s="6"/>
      <c r="IS1017" s="6"/>
      <c r="IT1017" s="6"/>
      <c r="IU1017" s="6"/>
      <c r="IV1017" s="6"/>
      <c r="IW1017" s="6"/>
      <c r="IX1017" s="6"/>
      <c r="IY1017" s="6"/>
      <c r="IZ1017" s="6"/>
      <c r="JA1017" s="6"/>
      <c r="JB1017" s="6"/>
      <c r="JC1017" s="6"/>
      <c r="JD1017" s="6"/>
    </row>
    <row r="1018" spans="94:264" ht="15.75" customHeight="1"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  <c r="EG1018" s="6"/>
      <c r="EH1018" s="6"/>
      <c r="EI1018" s="6"/>
      <c r="EJ1018" s="6"/>
      <c r="EK1018" s="6"/>
      <c r="EL1018" s="6"/>
      <c r="EM1018" s="6"/>
      <c r="EN1018" s="6"/>
      <c r="EO1018" s="6"/>
      <c r="EP1018" s="6"/>
      <c r="EQ1018" s="6"/>
      <c r="ER1018" s="6"/>
      <c r="ES1018" s="6"/>
      <c r="ET1018" s="6"/>
      <c r="EU1018" s="6"/>
      <c r="EV1018" s="6"/>
      <c r="EW1018" s="6"/>
      <c r="EX1018" s="6"/>
      <c r="EY1018" s="6"/>
      <c r="EZ1018" s="6"/>
      <c r="FA1018" s="6"/>
      <c r="FB1018" s="6"/>
      <c r="FC1018" s="6"/>
      <c r="FD1018" s="6"/>
      <c r="FE1018" s="6"/>
      <c r="FF1018" s="6"/>
      <c r="FG1018" s="6"/>
      <c r="FH1018" s="6"/>
      <c r="FI1018" s="6"/>
      <c r="FJ1018" s="6"/>
      <c r="FK1018" s="6"/>
      <c r="FL1018" s="6"/>
      <c r="FM1018" s="6"/>
      <c r="FN1018" s="6"/>
      <c r="FO1018" s="6"/>
      <c r="FP1018" s="6"/>
      <c r="FQ1018" s="6"/>
      <c r="FR1018" s="6"/>
      <c r="FS1018" s="6"/>
      <c r="FT1018" s="6"/>
      <c r="FU1018" s="6"/>
      <c r="FV1018" s="6"/>
      <c r="FW1018" s="6"/>
      <c r="FX1018" s="6"/>
      <c r="FY1018" s="6"/>
      <c r="FZ1018" s="6"/>
      <c r="GA1018" s="6"/>
      <c r="GB1018" s="6"/>
      <c r="GC1018" s="6"/>
      <c r="GD1018" s="6"/>
      <c r="GE1018" s="6"/>
      <c r="GF1018" s="6"/>
      <c r="GG1018" s="6"/>
      <c r="GH1018" s="6"/>
      <c r="GI1018" s="6"/>
      <c r="GJ1018" s="6"/>
      <c r="GK1018" s="6"/>
      <c r="GL1018" s="6"/>
      <c r="GM1018" s="6"/>
      <c r="GN1018" s="6"/>
      <c r="GO1018" s="6"/>
      <c r="GP1018" s="6"/>
      <c r="GQ1018" s="6"/>
      <c r="GR1018" s="6"/>
      <c r="GS1018" s="6"/>
      <c r="GT1018" s="6"/>
      <c r="GU1018" s="6"/>
      <c r="GV1018" s="6"/>
      <c r="GW1018" s="6"/>
      <c r="GX1018" s="6"/>
      <c r="GY1018" s="6"/>
      <c r="GZ1018" s="6"/>
      <c r="HA1018" s="6"/>
      <c r="HB1018" s="6"/>
      <c r="HC1018" s="6"/>
      <c r="HD1018" s="6"/>
      <c r="HE1018" s="6"/>
      <c r="HF1018" s="6"/>
      <c r="HG1018" s="6"/>
      <c r="HH1018" s="6"/>
      <c r="HI1018" s="6"/>
      <c r="HJ1018" s="6"/>
      <c r="HK1018" s="6"/>
      <c r="HL1018" s="6"/>
      <c r="HM1018" s="6"/>
      <c r="HN1018" s="6"/>
      <c r="HO1018" s="6"/>
      <c r="HP1018" s="6"/>
      <c r="HQ1018" s="6"/>
      <c r="HR1018" s="6"/>
      <c r="HS1018" s="6"/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6"/>
      <c r="II1018" s="6"/>
      <c r="IJ1018" s="6"/>
      <c r="IK1018" s="6"/>
      <c r="IL1018" s="6"/>
      <c r="IM1018" s="6"/>
      <c r="IN1018" s="6"/>
      <c r="IO1018" s="6"/>
      <c r="IP1018" s="6"/>
      <c r="IQ1018" s="6"/>
      <c r="IR1018" s="6"/>
      <c r="IS1018" s="6"/>
      <c r="IT1018" s="6"/>
      <c r="IU1018" s="6"/>
      <c r="IV1018" s="6"/>
      <c r="IW1018" s="6"/>
      <c r="IX1018" s="6"/>
      <c r="IY1018" s="6"/>
      <c r="IZ1018" s="6"/>
      <c r="JA1018" s="6"/>
      <c r="JB1018" s="6"/>
      <c r="JC1018" s="6"/>
      <c r="JD1018" s="6"/>
    </row>
    <row r="1019" spans="94:264" ht="15.75" customHeight="1"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/>
      <c r="DK1019" s="6"/>
      <c r="DL1019" s="6"/>
      <c r="DM1019" s="6"/>
      <c r="DN1019" s="6"/>
      <c r="DO1019" s="6"/>
      <c r="DP1019" s="6"/>
      <c r="DQ1019" s="6"/>
      <c r="DR1019" s="6"/>
      <c r="DS1019" s="6"/>
      <c r="DT1019" s="6"/>
      <c r="DU1019" s="6"/>
      <c r="DV1019" s="6"/>
      <c r="DW1019" s="6"/>
      <c r="DX1019" s="6"/>
      <c r="DY1019" s="6"/>
      <c r="DZ1019" s="6"/>
      <c r="EA1019" s="6"/>
      <c r="EB1019" s="6"/>
      <c r="EC1019" s="6"/>
      <c r="ED1019" s="6"/>
      <c r="EE1019" s="6"/>
      <c r="EF1019" s="6"/>
      <c r="EG1019" s="6"/>
      <c r="EH1019" s="6"/>
      <c r="EI1019" s="6"/>
      <c r="EJ1019" s="6"/>
      <c r="EK1019" s="6"/>
      <c r="EL1019" s="6"/>
      <c r="EM1019" s="6"/>
      <c r="EN1019" s="6"/>
      <c r="EO1019" s="6"/>
      <c r="EP1019" s="6"/>
      <c r="EQ1019" s="6"/>
      <c r="ER1019" s="6"/>
      <c r="ES1019" s="6"/>
      <c r="ET1019" s="6"/>
      <c r="EU1019" s="6"/>
      <c r="EV1019" s="6"/>
      <c r="EW1019" s="6"/>
      <c r="EX1019" s="6"/>
      <c r="EY1019" s="6"/>
      <c r="EZ1019" s="6"/>
      <c r="FA1019" s="6"/>
      <c r="FB1019" s="6"/>
      <c r="FC1019" s="6"/>
      <c r="FD1019" s="6"/>
      <c r="FE1019" s="6"/>
      <c r="FF1019" s="6"/>
      <c r="FG1019" s="6"/>
      <c r="FH1019" s="6"/>
      <c r="FI1019" s="6"/>
      <c r="FJ1019" s="6"/>
      <c r="FK1019" s="6"/>
      <c r="FL1019" s="6"/>
      <c r="FM1019" s="6"/>
      <c r="FN1019" s="6"/>
      <c r="FO1019" s="6"/>
      <c r="FP1019" s="6"/>
      <c r="FQ1019" s="6"/>
      <c r="FR1019" s="6"/>
      <c r="FS1019" s="6"/>
      <c r="FT1019" s="6"/>
      <c r="FU1019" s="6"/>
      <c r="FV1019" s="6"/>
      <c r="FW1019" s="6"/>
      <c r="FX1019" s="6"/>
      <c r="FY1019" s="6"/>
      <c r="FZ1019" s="6"/>
      <c r="GA1019" s="6"/>
      <c r="GB1019" s="6"/>
      <c r="GC1019" s="6"/>
      <c r="GD1019" s="6"/>
      <c r="GE1019" s="6"/>
      <c r="GF1019" s="6"/>
      <c r="GG1019" s="6"/>
      <c r="GH1019" s="6"/>
      <c r="GI1019" s="6"/>
      <c r="GJ1019" s="6"/>
      <c r="GK1019" s="6"/>
      <c r="GL1019" s="6"/>
      <c r="GM1019" s="6"/>
      <c r="GN1019" s="6"/>
      <c r="GO1019" s="6"/>
      <c r="GP1019" s="6"/>
      <c r="GQ1019" s="6"/>
      <c r="GR1019" s="6"/>
      <c r="GS1019" s="6"/>
      <c r="GT1019" s="6"/>
      <c r="GU1019" s="6"/>
      <c r="GV1019" s="6"/>
      <c r="GW1019" s="6"/>
      <c r="GX1019" s="6"/>
      <c r="GY1019" s="6"/>
      <c r="GZ1019" s="6"/>
      <c r="HA1019" s="6"/>
      <c r="HB1019" s="6"/>
      <c r="HC1019" s="6"/>
      <c r="HD1019" s="6"/>
      <c r="HE1019" s="6"/>
      <c r="HF1019" s="6"/>
      <c r="HG1019" s="6"/>
      <c r="HH1019" s="6"/>
      <c r="HI1019" s="6"/>
      <c r="HJ1019" s="6"/>
      <c r="HK1019" s="6"/>
      <c r="HL1019" s="6"/>
      <c r="HM1019" s="6"/>
      <c r="HN1019" s="6"/>
      <c r="HO1019" s="6"/>
      <c r="HP1019" s="6"/>
      <c r="HQ1019" s="6"/>
      <c r="HR1019" s="6"/>
      <c r="HS1019" s="6"/>
      <c r="HT1019" s="6"/>
      <c r="HU1019" s="6"/>
      <c r="HV1019" s="6"/>
      <c r="HW1019" s="6"/>
      <c r="HX1019" s="6"/>
      <c r="HY1019" s="6"/>
      <c r="HZ1019" s="6"/>
      <c r="IA1019" s="6"/>
      <c r="IB1019" s="6"/>
      <c r="IC1019" s="6"/>
      <c r="ID1019" s="6"/>
      <c r="IE1019" s="6"/>
      <c r="IF1019" s="6"/>
      <c r="IG1019" s="6"/>
      <c r="IH1019" s="6"/>
      <c r="II1019" s="6"/>
      <c r="IJ1019" s="6"/>
      <c r="IK1019" s="6"/>
      <c r="IL1019" s="6"/>
      <c r="IM1019" s="6"/>
      <c r="IN1019" s="6"/>
      <c r="IO1019" s="6"/>
      <c r="IP1019" s="6"/>
      <c r="IQ1019" s="6"/>
      <c r="IR1019" s="6"/>
      <c r="IS1019" s="6"/>
      <c r="IT1019" s="6"/>
      <c r="IU1019" s="6"/>
      <c r="IV1019" s="6"/>
      <c r="IW1019" s="6"/>
      <c r="IX1019" s="6"/>
      <c r="IY1019" s="6"/>
      <c r="IZ1019" s="6"/>
      <c r="JA1019" s="6"/>
      <c r="JB1019" s="6"/>
      <c r="JC1019" s="6"/>
      <c r="JD1019" s="6"/>
    </row>
    <row r="1020" spans="94:264" ht="15.75" customHeight="1"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  <c r="DS1020" s="6"/>
      <c r="DT1020" s="6"/>
      <c r="DU1020" s="6"/>
      <c r="DV1020" s="6"/>
      <c r="DW1020" s="6"/>
      <c r="DX1020" s="6"/>
      <c r="DY1020" s="6"/>
      <c r="DZ1020" s="6"/>
      <c r="EA1020" s="6"/>
      <c r="EB1020" s="6"/>
      <c r="EC1020" s="6"/>
      <c r="ED1020" s="6"/>
      <c r="EE1020" s="6"/>
      <c r="EF1020" s="6"/>
      <c r="EG1020" s="6"/>
      <c r="EH1020" s="6"/>
      <c r="EI1020" s="6"/>
      <c r="EJ1020" s="6"/>
      <c r="EK1020" s="6"/>
      <c r="EL1020" s="6"/>
      <c r="EM1020" s="6"/>
      <c r="EN1020" s="6"/>
      <c r="EO1020" s="6"/>
      <c r="EP1020" s="6"/>
      <c r="EQ1020" s="6"/>
      <c r="ER1020" s="6"/>
      <c r="ES1020" s="6"/>
      <c r="ET1020" s="6"/>
      <c r="EU1020" s="6"/>
      <c r="EV1020" s="6"/>
      <c r="EW1020" s="6"/>
      <c r="EX1020" s="6"/>
      <c r="EY1020" s="6"/>
      <c r="EZ1020" s="6"/>
      <c r="FA1020" s="6"/>
      <c r="FB1020" s="6"/>
      <c r="FC1020" s="6"/>
      <c r="FD1020" s="6"/>
      <c r="FE1020" s="6"/>
      <c r="FF1020" s="6"/>
      <c r="FG1020" s="6"/>
      <c r="FH1020" s="6"/>
      <c r="FI1020" s="6"/>
      <c r="FJ1020" s="6"/>
      <c r="FK1020" s="6"/>
      <c r="FL1020" s="6"/>
      <c r="FM1020" s="6"/>
      <c r="FN1020" s="6"/>
      <c r="FO1020" s="6"/>
      <c r="FP1020" s="6"/>
      <c r="FQ1020" s="6"/>
      <c r="FR1020" s="6"/>
      <c r="FS1020" s="6"/>
      <c r="FT1020" s="6"/>
      <c r="FU1020" s="6"/>
      <c r="FV1020" s="6"/>
      <c r="FW1020" s="6"/>
      <c r="FX1020" s="6"/>
      <c r="FY1020" s="6"/>
      <c r="FZ1020" s="6"/>
      <c r="GA1020" s="6"/>
      <c r="GB1020" s="6"/>
      <c r="GC1020" s="6"/>
      <c r="GD1020" s="6"/>
      <c r="GE1020" s="6"/>
      <c r="GF1020" s="6"/>
      <c r="GG1020" s="6"/>
      <c r="GH1020" s="6"/>
      <c r="GI1020" s="6"/>
      <c r="GJ1020" s="6"/>
      <c r="GK1020" s="6"/>
      <c r="GL1020" s="6"/>
      <c r="GM1020" s="6"/>
      <c r="GN1020" s="6"/>
      <c r="GO1020" s="6"/>
      <c r="GP1020" s="6"/>
      <c r="GQ1020" s="6"/>
      <c r="GR1020" s="6"/>
      <c r="GS1020" s="6"/>
      <c r="GT1020" s="6"/>
      <c r="GU1020" s="6"/>
      <c r="GV1020" s="6"/>
      <c r="GW1020" s="6"/>
      <c r="GX1020" s="6"/>
      <c r="GY1020" s="6"/>
      <c r="GZ1020" s="6"/>
      <c r="HA1020" s="6"/>
      <c r="HB1020" s="6"/>
      <c r="HC1020" s="6"/>
      <c r="HD1020" s="6"/>
      <c r="HE1020" s="6"/>
      <c r="HF1020" s="6"/>
      <c r="HG1020" s="6"/>
      <c r="HH1020" s="6"/>
      <c r="HI1020" s="6"/>
      <c r="HJ1020" s="6"/>
      <c r="HK1020" s="6"/>
      <c r="HL1020" s="6"/>
      <c r="HM1020" s="6"/>
      <c r="HN1020" s="6"/>
      <c r="HO1020" s="6"/>
      <c r="HP1020" s="6"/>
      <c r="HQ1020" s="6"/>
      <c r="HR1020" s="6"/>
      <c r="HS1020" s="6"/>
      <c r="HT1020" s="6"/>
      <c r="HU1020" s="6"/>
      <c r="HV1020" s="6"/>
      <c r="HW1020" s="6"/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6"/>
      <c r="II1020" s="6"/>
      <c r="IJ1020" s="6"/>
      <c r="IK1020" s="6"/>
      <c r="IL1020" s="6"/>
      <c r="IM1020" s="6"/>
      <c r="IN1020" s="6"/>
      <c r="IO1020" s="6"/>
      <c r="IP1020" s="6"/>
      <c r="IQ1020" s="6"/>
      <c r="IR1020" s="6"/>
      <c r="IS1020" s="6"/>
      <c r="IT1020" s="6"/>
      <c r="IU1020" s="6"/>
      <c r="IV1020" s="6"/>
      <c r="IW1020" s="6"/>
      <c r="IX1020" s="6"/>
      <c r="IY1020" s="6"/>
      <c r="IZ1020" s="6"/>
      <c r="JA1020" s="6"/>
      <c r="JB1020" s="6"/>
      <c r="JC1020" s="6"/>
      <c r="JD1020" s="6"/>
    </row>
    <row r="1021" spans="94:264" ht="15.75" customHeight="1"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  <c r="DO1021" s="6"/>
      <c r="DP1021" s="6"/>
      <c r="DQ1021" s="6"/>
      <c r="DR1021" s="6"/>
      <c r="DS1021" s="6"/>
      <c r="DT1021" s="6"/>
      <c r="DU1021" s="6"/>
      <c r="DV1021" s="6"/>
      <c r="DW1021" s="6"/>
      <c r="DX1021" s="6"/>
      <c r="DY1021" s="6"/>
      <c r="DZ1021" s="6"/>
      <c r="EA1021" s="6"/>
      <c r="EB1021" s="6"/>
      <c r="EC1021" s="6"/>
      <c r="ED1021" s="6"/>
      <c r="EE1021" s="6"/>
      <c r="EF1021" s="6"/>
      <c r="EG1021" s="6"/>
      <c r="EH1021" s="6"/>
      <c r="EI1021" s="6"/>
      <c r="EJ1021" s="6"/>
      <c r="EK1021" s="6"/>
      <c r="EL1021" s="6"/>
      <c r="EM1021" s="6"/>
      <c r="EN1021" s="6"/>
      <c r="EO1021" s="6"/>
      <c r="EP1021" s="6"/>
      <c r="EQ1021" s="6"/>
      <c r="ER1021" s="6"/>
      <c r="ES1021" s="6"/>
      <c r="ET1021" s="6"/>
      <c r="EU1021" s="6"/>
      <c r="EV1021" s="6"/>
      <c r="EW1021" s="6"/>
      <c r="EX1021" s="6"/>
      <c r="EY1021" s="6"/>
      <c r="EZ1021" s="6"/>
      <c r="FA1021" s="6"/>
      <c r="FB1021" s="6"/>
      <c r="FC1021" s="6"/>
      <c r="FD1021" s="6"/>
      <c r="FE1021" s="6"/>
      <c r="FF1021" s="6"/>
      <c r="FG1021" s="6"/>
      <c r="FH1021" s="6"/>
      <c r="FI1021" s="6"/>
      <c r="FJ1021" s="6"/>
      <c r="FK1021" s="6"/>
      <c r="FL1021" s="6"/>
      <c r="FM1021" s="6"/>
      <c r="FN1021" s="6"/>
      <c r="FO1021" s="6"/>
      <c r="FP1021" s="6"/>
      <c r="FQ1021" s="6"/>
      <c r="FR1021" s="6"/>
      <c r="FS1021" s="6"/>
      <c r="FT1021" s="6"/>
      <c r="FU1021" s="6"/>
      <c r="FV1021" s="6"/>
      <c r="FW1021" s="6"/>
      <c r="FX1021" s="6"/>
      <c r="FY1021" s="6"/>
      <c r="FZ1021" s="6"/>
      <c r="GA1021" s="6"/>
      <c r="GB1021" s="6"/>
      <c r="GC1021" s="6"/>
      <c r="GD1021" s="6"/>
      <c r="GE1021" s="6"/>
      <c r="GF1021" s="6"/>
      <c r="GG1021" s="6"/>
      <c r="GH1021" s="6"/>
      <c r="GI1021" s="6"/>
      <c r="GJ1021" s="6"/>
      <c r="GK1021" s="6"/>
      <c r="GL1021" s="6"/>
      <c r="GM1021" s="6"/>
      <c r="GN1021" s="6"/>
      <c r="GO1021" s="6"/>
      <c r="GP1021" s="6"/>
      <c r="GQ1021" s="6"/>
      <c r="GR1021" s="6"/>
      <c r="GS1021" s="6"/>
      <c r="GT1021" s="6"/>
      <c r="GU1021" s="6"/>
      <c r="GV1021" s="6"/>
      <c r="GW1021" s="6"/>
      <c r="GX1021" s="6"/>
      <c r="GY1021" s="6"/>
      <c r="GZ1021" s="6"/>
      <c r="HA1021" s="6"/>
      <c r="HB1021" s="6"/>
      <c r="HC1021" s="6"/>
      <c r="HD1021" s="6"/>
      <c r="HE1021" s="6"/>
      <c r="HF1021" s="6"/>
      <c r="HG1021" s="6"/>
      <c r="HH1021" s="6"/>
      <c r="HI1021" s="6"/>
      <c r="HJ1021" s="6"/>
      <c r="HK1021" s="6"/>
      <c r="HL1021" s="6"/>
      <c r="HM1021" s="6"/>
      <c r="HN1021" s="6"/>
      <c r="HO1021" s="6"/>
      <c r="HP1021" s="6"/>
      <c r="HQ1021" s="6"/>
      <c r="HR1021" s="6"/>
      <c r="HS1021" s="6"/>
      <c r="HT1021" s="6"/>
      <c r="HU1021" s="6"/>
      <c r="HV1021" s="6"/>
      <c r="HW1021" s="6"/>
      <c r="HX1021" s="6"/>
      <c r="HY1021" s="6"/>
      <c r="HZ1021" s="6"/>
      <c r="IA1021" s="6"/>
      <c r="IB1021" s="6"/>
      <c r="IC1021" s="6"/>
      <c r="ID1021" s="6"/>
      <c r="IE1021" s="6"/>
      <c r="IF1021" s="6"/>
      <c r="IG1021" s="6"/>
      <c r="IH1021" s="6"/>
      <c r="II1021" s="6"/>
      <c r="IJ1021" s="6"/>
      <c r="IK1021" s="6"/>
      <c r="IL1021" s="6"/>
      <c r="IM1021" s="6"/>
      <c r="IN1021" s="6"/>
      <c r="IO1021" s="6"/>
      <c r="IP1021" s="6"/>
      <c r="IQ1021" s="6"/>
      <c r="IR1021" s="6"/>
      <c r="IS1021" s="6"/>
      <c r="IT1021" s="6"/>
      <c r="IU1021" s="6"/>
      <c r="IV1021" s="6"/>
      <c r="IW1021" s="6"/>
      <c r="IX1021" s="6"/>
      <c r="IY1021" s="6"/>
      <c r="IZ1021" s="6"/>
      <c r="JA1021" s="6"/>
      <c r="JB1021" s="6"/>
      <c r="JC1021" s="6"/>
      <c r="JD1021" s="6"/>
    </row>
    <row r="1022" spans="94:264" ht="15.75" customHeight="1"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6"/>
      <c r="DN1022" s="6"/>
      <c r="DO1022" s="6"/>
      <c r="DP1022" s="6"/>
      <c r="DQ1022" s="6"/>
      <c r="DR1022" s="6"/>
      <c r="DS1022" s="6"/>
      <c r="DT1022" s="6"/>
      <c r="DU1022" s="6"/>
      <c r="DV1022" s="6"/>
      <c r="DW1022" s="6"/>
      <c r="DX1022" s="6"/>
      <c r="DY1022" s="6"/>
      <c r="DZ1022" s="6"/>
      <c r="EA1022" s="6"/>
      <c r="EB1022" s="6"/>
      <c r="EC1022" s="6"/>
      <c r="ED1022" s="6"/>
      <c r="EE1022" s="6"/>
      <c r="EF1022" s="6"/>
      <c r="EG1022" s="6"/>
      <c r="EH1022" s="6"/>
      <c r="EI1022" s="6"/>
      <c r="EJ1022" s="6"/>
      <c r="EK1022" s="6"/>
      <c r="EL1022" s="6"/>
      <c r="EM1022" s="6"/>
      <c r="EN1022" s="6"/>
      <c r="EO1022" s="6"/>
      <c r="EP1022" s="6"/>
      <c r="EQ1022" s="6"/>
      <c r="ER1022" s="6"/>
      <c r="ES1022" s="6"/>
      <c r="ET1022" s="6"/>
      <c r="EU1022" s="6"/>
      <c r="EV1022" s="6"/>
      <c r="EW1022" s="6"/>
      <c r="EX1022" s="6"/>
      <c r="EY1022" s="6"/>
      <c r="EZ1022" s="6"/>
      <c r="FA1022" s="6"/>
      <c r="FB1022" s="6"/>
      <c r="FC1022" s="6"/>
      <c r="FD1022" s="6"/>
      <c r="FE1022" s="6"/>
      <c r="FF1022" s="6"/>
      <c r="FG1022" s="6"/>
      <c r="FH1022" s="6"/>
      <c r="FI1022" s="6"/>
      <c r="FJ1022" s="6"/>
      <c r="FK1022" s="6"/>
      <c r="FL1022" s="6"/>
      <c r="FM1022" s="6"/>
      <c r="FN1022" s="6"/>
      <c r="FO1022" s="6"/>
      <c r="FP1022" s="6"/>
      <c r="FQ1022" s="6"/>
      <c r="FR1022" s="6"/>
      <c r="FS1022" s="6"/>
      <c r="FT1022" s="6"/>
      <c r="FU1022" s="6"/>
      <c r="FV1022" s="6"/>
      <c r="FW1022" s="6"/>
      <c r="FX1022" s="6"/>
      <c r="FY1022" s="6"/>
      <c r="FZ1022" s="6"/>
      <c r="GA1022" s="6"/>
      <c r="GB1022" s="6"/>
      <c r="GC1022" s="6"/>
      <c r="GD1022" s="6"/>
      <c r="GE1022" s="6"/>
      <c r="GF1022" s="6"/>
      <c r="GG1022" s="6"/>
      <c r="GH1022" s="6"/>
      <c r="GI1022" s="6"/>
      <c r="GJ1022" s="6"/>
      <c r="GK1022" s="6"/>
      <c r="GL1022" s="6"/>
      <c r="GM1022" s="6"/>
      <c r="GN1022" s="6"/>
      <c r="GO1022" s="6"/>
      <c r="GP1022" s="6"/>
      <c r="GQ1022" s="6"/>
      <c r="GR1022" s="6"/>
      <c r="GS1022" s="6"/>
      <c r="GT1022" s="6"/>
      <c r="GU1022" s="6"/>
      <c r="GV1022" s="6"/>
      <c r="GW1022" s="6"/>
      <c r="GX1022" s="6"/>
      <c r="GY1022" s="6"/>
      <c r="GZ1022" s="6"/>
      <c r="HA1022" s="6"/>
      <c r="HB1022" s="6"/>
      <c r="HC1022" s="6"/>
      <c r="HD1022" s="6"/>
      <c r="HE1022" s="6"/>
      <c r="HF1022" s="6"/>
      <c r="HG1022" s="6"/>
      <c r="HH1022" s="6"/>
      <c r="HI1022" s="6"/>
      <c r="HJ1022" s="6"/>
      <c r="HK1022" s="6"/>
      <c r="HL1022" s="6"/>
      <c r="HM1022" s="6"/>
      <c r="HN1022" s="6"/>
      <c r="HO1022" s="6"/>
      <c r="HP1022" s="6"/>
      <c r="HQ1022" s="6"/>
      <c r="HR1022" s="6"/>
      <c r="HS1022" s="6"/>
      <c r="HT1022" s="6"/>
      <c r="HU1022" s="6"/>
      <c r="HV1022" s="6"/>
      <c r="HW1022" s="6"/>
      <c r="HX1022" s="6"/>
      <c r="HY1022" s="6"/>
      <c r="HZ1022" s="6"/>
      <c r="IA1022" s="6"/>
      <c r="IB1022" s="6"/>
      <c r="IC1022" s="6"/>
      <c r="ID1022" s="6"/>
      <c r="IE1022" s="6"/>
      <c r="IF1022" s="6"/>
      <c r="IG1022" s="6"/>
      <c r="IH1022" s="6"/>
      <c r="II1022" s="6"/>
      <c r="IJ1022" s="6"/>
      <c r="IK1022" s="6"/>
      <c r="IL1022" s="6"/>
      <c r="IM1022" s="6"/>
      <c r="IN1022" s="6"/>
      <c r="IO1022" s="6"/>
      <c r="IP1022" s="6"/>
      <c r="IQ1022" s="6"/>
      <c r="IR1022" s="6"/>
      <c r="IS1022" s="6"/>
      <c r="IT1022" s="6"/>
      <c r="IU1022" s="6"/>
      <c r="IV1022" s="6"/>
      <c r="IW1022" s="6"/>
      <c r="IX1022" s="6"/>
      <c r="IY1022" s="6"/>
      <c r="IZ1022" s="6"/>
      <c r="JA1022" s="6"/>
      <c r="JB1022" s="6"/>
      <c r="JC1022" s="6"/>
      <c r="JD1022" s="6"/>
    </row>
    <row r="1023" spans="94:264" ht="15.75" customHeight="1"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  <c r="DO1023" s="6"/>
      <c r="DP1023" s="6"/>
      <c r="DQ1023" s="6"/>
      <c r="DR1023" s="6"/>
      <c r="DS1023" s="6"/>
      <c r="DT1023" s="6"/>
      <c r="DU1023" s="6"/>
      <c r="DV1023" s="6"/>
      <c r="DW1023" s="6"/>
      <c r="DX1023" s="6"/>
      <c r="DY1023" s="6"/>
      <c r="DZ1023" s="6"/>
      <c r="EA1023" s="6"/>
      <c r="EB1023" s="6"/>
      <c r="EC1023" s="6"/>
      <c r="ED1023" s="6"/>
      <c r="EE1023" s="6"/>
      <c r="EF1023" s="6"/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  <c r="ES1023" s="6"/>
      <c r="ET1023" s="6"/>
      <c r="EU1023" s="6"/>
      <c r="EV1023" s="6"/>
      <c r="EW1023" s="6"/>
      <c r="EX1023" s="6"/>
      <c r="EY1023" s="6"/>
      <c r="EZ1023" s="6"/>
      <c r="FA1023" s="6"/>
      <c r="FB1023" s="6"/>
      <c r="FC1023" s="6"/>
      <c r="FD1023" s="6"/>
      <c r="FE1023" s="6"/>
      <c r="FF1023" s="6"/>
      <c r="FG1023" s="6"/>
      <c r="FH1023" s="6"/>
      <c r="FI1023" s="6"/>
      <c r="FJ1023" s="6"/>
      <c r="FK1023" s="6"/>
      <c r="FL1023" s="6"/>
      <c r="FM1023" s="6"/>
      <c r="FN1023" s="6"/>
      <c r="FO1023" s="6"/>
      <c r="FP1023" s="6"/>
      <c r="FQ1023" s="6"/>
      <c r="FR1023" s="6"/>
      <c r="FS1023" s="6"/>
      <c r="FT1023" s="6"/>
      <c r="FU1023" s="6"/>
      <c r="FV1023" s="6"/>
      <c r="FW1023" s="6"/>
      <c r="FX1023" s="6"/>
      <c r="FY1023" s="6"/>
      <c r="FZ1023" s="6"/>
      <c r="GA1023" s="6"/>
      <c r="GB1023" s="6"/>
      <c r="GC1023" s="6"/>
      <c r="GD1023" s="6"/>
      <c r="GE1023" s="6"/>
      <c r="GF1023" s="6"/>
      <c r="GG1023" s="6"/>
      <c r="GH1023" s="6"/>
      <c r="GI1023" s="6"/>
      <c r="GJ1023" s="6"/>
      <c r="GK1023" s="6"/>
      <c r="GL1023" s="6"/>
      <c r="GM1023" s="6"/>
      <c r="GN1023" s="6"/>
      <c r="GO1023" s="6"/>
      <c r="GP1023" s="6"/>
      <c r="GQ1023" s="6"/>
      <c r="GR1023" s="6"/>
      <c r="GS1023" s="6"/>
      <c r="GT1023" s="6"/>
      <c r="GU1023" s="6"/>
      <c r="GV1023" s="6"/>
      <c r="GW1023" s="6"/>
      <c r="GX1023" s="6"/>
      <c r="GY1023" s="6"/>
      <c r="GZ1023" s="6"/>
      <c r="HA1023" s="6"/>
      <c r="HB1023" s="6"/>
      <c r="HC1023" s="6"/>
      <c r="HD1023" s="6"/>
      <c r="HE1023" s="6"/>
      <c r="HF1023" s="6"/>
      <c r="HG1023" s="6"/>
      <c r="HH1023" s="6"/>
      <c r="HI1023" s="6"/>
      <c r="HJ1023" s="6"/>
      <c r="HK1023" s="6"/>
      <c r="HL1023" s="6"/>
      <c r="HM1023" s="6"/>
      <c r="HN1023" s="6"/>
      <c r="HO1023" s="6"/>
      <c r="HP1023" s="6"/>
      <c r="HQ1023" s="6"/>
      <c r="HR1023" s="6"/>
      <c r="HS1023" s="6"/>
      <c r="HT1023" s="6"/>
      <c r="HU1023" s="6"/>
      <c r="HV1023" s="6"/>
      <c r="HW1023" s="6"/>
      <c r="HX1023" s="6"/>
      <c r="HY1023" s="6"/>
      <c r="HZ1023" s="6"/>
      <c r="IA1023" s="6"/>
      <c r="IB1023" s="6"/>
      <c r="IC1023" s="6"/>
      <c r="ID1023" s="6"/>
      <c r="IE1023" s="6"/>
      <c r="IF1023" s="6"/>
      <c r="IG1023" s="6"/>
      <c r="IH1023" s="6"/>
      <c r="II1023" s="6"/>
      <c r="IJ1023" s="6"/>
      <c r="IK1023" s="6"/>
      <c r="IL1023" s="6"/>
      <c r="IM1023" s="6"/>
      <c r="IN1023" s="6"/>
      <c r="IO1023" s="6"/>
      <c r="IP1023" s="6"/>
      <c r="IQ1023" s="6"/>
      <c r="IR1023" s="6"/>
      <c r="IS1023" s="6"/>
      <c r="IT1023" s="6"/>
      <c r="IU1023" s="6"/>
      <c r="IV1023" s="6"/>
      <c r="IW1023" s="6"/>
      <c r="IX1023" s="6"/>
      <c r="IY1023" s="6"/>
      <c r="IZ1023" s="6"/>
      <c r="JA1023" s="6"/>
      <c r="JB1023" s="6"/>
      <c r="JC1023" s="6"/>
      <c r="JD1023" s="6"/>
    </row>
    <row r="1024" spans="94:264" ht="15.75" customHeight="1"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  <c r="DO1024" s="6"/>
      <c r="DP1024" s="6"/>
      <c r="DQ1024" s="6"/>
      <c r="DR1024" s="6"/>
      <c r="DS1024" s="6"/>
      <c r="DT1024" s="6"/>
      <c r="DU1024" s="6"/>
      <c r="DV1024" s="6"/>
      <c r="DW1024" s="6"/>
      <c r="DX1024" s="6"/>
      <c r="DY1024" s="6"/>
      <c r="DZ1024" s="6"/>
      <c r="EA1024" s="6"/>
      <c r="EB1024" s="6"/>
      <c r="EC1024" s="6"/>
      <c r="ED1024" s="6"/>
      <c r="EE1024" s="6"/>
      <c r="EF1024" s="6"/>
      <c r="EG1024" s="6"/>
      <c r="EH1024" s="6"/>
      <c r="EI1024" s="6"/>
      <c r="EJ1024" s="6"/>
      <c r="EK1024" s="6"/>
      <c r="EL1024" s="6"/>
      <c r="EM1024" s="6"/>
      <c r="EN1024" s="6"/>
      <c r="EO1024" s="6"/>
      <c r="EP1024" s="6"/>
      <c r="EQ1024" s="6"/>
      <c r="ER1024" s="6"/>
      <c r="ES1024" s="6"/>
      <c r="ET1024" s="6"/>
      <c r="EU1024" s="6"/>
      <c r="EV1024" s="6"/>
      <c r="EW1024" s="6"/>
      <c r="EX1024" s="6"/>
      <c r="EY1024" s="6"/>
      <c r="EZ1024" s="6"/>
      <c r="FA1024" s="6"/>
      <c r="FB1024" s="6"/>
      <c r="FC1024" s="6"/>
      <c r="FD1024" s="6"/>
      <c r="FE1024" s="6"/>
      <c r="FF1024" s="6"/>
      <c r="FG1024" s="6"/>
      <c r="FH1024" s="6"/>
      <c r="FI1024" s="6"/>
      <c r="FJ1024" s="6"/>
      <c r="FK1024" s="6"/>
      <c r="FL1024" s="6"/>
      <c r="FM1024" s="6"/>
      <c r="FN1024" s="6"/>
      <c r="FO1024" s="6"/>
      <c r="FP1024" s="6"/>
      <c r="FQ1024" s="6"/>
      <c r="FR1024" s="6"/>
      <c r="FS1024" s="6"/>
      <c r="FT1024" s="6"/>
      <c r="FU1024" s="6"/>
      <c r="FV1024" s="6"/>
      <c r="FW1024" s="6"/>
      <c r="FX1024" s="6"/>
      <c r="FY1024" s="6"/>
      <c r="FZ1024" s="6"/>
      <c r="GA1024" s="6"/>
      <c r="GB1024" s="6"/>
      <c r="GC1024" s="6"/>
      <c r="GD1024" s="6"/>
      <c r="GE1024" s="6"/>
      <c r="GF1024" s="6"/>
      <c r="GG1024" s="6"/>
      <c r="GH1024" s="6"/>
      <c r="GI1024" s="6"/>
      <c r="GJ1024" s="6"/>
      <c r="GK1024" s="6"/>
      <c r="GL1024" s="6"/>
      <c r="GM1024" s="6"/>
      <c r="GN1024" s="6"/>
      <c r="GO1024" s="6"/>
      <c r="GP1024" s="6"/>
      <c r="GQ1024" s="6"/>
      <c r="GR1024" s="6"/>
      <c r="GS1024" s="6"/>
      <c r="GT1024" s="6"/>
      <c r="GU1024" s="6"/>
      <c r="GV1024" s="6"/>
      <c r="GW1024" s="6"/>
      <c r="GX1024" s="6"/>
      <c r="GY1024" s="6"/>
      <c r="GZ1024" s="6"/>
      <c r="HA1024" s="6"/>
      <c r="HB1024" s="6"/>
      <c r="HC1024" s="6"/>
      <c r="HD1024" s="6"/>
      <c r="HE1024" s="6"/>
      <c r="HF1024" s="6"/>
      <c r="HG1024" s="6"/>
      <c r="HH1024" s="6"/>
      <c r="HI1024" s="6"/>
      <c r="HJ1024" s="6"/>
      <c r="HK1024" s="6"/>
      <c r="HL1024" s="6"/>
      <c r="HM1024" s="6"/>
      <c r="HN1024" s="6"/>
      <c r="HO1024" s="6"/>
      <c r="HP1024" s="6"/>
      <c r="HQ1024" s="6"/>
      <c r="HR1024" s="6"/>
      <c r="HS1024" s="6"/>
      <c r="HT1024" s="6"/>
      <c r="HU1024" s="6"/>
      <c r="HV1024" s="6"/>
      <c r="HW1024" s="6"/>
      <c r="HX1024" s="6"/>
      <c r="HY1024" s="6"/>
      <c r="HZ1024" s="6"/>
      <c r="IA1024" s="6"/>
      <c r="IB1024" s="6"/>
      <c r="IC1024" s="6"/>
      <c r="ID1024" s="6"/>
      <c r="IE1024" s="6"/>
      <c r="IF1024" s="6"/>
      <c r="IG1024" s="6"/>
      <c r="IH1024" s="6"/>
      <c r="II1024" s="6"/>
      <c r="IJ1024" s="6"/>
      <c r="IK1024" s="6"/>
      <c r="IL1024" s="6"/>
      <c r="IM1024" s="6"/>
      <c r="IN1024" s="6"/>
      <c r="IO1024" s="6"/>
      <c r="IP1024" s="6"/>
      <c r="IQ1024" s="6"/>
      <c r="IR1024" s="6"/>
      <c r="IS1024" s="6"/>
      <c r="IT1024" s="6"/>
      <c r="IU1024" s="6"/>
      <c r="IV1024" s="6"/>
      <c r="IW1024" s="6"/>
      <c r="IX1024" s="6"/>
      <c r="IY1024" s="6"/>
      <c r="IZ1024" s="6"/>
      <c r="JA1024" s="6"/>
      <c r="JB1024" s="6"/>
      <c r="JC1024" s="6"/>
      <c r="JD1024" s="6"/>
    </row>
    <row r="1025" spans="94:264" ht="15.75" customHeight="1"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/>
      <c r="DK1025" s="6"/>
      <c r="DL1025" s="6"/>
      <c r="DM1025" s="6"/>
      <c r="DN1025" s="6"/>
      <c r="DO1025" s="6"/>
      <c r="DP1025" s="6"/>
      <c r="DQ1025" s="6"/>
      <c r="DR1025" s="6"/>
      <c r="DS1025" s="6"/>
      <c r="DT1025" s="6"/>
      <c r="DU1025" s="6"/>
      <c r="DV1025" s="6"/>
      <c r="DW1025" s="6"/>
      <c r="DX1025" s="6"/>
      <c r="DY1025" s="6"/>
      <c r="DZ1025" s="6"/>
      <c r="EA1025" s="6"/>
      <c r="EB1025" s="6"/>
      <c r="EC1025" s="6"/>
      <c r="ED1025" s="6"/>
      <c r="EE1025" s="6"/>
      <c r="EF1025" s="6"/>
      <c r="EG1025" s="6"/>
      <c r="EH1025" s="6"/>
      <c r="EI1025" s="6"/>
      <c r="EJ1025" s="6"/>
      <c r="EK1025" s="6"/>
      <c r="EL1025" s="6"/>
      <c r="EM1025" s="6"/>
      <c r="EN1025" s="6"/>
      <c r="EO1025" s="6"/>
      <c r="EP1025" s="6"/>
      <c r="EQ1025" s="6"/>
      <c r="ER1025" s="6"/>
      <c r="ES1025" s="6"/>
      <c r="ET1025" s="6"/>
      <c r="EU1025" s="6"/>
      <c r="EV1025" s="6"/>
      <c r="EW1025" s="6"/>
      <c r="EX1025" s="6"/>
      <c r="EY1025" s="6"/>
      <c r="EZ1025" s="6"/>
      <c r="FA1025" s="6"/>
      <c r="FB1025" s="6"/>
      <c r="FC1025" s="6"/>
      <c r="FD1025" s="6"/>
      <c r="FE1025" s="6"/>
      <c r="FF1025" s="6"/>
      <c r="FG1025" s="6"/>
      <c r="FH1025" s="6"/>
      <c r="FI1025" s="6"/>
      <c r="FJ1025" s="6"/>
      <c r="FK1025" s="6"/>
      <c r="FL1025" s="6"/>
      <c r="FM1025" s="6"/>
      <c r="FN1025" s="6"/>
      <c r="FO1025" s="6"/>
      <c r="FP1025" s="6"/>
      <c r="FQ1025" s="6"/>
      <c r="FR1025" s="6"/>
      <c r="FS1025" s="6"/>
      <c r="FT1025" s="6"/>
      <c r="FU1025" s="6"/>
      <c r="FV1025" s="6"/>
      <c r="FW1025" s="6"/>
      <c r="FX1025" s="6"/>
      <c r="FY1025" s="6"/>
      <c r="FZ1025" s="6"/>
      <c r="GA1025" s="6"/>
      <c r="GB1025" s="6"/>
      <c r="GC1025" s="6"/>
      <c r="GD1025" s="6"/>
      <c r="GE1025" s="6"/>
      <c r="GF1025" s="6"/>
      <c r="GG1025" s="6"/>
      <c r="GH1025" s="6"/>
      <c r="GI1025" s="6"/>
      <c r="GJ1025" s="6"/>
      <c r="GK1025" s="6"/>
      <c r="GL1025" s="6"/>
      <c r="GM1025" s="6"/>
      <c r="GN1025" s="6"/>
      <c r="GO1025" s="6"/>
      <c r="GP1025" s="6"/>
      <c r="GQ1025" s="6"/>
      <c r="GR1025" s="6"/>
      <c r="GS1025" s="6"/>
      <c r="GT1025" s="6"/>
      <c r="GU1025" s="6"/>
      <c r="GV1025" s="6"/>
      <c r="GW1025" s="6"/>
      <c r="GX1025" s="6"/>
      <c r="GY1025" s="6"/>
      <c r="GZ1025" s="6"/>
      <c r="HA1025" s="6"/>
      <c r="HB1025" s="6"/>
      <c r="HC1025" s="6"/>
      <c r="HD1025" s="6"/>
      <c r="HE1025" s="6"/>
      <c r="HF1025" s="6"/>
      <c r="HG1025" s="6"/>
      <c r="HH1025" s="6"/>
      <c r="HI1025" s="6"/>
      <c r="HJ1025" s="6"/>
      <c r="HK1025" s="6"/>
      <c r="HL1025" s="6"/>
      <c r="HM1025" s="6"/>
      <c r="HN1025" s="6"/>
      <c r="HO1025" s="6"/>
      <c r="HP1025" s="6"/>
      <c r="HQ1025" s="6"/>
      <c r="HR1025" s="6"/>
      <c r="HS1025" s="6"/>
      <c r="HT1025" s="6"/>
      <c r="HU1025" s="6"/>
      <c r="HV1025" s="6"/>
      <c r="HW1025" s="6"/>
      <c r="HX1025" s="6"/>
      <c r="HY1025" s="6"/>
      <c r="HZ1025" s="6"/>
      <c r="IA1025" s="6"/>
      <c r="IB1025" s="6"/>
      <c r="IC1025" s="6"/>
      <c r="ID1025" s="6"/>
      <c r="IE1025" s="6"/>
      <c r="IF1025" s="6"/>
      <c r="IG1025" s="6"/>
      <c r="IH1025" s="6"/>
      <c r="II1025" s="6"/>
      <c r="IJ1025" s="6"/>
      <c r="IK1025" s="6"/>
      <c r="IL1025" s="6"/>
      <c r="IM1025" s="6"/>
      <c r="IN1025" s="6"/>
      <c r="IO1025" s="6"/>
      <c r="IP1025" s="6"/>
      <c r="IQ1025" s="6"/>
      <c r="IR1025" s="6"/>
      <c r="IS1025" s="6"/>
      <c r="IT1025" s="6"/>
      <c r="IU1025" s="6"/>
      <c r="IV1025" s="6"/>
      <c r="IW1025" s="6"/>
      <c r="IX1025" s="6"/>
      <c r="IY1025" s="6"/>
      <c r="IZ1025" s="6"/>
      <c r="JA1025" s="6"/>
      <c r="JB1025" s="6"/>
      <c r="JC1025" s="6"/>
      <c r="JD1025" s="6"/>
    </row>
    <row r="1026" spans="94:264" ht="15.75" customHeight="1"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/>
      <c r="DK1026" s="6"/>
      <c r="DL1026" s="6"/>
      <c r="DM1026" s="6"/>
      <c r="DN1026" s="6"/>
      <c r="DO1026" s="6"/>
      <c r="DP1026" s="6"/>
      <c r="DQ1026" s="6"/>
      <c r="DR1026" s="6"/>
      <c r="DS1026" s="6"/>
      <c r="DT1026" s="6"/>
      <c r="DU1026" s="6"/>
      <c r="DV1026" s="6"/>
      <c r="DW1026" s="6"/>
      <c r="DX1026" s="6"/>
      <c r="DY1026" s="6"/>
      <c r="DZ1026" s="6"/>
      <c r="EA1026" s="6"/>
      <c r="EB1026" s="6"/>
      <c r="EC1026" s="6"/>
      <c r="ED1026" s="6"/>
      <c r="EE1026" s="6"/>
      <c r="EF1026" s="6"/>
      <c r="EG1026" s="6"/>
      <c r="EH1026" s="6"/>
      <c r="EI1026" s="6"/>
      <c r="EJ1026" s="6"/>
      <c r="EK1026" s="6"/>
      <c r="EL1026" s="6"/>
      <c r="EM1026" s="6"/>
      <c r="EN1026" s="6"/>
      <c r="EO1026" s="6"/>
      <c r="EP1026" s="6"/>
      <c r="EQ1026" s="6"/>
      <c r="ER1026" s="6"/>
      <c r="ES1026" s="6"/>
      <c r="ET1026" s="6"/>
      <c r="EU1026" s="6"/>
      <c r="EV1026" s="6"/>
      <c r="EW1026" s="6"/>
      <c r="EX1026" s="6"/>
      <c r="EY1026" s="6"/>
      <c r="EZ1026" s="6"/>
      <c r="FA1026" s="6"/>
      <c r="FB1026" s="6"/>
      <c r="FC1026" s="6"/>
      <c r="FD1026" s="6"/>
      <c r="FE1026" s="6"/>
      <c r="FF1026" s="6"/>
      <c r="FG1026" s="6"/>
      <c r="FH1026" s="6"/>
      <c r="FI1026" s="6"/>
      <c r="FJ1026" s="6"/>
      <c r="FK1026" s="6"/>
      <c r="FL1026" s="6"/>
      <c r="FM1026" s="6"/>
      <c r="FN1026" s="6"/>
      <c r="FO1026" s="6"/>
      <c r="FP1026" s="6"/>
      <c r="FQ1026" s="6"/>
      <c r="FR1026" s="6"/>
      <c r="FS1026" s="6"/>
      <c r="FT1026" s="6"/>
      <c r="FU1026" s="6"/>
      <c r="FV1026" s="6"/>
      <c r="FW1026" s="6"/>
      <c r="FX1026" s="6"/>
      <c r="FY1026" s="6"/>
      <c r="FZ1026" s="6"/>
      <c r="GA1026" s="6"/>
      <c r="GB1026" s="6"/>
      <c r="GC1026" s="6"/>
      <c r="GD1026" s="6"/>
      <c r="GE1026" s="6"/>
      <c r="GF1026" s="6"/>
      <c r="GG1026" s="6"/>
      <c r="GH1026" s="6"/>
      <c r="GI1026" s="6"/>
      <c r="GJ1026" s="6"/>
      <c r="GK1026" s="6"/>
      <c r="GL1026" s="6"/>
      <c r="GM1026" s="6"/>
      <c r="GN1026" s="6"/>
      <c r="GO1026" s="6"/>
      <c r="GP1026" s="6"/>
      <c r="GQ1026" s="6"/>
      <c r="GR1026" s="6"/>
      <c r="GS1026" s="6"/>
      <c r="GT1026" s="6"/>
      <c r="GU1026" s="6"/>
      <c r="GV1026" s="6"/>
      <c r="GW1026" s="6"/>
      <c r="GX1026" s="6"/>
      <c r="GY1026" s="6"/>
      <c r="GZ1026" s="6"/>
      <c r="HA1026" s="6"/>
      <c r="HB1026" s="6"/>
      <c r="HC1026" s="6"/>
      <c r="HD1026" s="6"/>
      <c r="HE1026" s="6"/>
      <c r="HF1026" s="6"/>
      <c r="HG1026" s="6"/>
      <c r="HH1026" s="6"/>
      <c r="HI1026" s="6"/>
      <c r="HJ1026" s="6"/>
      <c r="HK1026" s="6"/>
      <c r="HL1026" s="6"/>
      <c r="HM1026" s="6"/>
      <c r="HN1026" s="6"/>
      <c r="HO1026" s="6"/>
      <c r="HP1026" s="6"/>
      <c r="HQ1026" s="6"/>
      <c r="HR1026" s="6"/>
      <c r="HS1026" s="6"/>
      <c r="HT1026" s="6"/>
      <c r="HU1026" s="6"/>
      <c r="HV1026" s="6"/>
      <c r="HW1026" s="6"/>
      <c r="HX1026" s="6"/>
      <c r="HY1026" s="6"/>
      <c r="HZ1026" s="6"/>
      <c r="IA1026" s="6"/>
      <c r="IB1026" s="6"/>
      <c r="IC1026" s="6"/>
      <c r="ID1026" s="6"/>
      <c r="IE1026" s="6"/>
      <c r="IF1026" s="6"/>
      <c r="IG1026" s="6"/>
      <c r="IH1026" s="6"/>
      <c r="II1026" s="6"/>
      <c r="IJ1026" s="6"/>
      <c r="IK1026" s="6"/>
      <c r="IL1026" s="6"/>
      <c r="IM1026" s="6"/>
      <c r="IN1026" s="6"/>
      <c r="IO1026" s="6"/>
      <c r="IP1026" s="6"/>
      <c r="IQ1026" s="6"/>
      <c r="IR1026" s="6"/>
      <c r="IS1026" s="6"/>
      <c r="IT1026" s="6"/>
      <c r="IU1026" s="6"/>
      <c r="IV1026" s="6"/>
      <c r="IW1026" s="6"/>
      <c r="IX1026" s="6"/>
      <c r="IY1026" s="6"/>
      <c r="IZ1026" s="6"/>
      <c r="JA1026" s="6"/>
      <c r="JB1026" s="6"/>
      <c r="JC1026" s="6"/>
      <c r="JD1026" s="6"/>
    </row>
    <row r="1027" spans="94:264" ht="15.75" customHeight="1"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6"/>
      <c r="DN1027" s="6"/>
      <c r="DO1027" s="6"/>
      <c r="DP1027" s="6"/>
      <c r="DQ1027" s="6"/>
      <c r="DR1027" s="6"/>
      <c r="DS1027" s="6"/>
      <c r="DT1027" s="6"/>
      <c r="DU1027" s="6"/>
      <c r="DV1027" s="6"/>
      <c r="DW1027" s="6"/>
      <c r="DX1027" s="6"/>
      <c r="DY1027" s="6"/>
      <c r="DZ1027" s="6"/>
      <c r="EA1027" s="6"/>
      <c r="EB1027" s="6"/>
      <c r="EC1027" s="6"/>
      <c r="ED1027" s="6"/>
      <c r="EE1027" s="6"/>
      <c r="EF1027" s="6"/>
      <c r="EG1027" s="6"/>
      <c r="EH1027" s="6"/>
      <c r="EI1027" s="6"/>
      <c r="EJ1027" s="6"/>
      <c r="EK1027" s="6"/>
      <c r="EL1027" s="6"/>
      <c r="EM1027" s="6"/>
      <c r="EN1027" s="6"/>
      <c r="EO1027" s="6"/>
      <c r="EP1027" s="6"/>
      <c r="EQ1027" s="6"/>
      <c r="ER1027" s="6"/>
      <c r="ES1027" s="6"/>
      <c r="ET1027" s="6"/>
      <c r="EU1027" s="6"/>
      <c r="EV1027" s="6"/>
      <c r="EW1027" s="6"/>
      <c r="EX1027" s="6"/>
      <c r="EY1027" s="6"/>
      <c r="EZ1027" s="6"/>
      <c r="FA1027" s="6"/>
      <c r="FB1027" s="6"/>
      <c r="FC1027" s="6"/>
      <c r="FD1027" s="6"/>
      <c r="FE1027" s="6"/>
      <c r="FF1027" s="6"/>
      <c r="FG1027" s="6"/>
      <c r="FH1027" s="6"/>
      <c r="FI1027" s="6"/>
      <c r="FJ1027" s="6"/>
      <c r="FK1027" s="6"/>
      <c r="FL1027" s="6"/>
      <c r="FM1027" s="6"/>
      <c r="FN1027" s="6"/>
      <c r="FO1027" s="6"/>
      <c r="FP1027" s="6"/>
      <c r="FQ1027" s="6"/>
      <c r="FR1027" s="6"/>
      <c r="FS1027" s="6"/>
      <c r="FT1027" s="6"/>
      <c r="FU1027" s="6"/>
      <c r="FV1027" s="6"/>
      <c r="FW1027" s="6"/>
      <c r="FX1027" s="6"/>
      <c r="FY1027" s="6"/>
      <c r="FZ1027" s="6"/>
      <c r="GA1027" s="6"/>
      <c r="GB1027" s="6"/>
      <c r="GC1027" s="6"/>
      <c r="GD1027" s="6"/>
      <c r="GE1027" s="6"/>
      <c r="GF1027" s="6"/>
      <c r="GG1027" s="6"/>
      <c r="GH1027" s="6"/>
      <c r="GI1027" s="6"/>
      <c r="GJ1027" s="6"/>
      <c r="GK1027" s="6"/>
      <c r="GL1027" s="6"/>
      <c r="GM1027" s="6"/>
      <c r="GN1027" s="6"/>
      <c r="GO1027" s="6"/>
      <c r="GP1027" s="6"/>
      <c r="GQ1027" s="6"/>
      <c r="GR1027" s="6"/>
      <c r="GS1027" s="6"/>
      <c r="GT1027" s="6"/>
      <c r="GU1027" s="6"/>
      <c r="GV1027" s="6"/>
      <c r="GW1027" s="6"/>
      <c r="GX1027" s="6"/>
      <c r="GY1027" s="6"/>
      <c r="GZ1027" s="6"/>
      <c r="HA1027" s="6"/>
      <c r="HB1027" s="6"/>
      <c r="HC1027" s="6"/>
      <c r="HD1027" s="6"/>
      <c r="HE1027" s="6"/>
      <c r="HF1027" s="6"/>
      <c r="HG1027" s="6"/>
      <c r="HH1027" s="6"/>
      <c r="HI1027" s="6"/>
      <c r="HJ1027" s="6"/>
      <c r="HK1027" s="6"/>
      <c r="HL1027" s="6"/>
      <c r="HM1027" s="6"/>
      <c r="HN1027" s="6"/>
      <c r="HO1027" s="6"/>
      <c r="HP1027" s="6"/>
      <c r="HQ1027" s="6"/>
      <c r="HR1027" s="6"/>
      <c r="HS1027" s="6"/>
      <c r="HT1027" s="6"/>
      <c r="HU1027" s="6"/>
      <c r="HV1027" s="6"/>
      <c r="HW1027" s="6"/>
      <c r="HX1027" s="6"/>
      <c r="HY1027" s="6"/>
      <c r="HZ1027" s="6"/>
      <c r="IA1027" s="6"/>
      <c r="IB1027" s="6"/>
      <c r="IC1027" s="6"/>
      <c r="ID1027" s="6"/>
      <c r="IE1027" s="6"/>
      <c r="IF1027" s="6"/>
      <c r="IG1027" s="6"/>
      <c r="IH1027" s="6"/>
      <c r="II1027" s="6"/>
      <c r="IJ1027" s="6"/>
      <c r="IK1027" s="6"/>
      <c r="IL1027" s="6"/>
      <c r="IM1027" s="6"/>
      <c r="IN1027" s="6"/>
      <c r="IO1027" s="6"/>
      <c r="IP1027" s="6"/>
      <c r="IQ1027" s="6"/>
      <c r="IR1027" s="6"/>
      <c r="IS1027" s="6"/>
      <c r="IT1027" s="6"/>
      <c r="IU1027" s="6"/>
      <c r="IV1027" s="6"/>
      <c r="IW1027" s="6"/>
      <c r="IX1027" s="6"/>
      <c r="IY1027" s="6"/>
      <c r="IZ1027" s="6"/>
      <c r="JA1027" s="6"/>
      <c r="JB1027" s="6"/>
      <c r="JC1027" s="6"/>
      <c r="JD1027" s="6"/>
    </row>
    <row r="1028" spans="94:264" ht="15.75" customHeight="1"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/>
      <c r="DK1028" s="6"/>
      <c r="DL1028" s="6"/>
      <c r="DM1028" s="6"/>
      <c r="DN1028" s="6"/>
      <c r="DO1028" s="6"/>
      <c r="DP1028" s="6"/>
      <c r="DQ1028" s="6"/>
      <c r="DR1028" s="6"/>
      <c r="DS1028" s="6"/>
      <c r="DT1028" s="6"/>
      <c r="DU1028" s="6"/>
      <c r="DV1028" s="6"/>
      <c r="DW1028" s="6"/>
      <c r="DX1028" s="6"/>
      <c r="DY1028" s="6"/>
      <c r="DZ1028" s="6"/>
      <c r="EA1028" s="6"/>
      <c r="EB1028" s="6"/>
      <c r="EC1028" s="6"/>
      <c r="ED1028" s="6"/>
      <c r="EE1028" s="6"/>
      <c r="EF1028" s="6"/>
      <c r="EG1028" s="6"/>
      <c r="EH1028" s="6"/>
      <c r="EI1028" s="6"/>
      <c r="EJ1028" s="6"/>
      <c r="EK1028" s="6"/>
      <c r="EL1028" s="6"/>
      <c r="EM1028" s="6"/>
      <c r="EN1028" s="6"/>
      <c r="EO1028" s="6"/>
      <c r="EP1028" s="6"/>
      <c r="EQ1028" s="6"/>
      <c r="ER1028" s="6"/>
      <c r="ES1028" s="6"/>
      <c r="ET1028" s="6"/>
      <c r="EU1028" s="6"/>
      <c r="EV1028" s="6"/>
      <c r="EW1028" s="6"/>
      <c r="EX1028" s="6"/>
      <c r="EY1028" s="6"/>
      <c r="EZ1028" s="6"/>
      <c r="FA1028" s="6"/>
      <c r="FB1028" s="6"/>
      <c r="FC1028" s="6"/>
      <c r="FD1028" s="6"/>
      <c r="FE1028" s="6"/>
      <c r="FF1028" s="6"/>
      <c r="FG1028" s="6"/>
      <c r="FH1028" s="6"/>
      <c r="FI1028" s="6"/>
      <c r="FJ1028" s="6"/>
      <c r="FK1028" s="6"/>
      <c r="FL1028" s="6"/>
      <c r="FM1028" s="6"/>
      <c r="FN1028" s="6"/>
      <c r="FO1028" s="6"/>
      <c r="FP1028" s="6"/>
      <c r="FQ1028" s="6"/>
      <c r="FR1028" s="6"/>
      <c r="FS1028" s="6"/>
      <c r="FT1028" s="6"/>
      <c r="FU1028" s="6"/>
      <c r="FV1028" s="6"/>
      <c r="FW1028" s="6"/>
      <c r="FX1028" s="6"/>
      <c r="FY1028" s="6"/>
      <c r="FZ1028" s="6"/>
      <c r="GA1028" s="6"/>
      <c r="GB1028" s="6"/>
      <c r="GC1028" s="6"/>
      <c r="GD1028" s="6"/>
      <c r="GE1028" s="6"/>
      <c r="GF1028" s="6"/>
      <c r="GG1028" s="6"/>
      <c r="GH1028" s="6"/>
      <c r="GI1028" s="6"/>
      <c r="GJ1028" s="6"/>
      <c r="GK1028" s="6"/>
      <c r="GL1028" s="6"/>
      <c r="GM1028" s="6"/>
      <c r="GN1028" s="6"/>
      <c r="GO1028" s="6"/>
      <c r="GP1028" s="6"/>
      <c r="GQ1028" s="6"/>
      <c r="GR1028" s="6"/>
      <c r="GS1028" s="6"/>
      <c r="GT1028" s="6"/>
      <c r="GU1028" s="6"/>
      <c r="GV1028" s="6"/>
      <c r="GW1028" s="6"/>
      <c r="GX1028" s="6"/>
      <c r="GY1028" s="6"/>
      <c r="GZ1028" s="6"/>
      <c r="HA1028" s="6"/>
      <c r="HB1028" s="6"/>
      <c r="HC1028" s="6"/>
      <c r="HD1028" s="6"/>
      <c r="HE1028" s="6"/>
      <c r="HF1028" s="6"/>
      <c r="HG1028" s="6"/>
      <c r="HH1028" s="6"/>
      <c r="HI1028" s="6"/>
      <c r="HJ1028" s="6"/>
      <c r="HK1028" s="6"/>
      <c r="HL1028" s="6"/>
      <c r="HM1028" s="6"/>
      <c r="HN1028" s="6"/>
      <c r="HO1028" s="6"/>
      <c r="HP1028" s="6"/>
      <c r="HQ1028" s="6"/>
      <c r="HR1028" s="6"/>
      <c r="HS1028" s="6"/>
      <c r="HT1028" s="6"/>
      <c r="HU1028" s="6"/>
      <c r="HV1028" s="6"/>
      <c r="HW1028" s="6"/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6"/>
      <c r="II1028" s="6"/>
      <c r="IJ1028" s="6"/>
      <c r="IK1028" s="6"/>
      <c r="IL1028" s="6"/>
      <c r="IM1028" s="6"/>
      <c r="IN1028" s="6"/>
      <c r="IO1028" s="6"/>
      <c r="IP1028" s="6"/>
      <c r="IQ1028" s="6"/>
      <c r="IR1028" s="6"/>
      <c r="IS1028" s="6"/>
      <c r="IT1028" s="6"/>
      <c r="IU1028" s="6"/>
      <c r="IV1028" s="6"/>
      <c r="IW1028" s="6"/>
      <c r="IX1028" s="6"/>
      <c r="IY1028" s="6"/>
      <c r="IZ1028" s="6"/>
      <c r="JA1028" s="6"/>
      <c r="JB1028" s="6"/>
      <c r="JC1028" s="6"/>
      <c r="JD1028" s="6"/>
    </row>
    <row r="1029" spans="94:264" ht="15.75" customHeight="1"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/>
      <c r="DK1029" s="6"/>
      <c r="DL1029" s="6"/>
      <c r="DM1029" s="6"/>
      <c r="DN1029" s="6"/>
      <c r="DO1029" s="6"/>
      <c r="DP1029" s="6"/>
      <c r="DQ1029" s="6"/>
      <c r="DR1029" s="6"/>
      <c r="DS1029" s="6"/>
      <c r="DT1029" s="6"/>
      <c r="DU1029" s="6"/>
      <c r="DV1029" s="6"/>
      <c r="DW1029" s="6"/>
      <c r="DX1029" s="6"/>
      <c r="DY1029" s="6"/>
      <c r="DZ1029" s="6"/>
      <c r="EA1029" s="6"/>
      <c r="EB1029" s="6"/>
      <c r="EC1029" s="6"/>
      <c r="ED1029" s="6"/>
      <c r="EE1029" s="6"/>
      <c r="EF1029" s="6"/>
      <c r="EG1029" s="6"/>
      <c r="EH1029" s="6"/>
      <c r="EI1029" s="6"/>
      <c r="EJ1029" s="6"/>
      <c r="EK1029" s="6"/>
      <c r="EL1029" s="6"/>
      <c r="EM1029" s="6"/>
      <c r="EN1029" s="6"/>
      <c r="EO1029" s="6"/>
      <c r="EP1029" s="6"/>
      <c r="EQ1029" s="6"/>
      <c r="ER1029" s="6"/>
      <c r="ES1029" s="6"/>
      <c r="ET1029" s="6"/>
      <c r="EU1029" s="6"/>
      <c r="EV1029" s="6"/>
      <c r="EW1029" s="6"/>
      <c r="EX1029" s="6"/>
      <c r="EY1029" s="6"/>
      <c r="EZ1029" s="6"/>
      <c r="FA1029" s="6"/>
      <c r="FB1029" s="6"/>
      <c r="FC1029" s="6"/>
      <c r="FD1029" s="6"/>
      <c r="FE1029" s="6"/>
      <c r="FF1029" s="6"/>
      <c r="FG1029" s="6"/>
      <c r="FH1029" s="6"/>
      <c r="FI1029" s="6"/>
      <c r="FJ1029" s="6"/>
      <c r="FK1029" s="6"/>
      <c r="FL1029" s="6"/>
      <c r="FM1029" s="6"/>
      <c r="FN1029" s="6"/>
      <c r="FO1029" s="6"/>
      <c r="FP1029" s="6"/>
      <c r="FQ1029" s="6"/>
      <c r="FR1029" s="6"/>
      <c r="FS1029" s="6"/>
      <c r="FT1029" s="6"/>
      <c r="FU1029" s="6"/>
      <c r="FV1029" s="6"/>
      <c r="FW1029" s="6"/>
      <c r="FX1029" s="6"/>
      <c r="FY1029" s="6"/>
      <c r="FZ1029" s="6"/>
      <c r="GA1029" s="6"/>
      <c r="GB1029" s="6"/>
      <c r="GC1029" s="6"/>
      <c r="GD1029" s="6"/>
      <c r="GE1029" s="6"/>
      <c r="GF1029" s="6"/>
      <c r="GG1029" s="6"/>
      <c r="GH1029" s="6"/>
      <c r="GI1029" s="6"/>
      <c r="GJ1029" s="6"/>
      <c r="GK1029" s="6"/>
      <c r="GL1029" s="6"/>
      <c r="GM1029" s="6"/>
      <c r="GN1029" s="6"/>
      <c r="GO1029" s="6"/>
      <c r="GP1029" s="6"/>
      <c r="GQ1029" s="6"/>
      <c r="GR1029" s="6"/>
      <c r="GS1029" s="6"/>
      <c r="GT1029" s="6"/>
      <c r="GU1029" s="6"/>
      <c r="GV1029" s="6"/>
      <c r="GW1029" s="6"/>
      <c r="GX1029" s="6"/>
      <c r="GY1029" s="6"/>
      <c r="GZ1029" s="6"/>
      <c r="HA1029" s="6"/>
      <c r="HB1029" s="6"/>
      <c r="HC1029" s="6"/>
      <c r="HD1029" s="6"/>
      <c r="HE1029" s="6"/>
      <c r="HF1029" s="6"/>
      <c r="HG1029" s="6"/>
      <c r="HH1029" s="6"/>
      <c r="HI1029" s="6"/>
      <c r="HJ1029" s="6"/>
      <c r="HK1029" s="6"/>
      <c r="HL1029" s="6"/>
      <c r="HM1029" s="6"/>
      <c r="HN1029" s="6"/>
      <c r="HO1029" s="6"/>
      <c r="HP1029" s="6"/>
      <c r="HQ1029" s="6"/>
      <c r="HR1029" s="6"/>
      <c r="HS1029" s="6"/>
      <c r="HT1029" s="6"/>
      <c r="HU1029" s="6"/>
      <c r="HV1029" s="6"/>
      <c r="HW1029" s="6"/>
      <c r="HX1029" s="6"/>
      <c r="HY1029" s="6"/>
      <c r="HZ1029" s="6"/>
      <c r="IA1029" s="6"/>
      <c r="IB1029" s="6"/>
      <c r="IC1029" s="6"/>
      <c r="ID1029" s="6"/>
      <c r="IE1029" s="6"/>
      <c r="IF1029" s="6"/>
      <c r="IG1029" s="6"/>
      <c r="IH1029" s="6"/>
      <c r="II1029" s="6"/>
      <c r="IJ1029" s="6"/>
      <c r="IK1029" s="6"/>
      <c r="IL1029" s="6"/>
      <c r="IM1029" s="6"/>
      <c r="IN1029" s="6"/>
      <c r="IO1029" s="6"/>
      <c r="IP1029" s="6"/>
      <c r="IQ1029" s="6"/>
      <c r="IR1029" s="6"/>
      <c r="IS1029" s="6"/>
      <c r="IT1029" s="6"/>
      <c r="IU1029" s="6"/>
      <c r="IV1029" s="6"/>
      <c r="IW1029" s="6"/>
      <c r="IX1029" s="6"/>
      <c r="IY1029" s="6"/>
      <c r="IZ1029" s="6"/>
      <c r="JA1029" s="6"/>
      <c r="JB1029" s="6"/>
      <c r="JC1029" s="6"/>
      <c r="JD1029" s="6"/>
    </row>
    <row r="1030" spans="94:264" ht="15.75" customHeight="1"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/>
      <c r="DK1030" s="6"/>
      <c r="DL1030" s="6"/>
      <c r="DM1030" s="6"/>
      <c r="DN1030" s="6"/>
      <c r="DO1030" s="6"/>
      <c r="DP1030" s="6"/>
      <c r="DQ1030" s="6"/>
      <c r="DR1030" s="6"/>
      <c r="DS1030" s="6"/>
      <c r="DT1030" s="6"/>
      <c r="DU1030" s="6"/>
      <c r="DV1030" s="6"/>
      <c r="DW1030" s="6"/>
      <c r="DX1030" s="6"/>
      <c r="DY1030" s="6"/>
      <c r="DZ1030" s="6"/>
      <c r="EA1030" s="6"/>
      <c r="EB1030" s="6"/>
      <c r="EC1030" s="6"/>
      <c r="ED1030" s="6"/>
      <c r="EE1030" s="6"/>
      <c r="EF1030" s="6"/>
      <c r="EG1030" s="6"/>
      <c r="EH1030" s="6"/>
      <c r="EI1030" s="6"/>
      <c r="EJ1030" s="6"/>
      <c r="EK1030" s="6"/>
      <c r="EL1030" s="6"/>
      <c r="EM1030" s="6"/>
      <c r="EN1030" s="6"/>
      <c r="EO1030" s="6"/>
      <c r="EP1030" s="6"/>
      <c r="EQ1030" s="6"/>
      <c r="ER1030" s="6"/>
      <c r="ES1030" s="6"/>
      <c r="ET1030" s="6"/>
      <c r="EU1030" s="6"/>
      <c r="EV1030" s="6"/>
      <c r="EW1030" s="6"/>
      <c r="EX1030" s="6"/>
      <c r="EY1030" s="6"/>
      <c r="EZ1030" s="6"/>
      <c r="FA1030" s="6"/>
      <c r="FB1030" s="6"/>
      <c r="FC1030" s="6"/>
      <c r="FD1030" s="6"/>
      <c r="FE1030" s="6"/>
      <c r="FF1030" s="6"/>
      <c r="FG1030" s="6"/>
      <c r="FH1030" s="6"/>
      <c r="FI1030" s="6"/>
      <c r="FJ1030" s="6"/>
      <c r="FK1030" s="6"/>
      <c r="FL1030" s="6"/>
      <c r="FM1030" s="6"/>
      <c r="FN1030" s="6"/>
      <c r="FO1030" s="6"/>
      <c r="FP1030" s="6"/>
      <c r="FQ1030" s="6"/>
      <c r="FR1030" s="6"/>
      <c r="FS1030" s="6"/>
      <c r="FT1030" s="6"/>
      <c r="FU1030" s="6"/>
      <c r="FV1030" s="6"/>
      <c r="FW1030" s="6"/>
      <c r="FX1030" s="6"/>
      <c r="FY1030" s="6"/>
      <c r="FZ1030" s="6"/>
      <c r="GA1030" s="6"/>
      <c r="GB1030" s="6"/>
      <c r="GC1030" s="6"/>
      <c r="GD1030" s="6"/>
      <c r="GE1030" s="6"/>
      <c r="GF1030" s="6"/>
      <c r="GG1030" s="6"/>
      <c r="GH1030" s="6"/>
      <c r="GI1030" s="6"/>
      <c r="GJ1030" s="6"/>
      <c r="GK1030" s="6"/>
      <c r="GL1030" s="6"/>
      <c r="GM1030" s="6"/>
      <c r="GN1030" s="6"/>
      <c r="GO1030" s="6"/>
      <c r="GP1030" s="6"/>
      <c r="GQ1030" s="6"/>
      <c r="GR1030" s="6"/>
      <c r="GS1030" s="6"/>
      <c r="GT1030" s="6"/>
      <c r="GU1030" s="6"/>
      <c r="GV1030" s="6"/>
      <c r="GW1030" s="6"/>
      <c r="GX1030" s="6"/>
      <c r="GY1030" s="6"/>
      <c r="GZ1030" s="6"/>
      <c r="HA1030" s="6"/>
      <c r="HB1030" s="6"/>
      <c r="HC1030" s="6"/>
      <c r="HD1030" s="6"/>
      <c r="HE1030" s="6"/>
      <c r="HF1030" s="6"/>
      <c r="HG1030" s="6"/>
      <c r="HH1030" s="6"/>
      <c r="HI1030" s="6"/>
      <c r="HJ1030" s="6"/>
      <c r="HK1030" s="6"/>
      <c r="HL1030" s="6"/>
      <c r="HM1030" s="6"/>
      <c r="HN1030" s="6"/>
      <c r="HO1030" s="6"/>
      <c r="HP1030" s="6"/>
      <c r="HQ1030" s="6"/>
      <c r="HR1030" s="6"/>
      <c r="HS1030" s="6"/>
      <c r="HT1030" s="6"/>
      <c r="HU1030" s="6"/>
      <c r="HV1030" s="6"/>
      <c r="HW1030" s="6"/>
      <c r="HX1030" s="6"/>
      <c r="HY1030" s="6"/>
      <c r="HZ1030" s="6"/>
      <c r="IA1030" s="6"/>
      <c r="IB1030" s="6"/>
      <c r="IC1030" s="6"/>
      <c r="ID1030" s="6"/>
      <c r="IE1030" s="6"/>
      <c r="IF1030" s="6"/>
      <c r="IG1030" s="6"/>
      <c r="IH1030" s="6"/>
      <c r="II1030" s="6"/>
      <c r="IJ1030" s="6"/>
      <c r="IK1030" s="6"/>
      <c r="IL1030" s="6"/>
      <c r="IM1030" s="6"/>
      <c r="IN1030" s="6"/>
      <c r="IO1030" s="6"/>
      <c r="IP1030" s="6"/>
      <c r="IQ1030" s="6"/>
      <c r="IR1030" s="6"/>
      <c r="IS1030" s="6"/>
      <c r="IT1030" s="6"/>
      <c r="IU1030" s="6"/>
      <c r="IV1030" s="6"/>
      <c r="IW1030" s="6"/>
      <c r="IX1030" s="6"/>
      <c r="IY1030" s="6"/>
      <c r="IZ1030" s="6"/>
      <c r="JA1030" s="6"/>
      <c r="JB1030" s="6"/>
      <c r="JC1030" s="6"/>
      <c r="JD1030" s="6"/>
    </row>
    <row r="1031" spans="94:264" ht="15.75" customHeight="1"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  <c r="DO1031" s="6"/>
      <c r="DP1031" s="6"/>
      <c r="DQ1031" s="6"/>
      <c r="DR1031" s="6"/>
      <c r="DS1031" s="6"/>
      <c r="DT1031" s="6"/>
      <c r="DU1031" s="6"/>
      <c r="DV1031" s="6"/>
      <c r="DW1031" s="6"/>
      <c r="DX1031" s="6"/>
      <c r="DY1031" s="6"/>
      <c r="DZ1031" s="6"/>
      <c r="EA1031" s="6"/>
      <c r="EB1031" s="6"/>
      <c r="EC1031" s="6"/>
      <c r="ED1031" s="6"/>
      <c r="EE1031" s="6"/>
      <c r="EF1031" s="6"/>
      <c r="EG1031" s="6"/>
      <c r="EH1031" s="6"/>
      <c r="EI1031" s="6"/>
      <c r="EJ1031" s="6"/>
      <c r="EK1031" s="6"/>
      <c r="EL1031" s="6"/>
      <c r="EM1031" s="6"/>
      <c r="EN1031" s="6"/>
      <c r="EO1031" s="6"/>
      <c r="EP1031" s="6"/>
      <c r="EQ1031" s="6"/>
      <c r="ER1031" s="6"/>
      <c r="ES1031" s="6"/>
      <c r="ET1031" s="6"/>
      <c r="EU1031" s="6"/>
      <c r="EV1031" s="6"/>
      <c r="EW1031" s="6"/>
      <c r="EX1031" s="6"/>
      <c r="EY1031" s="6"/>
      <c r="EZ1031" s="6"/>
      <c r="FA1031" s="6"/>
      <c r="FB1031" s="6"/>
      <c r="FC1031" s="6"/>
      <c r="FD1031" s="6"/>
      <c r="FE1031" s="6"/>
      <c r="FF1031" s="6"/>
      <c r="FG1031" s="6"/>
      <c r="FH1031" s="6"/>
      <c r="FI1031" s="6"/>
      <c r="FJ1031" s="6"/>
      <c r="FK1031" s="6"/>
      <c r="FL1031" s="6"/>
      <c r="FM1031" s="6"/>
      <c r="FN1031" s="6"/>
      <c r="FO1031" s="6"/>
      <c r="FP1031" s="6"/>
      <c r="FQ1031" s="6"/>
      <c r="FR1031" s="6"/>
      <c r="FS1031" s="6"/>
      <c r="FT1031" s="6"/>
      <c r="FU1031" s="6"/>
      <c r="FV1031" s="6"/>
      <c r="FW1031" s="6"/>
      <c r="FX1031" s="6"/>
      <c r="FY1031" s="6"/>
      <c r="FZ1031" s="6"/>
      <c r="GA1031" s="6"/>
      <c r="GB1031" s="6"/>
      <c r="GC1031" s="6"/>
      <c r="GD1031" s="6"/>
      <c r="GE1031" s="6"/>
      <c r="GF1031" s="6"/>
      <c r="GG1031" s="6"/>
      <c r="GH1031" s="6"/>
      <c r="GI1031" s="6"/>
      <c r="GJ1031" s="6"/>
      <c r="GK1031" s="6"/>
      <c r="GL1031" s="6"/>
      <c r="GM1031" s="6"/>
      <c r="GN1031" s="6"/>
      <c r="GO1031" s="6"/>
      <c r="GP1031" s="6"/>
      <c r="GQ1031" s="6"/>
      <c r="GR1031" s="6"/>
      <c r="GS1031" s="6"/>
      <c r="GT1031" s="6"/>
      <c r="GU1031" s="6"/>
      <c r="GV1031" s="6"/>
      <c r="GW1031" s="6"/>
      <c r="GX1031" s="6"/>
      <c r="GY1031" s="6"/>
      <c r="GZ1031" s="6"/>
      <c r="HA1031" s="6"/>
      <c r="HB1031" s="6"/>
      <c r="HC1031" s="6"/>
      <c r="HD1031" s="6"/>
      <c r="HE1031" s="6"/>
      <c r="HF1031" s="6"/>
      <c r="HG1031" s="6"/>
      <c r="HH1031" s="6"/>
      <c r="HI1031" s="6"/>
      <c r="HJ1031" s="6"/>
      <c r="HK1031" s="6"/>
      <c r="HL1031" s="6"/>
      <c r="HM1031" s="6"/>
      <c r="HN1031" s="6"/>
      <c r="HO1031" s="6"/>
      <c r="HP1031" s="6"/>
      <c r="HQ1031" s="6"/>
      <c r="HR1031" s="6"/>
      <c r="HS1031" s="6"/>
      <c r="HT1031" s="6"/>
      <c r="HU1031" s="6"/>
      <c r="HV1031" s="6"/>
      <c r="HW1031" s="6"/>
      <c r="HX1031" s="6"/>
      <c r="HY1031" s="6"/>
      <c r="HZ1031" s="6"/>
      <c r="IA1031" s="6"/>
      <c r="IB1031" s="6"/>
      <c r="IC1031" s="6"/>
      <c r="ID1031" s="6"/>
      <c r="IE1031" s="6"/>
      <c r="IF1031" s="6"/>
      <c r="IG1031" s="6"/>
      <c r="IH1031" s="6"/>
      <c r="II1031" s="6"/>
      <c r="IJ1031" s="6"/>
      <c r="IK1031" s="6"/>
      <c r="IL1031" s="6"/>
      <c r="IM1031" s="6"/>
      <c r="IN1031" s="6"/>
      <c r="IO1031" s="6"/>
      <c r="IP1031" s="6"/>
      <c r="IQ1031" s="6"/>
      <c r="IR1031" s="6"/>
      <c r="IS1031" s="6"/>
      <c r="IT1031" s="6"/>
      <c r="IU1031" s="6"/>
      <c r="IV1031" s="6"/>
      <c r="IW1031" s="6"/>
      <c r="IX1031" s="6"/>
      <c r="IY1031" s="6"/>
      <c r="IZ1031" s="6"/>
      <c r="JA1031" s="6"/>
      <c r="JB1031" s="6"/>
      <c r="JC1031" s="6"/>
      <c r="JD1031" s="6"/>
    </row>
    <row r="1032" spans="94:264" ht="15.75" customHeight="1"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  <c r="DO1032" s="6"/>
      <c r="DP1032" s="6"/>
      <c r="DQ1032" s="6"/>
      <c r="DR1032" s="6"/>
      <c r="DS1032" s="6"/>
      <c r="DT1032" s="6"/>
      <c r="DU1032" s="6"/>
      <c r="DV1032" s="6"/>
      <c r="DW1032" s="6"/>
      <c r="DX1032" s="6"/>
      <c r="DY1032" s="6"/>
      <c r="DZ1032" s="6"/>
      <c r="EA1032" s="6"/>
      <c r="EB1032" s="6"/>
      <c r="EC1032" s="6"/>
      <c r="ED1032" s="6"/>
      <c r="EE1032" s="6"/>
      <c r="EF1032" s="6"/>
      <c r="EG1032" s="6"/>
      <c r="EH1032" s="6"/>
      <c r="EI1032" s="6"/>
      <c r="EJ1032" s="6"/>
      <c r="EK1032" s="6"/>
      <c r="EL1032" s="6"/>
      <c r="EM1032" s="6"/>
      <c r="EN1032" s="6"/>
      <c r="EO1032" s="6"/>
      <c r="EP1032" s="6"/>
      <c r="EQ1032" s="6"/>
      <c r="ER1032" s="6"/>
      <c r="ES1032" s="6"/>
      <c r="ET1032" s="6"/>
      <c r="EU1032" s="6"/>
      <c r="EV1032" s="6"/>
      <c r="EW1032" s="6"/>
      <c r="EX1032" s="6"/>
      <c r="EY1032" s="6"/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/>
      <c r="FK1032" s="6"/>
      <c r="FL1032" s="6"/>
      <c r="FM1032" s="6"/>
      <c r="FN1032" s="6"/>
      <c r="FO1032" s="6"/>
      <c r="FP1032" s="6"/>
      <c r="FQ1032" s="6"/>
      <c r="FR1032" s="6"/>
      <c r="FS1032" s="6"/>
      <c r="FT1032" s="6"/>
      <c r="FU1032" s="6"/>
      <c r="FV1032" s="6"/>
      <c r="FW1032" s="6"/>
      <c r="FX1032" s="6"/>
      <c r="FY1032" s="6"/>
      <c r="FZ1032" s="6"/>
      <c r="GA1032" s="6"/>
      <c r="GB1032" s="6"/>
      <c r="GC1032" s="6"/>
      <c r="GD1032" s="6"/>
      <c r="GE1032" s="6"/>
      <c r="GF1032" s="6"/>
      <c r="GG1032" s="6"/>
      <c r="GH1032" s="6"/>
      <c r="GI1032" s="6"/>
      <c r="GJ1032" s="6"/>
      <c r="GK1032" s="6"/>
      <c r="GL1032" s="6"/>
      <c r="GM1032" s="6"/>
      <c r="GN1032" s="6"/>
      <c r="GO1032" s="6"/>
      <c r="GP1032" s="6"/>
      <c r="GQ1032" s="6"/>
      <c r="GR1032" s="6"/>
      <c r="GS1032" s="6"/>
      <c r="GT1032" s="6"/>
      <c r="GU1032" s="6"/>
      <c r="GV1032" s="6"/>
      <c r="GW1032" s="6"/>
      <c r="GX1032" s="6"/>
      <c r="GY1032" s="6"/>
      <c r="GZ1032" s="6"/>
      <c r="HA1032" s="6"/>
      <c r="HB1032" s="6"/>
      <c r="HC1032" s="6"/>
      <c r="HD1032" s="6"/>
      <c r="HE1032" s="6"/>
      <c r="HF1032" s="6"/>
      <c r="HG1032" s="6"/>
      <c r="HH1032" s="6"/>
      <c r="HI1032" s="6"/>
      <c r="HJ1032" s="6"/>
      <c r="HK1032" s="6"/>
      <c r="HL1032" s="6"/>
      <c r="HM1032" s="6"/>
      <c r="HN1032" s="6"/>
      <c r="HO1032" s="6"/>
      <c r="HP1032" s="6"/>
      <c r="HQ1032" s="6"/>
      <c r="HR1032" s="6"/>
      <c r="HS1032" s="6"/>
      <c r="HT1032" s="6"/>
      <c r="HU1032" s="6"/>
      <c r="HV1032" s="6"/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6"/>
      <c r="II1032" s="6"/>
      <c r="IJ1032" s="6"/>
      <c r="IK1032" s="6"/>
      <c r="IL1032" s="6"/>
      <c r="IM1032" s="6"/>
      <c r="IN1032" s="6"/>
      <c r="IO1032" s="6"/>
      <c r="IP1032" s="6"/>
      <c r="IQ1032" s="6"/>
      <c r="IR1032" s="6"/>
      <c r="IS1032" s="6"/>
      <c r="IT1032" s="6"/>
      <c r="IU1032" s="6"/>
      <c r="IV1032" s="6"/>
      <c r="IW1032" s="6"/>
      <c r="IX1032" s="6"/>
      <c r="IY1032" s="6"/>
      <c r="IZ1032" s="6"/>
      <c r="JA1032" s="6"/>
      <c r="JB1032" s="6"/>
      <c r="JC1032" s="6"/>
      <c r="JD1032" s="6"/>
    </row>
    <row r="1033" spans="94:264" ht="15.75" customHeight="1"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/>
      <c r="DK1033" s="6"/>
      <c r="DL1033" s="6"/>
      <c r="DM1033" s="6"/>
      <c r="DN1033" s="6"/>
      <c r="DO1033" s="6"/>
      <c r="DP1033" s="6"/>
      <c r="DQ1033" s="6"/>
      <c r="DR1033" s="6"/>
      <c r="DS1033" s="6"/>
      <c r="DT1033" s="6"/>
      <c r="DU1033" s="6"/>
      <c r="DV1033" s="6"/>
      <c r="DW1033" s="6"/>
      <c r="DX1033" s="6"/>
      <c r="DY1033" s="6"/>
      <c r="DZ1033" s="6"/>
      <c r="EA1033" s="6"/>
      <c r="EB1033" s="6"/>
      <c r="EC1033" s="6"/>
      <c r="ED1033" s="6"/>
      <c r="EE1033" s="6"/>
      <c r="EF1033" s="6"/>
      <c r="EG1033" s="6"/>
      <c r="EH1033" s="6"/>
      <c r="EI1033" s="6"/>
      <c r="EJ1033" s="6"/>
      <c r="EK1033" s="6"/>
      <c r="EL1033" s="6"/>
      <c r="EM1033" s="6"/>
      <c r="EN1033" s="6"/>
      <c r="EO1033" s="6"/>
      <c r="EP1033" s="6"/>
      <c r="EQ1033" s="6"/>
      <c r="ER1033" s="6"/>
      <c r="ES1033" s="6"/>
      <c r="ET1033" s="6"/>
      <c r="EU1033" s="6"/>
      <c r="EV1033" s="6"/>
      <c r="EW1033" s="6"/>
      <c r="EX1033" s="6"/>
      <c r="EY1033" s="6"/>
      <c r="EZ1033" s="6"/>
      <c r="FA1033" s="6"/>
      <c r="FB1033" s="6"/>
      <c r="FC1033" s="6"/>
      <c r="FD1033" s="6"/>
      <c r="FE1033" s="6"/>
      <c r="FF1033" s="6"/>
      <c r="FG1033" s="6"/>
      <c r="FH1033" s="6"/>
      <c r="FI1033" s="6"/>
      <c r="FJ1033" s="6"/>
      <c r="FK1033" s="6"/>
      <c r="FL1033" s="6"/>
      <c r="FM1033" s="6"/>
      <c r="FN1033" s="6"/>
      <c r="FO1033" s="6"/>
      <c r="FP1033" s="6"/>
      <c r="FQ1033" s="6"/>
      <c r="FR1033" s="6"/>
      <c r="FS1033" s="6"/>
      <c r="FT1033" s="6"/>
      <c r="FU1033" s="6"/>
      <c r="FV1033" s="6"/>
      <c r="FW1033" s="6"/>
      <c r="FX1033" s="6"/>
      <c r="FY1033" s="6"/>
      <c r="FZ1033" s="6"/>
      <c r="GA1033" s="6"/>
      <c r="GB1033" s="6"/>
      <c r="GC1033" s="6"/>
      <c r="GD1033" s="6"/>
      <c r="GE1033" s="6"/>
      <c r="GF1033" s="6"/>
      <c r="GG1033" s="6"/>
      <c r="GH1033" s="6"/>
      <c r="GI1033" s="6"/>
      <c r="GJ1033" s="6"/>
      <c r="GK1033" s="6"/>
      <c r="GL1033" s="6"/>
      <c r="GM1033" s="6"/>
      <c r="GN1033" s="6"/>
      <c r="GO1033" s="6"/>
      <c r="GP1033" s="6"/>
      <c r="GQ1033" s="6"/>
      <c r="GR1033" s="6"/>
      <c r="GS1033" s="6"/>
      <c r="GT1033" s="6"/>
      <c r="GU1033" s="6"/>
      <c r="GV1033" s="6"/>
      <c r="GW1033" s="6"/>
      <c r="GX1033" s="6"/>
      <c r="GY1033" s="6"/>
      <c r="GZ1033" s="6"/>
      <c r="HA1033" s="6"/>
      <c r="HB1033" s="6"/>
      <c r="HC1033" s="6"/>
      <c r="HD1033" s="6"/>
      <c r="HE1033" s="6"/>
      <c r="HF1033" s="6"/>
      <c r="HG1033" s="6"/>
      <c r="HH1033" s="6"/>
      <c r="HI1033" s="6"/>
      <c r="HJ1033" s="6"/>
      <c r="HK1033" s="6"/>
      <c r="HL1033" s="6"/>
      <c r="HM1033" s="6"/>
      <c r="HN1033" s="6"/>
      <c r="HO1033" s="6"/>
      <c r="HP1033" s="6"/>
      <c r="HQ1033" s="6"/>
      <c r="HR1033" s="6"/>
      <c r="HS1033" s="6"/>
      <c r="HT1033" s="6"/>
      <c r="HU1033" s="6"/>
      <c r="HV1033" s="6"/>
      <c r="HW1033" s="6"/>
      <c r="HX1033" s="6"/>
      <c r="HY1033" s="6"/>
      <c r="HZ1033" s="6"/>
      <c r="IA1033" s="6"/>
      <c r="IB1033" s="6"/>
      <c r="IC1033" s="6"/>
      <c r="ID1033" s="6"/>
      <c r="IE1033" s="6"/>
      <c r="IF1033" s="6"/>
      <c r="IG1033" s="6"/>
      <c r="IH1033" s="6"/>
      <c r="II1033" s="6"/>
      <c r="IJ1033" s="6"/>
      <c r="IK1033" s="6"/>
      <c r="IL1033" s="6"/>
      <c r="IM1033" s="6"/>
      <c r="IN1033" s="6"/>
      <c r="IO1033" s="6"/>
      <c r="IP1033" s="6"/>
      <c r="IQ1033" s="6"/>
      <c r="IR1033" s="6"/>
      <c r="IS1033" s="6"/>
      <c r="IT1033" s="6"/>
      <c r="IU1033" s="6"/>
      <c r="IV1033" s="6"/>
      <c r="IW1033" s="6"/>
      <c r="IX1033" s="6"/>
      <c r="IY1033" s="6"/>
      <c r="IZ1033" s="6"/>
      <c r="JA1033" s="6"/>
      <c r="JB1033" s="6"/>
      <c r="JC1033" s="6"/>
      <c r="JD1033" s="6"/>
    </row>
    <row r="1034" spans="94:264" ht="15.75" customHeight="1"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/>
      <c r="DT1034" s="6"/>
      <c r="DU1034" s="6"/>
      <c r="DV1034" s="6"/>
      <c r="DW1034" s="6"/>
      <c r="DX1034" s="6"/>
      <c r="DY1034" s="6"/>
      <c r="DZ1034" s="6"/>
      <c r="EA1034" s="6"/>
      <c r="EB1034" s="6"/>
      <c r="EC1034" s="6"/>
      <c r="ED1034" s="6"/>
      <c r="EE1034" s="6"/>
      <c r="EF1034" s="6"/>
      <c r="EG1034" s="6"/>
      <c r="EH1034" s="6"/>
      <c r="EI1034" s="6"/>
      <c r="EJ1034" s="6"/>
      <c r="EK1034" s="6"/>
      <c r="EL1034" s="6"/>
      <c r="EM1034" s="6"/>
      <c r="EN1034" s="6"/>
      <c r="EO1034" s="6"/>
      <c r="EP1034" s="6"/>
      <c r="EQ1034" s="6"/>
      <c r="ER1034" s="6"/>
      <c r="ES1034" s="6"/>
      <c r="ET1034" s="6"/>
      <c r="EU1034" s="6"/>
      <c r="EV1034" s="6"/>
      <c r="EW1034" s="6"/>
      <c r="EX1034" s="6"/>
      <c r="EY1034" s="6"/>
      <c r="EZ1034" s="6"/>
      <c r="FA1034" s="6"/>
      <c r="FB1034" s="6"/>
      <c r="FC1034" s="6"/>
      <c r="FD1034" s="6"/>
      <c r="FE1034" s="6"/>
      <c r="FF1034" s="6"/>
      <c r="FG1034" s="6"/>
      <c r="FH1034" s="6"/>
      <c r="FI1034" s="6"/>
      <c r="FJ1034" s="6"/>
      <c r="FK1034" s="6"/>
      <c r="FL1034" s="6"/>
      <c r="FM1034" s="6"/>
      <c r="FN1034" s="6"/>
      <c r="FO1034" s="6"/>
      <c r="FP1034" s="6"/>
      <c r="FQ1034" s="6"/>
      <c r="FR1034" s="6"/>
      <c r="FS1034" s="6"/>
      <c r="FT1034" s="6"/>
      <c r="FU1034" s="6"/>
      <c r="FV1034" s="6"/>
      <c r="FW1034" s="6"/>
      <c r="FX1034" s="6"/>
      <c r="FY1034" s="6"/>
      <c r="FZ1034" s="6"/>
      <c r="GA1034" s="6"/>
      <c r="GB1034" s="6"/>
      <c r="GC1034" s="6"/>
      <c r="GD1034" s="6"/>
      <c r="GE1034" s="6"/>
      <c r="GF1034" s="6"/>
      <c r="GG1034" s="6"/>
      <c r="GH1034" s="6"/>
      <c r="GI1034" s="6"/>
      <c r="GJ1034" s="6"/>
      <c r="GK1034" s="6"/>
      <c r="GL1034" s="6"/>
      <c r="GM1034" s="6"/>
      <c r="GN1034" s="6"/>
      <c r="GO1034" s="6"/>
      <c r="GP1034" s="6"/>
      <c r="GQ1034" s="6"/>
      <c r="GR1034" s="6"/>
      <c r="GS1034" s="6"/>
      <c r="GT1034" s="6"/>
      <c r="GU1034" s="6"/>
      <c r="GV1034" s="6"/>
      <c r="GW1034" s="6"/>
      <c r="GX1034" s="6"/>
      <c r="GY1034" s="6"/>
      <c r="GZ1034" s="6"/>
      <c r="HA1034" s="6"/>
      <c r="HB1034" s="6"/>
      <c r="HC1034" s="6"/>
      <c r="HD1034" s="6"/>
      <c r="HE1034" s="6"/>
      <c r="HF1034" s="6"/>
      <c r="HG1034" s="6"/>
      <c r="HH1034" s="6"/>
      <c r="HI1034" s="6"/>
      <c r="HJ1034" s="6"/>
      <c r="HK1034" s="6"/>
      <c r="HL1034" s="6"/>
      <c r="HM1034" s="6"/>
      <c r="HN1034" s="6"/>
      <c r="HO1034" s="6"/>
      <c r="HP1034" s="6"/>
      <c r="HQ1034" s="6"/>
      <c r="HR1034" s="6"/>
      <c r="HS1034" s="6"/>
      <c r="HT1034" s="6"/>
      <c r="HU1034" s="6"/>
      <c r="HV1034" s="6"/>
      <c r="HW1034" s="6"/>
      <c r="HX1034" s="6"/>
      <c r="HY1034" s="6"/>
      <c r="HZ1034" s="6"/>
      <c r="IA1034" s="6"/>
      <c r="IB1034" s="6"/>
      <c r="IC1034" s="6"/>
      <c r="ID1034" s="6"/>
      <c r="IE1034" s="6"/>
      <c r="IF1034" s="6"/>
      <c r="IG1034" s="6"/>
      <c r="IH1034" s="6"/>
      <c r="II1034" s="6"/>
      <c r="IJ1034" s="6"/>
      <c r="IK1034" s="6"/>
      <c r="IL1034" s="6"/>
      <c r="IM1034" s="6"/>
      <c r="IN1034" s="6"/>
      <c r="IO1034" s="6"/>
      <c r="IP1034" s="6"/>
      <c r="IQ1034" s="6"/>
      <c r="IR1034" s="6"/>
      <c r="IS1034" s="6"/>
      <c r="IT1034" s="6"/>
      <c r="IU1034" s="6"/>
      <c r="IV1034" s="6"/>
      <c r="IW1034" s="6"/>
      <c r="IX1034" s="6"/>
      <c r="IY1034" s="6"/>
      <c r="IZ1034" s="6"/>
      <c r="JA1034" s="6"/>
      <c r="JB1034" s="6"/>
      <c r="JC1034" s="6"/>
      <c r="JD1034" s="6"/>
    </row>
    <row r="1035" spans="94:264" ht="15.75" customHeight="1"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  <c r="DO1035" s="6"/>
      <c r="DP1035" s="6"/>
      <c r="DQ1035" s="6"/>
      <c r="DR1035" s="6"/>
      <c r="DS1035" s="6"/>
      <c r="DT1035" s="6"/>
      <c r="DU1035" s="6"/>
      <c r="DV1035" s="6"/>
      <c r="DW1035" s="6"/>
      <c r="DX1035" s="6"/>
      <c r="DY1035" s="6"/>
      <c r="DZ1035" s="6"/>
      <c r="EA1035" s="6"/>
      <c r="EB1035" s="6"/>
      <c r="EC1035" s="6"/>
      <c r="ED1035" s="6"/>
      <c r="EE1035" s="6"/>
      <c r="EF1035" s="6"/>
      <c r="EG1035" s="6"/>
      <c r="EH1035" s="6"/>
      <c r="EI1035" s="6"/>
      <c r="EJ1035" s="6"/>
      <c r="EK1035" s="6"/>
      <c r="EL1035" s="6"/>
      <c r="EM1035" s="6"/>
      <c r="EN1035" s="6"/>
      <c r="EO1035" s="6"/>
      <c r="EP1035" s="6"/>
      <c r="EQ1035" s="6"/>
      <c r="ER1035" s="6"/>
      <c r="ES1035" s="6"/>
      <c r="ET1035" s="6"/>
      <c r="EU1035" s="6"/>
      <c r="EV1035" s="6"/>
      <c r="EW1035" s="6"/>
      <c r="EX1035" s="6"/>
      <c r="EY1035" s="6"/>
      <c r="EZ1035" s="6"/>
      <c r="FA1035" s="6"/>
      <c r="FB1035" s="6"/>
      <c r="FC1035" s="6"/>
      <c r="FD1035" s="6"/>
      <c r="FE1035" s="6"/>
      <c r="FF1035" s="6"/>
      <c r="FG1035" s="6"/>
      <c r="FH1035" s="6"/>
      <c r="FI1035" s="6"/>
      <c r="FJ1035" s="6"/>
      <c r="FK1035" s="6"/>
      <c r="FL1035" s="6"/>
      <c r="FM1035" s="6"/>
      <c r="FN1035" s="6"/>
      <c r="FO1035" s="6"/>
      <c r="FP1035" s="6"/>
      <c r="FQ1035" s="6"/>
      <c r="FR1035" s="6"/>
      <c r="FS1035" s="6"/>
      <c r="FT1035" s="6"/>
      <c r="FU1035" s="6"/>
      <c r="FV1035" s="6"/>
      <c r="FW1035" s="6"/>
      <c r="FX1035" s="6"/>
      <c r="FY1035" s="6"/>
      <c r="FZ1035" s="6"/>
      <c r="GA1035" s="6"/>
      <c r="GB1035" s="6"/>
      <c r="GC1035" s="6"/>
      <c r="GD1035" s="6"/>
      <c r="GE1035" s="6"/>
      <c r="GF1035" s="6"/>
      <c r="GG1035" s="6"/>
      <c r="GH1035" s="6"/>
      <c r="GI1035" s="6"/>
      <c r="GJ1035" s="6"/>
      <c r="GK1035" s="6"/>
      <c r="GL1035" s="6"/>
      <c r="GM1035" s="6"/>
      <c r="GN1035" s="6"/>
      <c r="GO1035" s="6"/>
      <c r="GP1035" s="6"/>
      <c r="GQ1035" s="6"/>
      <c r="GR1035" s="6"/>
      <c r="GS1035" s="6"/>
      <c r="GT1035" s="6"/>
      <c r="GU1035" s="6"/>
      <c r="GV1035" s="6"/>
      <c r="GW1035" s="6"/>
      <c r="GX1035" s="6"/>
      <c r="GY1035" s="6"/>
      <c r="GZ1035" s="6"/>
      <c r="HA1035" s="6"/>
      <c r="HB1035" s="6"/>
      <c r="HC1035" s="6"/>
      <c r="HD1035" s="6"/>
      <c r="HE1035" s="6"/>
      <c r="HF1035" s="6"/>
      <c r="HG1035" s="6"/>
      <c r="HH1035" s="6"/>
      <c r="HI1035" s="6"/>
      <c r="HJ1035" s="6"/>
      <c r="HK1035" s="6"/>
      <c r="HL1035" s="6"/>
      <c r="HM1035" s="6"/>
      <c r="HN1035" s="6"/>
      <c r="HO1035" s="6"/>
      <c r="HP1035" s="6"/>
      <c r="HQ1035" s="6"/>
      <c r="HR1035" s="6"/>
      <c r="HS1035" s="6"/>
      <c r="HT1035" s="6"/>
      <c r="HU1035" s="6"/>
      <c r="HV1035" s="6"/>
      <c r="HW1035" s="6"/>
      <c r="HX1035" s="6"/>
      <c r="HY1035" s="6"/>
      <c r="HZ1035" s="6"/>
      <c r="IA1035" s="6"/>
      <c r="IB1035" s="6"/>
      <c r="IC1035" s="6"/>
      <c r="ID1035" s="6"/>
      <c r="IE1035" s="6"/>
      <c r="IF1035" s="6"/>
      <c r="IG1035" s="6"/>
      <c r="IH1035" s="6"/>
      <c r="II1035" s="6"/>
      <c r="IJ1035" s="6"/>
      <c r="IK1035" s="6"/>
      <c r="IL1035" s="6"/>
      <c r="IM1035" s="6"/>
      <c r="IN1035" s="6"/>
      <c r="IO1035" s="6"/>
      <c r="IP1035" s="6"/>
      <c r="IQ1035" s="6"/>
      <c r="IR1035" s="6"/>
      <c r="IS1035" s="6"/>
      <c r="IT1035" s="6"/>
      <c r="IU1035" s="6"/>
      <c r="IV1035" s="6"/>
      <c r="IW1035" s="6"/>
      <c r="IX1035" s="6"/>
      <c r="IY1035" s="6"/>
      <c r="IZ1035" s="6"/>
      <c r="JA1035" s="6"/>
      <c r="JB1035" s="6"/>
      <c r="JC1035" s="6"/>
      <c r="JD1035" s="6"/>
    </row>
    <row r="1036" spans="94:264" ht="15.75" customHeight="1"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/>
      <c r="DK1036" s="6"/>
      <c r="DL1036" s="6"/>
      <c r="DM1036" s="6"/>
      <c r="DN1036" s="6"/>
      <c r="DO1036" s="6"/>
      <c r="DP1036" s="6"/>
      <c r="DQ1036" s="6"/>
      <c r="DR1036" s="6"/>
      <c r="DS1036" s="6"/>
      <c r="DT1036" s="6"/>
      <c r="DU1036" s="6"/>
      <c r="DV1036" s="6"/>
      <c r="DW1036" s="6"/>
      <c r="DX1036" s="6"/>
      <c r="DY1036" s="6"/>
      <c r="DZ1036" s="6"/>
      <c r="EA1036" s="6"/>
      <c r="EB1036" s="6"/>
      <c r="EC1036" s="6"/>
      <c r="ED1036" s="6"/>
      <c r="EE1036" s="6"/>
      <c r="EF1036" s="6"/>
      <c r="EG1036" s="6"/>
      <c r="EH1036" s="6"/>
      <c r="EI1036" s="6"/>
      <c r="EJ1036" s="6"/>
      <c r="EK1036" s="6"/>
      <c r="EL1036" s="6"/>
      <c r="EM1036" s="6"/>
      <c r="EN1036" s="6"/>
      <c r="EO1036" s="6"/>
      <c r="EP1036" s="6"/>
      <c r="EQ1036" s="6"/>
      <c r="ER1036" s="6"/>
      <c r="ES1036" s="6"/>
      <c r="ET1036" s="6"/>
      <c r="EU1036" s="6"/>
      <c r="EV1036" s="6"/>
      <c r="EW1036" s="6"/>
      <c r="EX1036" s="6"/>
      <c r="EY1036" s="6"/>
      <c r="EZ1036" s="6"/>
      <c r="FA1036" s="6"/>
      <c r="FB1036" s="6"/>
      <c r="FC1036" s="6"/>
      <c r="FD1036" s="6"/>
      <c r="FE1036" s="6"/>
      <c r="FF1036" s="6"/>
      <c r="FG1036" s="6"/>
      <c r="FH1036" s="6"/>
      <c r="FI1036" s="6"/>
      <c r="FJ1036" s="6"/>
      <c r="FK1036" s="6"/>
      <c r="FL1036" s="6"/>
      <c r="FM1036" s="6"/>
      <c r="FN1036" s="6"/>
      <c r="FO1036" s="6"/>
      <c r="FP1036" s="6"/>
      <c r="FQ1036" s="6"/>
      <c r="FR1036" s="6"/>
      <c r="FS1036" s="6"/>
      <c r="FT1036" s="6"/>
      <c r="FU1036" s="6"/>
      <c r="FV1036" s="6"/>
      <c r="FW1036" s="6"/>
      <c r="FX1036" s="6"/>
      <c r="FY1036" s="6"/>
      <c r="FZ1036" s="6"/>
      <c r="GA1036" s="6"/>
      <c r="GB1036" s="6"/>
      <c r="GC1036" s="6"/>
      <c r="GD1036" s="6"/>
      <c r="GE1036" s="6"/>
      <c r="GF1036" s="6"/>
      <c r="GG1036" s="6"/>
      <c r="GH1036" s="6"/>
      <c r="GI1036" s="6"/>
      <c r="GJ1036" s="6"/>
      <c r="GK1036" s="6"/>
      <c r="GL1036" s="6"/>
      <c r="GM1036" s="6"/>
      <c r="GN1036" s="6"/>
      <c r="GO1036" s="6"/>
      <c r="GP1036" s="6"/>
      <c r="GQ1036" s="6"/>
      <c r="GR1036" s="6"/>
      <c r="GS1036" s="6"/>
      <c r="GT1036" s="6"/>
      <c r="GU1036" s="6"/>
      <c r="GV1036" s="6"/>
      <c r="GW1036" s="6"/>
      <c r="GX1036" s="6"/>
      <c r="GY1036" s="6"/>
      <c r="GZ1036" s="6"/>
      <c r="HA1036" s="6"/>
      <c r="HB1036" s="6"/>
      <c r="HC1036" s="6"/>
      <c r="HD1036" s="6"/>
      <c r="HE1036" s="6"/>
      <c r="HF1036" s="6"/>
      <c r="HG1036" s="6"/>
      <c r="HH1036" s="6"/>
      <c r="HI1036" s="6"/>
      <c r="HJ1036" s="6"/>
      <c r="HK1036" s="6"/>
      <c r="HL1036" s="6"/>
      <c r="HM1036" s="6"/>
      <c r="HN1036" s="6"/>
      <c r="HO1036" s="6"/>
      <c r="HP1036" s="6"/>
      <c r="HQ1036" s="6"/>
      <c r="HR1036" s="6"/>
      <c r="HS1036" s="6"/>
      <c r="HT1036" s="6"/>
      <c r="HU1036" s="6"/>
      <c r="HV1036" s="6"/>
      <c r="HW1036" s="6"/>
      <c r="HX1036" s="6"/>
      <c r="HY1036" s="6"/>
      <c r="HZ1036" s="6"/>
      <c r="IA1036" s="6"/>
      <c r="IB1036" s="6"/>
      <c r="IC1036" s="6"/>
      <c r="ID1036" s="6"/>
      <c r="IE1036" s="6"/>
      <c r="IF1036" s="6"/>
      <c r="IG1036" s="6"/>
      <c r="IH1036" s="6"/>
      <c r="II1036" s="6"/>
      <c r="IJ1036" s="6"/>
      <c r="IK1036" s="6"/>
      <c r="IL1036" s="6"/>
      <c r="IM1036" s="6"/>
      <c r="IN1036" s="6"/>
      <c r="IO1036" s="6"/>
      <c r="IP1036" s="6"/>
      <c r="IQ1036" s="6"/>
      <c r="IR1036" s="6"/>
      <c r="IS1036" s="6"/>
      <c r="IT1036" s="6"/>
      <c r="IU1036" s="6"/>
      <c r="IV1036" s="6"/>
      <c r="IW1036" s="6"/>
      <c r="IX1036" s="6"/>
      <c r="IY1036" s="6"/>
      <c r="IZ1036" s="6"/>
      <c r="JA1036" s="6"/>
      <c r="JB1036" s="6"/>
      <c r="JC1036" s="6"/>
      <c r="JD1036" s="6"/>
    </row>
    <row r="1037" spans="94:264" ht="15.75" customHeight="1"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  <c r="DT1037" s="6"/>
      <c r="DU1037" s="6"/>
      <c r="DV1037" s="6"/>
      <c r="DW1037" s="6"/>
      <c r="DX1037" s="6"/>
      <c r="DY1037" s="6"/>
      <c r="DZ1037" s="6"/>
      <c r="EA1037" s="6"/>
      <c r="EB1037" s="6"/>
      <c r="EC1037" s="6"/>
      <c r="ED1037" s="6"/>
      <c r="EE1037" s="6"/>
      <c r="EF1037" s="6"/>
      <c r="EG1037" s="6"/>
      <c r="EH1037" s="6"/>
      <c r="EI1037" s="6"/>
      <c r="EJ1037" s="6"/>
      <c r="EK1037" s="6"/>
      <c r="EL1037" s="6"/>
      <c r="EM1037" s="6"/>
      <c r="EN1037" s="6"/>
      <c r="EO1037" s="6"/>
      <c r="EP1037" s="6"/>
      <c r="EQ1037" s="6"/>
      <c r="ER1037" s="6"/>
      <c r="ES1037" s="6"/>
      <c r="ET1037" s="6"/>
      <c r="EU1037" s="6"/>
      <c r="EV1037" s="6"/>
      <c r="EW1037" s="6"/>
      <c r="EX1037" s="6"/>
      <c r="EY1037" s="6"/>
      <c r="EZ1037" s="6"/>
      <c r="FA1037" s="6"/>
      <c r="FB1037" s="6"/>
      <c r="FC1037" s="6"/>
      <c r="FD1037" s="6"/>
      <c r="FE1037" s="6"/>
      <c r="FF1037" s="6"/>
      <c r="FG1037" s="6"/>
      <c r="FH1037" s="6"/>
      <c r="FI1037" s="6"/>
      <c r="FJ1037" s="6"/>
      <c r="FK1037" s="6"/>
      <c r="FL1037" s="6"/>
      <c r="FM1037" s="6"/>
      <c r="FN1037" s="6"/>
      <c r="FO1037" s="6"/>
      <c r="FP1037" s="6"/>
      <c r="FQ1037" s="6"/>
      <c r="FR1037" s="6"/>
      <c r="FS1037" s="6"/>
      <c r="FT1037" s="6"/>
      <c r="FU1037" s="6"/>
      <c r="FV1037" s="6"/>
      <c r="FW1037" s="6"/>
      <c r="FX1037" s="6"/>
      <c r="FY1037" s="6"/>
      <c r="FZ1037" s="6"/>
      <c r="GA1037" s="6"/>
      <c r="GB1037" s="6"/>
      <c r="GC1037" s="6"/>
      <c r="GD1037" s="6"/>
      <c r="GE1037" s="6"/>
      <c r="GF1037" s="6"/>
      <c r="GG1037" s="6"/>
      <c r="GH1037" s="6"/>
      <c r="GI1037" s="6"/>
      <c r="GJ1037" s="6"/>
      <c r="GK1037" s="6"/>
      <c r="GL1037" s="6"/>
      <c r="GM1037" s="6"/>
      <c r="GN1037" s="6"/>
      <c r="GO1037" s="6"/>
      <c r="GP1037" s="6"/>
      <c r="GQ1037" s="6"/>
      <c r="GR1037" s="6"/>
      <c r="GS1037" s="6"/>
      <c r="GT1037" s="6"/>
      <c r="GU1037" s="6"/>
      <c r="GV1037" s="6"/>
      <c r="GW1037" s="6"/>
      <c r="GX1037" s="6"/>
      <c r="GY1037" s="6"/>
      <c r="GZ1037" s="6"/>
      <c r="HA1037" s="6"/>
      <c r="HB1037" s="6"/>
      <c r="HC1037" s="6"/>
      <c r="HD1037" s="6"/>
      <c r="HE1037" s="6"/>
      <c r="HF1037" s="6"/>
      <c r="HG1037" s="6"/>
      <c r="HH1037" s="6"/>
      <c r="HI1037" s="6"/>
      <c r="HJ1037" s="6"/>
      <c r="HK1037" s="6"/>
      <c r="HL1037" s="6"/>
      <c r="HM1037" s="6"/>
      <c r="HN1037" s="6"/>
      <c r="HO1037" s="6"/>
      <c r="HP1037" s="6"/>
      <c r="HQ1037" s="6"/>
      <c r="HR1037" s="6"/>
      <c r="HS1037" s="6"/>
      <c r="HT1037" s="6"/>
      <c r="HU1037" s="6"/>
      <c r="HV1037" s="6"/>
      <c r="HW1037" s="6"/>
      <c r="HX1037" s="6"/>
      <c r="HY1037" s="6"/>
      <c r="HZ1037" s="6"/>
      <c r="IA1037" s="6"/>
      <c r="IB1037" s="6"/>
      <c r="IC1037" s="6"/>
      <c r="ID1037" s="6"/>
      <c r="IE1037" s="6"/>
      <c r="IF1037" s="6"/>
      <c r="IG1037" s="6"/>
      <c r="IH1037" s="6"/>
      <c r="II1037" s="6"/>
      <c r="IJ1037" s="6"/>
      <c r="IK1037" s="6"/>
      <c r="IL1037" s="6"/>
      <c r="IM1037" s="6"/>
      <c r="IN1037" s="6"/>
      <c r="IO1037" s="6"/>
      <c r="IP1037" s="6"/>
      <c r="IQ1037" s="6"/>
      <c r="IR1037" s="6"/>
      <c r="IS1037" s="6"/>
      <c r="IT1037" s="6"/>
      <c r="IU1037" s="6"/>
      <c r="IV1037" s="6"/>
      <c r="IW1037" s="6"/>
      <c r="IX1037" s="6"/>
      <c r="IY1037" s="6"/>
      <c r="IZ1037" s="6"/>
      <c r="JA1037" s="6"/>
      <c r="JB1037" s="6"/>
      <c r="JC1037" s="6"/>
      <c r="JD1037" s="6"/>
    </row>
    <row r="1038" spans="94:264" ht="15.75" customHeight="1"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  <c r="EG1038" s="6"/>
      <c r="EH1038" s="6"/>
      <c r="EI1038" s="6"/>
      <c r="EJ1038" s="6"/>
      <c r="EK1038" s="6"/>
      <c r="EL1038" s="6"/>
      <c r="EM1038" s="6"/>
      <c r="EN1038" s="6"/>
      <c r="EO1038" s="6"/>
      <c r="EP1038" s="6"/>
      <c r="EQ1038" s="6"/>
      <c r="ER1038" s="6"/>
      <c r="ES1038" s="6"/>
      <c r="ET1038" s="6"/>
      <c r="EU1038" s="6"/>
      <c r="EV1038" s="6"/>
      <c r="EW1038" s="6"/>
      <c r="EX1038" s="6"/>
      <c r="EY1038" s="6"/>
      <c r="EZ1038" s="6"/>
      <c r="FA1038" s="6"/>
      <c r="FB1038" s="6"/>
      <c r="FC1038" s="6"/>
      <c r="FD1038" s="6"/>
      <c r="FE1038" s="6"/>
      <c r="FF1038" s="6"/>
      <c r="FG1038" s="6"/>
      <c r="FH1038" s="6"/>
      <c r="FI1038" s="6"/>
      <c r="FJ1038" s="6"/>
      <c r="FK1038" s="6"/>
      <c r="FL1038" s="6"/>
      <c r="FM1038" s="6"/>
      <c r="FN1038" s="6"/>
      <c r="FO1038" s="6"/>
      <c r="FP1038" s="6"/>
      <c r="FQ1038" s="6"/>
      <c r="FR1038" s="6"/>
      <c r="FS1038" s="6"/>
      <c r="FT1038" s="6"/>
      <c r="FU1038" s="6"/>
      <c r="FV1038" s="6"/>
      <c r="FW1038" s="6"/>
      <c r="FX1038" s="6"/>
      <c r="FY1038" s="6"/>
      <c r="FZ1038" s="6"/>
      <c r="GA1038" s="6"/>
      <c r="GB1038" s="6"/>
      <c r="GC1038" s="6"/>
      <c r="GD1038" s="6"/>
      <c r="GE1038" s="6"/>
      <c r="GF1038" s="6"/>
      <c r="GG1038" s="6"/>
      <c r="GH1038" s="6"/>
      <c r="GI1038" s="6"/>
      <c r="GJ1038" s="6"/>
      <c r="GK1038" s="6"/>
      <c r="GL1038" s="6"/>
      <c r="GM1038" s="6"/>
      <c r="GN1038" s="6"/>
      <c r="GO1038" s="6"/>
      <c r="GP1038" s="6"/>
      <c r="GQ1038" s="6"/>
      <c r="GR1038" s="6"/>
      <c r="GS1038" s="6"/>
      <c r="GT1038" s="6"/>
      <c r="GU1038" s="6"/>
      <c r="GV1038" s="6"/>
      <c r="GW1038" s="6"/>
      <c r="GX1038" s="6"/>
      <c r="GY1038" s="6"/>
      <c r="GZ1038" s="6"/>
      <c r="HA1038" s="6"/>
      <c r="HB1038" s="6"/>
      <c r="HC1038" s="6"/>
      <c r="HD1038" s="6"/>
      <c r="HE1038" s="6"/>
      <c r="HF1038" s="6"/>
      <c r="HG1038" s="6"/>
      <c r="HH1038" s="6"/>
      <c r="HI1038" s="6"/>
      <c r="HJ1038" s="6"/>
      <c r="HK1038" s="6"/>
      <c r="HL1038" s="6"/>
      <c r="HM1038" s="6"/>
      <c r="HN1038" s="6"/>
      <c r="HO1038" s="6"/>
      <c r="HP1038" s="6"/>
      <c r="HQ1038" s="6"/>
      <c r="HR1038" s="6"/>
      <c r="HS1038" s="6"/>
      <c r="HT1038" s="6"/>
      <c r="HU1038" s="6"/>
      <c r="HV1038" s="6"/>
      <c r="HW1038" s="6"/>
      <c r="HX1038" s="6"/>
      <c r="HY1038" s="6"/>
      <c r="HZ1038" s="6"/>
      <c r="IA1038" s="6"/>
      <c r="IB1038" s="6"/>
      <c r="IC1038" s="6"/>
      <c r="ID1038" s="6"/>
      <c r="IE1038" s="6"/>
      <c r="IF1038" s="6"/>
      <c r="IG1038" s="6"/>
      <c r="IH1038" s="6"/>
      <c r="II1038" s="6"/>
      <c r="IJ1038" s="6"/>
      <c r="IK1038" s="6"/>
      <c r="IL1038" s="6"/>
      <c r="IM1038" s="6"/>
      <c r="IN1038" s="6"/>
      <c r="IO1038" s="6"/>
      <c r="IP1038" s="6"/>
      <c r="IQ1038" s="6"/>
      <c r="IR1038" s="6"/>
      <c r="IS1038" s="6"/>
      <c r="IT1038" s="6"/>
      <c r="IU1038" s="6"/>
      <c r="IV1038" s="6"/>
      <c r="IW1038" s="6"/>
      <c r="IX1038" s="6"/>
      <c r="IY1038" s="6"/>
      <c r="IZ1038" s="6"/>
      <c r="JA1038" s="6"/>
      <c r="JB1038" s="6"/>
      <c r="JC1038" s="6"/>
      <c r="JD1038" s="6"/>
    </row>
    <row r="1039" spans="94:264" ht="15.75" customHeight="1"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/>
      <c r="DK1039" s="6"/>
      <c r="DL1039" s="6"/>
      <c r="DM1039" s="6"/>
      <c r="DN1039" s="6"/>
      <c r="DO1039" s="6"/>
      <c r="DP1039" s="6"/>
      <c r="DQ1039" s="6"/>
      <c r="DR1039" s="6"/>
      <c r="DS1039" s="6"/>
      <c r="DT1039" s="6"/>
      <c r="DU1039" s="6"/>
      <c r="DV1039" s="6"/>
      <c r="DW1039" s="6"/>
      <c r="DX1039" s="6"/>
      <c r="DY1039" s="6"/>
      <c r="DZ1039" s="6"/>
      <c r="EA1039" s="6"/>
      <c r="EB1039" s="6"/>
      <c r="EC1039" s="6"/>
      <c r="ED1039" s="6"/>
      <c r="EE1039" s="6"/>
      <c r="EF1039" s="6"/>
      <c r="EG1039" s="6"/>
      <c r="EH1039" s="6"/>
      <c r="EI1039" s="6"/>
      <c r="EJ1039" s="6"/>
      <c r="EK1039" s="6"/>
      <c r="EL1039" s="6"/>
      <c r="EM1039" s="6"/>
      <c r="EN1039" s="6"/>
      <c r="EO1039" s="6"/>
      <c r="EP1039" s="6"/>
      <c r="EQ1039" s="6"/>
      <c r="ER1039" s="6"/>
      <c r="ES1039" s="6"/>
      <c r="ET1039" s="6"/>
      <c r="EU1039" s="6"/>
      <c r="EV1039" s="6"/>
      <c r="EW1039" s="6"/>
      <c r="EX1039" s="6"/>
      <c r="EY1039" s="6"/>
      <c r="EZ1039" s="6"/>
      <c r="FA1039" s="6"/>
      <c r="FB1039" s="6"/>
      <c r="FC1039" s="6"/>
      <c r="FD1039" s="6"/>
      <c r="FE1039" s="6"/>
      <c r="FF1039" s="6"/>
      <c r="FG1039" s="6"/>
      <c r="FH1039" s="6"/>
      <c r="FI1039" s="6"/>
      <c r="FJ1039" s="6"/>
      <c r="FK1039" s="6"/>
      <c r="FL1039" s="6"/>
      <c r="FM1039" s="6"/>
      <c r="FN1039" s="6"/>
      <c r="FO1039" s="6"/>
      <c r="FP1039" s="6"/>
      <c r="FQ1039" s="6"/>
      <c r="FR1039" s="6"/>
      <c r="FS1039" s="6"/>
      <c r="FT1039" s="6"/>
      <c r="FU1039" s="6"/>
      <c r="FV1039" s="6"/>
      <c r="FW1039" s="6"/>
      <c r="FX1039" s="6"/>
      <c r="FY1039" s="6"/>
      <c r="FZ1039" s="6"/>
      <c r="GA1039" s="6"/>
      <c r="GB1039" s="6"/>
      <c r="GC1039" s="6"/>
      <c r="GD1039" s="6"/>
      <c r="GE1039" s="6"/>
      <c r="GF1039" s="6"/>
      <c r="GG1039" s="6"/>
      <c r="GH1039" s="6"/>
      <c r="GI1039" s="6"/>
      <c r="GJ1039" s="6"/>
      <c r="GK1039" s="6"/>
      <c r="GL1039" s="6"/>
      <c r="GM1039" s="6"/>
      <c r="GN1039" s="6"/>
      <c r="GO1039" s="6"/>
      <c r="GP1039" s="6"/>
      <c r="GQ1039" s="6"/>
      <c r="GR1039" s="6"/>
      <c r="GS1039" s="6"/>
      <c r="GT1039" s="6"/>
      <c r="GU1039" s="6"/>
      <c r="GV1039" s="6"/>
      <c r="GW1039" s="6"/>
      <c r="GX1039" s="6"/>
      <c r="GY1039" s="6"/>
      <c r="GZ1039" s="6"/>
      <c r="HA1039" s="6"/>
      <c r="HB1039" s="6"/>
      <c r="HC1039" s="6"/>
      <c r="HD1039" s="6"/>
      <c r="HE1039" s="6"/>
      <c r="HF1039" s="6"/>
      <c r="HG1039" s="6"/>
      <c r="HH1039" s="6"/>
      <c r="HI1039" s="6"/>
      <c r="HJ1039" s="6"/>
      <c r="HK1039" s="6"/>
      <c r="HL1039" s="6"/>
      <c r="HM1039" s="6"/>
      <c r="HN1039" s="6"/>
      <c r="HO1039" s="6"/>
      <c r="HP1039" s="6"/>
      <c r="HQ1039" s="6"/>
      <c r="HR1039" s="6"/>
      <c r="HS1039" s="6"/>
      <c r="HT1039" s="6"/>
      <c r="HU1039" s="6"/>
      <c r="HV1039" s="6"/>
      <c r="HW1039" s="6"/>
      <c r="HX1039" s="6"/>
      <c r="HY1039" s="6"/>
      <c r="HZ1039" s="6"/>
      <c r="IA1039" s="6"/>
      <c r="IB1039" s="6"/>
      <c r="IC1039" s="6"/>
      <c r="ID1039" s="6"/>
      <c r="IE1039" s="6"/>
      <c r="IF1039" s="6"/>
      <c r="IG1039" s="6"/>
      <c r="IH1039" s="6"/>
      <c r="II1039" s="6"/>
      <c r="IJ1039" s="6"/>
      <c r="IK1039" s="6"/>
      <c r="IL1039" s="6"/>
      <c r="IM1039" s="6"/>
      <c r="IN1039" s="6"/>
      <c r="IO1039" s="6"/>
      <c r="IP1039" s="6"/>
      <c r="IQ1039" s="6"/>
      <c r="IR1039" s="6"/>
      <c r="IS1039" s="6"/>
      <c r="IT1039" s="6"/>
      <c r="IU1039" s="6"/>
      <c r="IV1039" s="6"/>
      <c r="IW1039" s="6"/>
      <c r="IX1039" s="6"/>
      <c r="IY1039" s="6"/>
      <c r="IZ1039" s="6"/>
      <c r="JA1039" s="6"/>
      <c r="JB1039" s="6"/>
      <c r="JC1039" s="6"/>
      <c r="JD1039" s="6"/>
    </row>
    <row r="1040" spans="94:264" ht="15.75" customHeight="1"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  <c r="DS1040" s="6"/>
      <c r="DT1040" s="6"/>
      <c r="DU1040" s="6"/>
      <c r="DV1040" s="6"/>
      <c r="DW1040" s="6"/>
      <c r="DX1040" s="6"/>
      <c r="DY1040" s="6"/>
      <c r="DZ1040" s="6"/>
      <c r="EA1040" s="6"/>
      <c r="EB1040" s="6"/>
      <c r="EC1040" s="6"/>
      <c r="ED1040" s="6"/>
      <c r="EE1040" s="6"/>
      <c r="EF1040" s="6"/>
      <c r="EG1040" s="6"/>
      <c r="EH1040" s="6"/>
      <c r="EI1040" s="6"/>
      <c r="EJ1040" s="6"/>
      <c r="EK1040" s="6"/>
      <c r="EL1040" s="6"/>
      <c r="EM1040" s="6"/>
      <c r="EN1040" s="6"/>
      <c r="EO1040" s="6"/>
      <c r="EP1040" s="6"/>
      <c r="EQ1040" s="6"/>
      <c r="ER1040" s="6"/>
      <c r="ES1040" s="6"/>
      <c r="ET1040" s="6"/>
      <c r="EU1040" s="6"/>
      <c r="EV1040" s="6"/>
      <c r="EW1040" s="6"/>
      <c r="EX1040" s="6"/>
      <c r="EY1040" s="6"/>
      <c r="EZ1040" s="6"/>
      <c r="FA1040" s="6"/>
      <c r="FB1040" s="6"/>
      <c r="FC1040" s="6"/>
      <c r="FD1040" s="6"/>
      <c r="FE1040" s="6"/>
      <c r="FF1040" s="6"/>
      <c r="FG1040" s="6"/>
      <c r="FH1040" s="6"/>
      <c r="FI1040" s="6"/>
      <c r="FJ1040" s="6"/>
      <c r="FK1040" s="6"/>
      <c r="FL1040" s="6"/>
      <c r="FM1040" s="6"/>
      <c r="FN1040" s="6"/>
      <c r="FO1040" s="6"/>
      <c r="FP1040" s="6"/>
      <c r="FQ1040" s="6"/>
      <c r="FR1040" s="6"/>
      <c r="FS1040" s="6"/>
      <c r="FT1040" s="6"/>
      <c r="FU1040" s="6"/>
      <c r="FV1040" s="6"/>
      <c r="FW1040" s="6"/>
      <c r="FX1040" s="6"/>
      <c r="FY1040" s="6"/>
      <c r="FZ1040" s="6"/>
      <c r="GA1040" s="6"/>
      <c r="GB1040" s="6"/>
      <c r="GC1040" s="6"/>
      <c r="GD1040" s="6"/>
      <c r="GE1040" s="6"/>
      <c r="GF1040" s="6"/>
      <c r="GG1040" s="6"/>
      <c r="GH1040" s="6"/>
      <c r="GI1040" s="6"/>
      <c r="GJ1040" s="6"/>
      <c r="GK1040" s="6"/>
      <c r="GL1040" s="6"/>
      <c r="GM1040" s="6"/>
      <c r="GN1040" s="6"/>
      <c r="GO1040" s="6"/>
      <c r="GP1040" s="6"/>
      <c r="GQ1040" s="6"/>
      <c r="GR1040" s="6"/>
      <c r="GS1040" s="6"/>
      <c r="GT1040" s="6"/>
      <c r="GU1040" s="6"/>
      <c r="GV1040" s="6"/>
      <c r="GW1040" s="6"/>
      <c r="GX1040" s="6"/>
      <c r="GY1040" s="6"/>
      <c r="GZ1040" s="6"/>
      <c r="HA1040" s="6"/>
      <c r="HB1040" s="6"/>
      <c r="HC1040" s="6"/>
      <c r="HD1040" s="6"/>
      <c r="HE1040" s="6"/>
      <c r="HF1040" s="6"/>
      <c r="HG1040" s="6"/>
      <c r="HH1040" s="6"/>
      <c r="HI1040" s="6"/>
      <c r="HJ1040" s="6"/>
      <c r="HK1040" s="6"/>
      <c r="HL1040" s="6"/>
      <c r="HM1040" s="6"/>
      <c r="HN1040" s="6"/>
      <c r="HO1040" s="6"/>
      <c r="HP1040" s="6"/>
      <c r="HQ1040" s="6"/>
      <c r="HR1040" s="6"/>
      <c r="HS1040" s="6"/>
      <c r="HT1040" s="6"/>
      <c r="HU1040" s="6"/>
      <c r="HV1040" s="6"/>
      <c r="HW1040" s="6"/>
      <c r="HX1040" s="6"/>
      <c r="HY1040" s="6"/>
      <c r="HZ1040" s="6"/>
      <c r="IA1040" s="6"/>
      <c r="IB1040" s="6"/>
      <c r="IC1040" s="6"/>
      <c r="ID1040" s="6"/>
      <c r="IE1040" s="6"/>
      <c r="IF1040" s="6"/>
      <c r="IG1040" s="6"/>
      <c r="IH1040" s="6"/>
      <c r="II1040" s="6"/>
      <c r="IJ1040" s="6"/>
      <c r="IK1040" s="6"/>
      <c r="IL1040" s="6"/>
      <c r="IM1040" s="6"/>
      <c r="IN1040" s="6"/>
      <c r="IO1040" s="6"/>
      <c r="IP1040" s="6"/>
      <c r="IQ1040" s="6"/>
      <c r="IR1040" s="6"/>
      <c r="IS1040" s="6"/>
      <c r="IT1040" s="6"/>
      <c r="IU1040" s="6"/>
      <c r="IV1040" s="6"/>
      <c r="IW1040" s="6"/>
      <c r="IX1040" s="6"/>
      <c r="IY1040" s="6"/>
      <c r="IZ1040" s="6"/>
      <c r="JA1040" s="6"/>
      <c r="JB1040" s="6"/>
      <c r="JC1040" s="6"/>
      <c r="JD1040" s="6"/>
    </row>
    <row r="1041" spans="94:264" ht="15.75" customHeight="1"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/>
      <c r="DK1041" s="6"/>
      <c r="DL1041" s="6"/>
      <c r="DM1041" s="6"/>
      <c r="DN1041" s="6"/>
      <c r="DO1041" s="6"/>
      <c r="DP1041" s="6"/>
      <c r="DQ1041" s="6"/>
      <c r="DR1041" s="6"/>
      <c r="DS1041" s="6"/>
      <c r="DT1041" s="6"/>
      <c r="DU1041" s="6"/>
      <c r="DV1041" s="6"/>
      <c r="DW1041" s="6"/>
      <c r="DX1041" s="6"/>
      <c r="DY1041" s="6"/>
      <c r="DZ1041" s="6"/>
      <c r="EA1041" s="6"/>
      <c r="EB1041" s="6"/>
      <c r="EC1041" s="6"/>
      <c r="ED1041" s="6"/>
      <c r="EE1041" s="6"/>
      <c r="EF1041" s="6"/>
      <c r="EG1041" s="6"/>
      <c r="EH1041" s="6"/>
      <c r="EI1041" s="6"/>
      <c r="EJ1041" s="6"/>
      <c r="EK1041" s="6"/>
      <c r="EL1041" s="6"/>
      <c r="EM1041" s="6"/>
      <c r="EN1041" s="6"/>
      <c r="EO1041" s="6"/>
      <c r="EP1041" s="6"/>
      <c r="EQ1041" s="6"/>
      <c r="ER1041" s="6"/>
      <c r="ES1041" s="6"/>
      <c r="ET1041" s="6"/>
      <c r="EU1041" s="6"/>
      <c r="EV1041" s="6"/>
      <c r="EW1041" s="6"/>
      <c r="EX1041" s="6"/>
      <c r="EY1041" s="6"/>
      <c r="EZ1041" s="6"/>
      <c r="FA1041" s="6"/>
      <c r="FB1041" s="6"/>
      <c r="FC1041" s="6"/>
      <c r="FD1041" s="6"/>
      <c r="FE1041" s="6"/>
      <c r="FF1041" s="6"/>
      <c r="FG1041" s="6"/>
      <c r="FH1041" s="6"/>
      <c r="FI1041" s="6"/>
      <c r="FJ1041" s="6"/>
      <c r="FK1041" s="6"/>
      <c r="FL1041" s="6"/>
      <c r="FM1041" s="6"/>
      <c r="FN1041" s="6"/>
      <c r="FO1041" s="6"/>
      <c r="FP1041" s="6"/>
      <c r="FQ1041" s="6"/>
      <c r="FR1041" s="6"/>
      <c r="FS1041" s="6"/>
      <c r="FT1041" s="6"/>
      <c r="FU1041" s="6"/>
      <c r="FV1041" s="6"/>
      <c r="FW1041" s="6"/>
      <c r="FX1041" s="6"/>
      <c r="FY1041" s="6"/>
      <c r="FZ1041" s="6"/>
      <c r="GA1041" s="6"/>
      <c r="GB1041" s="6"/>
      <c r="GC1041" s="6"/>
      <c r="GD1041" s="6"/>
      <c r="GE1041" s="6"/>
      <c r="GF1041" s="6"/>
      <c r="GG1041" s="6"/>
      <c r="GH1041" s="6"/>
      <c r="GI1041" s="6"/>
      <c r="GJ1041" s="6"/>
      <c r="GK1041" s="6"/>
      <c r="GL1041" s="6"/>
      <c r="GM1041" s="6"/>
      <c r="GN1041" s="6"/>
      <c r="GO1041" s="6"/>
      <c r="GP1041" s="6"/>
      <c r="GQ1041" s="6"/>
      <c r="GR1041" s="6"/>
      <c r="GS1041" s="6"/>
      <c r="GT1041" s="6"/>
      <c r="GU1041" s="6"/>
      <c r="GV1041" s="6"/>
      <c r="GW1041" s="6"/>
      <c r="GX1041" s="6"/>
      <c r="GY1041" s="6"/>
      <c r="GZ1041" s="6"/>
      <c r="HA1041" s="6"/>
      <c r="HB1041" s="6"/>
      <c r="HC1041" s="6"/>
      <c r="HD1041" s="6"/>
      <c r="HE1041" s="6"/>
      <c r="HF1041" s="6"/>
      <c r="HG1041" s="6"/>
      <c r="HH1041" s="6"/>
      <c r="HI1041" s="6"/>
      <c r="HJ1041" s="6"/>
      <c r="HK1041" s="6"/>
      <c r="HL1041" s="6"/>
      <c r="HM1041" s="6"/>
      <c r="HN1041" s="6"/>
      <c r="HO1041" s="6"/>
      <c r="HP1041" s="6"/>
      <c r="HQ1041" s="6"/>
      <c r="HR1041" s="6"/>
      <c r="HS1041" s="6"/>
      <c r="HT1041" s="6"/>
      <c r="HU1041" s="6"/>
      <c r="HV1041" s="6"/>
      <c r="HW1041" s="6"/>
      <c r="HX1041" s="6"/>
      <c r="HY1041" s="6"/>
      <c r="HZ1041" s="6"/>
      <c r="IA1041" s="6"/>
      <c r="IB1041" s="6"/>
      <c r="IC1041" s="6"/>
      <c r="ID1041" s="6"/>
      <c r="IE1041" s="6"/>
      <c r="IF1041" s="6"/>
      <c r="IG1041" s="6"/>
      <c r="IH1041" s="6"/>
      <c r="II1041" s="6"/>
      <c r="IJ1041" s="6"/>
      <c r="IK1041" s="6"/>
      <c r="IL1041" s="6"/>
      <c r="IM1041" s="6"/>
      <c r="IN1041" s="6"/>
      <c r="IO1041" s="6"/>
      <c r="IP1041" s="6"/>
      <c r="IQ1041" s="6"/>
      <c r="IR1041" s="6"/>
      <c r="IS1041" s="6"/>
      <c r="IT1041" s="6"/>
      <c r="IU1041" s="6"/>
      <c r="IV1041" s="6"/>
      <c r="IW1041" s="6"/>
      <c r="IX1041" s="6"/>
      <c r="IY1041" s="6"/>
      <c r="IZ1041" s="6"/>
      <c r="JA1041" s="6"/>
      <c r="JB1041" s="6"/>
      <c r="JC1041" s="6"/>
      <c r="JD1041" s="6"/>
    </row>
    <row r="1042" spans="94:264" ht="15.75" customHeight="1"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/>
      <c r="DK1042" s="6"/>
      <c r="DL1042" s="6"/>
      <c r="DM1042" s="6"/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  <c r="EG1042" s="6"/>
      <c r="EH1042" s="6"/>
      <c r="EI1042" s="6"/>
      <c r="EJ1042" s="6"/>
      <c r="EK1042" s="6"/>
      <c r="EL1042" s="6"/>
      <c r="EM1042" s="6"/>
      <c r="EN1042" s="6"/>
      <c r="EO1042" s="6"/>
      <c r="EP1042" s="6"/>
      <c r="EQ1042" s="6"/>
      <c r="ER1042" s="6"/>
      <c r="ES1042" s="6"/>
      <c r="ET1042" s="6"/>
      <c r="EU1042" s="6"/>
      <c r="EV1042" s="6"/>
      <c r="EW1042" s="6"/>
      <c r="EX1042" s="6"/>
      <c r="EY1042" s="6"/>
      <c r="EZ1042" s="6"/>
      <c r="FA1042" s="6"/>
      <c r="FB1042" s="6"/>
      <c r="FC1042" s="6"/>
      <c r="FD1042" s="6"/>
      <c r="FE1042" s="6"/>
      <c r="FF1042" s="6"/>
      <c r="FG1042" s="6"/>
      <c r="FH1042" s="6"/>
      <c r="FI1042" s="6"/>
      <c r="FJ1042" s="6"/>
      <c r="FK1042" s="6"/>
      <c r="FL1042" s="6"/>
      <c r="FM1042" s="6"/>
      <c r="FN1042" s="6"/>
      <c r="FO1042" s="6"/>
      <c r="FP1042" s="6"/>
      <c r="FQ1042" s="6"/>
      <c r="FR1042" s="6"/>
      <c r="FS1042" s="6"/>
      <c r="FT1042" s="6"/>
      <c r="FU1042" s="6"/>
      <c r="FV1042" s="6"/>
      <c r="FW1042" s="6"/>
      <c r="FX1042" s="6"/>
      <c r="FY1042" s="6"/>
      <c r="FZ1042" s="6"/>
      <c r="GA1042" s="6"/>
      <c r="GB1042" s="6"/>
      <c r="GC1042" s="6"/>
      <c r="GD1042" s="6"/>
      <c r="GE1042" s="6"/>
      <c r="GF1042" s="6"/>
      <c r="GG1042" s="6"/>
      <c r="GH1042" s="6"/>
      <c r="GI1042" s="6"/>
      <c r="GJ1042" s="6"/>
      <c r="GK1042" s="6"/>
      <c r="GL1042" s="6"/>
      <c r="GM1042" s="6"/>
      <c r="GN1042" s="6"/>
      <c r="GO1042" s="6"/>
      <c r="GP1042" s="6"/>
      <c r="GQ1042" s="6"/>
      <c r="GR1042" s="6"/>
      <c r="GS1042" s="6"/>
      <c r="GT1042" s="6"/>
      <c r="GU1042" s="6"/>
      <c r="GV1042" s="6"/>
      <c r="GW1042" s="6"/>
      <c r="GX1042" s="6"/>
      <c r="GY1042" s="6"/>
      <c r="GZ1042" s="6"/>
      <c r="HA1042" s="6"/>
      <c r="HB1042" s="6"/>
      <c r="HC1042" s="6"/>
      <c r="HD1042" s="6"/>
      <c r="HE1042" s="6"/>
      <c r="HF1042" s="6"/>
      <c r="HG1042" s="6"/>
      <c r="HH1042" s="6"/>
      <c r="HI1042" s="6"/>
      <c r="HJ1042" s="6"/>
      <c r="HK1042" s="6"/>
      <c r="HL1042" s="6"/>
      <c r="HM1042" s="6"/>
      <c r="HN1042" s="6"/>
      <c r="HO1042" s="6"/>
      <c r="HP1042" s="6"/>
      <c r="HQ1042" s="6"/>
      <c r="HR1042" s="6"/>
      <c r="HS1042" s="6"/>
      <c r="HT1042" s="6"/>
      <c r="HU1042" s="6"/>
      <c r="HV1042" s="6"/>
      <c r="HW1042" s="6"/>
      <c r="HX1042" s="6"/>
      <c r="HY1042" s="6"/>
      <c r="HZ1042" s="6"/>
      <c r="IA1042" s="6"/>
      <c r="IB1042" s="6"/>
      <c r="IC1042" s="6"/>
      <c r="ID1042" s="6"/>
      <c r="IE1042" s="6"/>
      <c r="IF1042" s="6"/>
      <c r="IG1042" s="6"/>
      <c r="IH1042" s="6"/>
      <c r="II1042" s="6"/>
      <c r="IJ1042" s="6"/>
      <c r="IK1042" s="6"/>
      <c r="IL1042" s="6"/>
      <c r="IM1042" s="6"/>
      <c r="IN1042" s="6"/>
      <c r="IO1042" s="6"/>
      <c r="IP1042" s="6"/>
      <c r="IQ1042" s="6"/>
      <c r="IR1042" s="6"/>
      <c r="IS1042" s="6"/>
      <c r="IT1042" s="6"/>
      <c r="IU1042" s="6"/>
      <c r="IV1042" s="6"/>
      <c r="IW1042" s="6"/>
      <c r="IX1042" s="6"/>
      <c r="IY1042" s="6"/>
      <c r="IZ1042" s="6"/>
      <c r="JA1042" s="6"/>
      <c r="JB1042" s="6"/>
      <c r="JC1042" s="6"/>
      <c r="JD1042" s="6"/>
    </row>
    <row r="1043" spans="94:264" ht="15.75" customHeight="1"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6"/>
      <c r="DD1043" s="6"/>
      <c r="DE1043" s="6"/>
      <c r="DF1043" s="6"/>
      <c r="DG1043" s="6"/>
      <c r="DH1043" s="6"/>
      <c r="DI1043" s="6"/>
      <c r="DJ1043" s="6"/>
      <c r="DK1043" s="6"/>
      <c r="DL1043" s="6"/>
      <c r="DM1043" s="6"/>
      <c r="DN1043" s="6"/>
      <c r="DO1043" s="6"/>
      <c r="DP1043" s="6"/>
      <c r="DQ1043" s="6"/>
      <c r="DR1043" s="6"/>
      <c r="DS1043" s="6"/>
      <c r="DT1043" s="6"/>
      <c r="DU1043" s="6"/>
      <c r="DV1043" s="6"/>
      <c r="DW1043" s="6"/>
      <c r="DX1043" s="6"/>
      <c r="DY1043" s="6"/>
      <c r="DZ1043" s="6"/>
      <c r="EA1043" s="6"/>
      <c r="EB1043" s="6"/>
      <c r="EC1043" s="6"/>
      <c r="ED1043" s="6"/>
      <c r="EE1043" s="6"/>
      <c r="EF1043" s="6"/>
      <c r="EG1043" s="6"/>
      <c r="EH1043" s="6"/>
      <c r="EI1043" s="6"/>
      <c r="EJ1043" s="6"/>
      <c r="EK1043" s="6"/>
      <c r="EL1043" s="6"/>
      <c r="EM1043" s="6"/>
      <c r="EN1043" s="6"/>
      <c r="EO1043" s="6"/>
      <c r="EP1043" s="6"/>
      <c r="EQ1043" s="6"/>
      <c r="ER1043" s="6"/>
      <c r="ES1043" s="6"/>
      <c r="ET1043" s="6"/>
      <c r="EU1043" s="6"/>
      <c r="EV1043" s="6"/>
      <c r="EW1043" s="6"/>
      <c r="EX1043" s="6"/>
      <c r="EY1043" s="6"/>
      <c r="EZ1043" s="6"/>
      <c r="FA1043" s="6"/>
      <c r="FB1043" s="6"/>
      <c r="FC1043" s="6"/>
      <c r="FD1043" s="6"/>
      <c r="FE1043" s="6"/>
      <c r="FF1043" s="6"/>
      <c r="FG1043" s="6"/>
      <c r="FH1043" s="6"/>
      <c r="FI1043" s="6"/>
      <c r="FJ1043" s="6"/>
      <c r="FK1043" s="6"/>
      <c r="FL1043" s="6"/>
      <c r="FM1043" s="6"/>
      <c r="FN1043" s="6"/>
      <c r="FO1043" s="6"/>
      <c r="FP1043" s="6"/>
      <c r="FQ1043" s="6"/>
      <c r="FR1043" s="6"/>
      <c r="FS1043" s="6"/>
      <c r="FT1043" s="6"/>
      <c r="FU1043" s="6"/>
      <c r="FV1043" s="6"/>
      <c r="FW1043" s="6"/>
      <c r="FX1043" s="6"/>
      <c r="FY1043" s="6"/>
      <c r="FZ1043" s="6"/>
      <c r="GA1043" s="6"/>
      <c r="GB1043" s="6"/>
      <c r="GC1043" s="6"/>
      <c r="GD1043" s="6"/>
      <c r="GE1043" s="6"/>
      <c r="GF1043" s="6"/>
      <c r="GG1043" s="6"/>
      <c r="GH1043" s="6"/>
      <c r="GI1043" s="6"/>
      <c r="GJ1043" s="6"/>
      <c r="GK1043" s="6"/>
      <c r="GL1043" s="6"/>
      <c r="GM1043" s="6"/>
      <c r="GN1043" s="6"/>
      <c r="GO1043" s="6"/>
      <c r="GP1043" s="6"/>
      <c r="GQ1043" s="6"/>
      <c r="GR1043" s="6"/>
      <c r="GS1043" s="6"/>
      <c r="GT1043" s="6"/>
      <c r="GU1043" s="6"/>
      <c r="GV1043" s="6"/>
      <c r="GW1043" s="6"/>
      <c r="GX1043" s="6"/>
      <c r="GY1043" s="6"/>
      <c r="GZ1043" s="6"/>
      <c r="HA1043" s="6"/>
      <c r="HB1043" s="6"/>
      <c r="HC1043" s="6"/>
      <c r="HD1043" s="6"/>
      <c r="HE1043" s="6"/>
      <c r="HF1043" s="6"/>
      <c r="HG1043" s="6"/>
      <c r="HH1043" s="6"/>
      <c r="HI1043" s="6"/>
      <c r="HJ1043" s="6"/>
      <c r="HK1043" s="6"/>
      <c r="HL1043" s="6"/>
      <c r="HM1043" s="6"/>
      <c r="HN1043" s="6"/>
      <c r="HO1043" s="6"/>
      <c r="HP1043" s="6"/>
      <c r="HQ1043" s="6"/>
      <c r="HR1043" s="6"/>
      <c r="HS1043" s="6"/>
      <c r="HT1043" s="6"/>
      <c r="HU1043" s="6"/>
      <c r="HV1043" s="6"/>
      <c r="HW1043" s="6"/>
      <c r="HX1043" s="6"/>
      <c r="HY1043" s="6"/>
      <c r="HZ1043" s="6"/>
      <c r="IA1043" s="6"/>
      <c r="IB1043" s="6"/>
      <c r="IC1043" s="6"/>
      <c r="ID1043" s="6"/>
      <c r="IE1043" s="6"/>
      <c r="IF1043" s="6"/>
      <c r="IG1043" s="6"/>
      <c r="IH1043" s="6"/>
      <c r="II1043" s="6"/>
      <c r="IJ1043" s="6"/>
      <c r="IK1043" s="6"/>
      <c r="IL1043" s="6"/>
      <c r="IM1043" s="6"/>
      <c r="IN1043" s="6"/>
      <c r="IO1043" s="6"/>
      <c r="IP1043" s="6"/>
      <c r="IQ1043" s="6"/>
      <c r="IR1043" s="6"/>
      <c r="IS1043" s="6"/>
      <c r="IT1043" s="6"/>
      <c r="IU1043" s="6"/>
      <c r="IV1043" s="6"/>
      <c r="IW1043" s="6"/>
      <c r="IX1043" s="6"/>
      <c r="IY1043" s="6"/>
      <c r="IZ1043" s="6"/>
      <c r="JA1043" s="6"/>
      <c r="JB1043" s="6"/>
      <c r="JC1043" s="6"/>
      <c r="JD1043" s="6"/>
    </row>
    <row r="1044" spans="94:264" ht="15.75" customHeight="1"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  <c r="ER1044" s="6"/>
      <c r="ES1044" s="6"/>
      <c r="ET1044" s="6"/>
      <c r="EU1044" s="6"/>
      <c r="EV1044" s="6"/>
      <c r="EW1044" s="6"/>
      <c r="EX1044" s="6"/>
      <c r="EY1044" s="6"/>
      <c r="EZ1044" s="6"/>
      <c r="FA1044" s="6"/>
      <c r="FB1044" s="6"/>
      <c r="FC1044" s="6"/>
      <c r="FD1044" s="6"/>
      <c r="FE1044" s="6"/>
      <c r="FF1044" s="6"/>
      <c r="FG1044" s="6"/>
      <c r="FH1044" s="6"/>
      <c r="FI1044" s="6"/>
      <c r="FJ1044" s="6"/>
      <c r="FK1044" s="6"/>
      <c r="FL1044" s="6"/>
      <c r="FM1044" s="6"/>
      <c r="FN1044" s="6"/>
      <c r="FO1044" s="6"/>
      <c r="FP1044" s="6"/>
      <c r="FQ1044" s="6"/>
      <c r="FR1044" s="6"/>
      <c r="FS1044" s="6"/>
      <c r="FT1044" s="6"/>
      <c r="FU1044" s="6"/>
      <c r="FV1044" s="6"/>
      <c r="FW1044" s="6"/>
      <c r="FX1044" s="6"/>
      <c r="FY1044" s="6"/>
      <c r="FZ1044" s="6"/>
      <c r="GA1044" s="6"/>
      <c r="GB1044" s="6"/>
      <c r="GC1044" s="6"/>
      <c r="GD1044" s="6"/>
      <c r="GE1044" s="6"/>
      <c r="GF1044" s="6"/>
      <c r="GG1044" s="6"/>
      <c r="GH1044" s="6"/>
      <c r="GI1044" s="6"/>
      <c r="GJ1044" s="6"/>
      <c r="GK1044" s="6"/>
      <c r="GL1044" s="6"/>
      <c r="GM1044" s="6"/>
      <c r="GN1044" s="6"/>
      <c r="GO1044" s="6"/>
      <c r="GP1044" s="6"/>
      <c r="GQ1044" s="6"/>
      <c r="GR1044" s="6"/>
      <c r="GS1044" s="6"/>
      <c r="GT1044" s="6"/>
      <c r="GU1044" s="6"/>
      <c r="GV1044" s="6"/>
      <c r="GW1044" s="6"/>
      <c r="GX1044" s="6"/>
      <c r="GY1044" s="6"/>
      <c r="GZ1044" s="6"/>
      <c r="HA1044" s="6"/>
      <c r="HB1044" s="6"/>
      <c r="HC1044" s="6"/>
      <c r="HD1044" s="6"/>
      <c r="HE1044" s="6"/>
      <c r="HF1044" s="6"/>
      <c r="HG1044" s="6"/>
      <c r="HH1044" s="6"/>
      <c r="HI1044" s="6"/>
      <c r="HJ1044" s="6"/>
      <c r="HK1044" s="6"/>
      <c r="HL1044" s="6"/>
      <c r="HM1044" s="6"/>
      <c r="HN1044" s="6"/>
      <c r="HO1044" s="6"/>
      <c r="HP1044" s="6"/>
      <c r="HQ1044" s="6"/>
      <c r="HR1044" s="6"/>
      <c r="HS1044" s="6"/>
      <c r="HT1044" s="6"/>
      <c r="HU1044" s="6"/>
      <c r="HV1044" s="6"/>
      <c r="HW1044" s="6"/>
      <c r="HX1044" s="6"/>
      <c r="HY1044" s="6"/>
      <c r="HZ1044" s="6"/>
      <c r="IA1044" s="6"/>
      <c r="IB1044" s="6"/>
      <c r="IC1044" s="6"/>
      <c r="ID1044" s="6"/>
      <c r="IE1044" s="6"/>
      <c r="IF1044" s="6"/>
      <c r="IG1044" s="6"/>
      <c r="IH1044" s="6"/>
      <c r="II1044" s="6"/>
      <c r="IJ1044" s="6"/>
      <c r="IK1044" s="6"/>
      <c r="IL1044" s="6"/>
      <c r="IM1044" s="6"/>
      <c r="IN1044" s="6"/>
      <c r="IO1044" s="6"/>
      <c r="IP1044" s="6"/>
      <c r="IQ1044" s="6"/>
      <c r="IR1044" s="6"/>
      <c r="IS1044" s="6"/>
      <c r="IT1044" s="6"/>
      <c r="IU1044" s="6"/>
      <c r="IV1044" s="6"/>
      <c r="IW1044" s="6"/>
      <c r="IX1044" s="6"/>
      <c r="IY1044" s="6"/>
      <c r="IZ1044" s="6"/>
      <c r="JA1044" s="6"/>
      <c r="JB1044" s="6"/>
      <c r="JC1044" s="6"/>
      <c r="JD1044" s="6"/>
    </row>
    <row r="1045" spans="94:264" ht="15.75" customHeight="1"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/>
      <c r="DK1045" s="6"/>
      <c r="DL1045" s="6"/>
      <c r="DM1045" s="6"/>
      <c r="DN1045" s="6"/>
      <c r="DO1045" s="6"/>
      <c r="DP1045" s="6"/>
      <c r="DQ1045" s="6"/>
      <c r="DR1045" s="6"/>
      <c r="DS1045" s="6"/>
      <c r="DT1045" s="6"/>
      <c r="DU1045" s="6"/>
      <c r="DV1045" s="6"/>
      <c r="DW1045" s="6"/>
      <c r="DX1045" s="6"/>
      <c r="DY1045" s="6"/>
      <c r="DZ1045" s="6"/>
      <c r="EA1045" s="6"/>
      <c r="EB1045" s="6"/>
      <c r="EC1045" s="6"/>
      <c r="ED1045" s="6"/>
      <c r="EE1045" s="6"/>
      <c r="EF1045" s="6"/>
      <c r="EG1045" s="6"/>
      <c r="EH1045" s="6"/>
      <c r="EI1045" s="6"/>
      <c r="EJ1045" s="6"/>
      <c r="EK1045" s="6"/>
      <c r="EL1045" s="6"/>
      <c r="EM1045" s="6"/>
      <c r="EN1045" s="6"/>
      <c r="EO1045" s="6"/>
      <c r="EP1045" s="6"/>
      <c r="EQ1045" s="6"/>
      <c r="ER1045" s="6"/>
      <c r="ES1045" s="6"/>
      <c r="ET1045" s="6"/>
      <c r="EU1045" s="6"/>
      <c r="EV1045" s="6"/>
      <c r="EW1045" s="6"/>
      <c r="EX1045" s="6"/>
      <c r="EY1045" s="6"/>
      <c r="EZ1045" s="6"/>
      <c r="FA1045" s="6"/>
      <c r="FB1045" s="6"/>
      <c r="FC1045" s="6"/>
      <c r="FD1045" s="6"/>
      <c r="FE1045" s="6"/>
      <c r="FF1045" s="6"/>
      <c r="FG1045" s="6"/>
      <c r="FH1045" s="6"/>
      <c r="FI1045" s="6"/>
      <c r="FJ1045" s="6"/>
      <c r="FK1045" s="6"/>
      <c r="FL1045" s="6"/>
      <c r="FM1045" s="6"/>
      <c r="FN1045" s="6"/>
      <c r="FO1045" s="6"/>
      <c r="FP1045" s="6"/>
      <c r="FQ1045" s="6"/>
      <c r="FR1045" s="6"/>
      <c r="FS1045" s="6"/>
      <c r="FT1045" s="6"/>
      <c r="FU1045" s="6"/>
      <c r="FV1045" s="6"/>
      <c r="FW1045" s="6"/>
      <c r="FX1045" s="6"/>
      <c r="FY1045" s="6"/>
      <c r="FZ1045" s="6"/>
      <c r="GA1045" s="6"/>
      <c r="GB1045" s="6"/>
      <c r="GC1045" s="6"/>
      <c r="GD1045" s="6"/>
      <c r="GE1045" s="6"/>
      <c r="GF1045" s="6"/>
      <c r="GG1045" s="6"/>
      <c r="GH1045" s="6"/>
      <c r="GI1045" s="6"/>
      <c r="GJ1045" s="6"/>
      <c r="GK1045" s="6"/>
      <c r="GL1045" s="6"/>
      <c r="GM1045" s="6"/>
      <c r="GN1045" s="6"/>
      <c r="GO1045" s="6"/>
      <c r="GP1045" s="6"/>
      <c r="GQ1045" s="6"/>
      <c r="GR1045" s="6"/>
      <c r="GS1045" s="6"/>
      <c r="GT1045" s="6"/>
      <c r="GU1045" s="6"/>
      <c r="GV1045" s="6"/>
      <c r="GW1045" s="6"/>
      <c r="GX1045" s="6"/>
      <c r="GY1045" s="6"/>
      <c r="GZ1045" s="6"/>
      <c r="HA1045" s="6"/>
      <c r="HB1045" s="6"/>
      <c r="HC1045" s="6"/>
      <c r="HD1045" s="6"/>
      <c r="HE1045" s="6"/>
      <c r="HF1045" s="6"/>
      <c r="HG1045" s="6"/>
      <c r="HH1045" s="6"/>
      <c r="HI1045" s="6"/>
      <c r="HJ1045" s="6"/>
      <c r="HK1045" s="6"/>
      <c r="HL1045" s="6"/>
      <c r="HM1045" s="6"/>
      <c r="HN1045" s="6"/>
      <c r="HO1045" s="6"/>
      <c r="HP1045" s="6"/>
      <c r="HQ1045" s="6"/>
      <c r="HR1045" s="6"/>
      <c r="HS1045" s="6"/>
      <c r="HT1045" s="6"/>
      <c r="HU1045" s="6"/>
      <c r="HV1045" s="6"/>
      <c r="HW1045" s="6"/>
      <c r="HX1045" s="6"/>
      <c r="HY1045" s="6"/>
      <c r="HZ1045" s="6"/>
      <c r="IA1045" s="6"/>
      <c r="IB1045" s="6"/>
      <c r="IC1045" s="6"/>
      <c r="ID1045" s="6"/>
      <c r="IE1045" s="6"/>
      <c r="IF1045" s="6"/>
      <c r="IG1045" s="6"/>
      <c r="IH1045" s="6"/>
      <c r="II1045" s="6"/>
      <c r="IJ1045" s="6"/>
      <c r="IK1045" s="6"/>
      <c r="IL1045" s="6"/>
      <c r="IM1045" s="6"/>
      <c r="IN1045" s="6"/>
      <c r="IO1045" s="6"/>
      <c r="IP1045" s="6"/>
      <c r="IQ1045" s="6"/>
      <c r="IR1045" s="6"/>
      <c r="IS1045" s="6"/>
      <c r="IT1045" s="6"/>
      <c r="IU1045" s="6"/>
      <c r="IV1045" s="6"/>
      <c r="IW1045" s="6"/>
      <c r="IX1045" s="6"/>
      <c r="IY1045" s="6"/>
      <c r="IZ1045" s="6"/>
      <c r="JA1045" s="6"/>
      <c r="JB1045" s="6"/>
      <c r="JC1045" s="6"/>
      <c r="JD1045" s="6"/>
    </row>
    <row r="1046" spans="94:264" ht="15.75" customHeight="1"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  <c r="DS1046" s="6"/>
      <c r="DT1046" s="6"/>
      <c r="DU1046" s="6"/>
      <c r="DV1046" s="6"/>
      <c r="DW1046" s="6"/>
      <c r="DX1046" s="6"/>
      <c r="DY1046" s="6"/>
      <c r="DZ1046" s="6"/>
      <c r="EA1046" s="6"/>
      <c r="EB1046" s="6"/>
      <c r="EC1046" s="6"/>
      <c r="ED1046" s="6"/>
      <c r="EE1046" s="6"/>
      <c r="EF1046" s="6"/>
      <c r="EG1046" s="6"/>
      <c r="EH1046" s="6"/>
      <c r="EI1046" s="6"/>
      <c r="EJ1046" s="6"/>
      <c r="EK1046" s="6"/>
      <c r="EL1046" s="6"/>
      <c r="EM1046" s="6"/>
      <c r="EN1046" s="6"/>
      <c r="EO1046" s="6"/>
      <c r="EP1046" s="6"/>
      <c r="EQ1046" s="6"/>
      <c r="ER1046" s="6"/>
      <c r="ES1046" s="6"/>
      <c r="ET1046" s="6"/>
      <c r="EU1046" s="6"/>
      <c r="EV1046" s="6"/>
      <c r="EW1046" s="6"/>
      <c r="EX1046" s="6"/>
      <c r="EY1046" s="6"/>
      <c r="EZ1046" s="6"/>
      <c r="FA1046" s="6"/>
      <c r="FB1046" s="6"/>
      <c r="FC1046" s="6"/>
      <c r="FD1046" s="6"/>
      <c r="FE1046" s="6"/>
      <c r="FF1046" s="6"/>
      <c r="FG1046" s="6"/>
      <c r="FH1046" s="6"/>
      <c r="FI1046" s="6"/>
      <c r="FJ1046" s="6"/>
      <c r="FK1046" s="6"/>
      <c r="FL1046" s="6"/>
      <c r="FM1046" s="6"/>
      <c r="FN1046" s="6"/>
      <c r="FO1046" s="6"/>
      <c r="FP1046" s="6"/>
      <c r="FQ1046" s="6"/>
      <c r="FR1046" s="6"/>
      <c r="FS1046" s="6"/>
      <c r="FT1046" s="6"/>
      <c r="FU1046" s="6"/>
      <c r="FV1046" s="6"/>
      <c r="FW1046" s="6"/>
      <c r="FX1046" s="6"/>
      <c r="FY1046" s="6"/>
      <c r="FZ1046" s="6"/>
      <c r="GA1046" s="6"/>
      <c r="GB1046" s="6"/>
      <c r="GC1046" s="6"/>
      <c r="GD1046" s="6"/>
      <c r="GE1046" s="6"/>
      <c r="GF1046" s="6"/>
      <c r="GG1046" s="6"/>
      <c r="GH1046" s="6"/>
      <c r="GI1046" s="6"/>
      <c r="GJ1046" s="6"/>
      <c r="GK1046" s="6"/>
      <c r="GL1046" s="6"/>
      <c r="GM1046" s="6"/>
      <c r="GN1046" s="6"/>
      <c r="GO1046" s="6"/>
      <c r="GP1046" s="6"/>
      <c r="GQ1046" s="6"/>
      <c r="GR1046" s="6"/>
      <c r="GS1046" s="6"/>
      <c r="GT1046" s="6"/>
      <c r="GU1046" s="6"/>
      <c r="GV1046" s="6"/>
      <c r="GW1046" s="6"/>
      <c r="GX1046" s="6"/>
      <c r="GY1046" s="6"/>
      <c r="GZ1046" s="6"/>
      <c r="HA1046" s="6"/>
      <c r="HB1046" s="6"/>
      <c r="HC1046" s="6"/>
      <c r="HD1046" s="6"/>
      <c r="HE1046" s="6"/>
      <c r="HF1046" s="6"/>
      <c r="HG1046" s="6"/>
      <c r="HH1046" s="6"/>
      <c r="HI1046" s="6"/>
      <c r="HJ1046" s="6"/>
      <c r="HK1046" s="6"/>
      <c r="HL1046" s="6"/>
      <c r="HM1046" s="6"/>
      <c r="HN1046" s="6"/>
      <c r="HO1046" s="6"/>
      <c r="HP1046" s="6"/>
      <c r="HQ1046" s="6"/>
      <c r="HR1046" s="6"/>
      <c r="HS1046" s="6"/>
      <c r="HT1046" s="6"/>
      <c r="HU1046" s="6"/>
      <c r="HV1046" s="6"/>
      <c r="HW1046" s="6"/>
      <c r="HX1046" s="6"/>
      <c r="HY1046" s="6"/>
      <c r="HZ1046" s="6"/>
      <c r="IA1046" s="6"/>
      <c r="IB1046" s="6"/>
      <c r="IC1046" s="6"/>
      <c r="ID1046" s="6"/>
      <c r="IE1046" s="6"/>
      <c r="IF1046" s="6"/>
      <c r="IG1046" s="6"/>
      <c r="IH1046" s="6"/>
      <c r="II1046" s="6"/>
      <c r="IJ1046" s="6"/>
      <c r="IK1046" s="6"/>
      <c r="IL1046" s="6"/>
      <c r="IM1046" s="6"/>
      <c r="IN1046" s="6"/>
      <c r="IO1046" s="6"/>
      <c r="IP1046" s="6"/>
      <c r="IQ1046" s="6"/>
      <c r="IR1046" s="6"/>
      <c r="IS1046" s="6"/>
      <c r="IT1046" s="6"/>
      <c r="IU1046" s="6"/>
      <c r="IV1046" s="6"/>
      <c r="IW1046" s="6"/>
      <c r="IX1046" s="6"/>
      <c r="IY1046" s="6"/>
      <c r="IZ1046" s="6"/>
      <c r="JA1046" s="6"/>
      <c r="JB1046" s="6"/>
      <c r="JC1046" s="6"/>
      <c r="JD1046" s="6"/>
    </row>
    <row r="1047" spans="94:264" ht="15.75" customHeight="1"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  <c r="DS1047" s="6"/>
      <c r="DT1047" s="6"/>
      <c r="DU1047" s="6"/>
      <c r="DV1047" s="6"/>
      <c r="DW1047" s="6"/>
      <c r="DX1047" s="6"/>
      <c r="DY1047" s="6"/>
      <c r="DZ1047" s="6"/>
      <c r="EA1047" s="6"/>
      <c r="EB1047" s="6"/>
      <c r="EC1047" s="6"/>
      <c r="ED1047" s="6"/>
      <c r="EE1047" s="6"/>
      <c r="EF1047" s="6"/>
      <c r="EG1047" s="6"/>
      <c r="EH1047" s="6"/>
      <c r="EI1047" s="6"/>
      <c r="EJ1047" s="6"/>
      <c r="EK1047" s="6"/>
      <c r="EL1047" s="6"/>
      <c r="EM1047" s="6"/>
      <c r="EN1047" s="6"/>
      <c r="EO1047" s="6"/>
      <c r="EP1047" s="6"/>
      <c r="EQ1047" s="6"/>
      <c r="ER1047" s="6"/>
      <c r="ES1047" s="6"/>
      <c r="ET1047" s="6"/>
      <c r="EU1047" s="6"/>
      <c r="EV1047" s="6"/>
      <c r="EW1047" s="6"/>
      <c r="EX1047" s="6"/>
      <c r="EY1047" s="6"/>
      <c r="EZ1047" s="6"/>
      <c r="FA1047" s="6"/>
      <c r="FB1047" s="6"/>
      <c r="FC1047" s="6"/>
      <c r="FD1047" s="6"/>
      <c r="FE1047" s="6"/>
      <c r="FF1047" s="6"/>
      <c r="FG1047" s="6"/>
      <c r="FH1047" s="6"/>
      <c r="FI1047" s="6"/>
      <c r="FJ1047" s="6"/>
      <c r="FK1047" s="6"/>
      <c r="FL1047" s="6"/>
      <c r="FM1047" s="6"/>
      <c r="FN1047" s="6"/>
      <c r="FO1047" s="6"/>
      <c r="FP1047" s="6"/>
      <c r="FQ1047" s="6"/>
      <c r="FR1047" s="6"/>
      <c r="FS1047" s="6"/>
      <c r="FT1047" s="6"/>
      <c r="FU1047" s="6"/>
      <c r="FV1047" s="6"/>
      <c r="FW1047" s="6"/>
      <c r="FX1047" s="6"/>
      <c r="FY1047" s="6"/>
      <c r="FZ1047" s="6"/>
      <c r="GA1047" s="6"/>
      <c r="GB1047" s="6"/>
      <c r="GC1047" s="6"/>
      <c r="GD1047" s="6"/>
      <c r="GE1047" s="6"/>
      <c r="GF1047" s="6"/>
      <c r="GG1047" s="6"/>
      <c r="GH1047" s="6"/>
      <c r="GI1047" s="6"/>
      <c r="GJ1047" s="6"/>
      <c r="GK1047" s="6"/>
      <c r="GL1047" s="6"/>
      <c r="GM1047" s="6"/>
      <c r="GN1047" s="6"/>
      <c r="GO1047" s="6"/>
      <c r="GP1047" s="6"/>
      <c r="GQ1047" s="6"/>
      <c r="GR1047" s="6"/>
      <c r="GS1047" s="6"/>
      <c r="GT1047" s="6"/>
      <c r="GU1047" s="6"/>
      <c r="GV1047" s="6"/>
      <c r="GW1047" s="6"/>
      <c r="GX1047" s="6"/>
      <c r="GY1047" s="6"/>
      <c r="GZ1047" s="6"/>
      <c r="HA1047" s="6"/>
      <c r="HB1047" s="6"/>
      <c r="HC1047" s="6"/>
      <c r="HD1047" s="6"/>
      <c r="HE1047" s="6"/>
      <c r="HF1047" s="6"/>
      <c r="HG1047" s="6"/>
      <c r="HH1047" s="6"/>
      <c r="HI1047" s="6"/>
      <c r="HJ1047" s="6"/>
      <c r="HK1047" s="6"/>
      <c r="HL1047" s="6"/>
      <c r="HM1047" s="6"/>
      <c r="HN1047" s="6"/>
      <c r="HO1047" s="6"/>
      <c r="HP1047" s="6"/>
      <c r="HQ1047" s="6"/>
      <c r="HR1047" s="6"/>
      <c r="HS1047" s="6"/>
      <c r="HT1047" s="6"/>
      <c r="HU1047" s="6"/>
      <c r="HV1047" s="6"/>
      <c r="HW1047" s="6"/>
      <c r="HX1047" s="6"/>
      <c r="HY1047" s="6"/>
      <c r="HZ1047" s="6"/>
      <c r="IA1047" s="6"/>
      <c r="IB1047" s="6"/>
      <c r="IC1047" s="6"/>
      <c r="ID1047" s="6"/>
      <c r="IE1047" s="6"/>
      <c r="IF1047" s="6"/>
      <c r="IG1047" s="6"/>
      <c r="IH1047" s="6"/>
      <c r="II1047" s="6"/>
      <c r="IJ1047" s="6"/>
      <c r="IK1047" s="6"/>
      <c r="IL1047" s="6"/>
      <c r="IM1047" s="6"/>
      <c r="IN1047" s="6"/>
      <c r="IO1047" s="6"/>
      <c r="IP1047" s="6"/>
      <c r="IQ1047" s="6"/>
      <c r="IR1047" s="6"/>
      <c r="IS1047" s="6"/>
      <c r="IT1047" s="6"/>
      <c r="IU1047" s="6"/>
      <c r="IV1047" s="6"/>
      <c r="IW1047" s="6"/>
      <c r="IX1047" s="6"/>
      <c r="IY1047" s="6"/>
      <c r="IZ1047" s="6"/>
      <c r="JA1047" s="6"/>
      <c r="JB1047" s="6"/>
      <c r="JC1047" s="6"/>
      <c r="JD1047" s="6"/>
    </row>
    <row r="1048" spans="94:264" ht="15.75" customHeight="1"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/>
      <c r="DK1048" s="6"/>
      <c r="DL1048" s="6"/>
      <c r="DM1048" s="6"/>
      <c r="DN1048" s="6"/>
      <c r="DO1048" s="6"/>
      <c r="DP1048" s="6"/>
      <c r="DQ1048" s="6"/>
      <c r="DR1048" s="6"/>
      <c r="DS1048" s="6"/>
      <c r="DT1048" s="6"/>
      <c r="DU1048" s="6"/>
      <c r="DV1048" s="6"/>
      <c r="DW1048" s="6"/>
      <c r="DX1048" s="6"/>
      <c r="DY1048" s="6"/>
      <c r="DZ1048" s="6"/>
      <c r="EA1048" s="6"/>
      <c r="EB1048" s="6"/>
      <c r="EC1048" s="6"/>
      <c r="ED1048" s="6"/>
      <c r="EE1048" s="6"/>
      <c r="EF1048" s="6"/>
      <c r="EG1048" s="6"/>
      <c r="EH1048" s="6"/>
      <c r="EI1048" s="6"/>
      <c r="EJ1048" s="6"/>
      <c r="EK1048" s="6"/>
      <c r="EL1048" s="6"/>
      <c r="EM1048" s="6"/>
      <c r="EN1048" s="6"/>
      <c r="EO1048" s="6"/>
      <c r="EP1048" s="6"/>
      <c r="EQ1048" s="6"/>
      <c r="ER1048" s="6"/>
      <c r="ES1048" s="6"/>
      <c r="ET1048" s="6"/>
      <c r="EU1048" s="6"/>
      <c r="EV1048" s="6"/>
      <c r="EW1048" s="6"/>
      <c r="EX1048" s="6"/>
      <c r="EY1048" s="6"/>
      <c r="EZ1048" s="6"/>
      <c r="FA1048" s="6"/>
      <c r="FB1048" s="6"/>
      <c r="FC1048" s="6"/>
      <c r="FD1048" s="6"/>
      <c r="FE1048" s="6"/>
      <c r="FF1048" s="6"/>
      <c r="FG1048" s="6"/>
      <c r="FH1048" s="6"/>
      <c r="FI1048" s="6"/>
      <c r="FJ1048" s="6"/>
      <c r="FK1048" s="6"/>
      <c r="FL1048" s="6"/>
      <c r="FM1048" s="6"/>
      <c r="FN1048" s="6"/>
      <c r="FO1048" s="6"/>
      <c r="FP1048" s="6"/>
      <c r="FQ1048" s="6"/>
      <c r="FR1048" s="6"/>
      <c r="FS1048" s="6"/>
      <c r="FT1048" s="6"/>
      <c r="FU1048" s="6"/>
      <c r="FV1048" s="6"/>
      <c r="FW1048" s="6"/>
      <c r="FX1048" s="6"/>
      <c r="FY1048" s="6"/>
      <c r="FZ1048" s="6"/>
      <c r="GA1048" s="6"/>
      <c r="GB1048" s="6"/>
      <c r="GC1048" s="6"/>
      <c r="GD1048" s="6"/>
      <c r="GE1048" s="6"/>
      <c r="GF1048" s="6"/>
      <c r="GG1048" s="6"/>
      <c r="GH1048" s="6"/>
      <c r="GI1048" s="6"/>
      <c r="GJ1048" s="6"/>
      <c r="GK1048" s="6"/>
      <c r="GL1048" s="6"/>
      <c r="GM1048" s="6"/>
      <c r="GN1048" s="6"/>
      <c r="GO1048" s="6"/>
      <c r="GP1048" s="6"/>
      <c r="GQ1048" s="6"/>
      <c r="GR1048" s="6"/>
      <c r="GS1048" s="6"/>
      <c r="GT1048" s="6"/>
      <c r="GU1048" s="6"/>
      <c r="GV1048" s="6"/>
      <c r="GW1048" s="6"/>
      <c r="GX1048" s="6"/>
      <c r="GY1048" s="6"/>
      <c r="GZ1048" s="6"/>
      <c r="HA1048" s="6"/>
      <c r="HB1048" s="6"/>
      <c r="HC1048" s="6"/>
      <c r="HD1048" s="6"/>
      <c r="HE1048" s="6"/>
      <c r="HF1048" s="6"/>
      <c r="HG1048" s="6"/>
      <c r="HH1048" s="6"/>
      <c r="HI1048" s="6"/>
      <c r="HJ1048" s="6"/>
      <c r="HK1048" s="6"/>
      <c r="HL1048" s="6"/>
      <c r="HM1048" s="6"/>
      <c r="HN1048" s="6"/>
      <c r="HO1048" s="6"/>
      <c r="HP1048" s="6"/>
      <c r="HQ1048" s="6"/>
      <c r="HR1048" s="6"/>
      <c r="HS1048" s="6"/>
      <c r="HT1048" s="6"/>
      <c r="HU1048" s="6"/>
      <c r="HV1048" s="6"/>
      <c r="HW1048" s="6"/>
      <c r="HX1048" s="6"/>
      <c r="HY1048" s="6"/>
      <c r="HZ1048" s="6"/>
      <c r="IA1048" s="6"/>
      <c r="IB1048" s="6"/>
      <c r="IC1048" s="6"/>
      <c r="ID1048" s="6"/>
      <c r="IE1048" s="6"/>
      <c r="IF1048" s="6"/>
      <c r="IG1048" s="6"/>
      <c r="IH1048" s="6"/>
      <c r="II1048" s="6"/>
      <c r="IJ1048" s="6"/>
      <c r="IK1048" s="6"/>
      <c r="IL1048" s="6"/>
      <c r="IM1048" s="6"/>
      <c r="IN1048" s="6"/>
      <c r="IO1048" s="6"/>
      <c r="IP1048" s="6"/>
      <c r="IQ1048" s="6"/>
      <c r="IR1048" s="6"/>
      <c r="IS1048" s="6"/>
      <c r="IT1048" s="6"/>
      <c r="IU1048" s="6"/>
      <c r="IV1048" s="6"/>
      <c r="IW1048" s="6"/>
      <c r="IX1048" s="6"/>
      <c r="IY1048" s="6"/>
      <c r="IZ1048" s="6"/>
      <c r="JA1048" s="6"/>
      <c r="JB1048" s="6"/>
      <c r="JC1048" s="6"/>
      <c r="JD1048" s="6"/>
    </row>
    <row r="1049" spans="94:264" ht="15.75" customHeight="1"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/>
      <c r="DK1049" s="6"/>
      <c r="DL1049" s="6"/>
      <c r="DM1049" s="6"/>
      <c r="DN1049" s="6"/>
      <c r="DO1049" s="6"/>
      <c r="DP1049" s="6"/>
      <c r="DQ1049" s="6"/>
      <c r="DR1049" s="6"/>
      <c r="DS1049" s="6"/>
      <c r="DT1049" s="6"/>
      <c r="DU1049" s="6"/>
      <c r="DV1049" s="6"/>
      <c r="DW1049" s="6"/>
      <c r="DX1049" s="6"/>
      <c r="DY1049" s="6"/>
      <c r="DZ1049" s="6"/>
      <c r="EA1049" s="6"/>
      <c r="EB1049" s="6"/>
      <c r="EC1049" s="6"/>
      <c r="ED1049" s="6"/>
      <c r="EE1049" s="6"/>
      <c r="EF1049" s="6"/>
      <c r="EG1049" s="6"/>
      <c r="EH1049" s="6"/>
      <c r="EI1049" s="6"/>
      <c r="EJ1049" s="6"/>
      <c r="EK1049" s="6"/>
      <c r="EL1049" s="6"/>
      <c r="EM1049" s="6"/>
      <c r="EN1049" s="6"/>
      <c r="EO1049" s="6"/>
      <c r="EP1049" s="6"/>
      <c r="EQ1049" s="6"/>
      <c r="ER1049" s="6"/>
      <c r="ES1049" s="6"/>
      <c r="ET1049" s="6"/>
      <c r="EU1049" s="6"/>
      <c r="EV1049" s="6"/>
      <c r="EW1049" s="6"/>
      <c r="EX1049" s="6"/>
      <c r="EY1049" s="6"/>
      <c r="EZ1049" s="6"/>
      <c r="FA1049" s="6"/>
      <c r="FB1049" s="6"/>
      <c r="FC1049" s="6"/>
      <c r="FD1049" s="6"/>
      <c r="FE1049" s="6"/>
      <c r="FF1049" s="6"/>
      <c r="FG1049" s="6"/>
      <c r="FH1049" s="6"/>
      <c r="FI1049" s="6"/>
      <c r="FJ1049" s="6"/>
      <c r="FK1049" s="6"/>
      <c r="FL1049" s="6"/>
      <c r="FM1049" s="6"/>
      <c r="FN1049" s="6"/>
      <c r="FO1049" s="6"/>
      <c r="FP1049" s="6"/>
      <c r="FQ1049" s="6"/>
      <c r="FR1049" s="6"/>
      <c r="FS1049" s="6"/>
      <c r="FT1049" s="6"/>
      <c r="FU1049" s="6"/>
      <c r="FV1049" s="6"/>
      <c r="FW1049" s="6"/>
      <c r="FX1049" s="6"/>
      <c r="FY1049" s="6"/>
      <c r="FZ1049" s="6"/>
      <c r="GA1049" s="6"/>
      <c r="GB1049" s="6"/>
      <c r="GC1049" s="6"/>
      <c r="GD1049" s="6"/>
      <c r="GE1049" s="6"/>
      <c r="GF1049" s="6"/>
      <c r="GG1049" s="6"/>
      <c r="GH1049" s="6"/>
      <c r="GI1049" s="6"/>
      <c r="GJ1049" s="6"/>
      <c r="GK1049" s="6"/>
      <c r="GL1049" s="6"/>
      <c r="GM1049" s="6"/>
      <c r="GN1049" s="6"/>
      <c r="GO1049" s="6"/>
      <c r="GP1049" s="6"/>
      <c r="GQ1049" s="6"/>
      <c r="GR1049" s="6"/>
      <c r="GS1049" s="6"/>
      <c r="GT1049" s="6"/>
      <c r="GU1049" s="6"/>
      <c r="GV1049" s="6"/>
      <c r="GW1049" s="6"/>
      <c r="GX1049" s="6"/>
      <c r="GY1049" s="6"/>
      <c r="GZ1049" s="6"/>
      <c r="HA1049" s="6"/>
      <c r="HB1049" s="6"/>
      <c r="HC1049" s="6"/>
      <c r="HD1049" s="6"/>
      <c r="HE1049" s="6"/>
      <c r="HF1049" s="6"/>
      <c r="HG1049" s="6"/>
      <c r="HH1049" s="6"/>
      <c r="HI1049" s="6"/>
      <c r="HJ1049" s="6"/>
      <c r="HK1049" s="6"/>
      <c r="HL1049" s="6"/>
      <c r="HM1049" s="6"/>
      <c r="HN1049" s="6"/>
      <c r="HO1049" s="6"/>
      <c r="HP1049" s="6"/>
      <c r="HQ1049" s="6"/>
      <c r="HR1049" s="6"/>
      <c r="HS1049" s="6"/>
      <c r="HT1049" s="6"/>
      <c r="HU1049" s="6"/>
      <c r="HV1049" s="6"/>
      <c r="HW1049" s="6"/>
      <c r="HX1049" s="6"/>
      <c r="HY1049" s="6"/>
      <c r="HZ1049" s="6"/>
      <c r="IA1049" s="6"/>
      <c r="IB1049" s="6"/>
      <c r="IC1049" s="6"/>
      <c r="ID1049" s="6"/>
      <c r="IE1049" s="6"/>
      <c r="IF1049" s="6"/>
      <c r="IG1049" s="6"/>
      <c r="IH1049" s="6"/>
      <c r="II1049" s="6"/>
      <c r="IJ1049" s="6"/>
      <c r="IK1049" s="6"/>
      <c r="IL1049" s="6"/>
      <c r="IM1049" s="6"/>
      <c r="IN1049" s="6"/>
      <c r="IO1049" s="6"/>
      <c r="IP1049" s="6"/>
      <c r="IQ1049" s="6"/>
      <c r="IR1049" s="6"/>
      <c r="IS1049" s="6"/>
      <c r="IT1049" s="6"/>
      <c r="IU1049" s="6"/>
      <c r="IV1049" s="6"/>
      <c r="IW1049" s="6"/>
      <c r="IX1049" s="6"/>
      <c r="IY1049" s="6"/>
      <c r="IZ1049" s="6"/>
      <c r="JA1049" s="6"/>
      <c r="JB1049" s="6"/>
      <c r="JC1049" s="6"/>
      <c r="JD1049" s="6"/>
    </row>
    <row r="1050" spans="94:264" ht="15.75" customHeight="1"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  <c r="DT1050" s="6"/>
      <c r="DU1050" s="6"/>
      <c r="DV1050" s="6"/>
      <c r="DW1050" s="6"/>
      <c r="DX1050" s="6"/>
      <c r="DY1050" s="6"/>
      <c r="DZ1050" s="6"/>
      <c r="EA1050" s="6"/>
      <c r="EB1050" s="6"/>
      <c r="EC1050" s="6"/>
      <c r="ED1050" s="6"/>
      <c r="EE1050" s="6"/>
      <c r="EF1050" s="6"/>
      <c r="EG1050" s="6"/>
      <c r="EH1050" s="6"/>
      <c r="EI1050" s="6"/>
      <c r="EJ1050" s="6"/>
      <c r="EK1050" s="6"/>
      <c r="EL1050" s="6"/>
      <c r="EM1050" s="6"/>
      <c r="EN1050" s="6"/>
      <c r="EO1050" s="6"/>
      <c r="EP1050" s="6"/>
      <c r="EQ1050" s="6"/>
      <c r="ER1050" s="6"/>
      <c r="ES1050" s="6"/>
      <c r="ET1050" s="6"/>
      <c r="EU1050" s="6"/>
      <c r="EV1050" s="6"/>
      <c r="EW1050" s="6"/>
      <c r="EX1050" s="6"/>
      <c r="EY1050" s="6"/>
      <c r="EZ1050" s="6"/>
      <c r="FA1050" s="6"/>
      <c r="FB1050" s="6"/>
      <c r="FC1050" s="6"/>
      <c r="FD1050" s="6"/>
      <c r="FE1050" s="6"/>
      <c r="FF1050" s="6"/>
      <c r="FG1050" s="6"/>
      <c r="FH1050" s="6"/>
      <c r="FI1050" s="6"/>
      <c r="FJ1050" s="6"/>
      <c r="FK1050" s="6"/>
      <c r="FL1050" s="6"/>
      <c r="FM1050" s="6"/>
      <c r="FN1050" s="6"/>
      <c r="FO1050" s="6"/>
      <c r="FP1050" s="6"/>
      <c r="FQ1050" s="6"/>
      <c r="FR1050" s="6"/>
      <c r="FS1050" s="6"/>
      <c r="FT1050" s="6"/>
      <c r="FU1050" s="6"/>
      <c r="FV1050" s="6"/>
      <c r="FW1050" s="6"/>
      <c r="FX1050" s="6"/>
      <c r="FY1050" s="6"/>
      <c r="FZ1050" s="6"/>
      <c r="GA1050" s="6"/>
      <c r="GB1050" s="6"/>
      <c r="GC1050" s="6"/>
      <c r="GD1050" s="6"/>
      <c r="GE1050" s="6"/>
      <c r="GF1050" s="6"/>
      <c r="GG1050" s="6"/>
      <c r="GH1050" s="6"/>
      <c r="GI1050" s="6"/>
      <c r="GJ1050" s="6"/>
      <c r="GK1050" s="6"/>
      <c r="GL1050" s="6"/>
      <c r="GM1050" s="6"/>
      <c r="GN1050" s="6"/>
      <c r="GO1050" s="6"/>
      <c r="GP1050" s="6"/>
      <c r="GQ1050" s="6"/>
      <c r="GR1050" s="6"/>
      <c r="GS1050" s="6"/>
      <c r="GT1050" s="6"/>
      <c r="GU1050" s="6"/>
      <c r="GV1050" s="6"/>
      <c r="GW1050" s="6"/>
      <c r="GX1050" s="6"/>
      <c r="GY1050" s="6"/>
      <c r="GZ1050" s="6"/>
      <c r="HA1050" s="6"/>
      <c r="HB1050" s="6"/>
      <c r="HC1050" s="6"/>
      <c r="HD1050" s="6"/>
      <c r="HE1050" s="6"/>
      <c r="HF1050" s="6"/>
      <c r="HG1050" s="6"/>
      <c r="HH1050" s="6"/>
      <c r="HI1050" s="6"/>
      <c r="HJ1050" s="6"/>
      <c r="HK1050" s="6"/>
      <c r="HL1050" s="6"/>
      <c r="HM1050" s="6"/>
      <c r="HN1050" s="6"/>
      <c r="HO1050" s="6"/>
      <c r="HP1050" s="6"/>
      <c r="HQ1050" s="6"/>
      <c r="HR1050" s="6"/>
      <c r="HS1050" s="6"/>
      <c r="HT1050" s="6"/>
      <c r="HU1050" s="6"/>
      <c r="HV1050" s="6"/>
      <c r="HW1050" s="6"/>
      <c r="HX1050" s="6"/>
      <c r="HY1050" s="6"/>
      <c r="HZ1050" s="6"/>
      <c r="IA1050" s="6"/>
      <c r="IB1050" s="6"/>
      <c r="IC1050" s="6"/>
      <c r="ID1050" s="6"/>
      <c r="IE1050" s="6"/>
      <c r="IF1050" s="6"/>
      <c r="IG1050" s="6"/>
      <c r="IH1050" s="6"/>
      <c r="II1050" s="6"/>
      <c r="IJ1050" s="6"/>
      <c r="IK1050" s="6"/>
      <c r="IL1050" s="6"/>
      <c r="IM1050" s="6"/>
      <c r="IN1050" s="6"/>
      <c r="IO1050" s="6"/>
      <c r="IP1050" s="6"/>
      <c r="IQ1050" s="6"/>
      <c r="IR1050" s="6"/>
      <c r="IS1050" s="6"/>
      <c r="IT1050" s="6"/>
      <c r="IU1050" s="6"/>
      <c r="IV1050" s="6"/>
      <c r="IW1050" s="6"/>
      <c r="IX1050" s="6"/>
      <c r="IY1050" s="6"/>
      <c r="IZ1050" s="6"/>
      <c r="JA1050" s="6"/>
      <c r="JB1050" s="6"/>
      <c r="JC1050" s="6"/>
      <c r="JD1050" s="6"/>
    </row>
    <row r="1051" spans="94:264" ht="15.75" customHeight="1"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  <c r="DT1051" s="6"/>
      <c r="DU1051" s="6"/>
      <c r="DV1051" s="6"/>
      <c r="DW1051" s="6"/>
      <c r="DX1051" s="6"/>
      <c r="DY1051" s="6"/>
      <c r="DZ1051" s="6"/>
      <c r="EA1051" s="6"/>
      <c r="EB1051" s="6"/>
      <c r="EC1051" s="6"/>
      <c r="ED1051" s="6"/>
      <c r="EE1051" s="6"/>
      <c r="EF1051" s="6"/>
      <c r="EG1051" s="6"/>
      <c r="EH1051" s="6"/>
      <c r="EI1051" s="6"/>
      <c r="EJ1051" s="6"/>
      <c r="EK1051" s="6"/>
      <c r="EL1051" s="6"/>
      <c r="EM1051" s="6"/>
      <c r="EN1051" s="6"/>
      <c r="EO1051" s="6"/>
      <c r="EP1051" s="6"/>
      <c r="EQ1051" s="6"/>
      <c r="ER1051" s="6"/>
      <c r="ES1051" s="6"/>
      <c r="ET1051" s="6"/>
      <c r="EU1051" s="6"/>
      <c r="EV1051" s="6"/>
      <c r="EW1051" s="6"/>
      <c r="EX1051" s="6"/>
      <c r="EY1051" s="6"/>
      <c r="EZ1051" s="6"/>
      <c r="FA1051" s="6"/>
      <c r="FB1051" s="6"/>
      <c r="FC1051" s="6"/>
      <c r="FD1051" s="6"/>
      <c r="FE1051" s="6"/>
      <c r="FF1051" s="6"/>
      <c r="FG1051" s="6"/>
      <c r="FH1051" s="6"/>
      <c r="FI1051" s="6"/>
      <c r="FJ1051" s="6"/>
      <c r="FK1051" s="6"/>
      <c r="FL1051" s="6"/>
      <c r="FM1051" s="6"/>
      <c r="FN1051" s="6"/>
      <c r="FO1051" s="6"/>
      <c r="FP1051" s="6"/>
      <c r="FQ1051" s="6"/>
      <c r="FR1051" s="6"/>
      <c r="FS1051" s="6"/>
      <c r="FT1051" s="6"/>
      <c r="FU1051" s="6"/>
      <c r="FV1051" s="6"/>
      <c r="FW1051" s="6"/>
      <c r="FX1051" s="6"/>
      <c r="FY1051" s="6"/>
      <c r="FZ1051" s="6"/>
      <c r="GA1051" s="6"/>
      <c r="GB1051" s="6"/>
      <c r="GC1051" s="6"/>
      <c r="GD1051" s="6"/>
      <c r="GE1051" s="6"/>
      <c r="GF1051" s="6"/>
      <c r="GG1051" s="6"/>
      <c r="GH1051" s="6"/>
      <c r="GI1051" s="6"/>
      <c r="GJ1051" s="6"/>
      <c r="GK1051" s="6"/>
      <c r="GL1051" s="6"/>
      <c r="GM1051" s="6"/>
      <c r="GN1051" s="6"/>
      <c r="GO1051" s="6"/>
      <c r="GP1051" s="6"/>
      <c r="GQ1051" s="6"/>
      <c r="GR1051" s="6"/>
      <c r="GS1051" s="6"/>
      <c r="GT1051" s="6"/>
      <c r="GU1051" s="6"/>
      <c r="GV1051" s="6"/>
      <c r="GW1051" s="6"/>
      <c r="GX1051" s="6"/>
      <c r="GY1051" s="6"/>
      <c r="GZ1051" s="6"/>
      <c r="HA1051" s="6"/>
      <c r="HB1051" s="6"/>
      <c r="HC1051" s="6"/>
      <c r="HD1051" s="6"/>
      <c r="HE1051" s="6"/>
      <c r="HF1051" s="6"/>
      <c r="HG1051" s="6"/>
      <c r="HH1051" s="6"/>
      <c r="HI1051" s="6"/>
      <c r="HJ1051" s="6"/>
      <c r="HK1051" s="6"/>
      <c r="HL1051" s="6"/>
      <c r="HM1051" s="6"/>
      <c r="HN1051" s="6"/>
      <c r="HO1051" s="6"/>
      <c r="HP1051" s="6"/>
      <c r="HQ1051" s="6"/>
      <c r="HR1051" s="6"/>
      <c r="HS1051" s="6"/>
      <c r="HT1051" s="6"/>
      <c r="HU1051" s="6"/>
      <c r="HV1051" s="6"/>
      <c r="HW1051" s="6"/>
      <c r="HX1051" s="6"/>
      <c r="HY1051" s="6"/>
      <c r="HZ1051" s="6"/>
      <c r="IA1051" s="6"/>
      <c r="IB1051" s="6"/>
      <c r="IC1051" s="6"/>
      <c r="ID1051" s="6"/>
      <c r="IE1051" s="6"/>
      <c r="IF1051" s="6"/>
      <c r="IG1051" s="6"/>
      <c r="IH1051" s="6"/>
      <c r="II1051" s="6"/>
      <c r="IJ1051" s="6"/>
      <c r="IK1051" s="6"/>
      <c r="IL1051" s="6"/>
      <c r="IM1051" s="6"/>
      <c r="IN1051" s="6"/>
      <c r="IO1051" s="6"/>
      <c r="IP1051" s="6"/>
      <c r="IQ1051" s="6"/>
      <c r="IR1051" s="6"/>
      <c r="IS1051" s="6"/>
      <c r="IT1051" s="6"/>
      <c r="IU1051" s="6"/>
      <c r="IV1051" s="6"/>
      <c r="IW1051" s="6"/>
      <c r="IX1051" s="6"/>
      <c r="IY1051" s="6"/>
      <c r="IZ1051" s="6"/>
      <c r="JA1051" s="6"/>
      <c r="JB1051" s="6"/>
      <c r="JC1051" s="6"/>
      <c r="JD1051" s="6"/>
    </row>
    <row r="1052" spans="94:264" ht="15.75" customHeight="1"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  <c r="DV1052" s="6"/>
      <c r="DW1052" s="6"/>
      <c r="DX1052" s="6"/>
      <c r="DY1052" s="6"/>
      <c r="DZ1052" s="6"/>
      <c r="EA1052" s="6"/>
      <c r="EB1052" s="6"/>
      <c r="EC1052" s="6"/>
      <c r="ED1052" s="6"/>
      <c r="EE1052" s="6"/>
      <c r="EF1052" s="6"/>
      <c r="EG1052" s="6"/>
      <c r="EH1052" s="6"/>
      <c r="EI1052" s="6"/>
      <c r="EJ1052" s="6"/>
      <c r="EK1052" s="6"/>
      <c r="EL1052" s="6"/>
      <c r="EM1052" s="6"/>
      <c r="EN1052" s="6"/>
      <c r="EO1052" s="6"/>
      <c r="EP1052" s="6"/>
      <c r="EQ1052" s="6"/>
      <c r="ER1052" s="6"/>
      <c r="ES1052" s="6"/>
      <c r="ET1052" s="6"/>
      <c r="EU1052" s="6"/>
      <c r="EV1052" s="6"/>
      <c r="EW1052" s="6"/>
      <c r="EX1052" s="6"/>
      <c r="EY1052" s="6"/>
      <c r="EZ1052" s="6"/>
      <c r="FA1052" s="6"/>
      <c r="FB1052" s="6"/>
      <c r="FC1052" s="6"/>
      <c r="FD1052" s="6"/>
      <c r="FE1052" s="6"/>
      <c r="FF1052" s="6"/>
      <c r="FG1052" s="6"/>
      <c r="FH1052" s="6"/>
      <c r="FI1052" s="6"/>
      <c r="FJ1052" s="6"/>
      <c r="FK1052" s="6"/>
      <c r="FL1052" s="6"/>
      <c r="FM1052" s="6"/>
      <c r="FN1052" s="6"/>
      <c r="FO1052" s="6"/>
      <c r="FP1052" s="6"/>
      <c r="FQ1052" s="6"/>
      <c r="FR1052" s="6"/>
      <c r="FS1052" s="6"/>
      <c r="FT1052" s="6"/>
      <c r="FU1052" s="6"/>
      <c r="FV1052" s="6"/>
      <c r="FW1052" s="6"/>
      <c r="FX1052" s="6"/>
      <c r="FY1052" s="6"/>
      <c r="FZ1052" s="6"/>
      <c r="GA1052" s="6"/>
      <c r="GB1052" s="6"/>
      <c r="GC1052" s="6"/>
      <c r="GD1052" s="6"/>
      <c r="GE1052" s="6"/>
      <c r="GF1052" s="6"/>
      <c r="GG1052" s="6"/>
      <c r="GH1052" s="6"/>
      <c r="GI1052" s="6"/>
      <c r="GJ1052" s="6"/>
      <c r="GK1052" s="6"/>
      <c r="GL1052" s="6"/>
      <c r="GM1052" s="6"/>
      <c r="GN1052" s="6"/>
      <c r="GO1052" s="6"/>
      <c r="GP1052" s="6"/>
      <c r="GQ1052" s="6"/>
      <c r="GR1052" s="6"/>
      <c r="GS1052" s="6"/>
      <c r="GT1052" s="6"/>
      <c r="GU1052" s="6"/>
      <c r="GV1052" s="6"/>
      <c r="GW1052" s="6"/>
      <c r="GX1052" s="6"/>
      <c r="GY1052" s="6"/>
      <c r="GZ1052" s="6"/>
      <c r="HA1052" s="6"/>
      <c r="HB1052" s="6"/>
      <c r="HC1052" s="6"/>
      <c r="HD1052" s="6"/>
      <c r="HE1052" s="6"/>
      <c r="HF1052" s="6"/>
      <c r="HG1052" s="6"/>
      <c r="HH1052" s="6"/>
      <c r="HI1052" s="6"/>
      <c r="HJ1052" s="6"/>
      <c r="HK1052" s="6"/>
      <c r="HL1052" s="6"/>
      <c r="HM1052" s="6"/>
      <c r="HN1052" s="6"/>
      <c r="HO1052" s="6"/>
      <c r="HP1052" s="6"/>
      <c r="HQ1052" s="6"/>
      <c r="HR1052" s="6"/>
      <c r="HS1052" s="6"/>
      <c r="HT1052" s="6"/>
      <c r="HU1052" s="6"/>
      <c r="HV1052" s="6"/>
      <c r="HW1052" s="6"/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6"/>
      <c r="II1052" s="6"/>
      <c r="IJ1052" s="6"/>
      <c r="IK1052" s="6"/>
      <c r="IL1052" s="6"/>
      <c r="IM1052" s="6"/>
      <c r="IN1052" s="6"/>
      <c r="IO1052" s="6"/>
      <c r="IP1052" s="6"/>
      <c r="IQ1052" s="6"/>
      <c r="IR1052" s="6"/>
      <c r="IS1052" s="6"/>
      <c r="IT1052" s="6"/>
      <c r="IU1052" s="6"/>
      <c r="IV1052" s="6"/>
      <c r="IW1052" s="6"/>
      <c r="IX1052" s="6"/>
      <c r="IY1052" s="6"/>
      <c r="IZ1052" s="6"/>
      <c r="JA1052" s="6"/>
      <c r="JB1052" s="6"/>
      <c r="JC1052" s="6"/>
      <c r="JD1052" s="6"/>
    </row>
    <row r="1053" spans="94:264" ht="15.75" customHeight="1"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6"/>
      <c r="EF1053" s="6"/>
      <c r="EG1053" s="6"/>
      <c r="EH1053" s="6"/>
      <c r="EI1053" s="6"/>
      <c r="EJ1053" s="6"/>
      <c r="EK1053" s="6"/>
      <c r="EL1053" s="6"/>
      <c r="EM1053" s="6"/>
      <c r="EN1053" s="6"/>
      <c r="EO1053" s="6"/>
      <c r="EP1053" s="6"/>
      <c r="EQ1053" s="6"/>
      <c r="ER1053" s="6"/>
      <c r="ES1053" s="6"/>
      <c r="ET1053" s="6"/>
      <c r="EU1053" s="6"/>
      <c r="EV1053" s="6"/>
      <c r="EW1053" s="6"/>
      <c r="EX1053" s="6"/>
      <c r="EY1053" s="6"/>
      <c r="EZ1053" s="6"/>
      <c r="FA1053" s="6"/>
      <c r="FB1053" s="6"/>
      <c r="FC1053" s="6"/>
      <c r="FD1053" s="6"/>
      <c r="FE1053" s="6"/>
      <c r="FF1053" s="6"/>
      <c r="FG1053" s="6"/>
      <c r="FH1053" s="6"/>
      <c r="FI1053" s="6"/>
      <c r="FJ1053" s="6"/>
      <c r="FK1053" s="6"/>
      <c r="FL1053" s="6"/>
      <c r="FM1053" s="6"/>
      <c r="FN1053" s="6"/>
      <c r="FO1053" s="6"/>
      <c r="FP1053" s="6"/>
      <c r="FQ1053" s="6"/>
      <c r="FR1053" s="6"/>
      <c r="FS1053" s="6"/>
      <c r="FT1053" s="6"/>
      <c r="FU1053" s="6"/>
      <c r="FV1053" s="6"/>
      <c r="FW1053" s="6"/>
      <c r="FX1053" s="6"/>
      <c r="FY1053" s="6"/>
      <c r="FZ1053" s="6"/>
      <c r="GA1053" s="6"/>
      <c r="GB1053" s="6"/>
      <c r="GC1053" s="6"/>
      <c r="GD1053" s="6"/>
      <c r="GE1053" s="6"/>
      <c r="GF1053" s="6"/>
      <c r="GG1053" s="6"/>
      <c r="GH1053" s="6"/>
      <c r="GI1053" s="6"/>
      <c r="GJ1053" s="6"/>
      <c r="GK1053" s="6"/>
      <c r="GL1053" s="6"/>
      <c r="GM1053" s="6"/>
      <c r="GN1053" s="6"/>
      <c r="GO1053" s="6"/>
      <c r="GP1053" s="6"/>
      <c r="GQ1053" s="6"/>
      <c r="GR1053" s="6"/>
      <c r="GS1053" s="6"/>
      <c r="GT1053" s="6"/>
      <c r="GU1053" s="6"/>
      <c r="GV1053" s="6"/>
      <c r="GW1053" s="6"/>
      <c r="GX1053" s="6"/>
      <c r="GY1053" s="6"/>
      <c r="GZ1053" s="6"/>
      <c r="HA1053" s="6"/>
      <c r="HB1053" s="6"/>
      <c r="HC1053" s="6"/>
      <c r="HD1053" s="6"/>
      <c r="HE1053" s="6"/>
      <c r="HF1053" s="6"/>
      <c r="HG1053" s="6"/>
      <c r="HH1053" s="6"/>
      <c r="HI1053" s="6"/>
      <c r="HJ1053" s="6"/>
      <c r="HK1053" s="6"/>
      <c r="HL1053" s="6"/>
      <c r="HM1053" s="6"/>
      <c r="HN1053" s="6"/>
      <c r="HO1053" s="6"/>
      <c r="HP1053" s="6"/>
      <c r="HQ1053" s="6"/>
      <c r="HR1053" s="6"/>
      <c r="HS1053" s="6"/>
      <c r="HT1053" s="6"/>
      <c r="HU1053" s="6"/>
      <c r="HV1053" s="6"/>
      <c r="HW1053" s="6"/>
      <c r="HX1053" s="6"/>
      <c r="HY1053" s="6"/>
      <c r="HZ1053" s="6"/>
      <c r="IA1053" s="6"/>
      <c r="IB1053" s="6"/>
      <c r="IC1053" s="6"/>
      <c r="ID1053" s="6"/>
      <c r="IE1053" s="6"/>
      <c r="IF1053" s="6"/>
      <c r="IG1053" s="6"/>
      <c r="IH1053" s="6"/>
      <c r="II1053" s="6"/>
      <c r="IJ1053" s="6"/>
      <c r="IK1053" s="6"/>
      <c r="IL1053" s="6"/>
      <c r="IM1053" s="6"/>
      <c r="IN1053" s="6"/>
      <c r="IO1053" s="6"/>
      <c r="IP1053" s="6"/>
      <c r="IQ1053" s="6"/>
      <c r="IR1053" s="6"/>
      <c r="IS1053" s="6"/>
      <c r="IT1053" s="6"/>
      <c r="IU1053" s="6"/>
      <c r="IV1053" s="6"/>
      <c r="IW1053" s="6"/>
      <c r="IX1053" s="6"/>
      <c r="IY1053" s="6"/>
      <c r="IZ1053" s="6"/>
      <c r="JA1053" s="6"/>
      <c r="JB1053" s="6"/>
      <c r="JC1053" s="6"/>
      <c r="JD1053" s="6"/>
    </row>
    <row r="1054" spans="94:264" ht="15.75" customHeight="1"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  <c r="DV1054" s="6"/>
      <c r="DW1054" s="6"/>
      <c r="DX1054" s="6"/>
      <c r="DY1054" s="6"/>
      <c r="DZ1054" s="6"/>
      <c r="EA1054" s="6"/>
      <c r="EB1054" s="6"/>
      <c r="EC1054" s="6"/>
      <c r="ED1054" s="6"/>
      <c r="EE1054" s="6"/>
      <c r="EF1054" s="6"/>
      <c r="EG1054" s="6"/>
      <c r="EH1054" s="6"/>
      <c r="EI1054" s="6"/>
      <c r="EJ1054" s="6"/>
      <c r="EK1054" s="6"/>
      <c r="EL1054" s="6"/>
      <c r="EM1054" s="6"/>
      <c r="EN1054" s="6"/>
      <c r="EO1054" s="6"/>
      <c r="EP1054" s="6"/>
      <c r="EQ1054" s="6"/>
      <c r="ER1054" s="6"/>
      <c r="ES1054" s="6"/>
      <c r="ET1054" s="6"/>
      <c r="EU1054" s="6"/>
      <c r="EV1054" s="6"/>
      <c r="EW1054" s="6"/>
      <c r="EX1054" s="6"/>
      <c r="EY1054" s="6"/>
      <c r="EZ1054" s="6"/>
      <c r="FA1054" s="6"/>
      <c r="FB1054" s="6"/>
      <c r="FC1054" s="6"/>
      <c r="FD1054" s="6"/>
      <c r="FE1054" s="6"/>
      <c r="FF1054" s="6"/>
      <c r="FG1054" s="6"/>
      <c r="FH1054" s="6"/>
      <c r="FI1054" s="6"/>
      <c r="FJ1054" s="6"/>
      <c r="FK1054" s="6"/>
      <c r="FL1054" s="6"/>
      <c r="FM1054" s="6"/>
      <c r="FN1054" s="6"/>
      <c r="FO1054" s="6"/>
      <c r="FP1054" s="6"/>
      <c r="FQ1054" s="6"/>
      <c r="FR1054" s="6"/>
      <c r="FS1054" s="6"/>
      <c r="FT1054" s="6"/>
      <c r="FU1054" s="6"/>
      <c r="FV1054" s="6"/>
      <c r="FW1054" s="6"/>
      <c r="FX1054" s="6"/>
      <c r="FY1054" s="6"/>
      <c r="FZ1054" s="6"/>
      <c r="GA1054" s="6"/>
      <c r="GB1054" s="6"/>
      <c r="GC1054" s="6"/>
      <c r="GD1054" s="6"/>
      <c r="GE1054" s="6"/>
      <c r="GF1054" s="6"/>
      <c r="GG1054" s="6"/>
      <c r="GH1054" s="6"/>
      <c r="GI1054" s="6"/>
      <c r="GJ1054" s="6"/>
      <c r="GK1054" s="6"/>
      <c r="GL1054" s="6"/>
      <c r="GM1054" s="6"/>
      <c r="GN1054" s="6"/>
      <c r="GO1054" s="6"/>
      <c r="GP1054" s="6"/>
      <c r="GQ1054" s="6"/>
      <c r="GR1054" s="6"/>
      <c r="GS1054" s="6"/>
      <c r="GT1054" s="6"/>
      <c r="GU1054" s="6"/>
      <c r="GV1054" s="6"/>
      <c r="GW1054" s="6"/>
      <c r="GX1054" s="6"/>
      <c r="GY1054" s="6"/>
      <c r="GZ1054" s="6"/>
      <c r="HA1054" s="6"/>
      <c r="HB1054" s="6"/>
      <c r="HC1054" s="6"/>
      <c r="HD1054" s="6"/>
      <c r="HE1054" s="6"/>
      <c r="HF1054" s="6"/>
      <c r="HG1054" s="6"/>
      <c r="HH1054" s="6"/>
      <c r="HI1054" s="6"/>
      <c r="HJ1054" s="6"/>
      <c r="HK1054" s="6"/>
      <c r="HL1054" s="6"/>
      <c r="HM1054" s="6"/>
      <c r="HN1054" s="6"/>
      <c r="HO1054" s="6"/>
      <c r="HP1054" s="6"/>
      <c r="HQ1054" s="6"/>
      <c r="HR1054" s="6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6"/>
      <c r="II1054" s="6"/>
      <c r="IJ1054" s="6"/>
      <c r="IK1054" s="6"/>
      <c r="IL1054" s="6"/>
      <c r="IM1054" s="6"/>
      <c r="IN1054" s="6"/>
      <c r="IO1054" s="6"/>
      <c r="IP1054" s="6"/>
      <c r="IQ1054" s="6"/>
      <c r="IR1054" s="6"/>
      <c r="IS1054" s="6"/>
      <c r="IT1054" s="6"/>
      <c r="IU1054" s="6"/>
      <c r="IV1054" s="6"/>
      <c r="IW1054" s="6"/>
      <c r="IX1054" s="6"/>
      <c r="IY1054" s="6"/>
      <c r="IZ1054" s="6"/>
      <c r="JA1054" s="6"/>
      <c r="JB1054" s="6"/>
      <c r="JC1054" s="6"/>
      <c r="JD1054" s="6"/>
    </row>
    <row r="1055" spans="94:264" ht="15.75" customHeight="1"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  <c r="DV1055" s="6"/>
      <c r="DW1055" s="6"/>
      <c r="DX1055" s="6"/>
      <c r="DY1055" s="6"/>
      <c r="DZ1055" s="6"/>
      <c r="EA1055" s="6"/>
      <c r="EB1055" s="6"/>
      <c r="EC1055" s="6"/>
      <c r="ED1055" s="6"/>
      <c r="EE1055" s="6"/>
      <c r="EF1055" s="6"/>
      <c r="EG1055" s="6"/>
      <c r="EH1055" s="6"/>
      <c r="EI1055" s="6"/>
      <c r="EJ1055" s="6"/>
      <c r="EK1055" s="6"/>
      <c r="EL1055" s="6"/>
      <c r="EM1055" s="6"/>
      <c r="EN1055" s="6"/>
      <c r="EO1055" s="6"/>
      <c r="EP1055" s="6"/>
      <c r="EQ1055" s="6"/>
      <c r="ER1055" s="6"/>
      <c r="ES1055" s="6"/>
      <c r="ET1055" s="6"/>
      <c r="EU1055" s="6"/>
      <c r="EV1055" s="6"/>
      <c r="EW1055" s="6"/>
      <c r="EX1055" s="6"/>
      <c r="EY1055" s="6"/>
      <c r="EZ1055" s="6"/>
      <c r="FA1055" s="6"/>
      <c r="FB1055" s="6"/>
      <c r="FC1055" s="6"/>
      <c r="FD1055" s="6"/>
      <c r="FE1055" s="6"/>
      <c r="FF1055" s="6"/>
      <c r="FG1055" s="6"/>
      <c r="FH1055" s="6"/>
      <c r="FI1055" s="6"/>
      <c r="FJ1055" s="6"/>
      <c r="FK1055" s="6"/>
      <c r="FL1055" s="6"/>
      <c r="FM1055" s="6"/>
      <c r="FN1055" s="6"/>
      <c r="FO1055" s="6"/>
      <c r="FP1055" s="6"/>
      <c r="FQ1055" s="6"/>
      <c r="FR1055" s="6"/>
      <c r="FS1055" s="6"/>
      <c r="FT1055" s="6"/>
      <c r="FU1055" s="6"/>
      <c r="FV1055" s="6"/>
      <c r="FW1055" s="6"/>
      <c r="FX1055" s="6"/>
      <c r="FY1055" s="6"/>
      <c r="FZ1055" s="6"/>
      <c r="GA1055" s="6"/>
      <c r="GB1055" s="6"/>
      <c r="GC1055" s="6"/>
      <c r="GD1055" s="6"/>
      <c r="GE1055" s="6"/>
      <c r="GF1055" s="6"/>
      <c r="GG1055" s="6"/>
      <c r="GH1055" s="6"/>
      <c r="GI1055" s="6"/>
      <c r="GJ1055" s="6"/>
      <c r="GK1055" s="6"/>
      <c r="GL1055" s="6"/>
      <c r="GM1055" s="6"/>
      <c r="GN1055" s="6"/>
      <c r="GO1055" s="6"/>
      <c r="GP1055" s="6"/>
      <c r="GQ1055" s="6"/>
      <c r="GR1055" s="6"/>
      <c r="GS1055" s="6"/>
      <c r="GT1055" s="6"/>
      <c r="GU1055" s="6"/>
      <c r="GV1055" s="6"/>
      <c r="GW1055" s="6"/>
      <c r="GX1055" s="6"/>
      <c r="GY1055" s="6"/>
      <c r="GZ1055" s="6"/>
      <c r="HA1055" s="6"/>
      <c r="HB1055" s="6"/>
      <c r="HC1055" s="6"/>
      <c r="HD1055" s="6"/>
      <c r="HE1055" s="6"/>
      <c r="HF1055" s="6"/>
      <c r="HG1055" s="6"/>
      <c r="HH1055" s="6"/>
      <c r="HI1055" s="6"/>
      <c r="HJ1055" s="6"/>
      <c r="HK1055" s="6"/>
      <c r="HL1055" s="6"/>
      <c r="HM1055" s="6"/>
      <c r="HN1055" s="6"/>
      <c r="HO1055" s="6"/>
      <c r="HP1055" s="6"/>
      <c r="HQ1055" s="6"/>
      <c r="HR1055" s="6"/>
      <c r="HS1055" s="6"/>
      <c r="HT1055" s="6"/>
      <c r="HU1055" s="6"/>
      <c r="HV1055" s="6"/>
      <c r="HW1055" s="6"/>
      <c r="HX1055" s="6"/>
      <c r="HY1055" s="6"/>
      <c r="HZ1055" s="6"/>
      <c r="IA1055" s="6"/>
      <c r="IB1055" s="6"/>
      <c r="IC1055" s="6"/>
      <c r="ID1055" s="6"/>
      <c r="IE1055" s="6"/>
      <c r="IF1055" s="6"/>
      <c r="IG1055" s="6"/>
      <c r="IH1055" s="6"/>
      <c r="II1055" s="6"/>
      <c r="IJ1055" s="6"/>
      <c r="IK1055" s="6"/>
      <c r="IL1055" s="6"/>
      <c r="IM1055" s="6"/>
      <c r="IN1055" s="6"/>
      <c r="IO1055" s="6"/>
      <c r="IP1055" s="6"/>
      <c r="IQ1055" s="6"/>
      <c r="IR1055" s="6"/>
      <c r="IS1055" s="6"/>
      <c r="IT1055" s="6"/>
      <c r="IU1055" s="6"/>
      <c r="IV1055" s="6"/>
      <c r="IW1055" s="6"/>
      <c r="IX1055" s="6"/>
      <c r="IY1055" s="6"/>
      <c r="IZ1055" s="6"/>
      <c r="JA1055" s="6"/>
      <c r="JB1055" s="6"/>
      <c r="JC1055" s="6"/>
      <c r="JD1055" s="6"/>
    </row>
    <row r="1056" spans="94:264" ht="15.75" customHeight="1"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6"/>
      <c r="EF1056" s="6"/>
      <c r="EG1056" s="6"/>
      <c r="EH1056" s="6"/>
      <c r="EI1056" s="6"/>
      <c r="EJ1056" s="6"/>
      <c r="EK1056" s="6"/>
      <c r="EL1056" s="6"/>
      <c r="EM1056" s="6"/>
      <c r="EN1056" s="6"/>
      <c r="EO1056" s="6"/>
      <c r="EP1056" s="6"/>
      <c r="EQ1056" s="6"/>
      <c r="ER1056" s="6"/>
      <c r="ES1056" s="6"/>
      <c r="ET1056" s="6"/>
      <c r="EU1056" s="6"/>
      <c r="EV1056" s="6"/>
      <c r="EW1056" s="6"/>
      <c r="EX1056" s="6"/>
      <c r="EY1056" s="6"/>
      <c r="EZ1056" s="6"/>
      <c r="FA1056" s="6"/>
      <c r="FB1056" s="6"/>
      <c r="FC1056" s="6"/>
      <c r="FD1056" s="6"/>
      <c r="FE1056" s="6"/>
      <c r="FF1056" s="6"/>
      <c r="FG1056" s="6"/>
      <c r="FH1056" s="6"/>
      <c r="FI1056" s="6"/>
      <c r="FJ1056" s="6"/>
      <c r="FK1056" s="6"/>
      <c r="FL1056" s="6"/>
      <c r="FM1056" s="6"/>
      <c r="FN1056" s="6"/>
      <c r="FO1056" s="6"/>
      <c r="FP1056" s="6"/>
      <c r="FQ1056" s="6"/>
      <c r="FR1056" s="6"/>
      <c r="FS1056" s="6"/>
      <c r="FT1056" s="6"/>
      <c r="FU1056" s="6"/>
      <c r="FV1056" s="6"/>
      <c r="FW1056" s="6"/>
      <c r="FX1056" s="6"/>
      <c r="FY1056" s="6"/>
      <c r="FZ1056" s="6"/>
      <c r="GA1056" s="6"/>
      <c r="GB1056" s="6"/>
      <c r="GC1056" s="6"/>
      <c r="GD1056" s="6"/>
      <c r="GE1056" s="6"/>
      <c r="GF1056" s="6"/>
      <c r="GG1056" s="6"/>
      <c r="GH1056" s="6"/>
      <c r="GI1056" s="6"/>
      <c r="GJ1056" s="6"/>
      <c r="GK1056" s="6"/>
      <c r="GL1056" s="6"/>
      <c r="GM1056" s="6"/>
      <c r="GN1056" s="6"/>
      <c r="GO1056" s="6"/>
      <c r="GP1056" s="6"/>
      <c r="GQ1056" s="6"/>
      <c r="GR1056" s="6"/>
      <c r="GS1056" s="6"/>
      <c r="GT1056" s="6"/>
      <c r="GU1056" s="6"/>
      <c r="GV1056" s="6"/>
      <c r="GW1056" s="6"/>
      <c r="GX1056" s="6"/>
      <c r="GY1056" s="6"/>
      <c r="GZ1056" s="6"/>
      <c r="HA1056" s="6"/>
      <c r="HB1056" s="6"/>
      <c r="HC1056" s="6"/>
      <c r="HD1056" s="6"/>
      <c r="HE1056" s="6"/>
      <c r="HF1056" s="6"/>
      <c r="HG1056" s="6"/>
      <c r="HH1056" s="6"/>
      <c r="HI1056" s="6"/>
      <c r="HJ1056" s="6"/>
      <c r="HK1056" s="6"/>
      <c r="HL1056" s="6"/>
      <c r="HM1056" s="6"/>
      <c r="HN1056" s="6"/>
      <c r="HO1056" s="6"/>
      <c r="HP1056" s="6"/>
      <c r="HQ1056" s="6"/>
      <c r="HR1056" s="6"/>
      <c r="HS1056" s="6"/>
      <c r="HT1056" s="6"/>
      <c r="HU1056" s="6"/>
      <c r="HV1056" s="6"/>
      <c r="HW1056" s="6"/>
      <c r="HX1056" s="6"/>
      <c r="HY1056" s="6"/>
      <c r="HZ1056" s="6"/>
      <c r="IA1056" s="6"/>
      <c r="IB1056" s="6"/>
      <c r="IC1056" s="6"/>
      <c r="ID1056" s="6"/>
      <c r="IE1056" s="6"/>
      <c r="IF1056" s="6"/>
      <c r="IG1056" s="6"/>
      <c r="IH1056" s="6"/>
      <c r="II1056" s="6"/>
      <c r="IJ1056" s="6"/>
      <c r="IK1056" s="6"/>
      <c r="IL1056" s="6"/>
      <c r="IM1056" s="6"/>
      <c r="IN1056" s="6"/>
      <c r="IO1056" s="6"/>
      <c r="IP1056" s="6"/>
      <c r="IQ1056" s="6"/>
      <c r="IR1056" s="6"/>
      <c r="IS1056" s="6"/>
      <c r="IT1056" s="6"/>
      <c r="IU1056" s="6"/>
      <c r="IV1056" s="6"/>
      <c r="IW1056" s="6"/>
      <c r="IX1056" s="6"/>
      <c r="IY1056" s="6"/>
      <c r="IZ1056" s="6"/>
      <c r="JA1056" s="6"/>
      <c r="JB1056" s="6"/>
      <c r="JC1056" s="6"/>
      <c r="JD1056" s="6"/>
    </row>
    <row r="1057" spans="94:264" ht="15.75" customHeight="1"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r="ED1057" s="6"/>
      <c r="EE1057" s="6"/>
      <c r="EF1057" s="6"/>
      <c r="EG1057" s="6"/>
      <c r="EH1057" s="6"/>
      <c r="EI1057" s="6"/>
      <c r="EJ1057" s="6"/>
      <c r="EK1057" s="6"/>
      <c r="EL1057" s="6"/>
      <c r="EM1057" s="6"/>
      <c r="EN1057" s="6"/>
      <c r="EO1057" s="6"/>
      <c r="EP1057" s="6"/>
      <c r="EQ1057" s="6"/>
      <c r="ER1057" s="6"/>
      <c r="ES1057" s="6"/>
      <c r="ET1057" s="6"/>
      <c r="EU1057" s="6"/>
      <c r="EV1057" s="6"/>
      <c r="EW1057" s="6"/>
      <c r="EX1057" s="6"/>
      <c r="EY1057" s="6"/>
      <c r="EZ1057" s="6"/>
      <c r="FA1057" s="6"/>
      <c r="FB1057" s="6"/>
      <c r="FC1057" s="6"/>
      <c r="FD1057" s="6"/>
      <c r="FE1057" s="6"/>
      <c r="FF1057" s="6"/>
      <c r="FG1057" s="6"/>
      <c r="FH1057" s="6"/>
      <c r="FI1057" s="6"/>
      <c r="FJ1057" s="6"/>
      <c r="FK1057" s="6"/>
      <c r="FL1057" s="6"/>
      <c r="FM1057" s="6"/>
      <c r="FN1057" s="6"/>
      <c r="FO1057" s="6"/>
      <c r="FP1057" s="6"/>
      <c r="FQ1057" s="6"/>
      <c r="FR1057" s="6"/>
      <c r="FS1057" s="6"/>
      <c r="FT1057" s="6"/>
      <c r="FU1057" s="6"/>
      <c r="FV1057" s="6"/>
      <c r="FW1057" s="6"/>
      <c r="FX1057" s="6"/>
      <c r="FY1057" s="6"/>
      <c r="FZ1057" s="6"/>
      <c r="GA1057" s="6"/>
      <c r="GB1057" s="6"/>
      <c r="GC1057" s="6"/>
      <c r="GD1057" s="6"/>
      <c r="GE1057" s="6"/>
      <c r="GF1057" s="6"/>
      <c r="GG1057" s="6"/>
      <c r="GH1057" s="6"/>
      <c r="GI1057" s="6"/>
      <c r="GJ1057" s="6"/>
      <c r="GK1057" s="6"/>
      <c r="GL1057" s="6"/>
      <c r="GM1057" s="6"/>
      <c r="GN1057" s="6"/>
      <c r="GO1057" s="6"/>
      <c r="GP1057" s="6"/>
      <c r="GQ1057" s="6"/>
      <c r="GR1057" s="6"/>
      <c r="GS1057" s="6"/>
      <c r="GT1057" s="6"/>
      <c r="GU1057" s="6"/>
      <c r="GV1057" s="6"/>
      <c r="GW1057" s="6"/>
      <c r="GX1057" s="6"/>
      <c r="GY1057" s="6"/>
      <c r="GZ1057" s="6"/>
      <c r="HA1057" s="6"/>
      <c r="HB1057" s="6"/>
      <c r="HC1057" s="6"/>
      <c r="HD1057" s="6"/>
      <c r="HE1057" s="6"/>
      <c r="HF1057" s="6"/>
      <c r="HG1057" s="6"/>
      <c r="HH1057" s="6"/>
      <c r="HI1057" s="6"/>
      <c r="HJ1057" s="6"/>
      <c r="HK1057" s="6"/>
      <c r="HL1057" s="6"/>
      <c r="HM1057" s="6"/>
      <c r="HN1057" s="6"/>
      <c r="HO1057" s="6"/>
      <c r="HP1057" s="6"/>
      <c r="HQ1057" s="6"/>
      <c r="HR1057" s="6"/>
      <c r="HS1057" s="6"/>
      <c r="HT1057" s="6"/>
      <c r="HU1057" s="6"/>
      <c r="HV1057" s="6"/>
      <c r="HW1057" s="6"/>
      <c r="HX1057" s="6"/>
      <c r="HY1057" s="6"/>
      <c r="HZ1057" s="6"/>
      <c r="IA1057" s="6"/>
      <c r="IB1057" s="6"/>
      <c r="IC1057" s="6"/>
      <c r="ID1057" s="6"/>
      <c r="IE1057" s="6"/>
      <c r="IF1057" s="6"/>
      <c r="IG1057" s="6"/>
      <c r="IH1057" s="6"/>
      <c r="II1057" s="6"/>
      <c r="IJ1057" s="6"/>
      <c r="IK1057" s="6"/>
      <c r="IL1057" s="6"/>
      <c r="IM1057" s="6"/>
      <c r="IN1057" s="6"/>
      <c r="IO1057" s="6"/>
      <c r="IP1057" s="6"/>
      <c r="IQ1057" s="6"/>
      <c r="IR1057" s="6"/>
      <c r="IS1057" s="6"/>
      <c r="IT1057" s="6"/>
      <c r="IU1057" s="6"/>
      <c r="IV1057" s="6"/>
      <c r="IW1057" s="6"/>
      <c r="IX1057" s="6"/>
      <c r="IY1057" s="6"/>
      <c r="IZ1057" s="6"/>
      <c r="JA1057" s="6"/>
      <c r="JB1057" s="6"/>
      <c r="JC1057" s="6"/>
      <c r="JD1057" s="6"/>
    </row>
    <row r="1058" spans="94:264" ht="15.75" customHeight="1"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  <c r="DV1058" s="6"/>
      <c r="DW1058" s="6"/>
      <c r="DX1058" s="6"/>
      <c r="DY1058" s="6"/>
      <c r="DZ1058" s="6"/>
      <c r="EA1058" s="6"/>
      <c r="EB1058" s="6"/>
      <c r="EC1058" s="6"/>
      <c r="ED1058" s="6"/>
      <c r="EE1058" s="6"/>
      <c r="EF1058" s="6"/>
      <c r="EG1058" s="6"/>
      <c r="EH1058" s="6"/>
      <c r="EI1058" s="6"/>
      <c r="EJ1058" s="6"/>
      <c r="EK1058" s="6"/>
      <c r="EL1058" s="6"/>
      <c r="EM1058" s="6"/>
      <c r="EN1058" s="6"/>
      <c r="EO1058" s="6"/>
      <c r="EP1058" s="6"/>
      <c r="EQ1058" s="6"/>
      <c r="ER1058" s="6"/>
      <c r="ES1058" s="6"/>
      <c r="ET1058" s="6"/>
      <c r="EU1058" s="6"/>
      <c r="EV1058" s="6"/>
      <c r="EW1058" s="6"/>
      <c r="EX1058" s="6"/>
      <c r="EY1058" s="6"/>
      <c r="EZ1058" s="6"/>
      <c r="FA1058" s="6"/>
      <c r="FB1058" s="6"/>
      <c r="FC1058" s="6"/>
      <c r="FD1058" s="6"/>
      <c r="FE1058" s="6"/>
      <c r="FF1058" s="6"/>
      <c r="FG1058" s="6"/>
      <c r="FH1058" s="6"/>
      <c r="FI1058" s="6"/>
      <c r="FJ1058" s="6"/>
      <c r="FK1058" s="6"/>
      <c r="FL1058" s="6"/>
      <c r="FM1058" s="6"/>
      <c r="FN1058" s="6"/>
      <c r="FO1058" s="6"/>
      <c r="FP1058" s="6"/>
      <c r="FQ1058" s="6"/>
      <c r="FR1058" s="6"/>
      <c r="FS1058" s="6"/>
      <c r="FT1058" s="6"/>
      <c r="FU1058" s="6"/>
      <c r="FV1058" s="6"/>
      <c r="FW1058" s="6"/>
      <c r="FX1058" s="6"/>
      <c r="FY1058" s="6"/>
      <c r="FZ1058" s="6"/>
      <c r="GA1058" s="6"/>
      <c r="GB1058" s="6"/>
      <c r="GC1058" s="6"/>
      <c r="GD1058" s="6"/>
      <c r="GE1058" s="6"/>
      <c r="GF1058" s="6"/>
      <c r="GG1058" s="6"/>
      <c r="GH1058" s="6"/>
      <c r="GI1058" s="6"/>
      <c r="GJ1058" s="6"/>
      <c r="GK1058" s="6"/>
      <c r="GL1058" s="6"/>
      <c r="GM1058" s="6"/>
      <c r="GN1058" s="6"/>
      <c r="GO1058" s="6"/>
      <c r="GP1058" s="6"/>
      <c r="GQ1058" s="6"/>
      <c r="GR1058" s="6"/>
      <c r="GS1058" s="6"/>
      <c r="GT1058" s="6"/>
      <c r="GU1058" s="6"/>
      <c r="GV1058" s="6"/>
      <c r="GW1058" s="6"/>
      <c r="GX1058" s="6"/>
      <c r="GY1058" s="6"/>
      <c r="GZ1058" s="6"/>
      <c r="HA1058" s="6"/>
      <c r="HB1058" s="6"/>
      <c r="HC1058" s="6"/>
      <c r="HD1058" s="6"/>
      <c r="HE1058" s="6"/>
      <c r="HF1058" s="6"/>
      <c r="HG1058" s="6"/>
      <c r="HH1058" s="6"/>
      <c r="HI1058" s="6"/>
      <c r="HJ1058" s="6"/>
      <c r="HK1058" s="6"/>
      <c r="HL1058" s="6"/>
      <c r="HM1058" s="6"/>
      <c r="HN1058" s="6"/>
      <c r="HO1058" s="6"/>
      <c r="HP1058" s="6"/>
      <c r="HQ1058" s="6"/>
      <c r="HR1058" s="6"/>
      <c r="HS1058" s="6"/>
      <c r="HT1058" s="6"/>
      <c r="HU1058" s="6"/>
      <c r="HV1058" s="6"/>
      <c r="HW1058" s="6"/>
      <c r="HX1058" s="6"/>
      <c r="HY1058" s="6"/>
      <c r="HZ1058" s="6"/>
      <c r="IA1058" s="6"/>
      <c r="IB1058" s="6"/>
      <c r="IC1058" s="6"/>
      <c r="ID1058" s="6"/>
      <c r="IE1058" s="6"/>
      <c r="IF1058" s="6"/>
      <c r="IG1058" s="6"/>
      <c r="IH1058" s="6"/>
      <c r="II1058" s="6"/>
      <c r="IJ1058" s="6"/>
      <c r="IK1058" s="6"/>
      <c r="IL1058" s="6"/>
      <c r="IM1058" s="6"/>
      <c r="IN1058" s="6"/>
      <c r="IO1058" s="6"/>
      <c r="IP1058" s="6"/>
      <c r="IQ1058" s="6"/>
      <c r="IR1058" s="6"/>
      <c r="IS1058" s="6"/>
      <c r="IT1058" s="6"/>
      <c r="IU1058" s="6"/>
      <c r="IV1058" s="6"/>
      <c r="IW1058" s="6"/>
      <c r="IX1058" s="6"/>
      <c r="IY1058" s="6"/>
      <c r="IZ1058" s="6"/>
      <c r="JA1058" s="6"/>
      <c r="JB1058" s="6"/>
      <c r="JC1058" s="6"/>
      <c r="JD1058" s="6"/>
    </row>
    <row r="1059" spans="94:264" ht="15.75" customHeight="1"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  <c r="DV1059" s="6"/>
      <c r="DW1059" s="6"/>
      <c r="DX1059" s="6"/>
      <c r="DY1059" s="6"/>
      <c r="DZ1059" s="6"/>
      <c r="EA1059" s="6"/>
      <c r="EB1059" s="6"/>
      <c r="EC1059" s="6"/>
      <c r="ED1059" s="6"/>
      <c r="EE1059" s="6"/>
      <c r="EF1059" s="6"/>
      <c r="EG1059" s="6"/>
      <c r="EH1059" s="6"/>
      <c r="EI1059" s="6"/>
      <c r="EJ1059" s="6"/>
      <c r="EK1059" s="6"/>
      <c r="EL1059" s="6"/>
      <c r="EM1059" s="6"/>
      <c r="EN1059" s="6"/>
      <c r="EO1059" s="6"/>
      <c r="EP1059" s="6"/>
      <c r="EQ1059" s="6"/>
      <c r="ER1059" s="6"/>
      <c r="ES1059" s="6"/>
      <c r="ET1059" s="6"/>
      <c r="EU1059" s="6"/>
      <c r="EV1059" s="6"/>
      <c r="EW1059" s="6"/>
      <c r="EX1059" s="6"/>
      <c r="EY1059" s="6"/>
      <c r="EZ1059" s="6"/>
      <c r="FA1059" s="6"/>
      <c r="FB1059" s="6"/>
      <c r="FC1059" s="6"/>
      <c r="FD1059" s="6"/>
      <c r="FE1059" s="6"/>
      <c r="FF1059" s="6"/>
      <c r="FG1059" s="6"/>
      <c r="FH1059" s="6"/>
      <c r="FI1059" s="6"/>
      <c r="FJ1059" s="6"/>
      <c r="FK1059" s="6"/>
      <c r="FL1059" s="6"/>
      <c r="FM1059" s="6"/>
      <c r="FN1059" s="6"/>
      <c r="FO1059" s="6"/>
      <c r="FP1059" s="6"/>
      <c r="FQ1059" s="6"/>
      <c r="FR1059" s="6"/>
      <c r="FS1059" s="6"/>
      <c r="FT1059" s="6"/>
      <c r="FU1059" s="6"/>
      <c r="FV1059" s="6"/>
      <c r="FW1059" s="6"/>
      <c r="FX1059" s="6"/>
      <c r="FY1059" s="6"/>
      <c r="FZ1059" s="6"/>
      <c r="GA1059" s="6"/>
      <c r="GB1059" s="6"/>
      <c r="GC1059" s="6"/>
      <c r="GD1059" s="6"/>
      <c r="GE1059" s="6"/>
      <c r="GF1059" s="6"/>
      <c r="GG1059" s="6"/>
      <c r="GH1059" s="6"/>
      <c r="GI1059" s="6"/>
      <c r="GJ1059" s="6"/>
      <c r="GK1059" s="6"/>
      <c r="GL1059" s="6"/>
      <c r="GM1059" s="6"/>
      <c r="GN1059" s="6"/>
      <c r="GO1059" s="6"/>
      <c r="GP1059" s="6"/>
      <c r="GQ1059" s="6"/>
      <c r="GR1059" s="6"/>
      <c r="GS1059" s="6"/>
      <c r="GT1059" s="6"/>
      <c r="GU1059" s="6"/>
      <c r="GV1059" s="6"/>
      <c r="GW1059" s="6"/>
      <c r="GX1059" s="6"/>
      <c r="GY1059" s="6"/>
      <c r="GZ1059" s="6"/>
      <c r="HA1059" s="6"/>
      <c r="HB1059" s="6"/>
      <c r="HC1059" s="6"/>
      <c r="HD1059" s="6"/>
      <c r="HE1059" s="6"/>
      <c r="HF1059" s="6"/>
      <c r="HG1059" s="6"/>
      <c r="HH1059" s="6"/>
      <c r="HI1059" s="6"/>
      <c r="HJ1059" s="6"/>
      <c r="HK1059" s="6"/>
      <c r="HL1059" s="6"/>
      <c r="HM1059" s="6"/>
      <c r="HN1059" s="6"/>
      <c r="HO1059" s="6"/>
      <c r="HP1059" s="6"/>
      <c r="HQ1059" s="6"/>
      <c r="HR1059" s="6"/>
      <c r="HS1059" s="6"/>
      <c r="HT1059" s="6"/>
      <c r="HU1059" s="6"/>
      <c r="HV1059" s="6"/>
      <c r="HW1059" s="6"/>
      <c r="HX1059" s="6"/>
      <c r="HY1059" s="6"/>
      <c r="HZ1059" s="6"/>
      <c r="IA1059" s="6"/>
      <c r="IB1059" s="6"/>
      <c r="IC1059" s="6"/>
      <c r="ID1059" s="6"/>
      <c r="IE1059" s="6"/>
      <c r="IF1059" s="6"/>
      <c r="IG1059" s="6"/>
      <c r="IH1059" s="6"/>
      <c r="II1059" s="6"/>
      <c r="IJ1059" s="6"/>
      <c r="IK1059" s="6"/>
      <c r="IL1059" s="6"/>
      <c r="IM1059" s="6"/>
      <c r="IN1059" s="6"/>
      <c r="IO1059" s="6"/>
      <c r="IP1059" s="6"/>
      <c r="IQ1059" s="6"/>
      <c r="IR1059" s="6"/>
      <c r="IS1059" s="6"/>
      <c r="IT1059" s="6"/>
      <c r="IU1059" s="6"/>
      <c r="IV1059" s="6"/>
      <c r="IW1059" s="6"/>
      <c r="IX1059" s="6"/>
      <c r="IY1059" s="6"/>
      <c r="IZ1059" s="6"/>
      <c r="JA1059" s="6"/>
      <c r="JB1059" s="6"/>
      <c r="JC1059" s="6"/>
      <c r="JD1059" s="6"/>
    </row>
    <row r="1060" spans="94:264" ht="15.75" customHeight="1"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6"/>
      <c r="EF1060" s="6"/>
      <c r="EG1060" s="6"/>
      <c r="EH1060" s="6"/>
      <c r="EI1060" s="6"/>
      <c r="EJ1060" s="6"/>
      <c r="EK1060" s="6"/>
      <c r="EL1060" s="6"/>
      <c r="EM1060" s="6"/>
      <c r="EN1060" s="6"/>
      <c r="EO1060" s="6"/>
      <c r="EP1060" s="6"/>
      <c r="EQ1060" s="6"/>
      <c r="ER1060" s="6"/>
      <c r="ES1060" s="6"/>
      <c r="ET1060" s="6"/>
      <c r="EU1060" s="6"/>
      <c r="EV1060" s="6"/>
      <c r="EW1060" s="6"/>
      <c r="EX1060" s="6"/>
      <c r="EY1060" s="6"/>
      <c r="EZ1060" s="6"/>
      <c r="FA1060" s="6"/>
      <c r="FB1060" s="6"/>
      <c r="FC1060" s="6"/>
      <c r="FD1060" s="6"/>
      <c r="FE1060" s="6"/>
      <c r="FF1060" s="6"/>
      <c r="FG1060" s="6"/>
      <c r="FH1060" s="6"/>
      <c r="FI1060" s="6"/>
      <c r="FJ1060" s="6"/>
      <c r="FK1060" s="6"/>
      <c r="FL1060" s="6"/>
      <c r="FM1060" s="6"/>
      <c r="FN1060" s="6"/>
      <c r="FO1060" s="6"/>
      <c r="FP1060" s="6"/>
      <c r="FQ1060" s="6"/>
      <c r="FR1060" s="6"/>
      <c r="FS1060" s="6"/>
      <c r="FT1060" s="6"/>
      <c r="FU1060" s="6"/>
      <c r="FV1060" s="6"/>
      <c r="FW1060" s="6"/>
      <c r="FX1060" s="6"/>
      <c r="FY1060" s="6"/>
      <c r="FZ1060" s="6"/>
      <c r="GA1060" s="6"/>
      <c r="GB1060" s="6"/>
      <c r="GC1060" s="6"/>
      <c r="GD1060" s="6"/>
      <c r="GE1060" s="6"/>
      <c r="GF1060" s="6"/>
      <c r="GG1060" s="6"/>
      <c r="GH1060" s="6"/>
      <c r="GI1060" s="6"/>
      <c r="GJ1060" s="6"/>
      <c r="GK1060" s="6"/>
      <c r="GL1060" s="6"/>
      <c r="GM1060" s="6"/>
      <c r="GN1060" s="6"/>
      <c r="GO1060" s="6"/>
      <c r="GP1060" s="6"/>
      <c r="GQ1060" s="6"/>
      <c r="GR1060" s="6"/>
      <c r="GS1060" s="6"/>
      <c r="GT1060" s="6"/>
      <c r="GU1060" s="6"/>
      <c r="GV1060" s="6"/>
      <c r="GW1060" s="6"/>
      <c r="GX1060" s="6"/>
      <c r="GY1060" s="6"/>
      <c r="GZ1060" s="6"/>
      <c r="HA1060" s="6"/>
      <c r="HB1060" s="6"/>
      <c r="HC1060" s="6"/>
      <c r="HD1060" s="6"/>
      <c r="HE1060" s="6"/>
      <c r="HF1060" s="6"/>
      <c r="HG1060" s="6"/>
      <c r="HH1060" s="6"/>
      <c r="HI1060" s="6"/>
      <c r="HJ1060" s="6"/>
      <c r="HK1060" s="6"/>
      <c r="HL1060" s="6"/>
      <c r="HM1060" s="6"/>
      <c r="HN1060" s="6"/>
      <c r="HO1060" s="6"/>
      <c r="HP1060" s="6"/>
      <c r="HQ1060" s="6"/>
      <c r="HR1060" s="6"/>
      <c r="HS1060" s="6"/>
      <c r="HT1060" s="6"/>
      <c r="HU1060" s="6"/>
      <c r="HV1060" s="6"/>
      <c r="HW1060" s="6"/>
      <c r="HX1060" s="6"/>
      <c r="HY1060" s="6"/>
      <c r="HZ1060" s="6"/>
      <c r="IA1060" s="6"/>
      <c r="IB1060" s="6"/>
      <c r="IC1060" s="6"/>
      <c r="ID1060" s="6"/>
      <c r="IE1060" s="6"/>
      <c r="IF1060" s="6"/>
      <c r="IG1060" s="6"/>
      <c r="IH1060" s="6"/>
      <c r="II1060" s="6"/>
      <c r="IJ1060" s="6"/>
      <c r="IK1060" s="6"/>
      <c r="IL1060" s="6"/>
      <c r="IM1060" s="6"/>
      <c r="IN1060" s="6"/>
      <c r="IO1060" s="6"/>
      <c r="IP1060" s="6"/>
      <c r="IQ1060" s="6"/>
      <c r="IR1060" s="6"/>
      <c r="IS1060" s="6"/>
      <c r="IT1060" s="6"/>
      <c r="IU1060" s="6"/>
      <c r="IV1060" s="6"/>
      <c r="IW1060" s="6"/>
      <c r="IX1060" s="6"/>
      <c r="IY1060" s="6"/>
      <c r="IZ1060" s="6"/>
      <c r="JA1060" s="6"/>
      <c r="JB1060" s="6"/>
      <c r="JC1060" s="6"/>
      <c r="JD1060" s="6"/>
    </row>
    <row r="1061" spans="94:264" ht="15.75" customHeight="1"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6"/>
      <c r="EF1061" s="6"/>
      <c r="EG1061" s="6"/>
      <c r="EH1061" s="6"/>
      <c r="EI1061" s="6"/>
      <c r="EJ1061" s="6"/>
      <c r="EK1061" s="6"/>
      <c r="EL1061" s="6"/>
      <c r="EM1061" s="6"/>
      <c r="EN1061" s="6"/>
      <c r="EO1061" s="6"/>
      <c r="EP1061" s="6"/>
      <c r="EQ1061" s="6"/>
      <c r="ER1061" s="6"/>
      <c r="ES1061" s="6"/>
      <c r="ET1061" s="6"/>
      <c r="EU1061" s="6"/>
      <c r="EV1061" s="6"/>
      <c r="EW1061" s="6"/>
      <c r="EX1061" s="6"/>
      <c r="EY1061" s="6"/>
      <c r="EZ1061" s="6"/>
      <c r="FA1061" s="6"/>
      <c r="FB1061" s="6"/>
      <c r="FC1061" s="6"/>
      <c r="FD1061" s="6"/>
      <c r="FE1061" s="6"/>
      <c r="FF1061" s="6"/>
      <c r="FG1061" s="6"/>
      <c r="FH1061" s="6"/>
      <c r="FI1061" s="6"/>
      <c r="FJ1061" s="6"/>
      <c r="FK1061" s="6"/>
      <c r="FL1061" s="6"/>
      <c r="FM1061" s="6"/>
      <c r="FN1061" s="6"/>
      <c r="FO1061" s="6"/>
      <c r="FP1061" s="6"/>
      <c r="FQ1061" s="6"/>
      <c r="FR1061" s="6"/>
      <c r="FS1061" s="6"/>
      <c r="FT1061" s="6"/>
      <c r="FU1061" s="6"/>
      <c r="FV1061" s="6"/>
      <c r="FW1061" s="6"/>
      <c r="FX1061" s="6"/>
      <c r="FY1061" s="6"/>
      <c r="FZ1061" s="6"/>
      <c r="GA1061" s="6"/>
      <c r="GB1061" s="6"/>
      <c r="GC1061" s="6"/>
      <c r="GD1061" s="6"/>
      <c r="GE1061" s="6"/>
      <c r="GF1061" s="6"/>
      <c r="GG1061" s="6"/>
      <c r="GH1061" s="6"/>
      <c r="GI1061" s="6"/>
      <c r="GJ1061" s="6"/>
      <c r="GK1061" s="6"/>
      <c r="GL1061" s="6"/>
      <c r="GM1061" s="6"/>
      <c r="GN1061" s="6"/>
      <c r="GO1061" s="6"/>
      <c r="GP1061" s="6"/>
      <c r="GQ1061" s="6"/>
      <c r="GR1061" s="6"/>
      <c r="GS1061" s="6"/>
      <c r="GT1061" s="6"/>
      <c r="GU1061" s="6"/>
      <c r="GV1061" s="6"/>
      <c r="GW1061" s="6"/>
      <c r="GX1061" s="6"/>
      <c r="GY1061" s="6"/>
      <c r="GZ1061" s="6"/>
      <c r="HA1061" s="6"/>
      <c r="HB1061" s="6"/>
      <c r="HC1061" s="6"/>
      <c r="HD1061" s="6"/>
      <c r="HE1061" s="6"/>
      <c r="HF1061" s="6"/>
      <c r="HG1061" s="6"/>
      <c r="HH1061" s="6"/>
      <c r="HI1061" s="6"/>
      <c r="HJ1061" s="6"/>
      <c r="HK1061" s="6"/>
      <c r="HL1061" s="6"/>
      <c r="HM1061" s="6"/>
      <c r="HN1061" s="6"/>
      <c r="HO1061" s="6"/>
      <c r="HP1061" s="6"/>
      <c r="HQ1061" s="6"/>
      <c r="HR1061" s="6"/>
      <c r="HS1061" s="6"/>
      <c r="HT1061" s="6"/>
      <c r="HU1061" s="6"/>
      <c r="HV1061" s="6"/>
      <c r="HW1061" s="6"/>
      <c r="HX1061" s="6"/>
      <c r="HY1061" s="6"/>
      <c r="HZ1061" s="6"/>
      <c r="IA1061" s="6"/>
      <c r="IB1061" s="6"/>
      <c r="IC1061" s="6"/>
      <c r="ID1061" s="6"/>
      <c r="IE1061" s="6"/>
      <c r="IF1061" s="6"/>
      <c r="IG1061" s="6"/>
      <c r="IH1061" s="6"/>
      <c r="II1061" s="6"/>
      <c r="IJ1061" s="6"/>
      <c r="IK1061" s="6"/>
      <c r="IL1061" s="6"/>
      <c r="IM1061" s="6"/>
      <c r="IN1061" s="6"/>
      <c r="IO1061" s="6"/>
      <c r="IP1061" s="6"/>
      <c r="IQ1061" s="6"/>
      <c r="IR1061" s="6"/>
      <c r="IS1061" s="6"/>
      <c r="IT1061" s="6"/>
      <c r="IU1061" s="6"/>
      <c r="IV1061" s="6"/>
      <c r="IW1061" s="6"/>
      <c r="IX1061" s="6"/>
      <c r="IY1061" s="6"/>
      <c r="IZ1061" s="6"/>
      <c r="JA1061" s="6"/>
      <c r="JB1061" s="6"/>
      <c r="JC1061" s="6"/>
      <c r="JD1061" s="6"/>
    </row>
    <row r="1062" spans="94:264" ht="15.75" customHeight="1"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  <c r="ER1062" s="6"/>
      <c r="ES1062" s="6"/>
      <c r="ET1062" s="6"/>
      <c r="EU1062" s="6"/>
      <c r="EV1062" s="6"/>
      <c r="EW1062" s="6"/>
      <c r="EX1062" s="6"/>
      <c r="EY1062" s="6"/>
      <c r="EZ1062" s="6"/>
      <c r="FA1062" s="6"/>
      <c r="FB1062" s="6"/>
      <c r="FC1062" s="6"/>
      <c r="FD1062" s="6"/>
      <c r="FE1062" s="6"/>
      <c r="FF1062" s="6"/>
      <c r="FG1062" s="6"/>
      <c r="FH1062" s="6"/>
      <c r="FI1062" s="6"/>
      <c r="FJ1062" s="6"/>
      <c r="FK1062" s="6"/>
      <c r="FL1062" s="6"/>
      <c r="FM1062" s="6"/>
      <c r="FN1062" s="6"/>
      <c r="FO1062" s="6"/>
      <c r="FP1062" s="6"/>
      <c r="FQ1062" s="6"/>
      <c r="FR1062" s="6"/>
      <c r="FS1062" s="6"/>
      <c r="FT1062" s="6"/>
      <c r="FU1062" s="6"/>
      <c r="FV1062" s="6"/>
      <c r="FW1062" s="6"/>
      <c r="FX1062" s="6"/>
      <c r="FY1062" s="6"/>
      <c r="FZ1062" s="6"/>
      <c r="GA1062" s="6"/>
      <c r="GB1062" s="6"/>
      <c r="GC1062" s="6"/>
      <c r="GD1062" s="6"/>
      <c r="GE1062" s="6"/>
      <c r="GF1062" s="6"/>
      <c r="GG1062" s="6"/>
      <c r="GH1062" s="6"/>
      <c r="GI1062" s="6"/>
      <c r="GJ1062" s="6"/>
      <c r="GK1062" s="6"/>
      <c r="GL1062" s="6"/>
      <c r="GM1062" s="6"/>
      <c r="GN1062" s="6"/>
      <c r="GO1062" s="6"/>
      <c r="GP1062" s="6"/>
      <c r="GQ1062" s="6"/>
      <c r="GR1062" s="6"/>
      <c r="GS1062" s="6"/>
      <c r="GT1062" s="6"/>
      <c r="GU1062" s="6"/>
      <c r="GV1062" s="6"/>
      <c r="GW1062" s="6"/>
      <c r="GX1062" s="6"/>
      <c r="GY1062" s="6"/>
      <c r="GZ1062" s="6"/>
      <c r="HA1062" s="6"/>
      <c r="HB1062" s="6"/>
      <c r="HC1062" s="6"/>
      <c r="HD1062" s="6"/>
      <c r="HE1062" s="6"/>
      <c r="HF1062" s="6"/>
      <c r="HG1062" s="6"/>
      <c r="HH1062" s="6"/>
      <c r="HI1062" s="6"/>
      <c r="HJ1062" s="6"/>
      <c r="HK1062" s="6"/>
      <c r="HL1062" s="6"/>
      <c r="HM1062" s="6"/>
      <c r="HN1062" s="6"/>
      <c r="HO1062" s="6"/>
      <c r="HP1062" s="6"/>
      <c r="HQ1062" s="6"/>
      <c r="HR1062" s="6"/>
      <c r="HS1062" s="6"/>
      <c r="HT1062" s="6"/>
      <c r="HU1062" s="6"/>
      <c r="HV1062" s="6"/>
      <c r="HW1062" s="6"/>
      <c r="HX1062" s="6"/>
      <c r="HY1062" s="6"/>
      <c r="HZ1062" s="6"/>
      <c r="IA1062" s="6"/>
      <c r="IB1062" s="6"/>
      <c r="IC1062" s="6"/>
      <c r="ID1062" s="6"/>
      <c r="IE1062" s="6"/>
      <c r="IF1062" s="6"/>
      <c r="IG1062" s="6"/>
      <c r="IH1062" s="6"/>
      <c r="II1062" s="6"/>
      <c r="IJ1062" s="6"/>
      <c r="IK1062" s="6"/>
      <c r="IL1062" s="6"/>
      <c r="IM1062" s="6"/>
      <c r="IN1062" s="6"/>
      <c r="IO1062" s="6"/>
      <c r="IP1062" s="6"/>
      <c r="IQ1062" s="6"/>
      <c r="IR1062" s="6"/>
      <c r="IS1062" s="6"/>
      <c r="IT1062" s="6"/>
      <c r="IU1062" s="6"/>
      <c r="IV1062" s="6"/>
      <c r="IW1062" s="6"/>
      <c r="IX1062" s="6"/>
      <c r="IY1062" s="6"/>
      <c r="IZ1062" s="6"/>
      <c r="JA1062" s="6"/>
      <c r="JB1062" s="6"/>
      <c r="JC1062" s="6"/>
      <c r="JD1062" s="6"/>
    </row>
    <row r="1063" spans="94:264" ht="15.75" customHeight="1"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6"/>
      <c r="EF1063" s="6"/>
      <c r="EG1063" s="6"/>
      <c r="EH1063" s="6"/>
      <c r="EI1063" s="6"/>
      <c r="EJ1063" s="6"/>
      <c r="EK1063" s="6"/>
      <c r="EL1063" s="6"/>
      <c r="EM1063" s="6"/>
      <c r="EN1063" s="6"/>
      <c r="EO1063" s="6"/>
      <c r="EP1063" s="6"/>
      <c r="EQ1063" s="6"/>
      <c r="ER1063" s="6"/>
      <c r="ES1063" s="6"/>
      <c r="ET1063" s="6"/>
      <c r="EU1063" s="6"/>
      <c r="EV1063" s="6"/>
      <c r="EW1063" s="6"/>
      <c r="EX1063" s="6"/>
      <c r="EY1063" s="6"/>
      <c r="EZ1063" s="6"/>
      <c r="FA1063" s="6"/>
      <c r="FB1063" s="6"/>
      <c r="FC1063" s="6"/>
      <c r="FD1063" s="6"/>
      <c r="FE1063" s="6"/>
      <c r="FF1063" s="6"/>
      <c r="FG1063" s="6"/>
      <c r="FH1063" s="6"/>
      <c r="FI1063" s="6"/>
      <c r="FJ1063" s="6"/>
      <c r="FK1063" s="6"/>
      <c r="FL1063" s="6"/>
      <c r="FM1063" s="6"/>
      <c r="FN1063" s="6"/>
      <c r="FO1063" s="6"/>
      <c r="FP1063" s="6"/>
      <c r="FQ1063" s="6"/>
      <c r="FR1063" s="6"/>
      <c r="FS1063" s="6"/>
      <c r="FT1063" s="6"/>
      <c r="FU1063" s="6"/>
      <c r="FV1063" s="6"/>
      <c r="FW1063" s="6"/>
      <c r="FX1063" s="6"/>
      <c r="FY1063" s="6"/>
      <c r="FZ1063" s="6"/>
      <c r="GA1063" s="6"/>
      <c r="GB1063" s="6"/>
      <c r="GC1063" s="6"/>
      <c r="GD1063" s="6"/>
      <c r="GE1063" s="6"/>
      <c r="GF1063" s="6"/>
      <c r="GG1063" s="6"/>
      <c r="GH1063" s="6"/>
      <c r="GI1063" s="6"/>
      <c r="GJ1063" s="6"/>
      <c r="GK1063" s="6"/>
      <c r="GL1063" s="6"/>
      <c r="GM1063" s="6"/>
      <c r="GN1063" s="6"/>
      <c r="GO1063" s="6"/>
      <c r="GP1063" s="6"/>
      <c r="GQ1063" s="6"/>
      <c r="GR1063" s="6"/>
      <c r="GS1063" s="6"/>
      <c r="GT1063" s="6"/>
      <c r="GU1063" s="6"/>
      <c r="GV1063" s="6"/>
      <c r="GW1063" s="6"/>
      <c r="GX1063" s="6"/>
      <c r="GY1063" s="6"/>
      <c r="GZ1063" s="6"/>
      <c r="HA1063" s="6"/>
      <c r="HB1063" s="6"/>
      <c r="HC1063" s="6"/>
      <c r="HD1063" s="6"/>
      <c r="HE1063" s="6"/>
      <c r="HF1063" s="6"/>
      <c r="HG1063" s="6"/>
      <c r="HH1063" s="6"/>
      <c r="HI1063" s="6"/>
      <c r="HJ1063" s="6"/>
      <c r="HK1063" s="6"/>
      <c r="HL1063" s="6"/>
      <c r="HM1063" s="6"/>
      <c r="HN1063" s="6"/>
      <c r="HO1063" s="6"/>
      <c r="HP1063" s="6"/>
      <c r="HQ1063" s="6"/>
      <c r="HR1063" s="6"/>
      <c r="HS1063" s="6"/>
      <c r="HT1063" s="6"/>
      <c r="HU1063" s="6"/>
      <c r="HV1063" s="6"/>
      <c r="HW1063" s="6"/>
      <c r="HX1063" s="6"/>
      <c r="HY1063" s="6"/>
      <c r="HZ1063" s="6"/>
      <c r="IA1063" s="6"/>
      <c r="IB1063" s="6"/>
      <c r="IC1063" s="6"/>
      <c r="ID1063" s="6"/>
      <c r="IE1063" s="6"/>
      <c r="IF1063" s="6"/>
      <c r="IG1063" s="6"/>
      <c r="IH1063" s="6"/>
      <c r="II1063" s="6"/>
      <c r="IJ1063" s="6"/>
      <c r="IK1063" s="6"/>
      <c r="IL1063" s="6"/>
      <c r="IM1063" s="6"/>
      <c r="IN1063" s="6"/>
      <c r="IO1063" s="6"/>
      <c r="IP1063" s="6"/>
      <c r="IQ1063" s="6"/>
      <c r="IR1063" s="6"/>
      <c r="IS1063" s="6"/>
      <c r="IT1063" s="6"/>
      <c r="IU1063" s="6"/>
      <c r="IV1063" s="6"/>
      <c r="IW1063" s="6"/>
      <c r="IX1063" s="6"/>
      <c r="IY1063" s="6"/>
      <c r="IZ1063" s="6"/>
      <c r="JA1063" s="6"/>
      <c r="JB1063" s="6"/>
      <c r="JC1063" s="6"/>
      <c r="JD1063" s="6"/>
    </row>
    <row r="1064" spans="94:264" ht="15.75" customHeight="1"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6"/>
      <c r="EF1064" s="6"/>
      <c r="EG1064" s="6"/>
      <c r="EH1064" s="6"/>
      <c r="EI1064" s="6"/>
      <c r="EJ1064" s="6"/>
      <c r="EK1064" s="6"/>
      <c r="EL1064" s="6"/>
      <c r="EM1064" s="6"/>
      <c r="EN1064" s="6"/>
      <c r="EO1064" s="6"/>
      <c r="EP1064" s="6"/>
      <c r="EQ1064" s="6"/>
      <c r="ER1064" s="6"/>
      <c r="ES1064" s="6"/>
      <c r="ET1064" s="6"/>
      <c r="EU1064" s="6"/>
      <c r="EV1064" s="6"/>
      <c r="EW1064" s="6"/>
      <c r="EX1064" s="6"/>
      <c r="EY1064" s="6"/>
      <c r="EZ1064" s="6"/>
      <c r="FA1064" s="6"/>
      <c r="FB1064" s="6"/>
      <c r="FC1064" s="6"/>
      <c r="FD1064" s="6"/>
      <c r="FE1064" s="6"/>
      <c r="FF1064" s="6"/>
      <c r="FG1064" s="6"/>
      <c r="FH1064" s="6"/>
      <c r="FI1064" s="6"/>
      <c r="FJ1064" s="6"/>
      <c r="FK1064" s="6"/>
      <c r="FL1064" s="6"/>
      <c r="FM1064" s="6"/>
      <c r="FN1064" s="6"/>
      <c r="FO1064" s="6"/>
      <c r="FP1064" s="6"/>
      <c r="FQ1064" s="6"/>
      <c r="FR1064" s="6"/>
      <c r="FS1064" s="6"/>
      <c r="FT1064" s="6"/>
      <c r="FU1064" s="6"/>
      <c r="FV1064" s="6"/>
      <c r="FW1064" s="6"/>
      <c r="FX1064" s="6"/>
      <c r="FY1064" s="6"/>
      <c r="FZ1064" s="6"/>
      <c r="GA1064" s="6"/>
      <c r="GB1064" s="6"/>
      <c r="GC1064" s="6"/>
      <c r="GD1064" s="6"/>
      <c r="GE1064" s="6"/>
      <c r="GF1064" s="6"/>
      <c r="GG1064" s="6"/>
      <c r="GH1064" s="6"/>
      <c r="GI1064" s="6"/>
      <c r="GJ1064" s="6"/>
      <c r="GK1064" s="6"/>
      <c r="GL1064" s="6"/>
      <c r="GM1064" s="6"/>
      <c r="GN1064" s="6"/>
      <c r="GO1064" s="6"/>
      <c r="GP1064" s="6"/>
      <c r="GQ1064" s="6"/>
      <c r="GR1064" s="6"/>
      <c r="GS1064" s="6"/>
      <c r="GT1064" s="6"/>
      <c r="GU1064" s="6"/>
      <c r="GV1064" s="6"/>
      <c r="GW1064" s="6"/>
      <c r="GX1064" s="6"/>
      <c r="GY1064" s="6"/>
      <c r="GZ1064" s="6"/>
      <c r="HA1064" s="6"/>
      <c r="HB1064" s="6"/>
      <c r="HC1064" s="6"/>
      <c r="HD1064" s="6"/>
      <c r="HE1064" s="6"/>
      <c r="HF1064" s="6"/>
      <c r="HG1064" s="6"/>
      <c r="HH1064" s="6"/>
      <c r="HI1064" s="6"/>
      <c r="HJ1064" s="6"/>
      <c r="HK1064" s="6"/>
      <c r="HL1064" s="6"/>
      <c r="HM1064" s="6"/>
      <c r="HN1064" s="6"/>
      <c r="HO1064" s="6"/>
      <c r="HP1064" s="6"/>
      <c r="HQ1064" s="6"/>
      <c r="HR1064" s="6"/>
      <c r="HS1064" s="6"/>
      <c r="HT1064" s="6"/>
      <c r="HU1064" s="6"/>
      <c r="HV1064" s="6"/>
      <c r="HW1064" s="6"/>
      <c r="HX1064" s="6"/>
      <c r="HY1064" s="6"/>
      <c r="HZ1064" s="6"/>
      <c r="IA1064" s="6"/>
      <c r="IB1064" s="6"/>
      <c r="IC1064" s="6"/>
      <c r="ID1064" s="6"/>
      <c r="IE1064" s="6"/>
      <c r="IF1064" s="6"/>
      <c r="IG1064" s="6"/>
      <c r="IH1064" s="6"/>
      <c r="II1064" s="6"/>
      <c r="IJ1064" s="6"/>
      <c r="IK1064" s="6"/>
      <c r="IL1064" s="6"/>
      <c r="IM1064" s="6"/>
      <c r="IN1064" s="6"/>
      <c r="IO1064" s="6"/>
      <c r="IP1064" s="6"/>
      <c r="IQ1064" s="6"/>
      <c r="IR1064" s="6"/>
      <c r="IS1064" s="6"/>
      <c r="IT1064" s="6"/>
      <c r="IU1064" s="6"/>
      <c r="IV1064" s="6"/>
      <c r="IW1064" s="6"/>
      <c r="IX1064" s="6"/>
      <c r="IY1064" s="6"/>
      <c r="IZ1064" s="6"/>
      <c r="JA1064" s="6"/>
      <c r="JB1064" s="6"/>
      <c r="JC1064" s="6"/>
      <c r="JD1064" s="6"/>
    </row>
    <row r="1065" spans="94:264" ht="15.75" customHeight="1"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6"/>
      <c r="EF1065" s="6"/>
      <c r="EG1065" s="6"/>
      <c r="EH1065" s="6"/>
      <c r="EI1065" s="6"/>
      <c r="EJ1065" s="6"/>
      <c r="EK1065" s="6"/>
      <c r="EL1065" s="6"/>
      <c r="EM1065" s="6"/>
      <c r="EN1065" s="6"/>
      <c r="EO1065" s="6"/>
      <c r="EP1065" s="6"/>
      <c r="EQ1065" s="6"/>
      <c r="ER1065" s="6"/>
      <c r="ES1065" s="6"/>
      <c r="ET1065" s="6"/>
      <c r="EU1065" s="6"/>
      <c r="EV1065" s="6"/>
      <c r="EW1065" s="6"/>
      <c r="EX1065" s="6"/>
      <c r="EY1065" s="6"/>
      <c r="EZ1065" s="6"/>
      <c r="FA1065" s="6"/>
      <c r="FB1065" s="6"/>
      <c r="FC1065" s="6"/>
      <c r="FD1065" s="6"/>
      <c r="FE1065" s="6"/>
      <c r="FF1065" s="6"/>
      <c r="FG1065" s="6"/>
      <c r="FH1065" s="6"/>
      <c r="FI1065" s="6"/>
      <c r="FJ1065" s="6"/>
      <c r="FK1065" s="6"/>
      <c r="FL1065" s="6"/>
      <c r="FM1065" s="6"/>
      <c r="FN1065" s="6"/>
      <c r="FO1065" s="6"/>
      <c r="FP1065" s="6"/>
      <c r="FQ1065" s="6"/>
      <c r="FR1065" s="6"/>
      <c r="FS1065" s="6"/>
      <c r="FT1065" s="6"/>
      <c r="FU1065" s="6"/>
      <c r="FV1065" s="6"/>
      <c r="FW1065" s="6"/>
      <c r="FX1065" s="6"/>
      <c r="FY1065" s="6"/>
      <c r="FZ1065" s="6"/>
      <c r="GA1065" s="6"/>
      <c r="GB1065" s="6"/>
      <c r="GC1065" s="6"/>
      <c r="GD1065" s="6"/>
      <c r="GE1065" s="6"/>
      <c r="GF1065" s="6"/>
      <c r="GG1065" s="6"/>
      <c r="GH1065" s="6"/>
      <c r="GI1065" s="6"/>
      <c r="GJ1065" s="6"/>
      <c r="GK1065" s="6"/>
      <c r="GL1065" s="6"/>
      <c r="GM1065" s="6"/>
      <c r="GN1065" s="6"/>
      <c r="GO1065" s="6"/>
      <c r="GP1065" s="6"/>
      <c r="GQ1065" s="6"/>
      <c r="GR1065" s="6"/>
      <c r="GS1065" s="6"/>
      <c r="GT1065" s="6"/>
      <c r="GU1065" s="6"/>
      <c r="GV1065" s="6"/>
      <c r="GW1065" s="6"/>
      <c r="GX1065" s="6"/>
      <c r="GY1065" s="6"/>
      <c r="GZ1065" s="6"/>
      <c r="HA1065" s="6"/>
      <c r="HB1065" s="6"/>
      <c r="HC1065" s="6"/>
      <c r="HD1065" s="6"/>
      <c r="HE1065" s="6"/>
      <c r="HF1065" s="6"/>
      <c r="HG1065" s="6"/>
      <c r="HH1065" s="6"/>
      <c r="HI1065" s="6"/>
      <c r="HJ1065" s="6"/>
      <c r="HK1065" s="6"/>
      <c r="HL1065" s="6"/>
      <c r="HM1065" s="6"/>
      <c r="HN1065" s="6"/>
      <c r="HO1065" s="6"/>
      <c r="HP1065" s="6"/>
      <c r="HQ1065" s="6"/>
      <c r="HR1065" s="6"/>
      <c r="HS1065" s="6"/>
      <c r="HT1065" s="6"/>
      <c r="HU1065" s="6"/>
      <c r="HV1065" s="6"/>
      <c r="HW1065" s="6"/>
      <c r="HX1065" s="6"/>
      <c r="HY1065" s="6"/>
      <c r="HZ1065" s="6"/>
      <c r="IA1065" s="6"/>
      <c r="IB1065" s="6"/>
      <c r="IC1065" s="6"/>
      <c r="ID1065" s="6"/>
      <c r="IE1065" s="6"/>
      <c r="IF1065" s="6"/>
      <c r="IG1065" s="6"/>
      <c r="IH1065" s="6"/>
      <c r="II1065" s="6"/>
      <c r="IJ1065" s="6"/>
      <c r="IK1065" s="6"/>
      <c r="IL1065" s="6"/>
      <c r="IM1065" s="6"/>
      <c r="IN1065" s="6"/>
      <c r="IO1065" s="6"/>
      <c r="IP1065" s="6"/>
      <c r="IQ1065" s="6"/>
      <c r="IR1065" s="6"/>
      <c r="IS1065" s="6"/>
      <c r="IT1065" s="6"/>
      <c r="IU1065" s="6"/>
      <c r="IV1065" s="6"/>
      <c r="IW1065" s="6"/>
      <c r="IX1065" s="6"/>
      <c r="IY1065" s="6"/>
      <c r="IZ1065" s="6"/>
      <c r="JA1065" s="6"/>
      <c r="JB1065" s="6"/>
      <c r="JC1065" s="6"/>
      <c r="JD1065" s="6"/>
    </row>
    <row r="1066" spans="94:264" ht="15.75" customHeight="1"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6"/>
      <c r="EF1066" s="6"/>
      <c r="EG1066" s="6"/>
      <c r="EH1066" s="6"/>
      <c r="EI1066" s="6"/>
      <c r="EJ1066" s="6"/>
      <c r="EK1066" s="6"/>
      <c r="EL1066" s="6"/>
      <c r="EM1066" s="6"/>
      <c r="EN1066" s="6"/>
      <c r="EO1066" s="6"/>
      <c r="EP1066" s="6"/>
      <c r="EQ1066" s="6"/>
      <c r="ER1066" s="6"/>
      <c r="ES1066" s="6"/>
      <c r="ET1066" s="6"/>
      <c r="EU1066" s="6"/>
      <c r="EV1066" s="6"/>
      <c r="EW1066" s="6"/>
      <c r="EX1066" s="6"/>
      <c r="EY1066" s="6"/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/>
      <c r="FK1066" s="6"/>
      <c r="FL1066" s="6"/>
      <c r="FM1066" s="6"/>
      <c r="FN1066" s="6"/>
      <c r="FO1066" s="6"/>
      <c r="FP1066" s="6"/>
      <c r="FQ1066" s="6"/>
      <c r="FR1066" s="6"/>
      <c r="FS1066" s="6"/>
      <c r="FT1066" s="6"/>
      <c r="FU1066" s="6"/>
      <c r="FV1066" s="6"/>
      <c r="FW1066" s="6"/>
      <c r="FX1066" s="6"/>
      <c r="FY1066" s="6"/>
      <c r="FZ1066" s="6"/>
      <c r="GA1066" s="6"/>
      <c r="GB1066" s="6"/>
      <c r="GC1066" s="6"/>
      <c r="GD1066" s="6"/>
      <c r="GE1066" s="6"/>
      <c r="GF1066" s="6"/>
      <c r="GG1066" s="6"/>
      <c r="GH1066" s="6"/>
      <c r="GI1066" s="6"/>
      <c r="GJ1066" s="6"/>
      <c r="GK1066" s="6"/>
      <c r="GL1066" s="6"/>
      <c r="GM1066" s="6"/>
      <c r="GN1066" s="6"/>
      <c r="GO1066" s="6"/>
      <c r="GP1066" s="6"/>
      <c r="GQ1066" s="6"/>
      <c r="GR1066" s="6"/>
      <c r="GS1066" s="6"/>
      <c r="GT1066" s="6"/>
      <c r="GU1066" s="6"/>
      <c r="GV1066" s="6"/>
      <c r="GW1066" s="6"/>
      <c r="GX1066" s="6"/>
      <c r="GY1066" s="6"/>
      <c r="GZ1066" s="6"/>
      <c r="HA1066" s="6"/>
      <c r="HB1066" s="6"/>
      <c r="HC1066" s="6"/>
      <c r="HD1066" s="6"/>
      <c r="HE1066" s="6"/>
      <c r="HF1066" s="6"/>
      <c r="HG1066" s="6"/>
      <c r="HH1066" s="6"/>
      <c r="HI1066" s="6"/>
      <c r="HJ1066" s="6"/>
      <c r="HK1066" s="6"/>
      <c r="HL1066" s="6"/>
      <c r="HM1066" s="6"/>
      <c r="HN1066" s="6"/>
      <c r="HO1066" s="6"/>
      <c r="HP1066" s="6"/>
      <c r="HQ1066" s="6"/>
      <c r="HR1066" s="6"/>
      <c r="HS1066" s="6"/>
      <c r="HT1066" s="6"/>
      <c r="HU1066" s="6"/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6"/>
      <c r="II1066" s="6"/>
      <c r="IJ1066" s="6"/>
      <c r="IK1066" s="6"/>
      <c r="IL1066" s="6"/>
      <c r="IM1066" s="6"/>
      <c r="IN1066" s="6"/>
      <c r="IO1066" s="6"/>
      <c r="IP1066" s="6"/>
      <c r="IQ1066" s="6"/>
      <c r="IR1066" s="6"/>
      <c r="IS1066" s="6"/>
      <c r="IT1066" s="6"/>
      <c r="IU1066" s="6"/>
      <c r="IV1066" s="6"/>
      <c r="IW1066" s="6"/>
      <c r="IX1066" s="6"/>
      <c r="IY1066" s="6"/>
      <c r="IZ1066" s="6"/>
      <c r="JA1066" s="6"/>
      <c r="JB1066" s="6"/>
      <c r="JC1066" s="6"/>
      <c r="JD1066" s="6"/>
    </row>
    <row r="1067" spans="94:264" ht="15.75" customHeight="1"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  <c r="DV1067" s="6"/>
      <c r="DW1067" s="6"/>
      <c r="DX1067" s="6"/>
      <c r="DY1067" s="6"/>
      <c r="DZ1067" s="6"/>
      <c r="EA1067" s="6"/>
      <c r="EB1067" s="6"/>
      <c r="EC1067" s="6"/>
      <c r="ED1067" s="6"/>
      <c r="EE1067" s="6"/>
      <c r="EF1067" s="6"/>
      <c r="EG1067" s="6"/>
      <c r="EH1067" s="6"/>
      <c r="EI1067" s="6"/>
      <c r="EJ1067" s="6"/>
      <c r="EK1067" s="6"/>
      <c r="EL1067" s="6"/>
      <c r="EM1067" s="6"/>
      <c r="EN1067" s="6"/>
      <c r="EO1067" s="6"/>
      <c r="EP1067" s="6"/>
      <c r="EQ1067" s="6"/>
      <c r="ER1067" s="6"/>
      <c r="ES1067" s="6"/>
      <c r="ET1067" s="6"/>
      <c r="EU1067" s="6"/>
      <c r="EV1067" s="6"/>
      <c r="EW1067" s="6"/>
      <c r="EX1067" s="6"/>
      <c r="EY1067" s="6"/>
      <c r="EZ1067" s="6"/>
      <c r="FA1067" s="6"/>
      <c r="FB1067" s="6"/>
      <c r="FC1067" s="6"/>
      <c r="FD1067" s="6"/>
      <c r="FE1067" s="6"/>
      <c r="FF1067" s="6"/>
      <c r="FG1067" s="6"/>
      <c r="FH1067" s="6"/>
      <c r="FI1067" s="6"/>
      <c r="FJ1067" s="6"/>
      <c r="FK1067" s="6"/>
      <c r="FL1067" s="6"/>
      <c r="FM1067" s="6"/>
      <c r="FN1067" s="6"/>
      <c r="FO1067" s="6"/>
      <c r="FP1067" s="6"/>
      <c r="FQ1067" s="6"/>
      <c r="FR1067" s="6"/>
      <c r="FS1067" s="6"/>
      <c r="FT1067" s="6"/>
      <c r="FU1067" s="6"/>
      <c r="FV1067" s="6"/>
      <c r="FW1067" s="6"/>
      <c r="FX1067" s="6"/>
      <c r="FY1067" s="6"/>
      <c r="FZ1067" s="6"/>
      <c r="GA1067" s="6"/>
      <c r="GB1067" s="6"/>
      <c r="GC1067" s="6"/>
      <c r="GD1067" s="6"/>
      <c r="GE1067" s="6"/>
      <c r="GF1067" s="6"/>
      <c r="GG1067" s="6"/>
      <c r="GH1067" s="6"/>
      <c r="GI1067" s="6"/>
      <c r="GJ1067" s="6"/>
      <c r="GK1067" s="6"/>
      <c r="GL1067" s="6"/>
      <c r="GM1067" s="6"/>
      <c r="GN1067" s="6"/>
      <c r="GO1067" s="6"/>
      <c r="GP1067" s="6"/>
      <c r="GQ1067" s="6"/>
      <c r="GR1067" s="6"/>
      <c r="GS1067" s="6"/>
      <c r="GT1067" s="6"/>
      <c r="GU1067" s="6"/>
      <c r="GV1067" s="6"/>
      <c r="GW1067" s="6"/>
      <c r="GX1067" s="6"/>
      <c r="GY1067" s="6"/>
      <c r="GZ1067" s="6"/>
      <c r="HA1067" s="6"/>
      <c r="HB1067" s="6"/>
      <c r="HC1067" s="6"/>
      <c r="HD1067" s="6"/>
      <c r="HE1067" s="6"/>
      <c r="HF1067" s="6"/>
      <c r="HG1067" s="6"/>
      <c r="HH1067" s="6"/>
      <c r="HI1067" s="6"/>
      <c r="HJ1067" s="6"/>
      <c r="HK1067" s="6"/>
      <c r="HL1067" s="6"/>
      <c r="HM1067" s="6"/>
      <c r="HN1067" s="6"/>
      <c r="HO1067" s="6"/>
      <c r="HP1067" s="6"/>
      <c r="HQ1067" s="6"/>
      <c r="HR1067" s="6"/>
      <c r="HS1067" s="6"/>
      <c r="HT1067" s="6"/>
      <c r="HU1067" s="6"/>
      <c r="HV1067" s="6"/>
      <c r="HW1067" s="6"/>
      <c r="HX1067" s="6"/>
      <c r="HY1067" s="6"/>
      <c r="HZ1067" s="6"/>
      <c r="IA1067" s="6"/>
      <c r="IB1067" s="6"/>
      <c r="IC1067" s="6"/>
      <c r="ID1067" s="6"/>
      <c r="IE1067" s="6"/>
      <c r="IF1067" s="6"/>
      <c r="IG1067" s="6"/>
      <c r="IH1067" s="6"/>
      <c r="II1067" s="6"/>
      <c r="IJ1067" s="6"/>
      <c r="IK1067" s="6"/>
      <c r="IL1067" s="6"/>
      <c r="IM1067" s="6"/>
      <c r="IN1067" s="6"/>
      <c r="IO1067" s="6"/>
      <c r="IP1067" s="6"/>
      <c r="IQ1067" s="6"/>
      <c r="IR1067" s="6"/>
      <c r="IS1067" s="6"/>
      <c r="IT1067" s="6"/>
      <c r="IU1067" s="6"/>
      <c r="IV1067" s="6"/>
      <c r="IW1067" s="6"/>
      <c r="IX1067" s="6"/>
      <c r="IY1067" s="6"/>
      <c r="IZ1067" s="6"/>
      <c r="JA1067" s="6"/>
      <c r="JB1067" s="6"/>
      <c r="JC1067" s="6"/>
      <c r="JD1067" s="6"/>
    </row>
    <row r="1068" spans="94:264" ht="15.75" customHeight="1"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  <c r="DV1068" s="6"/>
      <c r="DW1068" s="6"/>
      <c r="DX1068" s="6"/>
      <c r="DY1068" s="6"/>
      <c r="DZ1068" s="6"/>
      <c r="EA1068" s="6"/>
      <c r="EB1068" s="6"/>
      <c r="EC1068" s="6"/>
      <c r="ED1068" s="6"/>
      <c r="EE1068" s="6"/>
      <c r="EF1068" s="6"/>
      <c r="EG1068" s="6"/>
      <c r="EH1068" s="6"/>
      <c r="EI1068" s="6"/>
      <c r="EJ1068" s="6"/>
      <c r="EK1068" s="6"/>
      <c r="EL1068" s="6"/>
      <c r="EM1068" s="6"/>
      <c r="EN1068" s="6"/>
      <c r="EO1068" s="6"/>
      <c r="EP1068" s="6"/>
      <c r="EQ1068" s="6"/>
      <c r="ER1068" s="6"/>
      <c r="ES1068" s="6"/>
      <c r="ET1068" s="6"/>
      <c r="EU1068" s="6"/>
      <c r="EV1068" s="6"/>
      <c r="EW1068" s="6"/>
      <c r="EX1068" s="6"/>
      <c r="EY1068" s="6"/>
      <c r="EZ1068" s="6"/>
      <c r="FA1068" s="6"/>
      <c r="FB1068" s="6"/>
      <c r="FC1068" s="6"/>
      <c r="FD1068" s="6"/>
      <c r="FE1068" s="6"/>
      <c r="FF1068" s="6"/>
      <c r="FG1068" s="6"/>
      <c r="FH1068" s="6"/>
      <c r="FI1068" s="6"/>
      <c r="FJ1068" s="6"/>
      <c r="FK1068" s="6"/>
      <c r="FL1068" s="6"/>
      <c r="FM1068" s="6"/>
      <c r="FN1068" s="6"/>
      <c r="FO1068" s="6"/>
      <c r="FP1068" s="6"/>
      <c r="FQ1068" s="6"/>
      <c r="FR1068" s="6"/>
      <c r="FS1068" s="6"/>
      <c r="FT1068" s="6"/>
      <c r="FU1068" s="6"/>
      <c r="FV1068" s="6"/>
      <c r="FW1068" s="6"/>
      <c r="FX1068" s="6"/>
      <c r="FY1068" s="6"/>
      <c r="FZ1068" s="6"/>
      <c r="GA1068" s="6"/>
      <c r="GB1068" s="6"/>
      <c r="GC1068" s="6"/>
      <c r="GD1068" s="6"/>
      <c r="GE1068" s="6"/>
      <c r="GF1068" s="6"/>
      <c r="GG1068" s="6"/>
      <c r="GH1068" s="6"/>
      <c r="GI1068" s="6"/>
      <c r="GJ1068" s="6"/>
      <c r="GK1068" s="6"/>
      <c r="GL1068" s="6"/>
      <c r="GM1068" s="6"/>
      <c r="GN1068" s="6"/>
      <c r="GO1068" s="6"/>
      <c r="GP1068" s="6"/>
      <c r="GQ1068" s="6"/>
      <c r="GR1068" s="6"/>
      <c r="GS1068" s="6"/>
      <c r="GT1068" s="6"/>
      <c r="GU1068" s="6"/>
      <c r="GV1068" s="6"/>
      <c r="GW1068" s="6"/>
      <c r="GX1068" s="6"/>
      <c r="GY1068" s="6"/>
      <c r="GZ1068" s="6"/>
      <c r="HA1068" s="6"/>
      <c r="HB1068" s="6"/>
      <c r="HC1068" s="6"/>
      <c r="HD1068" s="6"/>
      <c r="HE1068" s="6"/>
      <c r="HF1068" s="6"/>
      <c r="HG1068" s="6"/>
      <c r="HH1068" s="6"/>
      <c r="HI1068" s="6"/>
      <c r="HJ1068" s="6"/>
      <c r="HK1068" s="6"/>
      <c r="HL1068" s="6"/>
      <c r="HM1068" s="6"/>
      <c r="HN1068" s="6"/>
      <c r="HO1068" s="6"/>
      <c r="HP1068" s="6"/>
      <c r="HQ1068" s="6"/>
      <c r="HR1068" s="6"/>
      <c r="HS1068" s="6"/>
      <c r="HT1068" s="6"/>
      <c r="HU1068" s="6"/>
      <c r="HV1068" s="6"/>
      <c r="HW1068" s="6"/>
      <c r="HX1068" s="6"/>
      <c r="HY1068" s="6"/>
      <c r="HZ1068" s="6"/>
      <c r="IA1068" s="6"/>
      <c r="IB1068" s="6"/>
      <c r="IC1068" s="6"/>
      <c r="ID1068" s="6"/>
      <c r="IE1068" s="6"/>
      <c r="IF1068" s="6"/>
      <c r="IG1068" s="6"/>
      <c r="IH1068" s="6"/>
      <c r="II1068" s="6"/>
      <c r="IJ1068" s="6"/>
      <c r="IK1068" s="6"/>
      <c r="IL1068" s="6"/>
      <c r="IM1068" s="6"/>
      <c r="IN1068" s="6"/>
      <c r="IO1068" s="6"/>
      <c r="IP1068" s="6"/>
      <c r="IQ1068" s="6"/>
      <c r="IR1068" s="6"/>
      <c r="IS1068" s="6"/>
      <c r="IT1068" s="6"/>
      <c r="IU1068" s="6"/>
      <c r="IV1068" s="6"/>
      <c r="IW1068" s="6"/>
      <c r="IX1068" s="6"/>
      <c r="IY1068" s="6"/>
      <c r="IZ1068" s="6"/>
      <c r="JA1068" s="6"/>
      <c r="JB1068" s="6"/>
      <c r="JC1068" s="6"/>
      <c r="JD1068" s="6"/>
    </row>
    <row r="1069" spans="94:264" ht="15.75" customHeight="1"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  <c r="DV1069" s="6"/>
      <c r="DW1069" s="6"/>
      <c r="DX1069" s="6"/>
      <c r="DY1069" s="6"/>
      <c r="DZ1069" s="6"/>
      <c r="EA1069" s="6"/>
      <c r="EB1069" s="6"/>
      <c r="EC1069" s="6"/>
      <c r="ED1069" s="6"/>
      <c r="EE1069" s="6"/>
      <c r="EF1069" s="6"/>
      <c r="EG1069" s="6"/>
      <c r="EH1069" s="6"/>
      <c r="EI1069" s="6"/>
      <c r="EJ1069" s="6"/>
      <c r="EK1069" s="6"/>
      <c r="EL1069" s="6"/>
      <c r="EM1069" s="6"/>
      <c r="EN1069" s="6"/>
      <c r="EO1069" s="6"/>
      <c r="EP1069" s="6"/>
      <c r="EQ1069" s="6"/>
      <c r="ER1069" s="6"/>
      <c r="ES1069" s="6"/>
      <c r="ET1069" s="6"/>
      <c r="EU1069" s="6"/>
      <c r="EV1069" s="6"/>
      <c r="EW1069" s="6"/>
      <c r="EX1069" s="6"/>
      <c r="EY1069" s="6"/>
      <c r="EZ1069" s="6"/>
      <c r="FA1069" s="6"/>
      <c r="FB1069" s="6"/>
      <c r="FC1069" s="6"/>
      <c r="FD1069" s="6"/>
      <c r="FE1069" s="6"/>
      <c r="FF1069" s="6"/>
      <c r="FG1069" s="6"/>
      <c r="FH1069" s="6"/>
      <c r="FI1069" s="6"/>
      <c r="FJ1069" s="6"/>
      <c r="FK1069" s="6"/>
      <c r="FL1069" s="6"/>
      <c r="FM1069" s="6"/>
      <c r="FN1069" s="6"/>
      <c r="FO1069" s="6"/>
      <c r="FP1069" s="6"/>
      <c r="FQ1069" s="6"/>
      <c r="FR1069" s="6"/>
      <c r="FS1069" s="6"/>
      <c r="FT1069" s="6"/>
      <c r="FU1069" s="6"/>
      <c r="FV1069" s="6"/>
      <c r="FW1069" s="6"/>
      <c r="FX1069" s="6"/>
      <c r="FY1069" s="6"/>
      <c r="FZ1069" s="6"/>
      <c r="GA1069" s="6"/>
      <c r="GB1069" s="6"/>
      <c r="GC1069" s="6"/>
      <c r="GD1069" s="6"/>
      <c r="GE1069" s="6"/>
      <c r="GF1069" s="6"/>
      <c r="GG1069" s="6"/>
      <c r="GH1069" s="6"/>
      <c r="GI1069" s="6"/>
      <c r="GJ1069" s="6"/>
      <c r="GK1069" s="6"/>
      <c r="GL1069" s="6"/>
      <c r="GM1069" s="6"/>
      <c r="GN1069" s="6"/>
      <c r="GO1069" s="6"/>
      <c r="GP1069" s="6"/>
      <c r="GQ1069" s="6"/>
      <c r="GR1069" s="6"/>
      <c r="GS1069" s="6"/>
      <c r="GT1069" s="6"/>
      <c r="GU1069" s="6"/>
      <c r="GV1069" s="6"/>
      <c r="GW1069" s="6"/>
      <c r="GX1069" s="6"/>
      <c r="GY1069" s="6"/>
      <c r="GZ1069" s="6"/>
      <c r="HA1069" s="6"/>
      <c r="HB1069" s="6"/>
      <c r="HC1069" s="6"/>
      <c r="HD1069" s="6"/>
      <c r="HE1069" s="6"/>
      <c r="HF1069" s="6"/>
      <c r="HG1069" s="6"/>
      <c r="HH1069" s="6"/>
      <c r="HI1069" s="6"/>
      <c r="HJ1069" s="6"/>
      <c r="HK1069" s="6"/>
      <c r="HL1069" s="6"/>
      <c r="HM1069" s="6"/>
      <c r="HN1069" s="6"/>
      <c r="HO1069" s="6"/>
      <c r="HP1069" s="6"/>
      <c r="HQ1069" s="6"/>
      <c r="HR1069" s="6"/>
      <c r="HS1069" s="6"/>
      <c r="HT1069" s="6"/>
      <c r="HU1069" s="6"/>
      <c r="HV1069" s="6"/>
      <c r="HW1069" s="6"/>
      <c r="HX1069" s="6"/>
      <c r="HY1069" s="6"/>
      <c r="HZ1069" s="6"/>
      <c r="IA1069" s="6"/>
      <c r="IB1069" s="6"/>
      <c r="IC1069" s="6"/>
      <c r="ID1069" s="6"/>
      <c r="IE1069" s="6"/>
      <c r="IF1069" s="6"/>
      <c r="IG1069" s="6"/>
      <c r="IH1069" s="6"/>
      <c r="II1069" s="6"/>
      <c r="IJ1069" s="6"/>
      <c r="IK1069" s="6"/>
      <c r="IL1069" s="6"/>
      <c r="IM1069" s="6"/>
      <c r="IN1069" s="6"/>
      <c r="IO1069" s="6"/>
      <c r="IP1069" s="6"/>
      <c r="IQ1069" s="6"/>
      <c r="IR1069" s="6"/>
      <c r="IS1069" s="6"/>
      <c r="IT1069" s="6"/>
      <c r="IU1069" s="6"/>
      <c r="IV1069" s="6"/>
      <c r="IW1069" s="6"/>
      <c r="IX1069" s="6"/>
      <c r="IY1069" s="6"/>
      <c r="IZ1069" s="6"/>
      <c r="JA1069" s="6"/>
      <c r="JB1069" s="6"/>
      <c r="JC1069" s="6"/>
      <c r="JD1069" s="6"/>
    </row>
    <row r="1070" spans="94:264" ht="15.75" customHeight="1"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  <c r="DV1070" s="6"/>
      <c r="DW1070" s="6"/>
      <c r="DX1070" s="6"/>
      <c r="DY1070" s="6"/>
      <c r="DZ1070" s="6"/>
      <c r="EA1070" s="6"/>
      <c r="EB1070" s="6"/>
      <c r="EC1070" s="6"/>
      <c r="ED1070" s="6"/>
      <c r="EE1070" s="6"/>
      <c r="EF1070" s="6"/>
      <c r="EG1070" s="6"/>
      <c r="EH1070" s="6"/>
      <c r="EI1070" s="6"/>
      <c r="EJ1070" s="6"/>
      <c r="EK1070" s="6"/>
      <c r="EL1070" s="6"/>
      <c r="EM1070" s="6"/>
      <c r="EN1070" s="6"/>
      <c r="EO1070" s="6"/>
      <c r="EP1070" s="6"/>
      <c r="EQ1070" s="6"/>
      <c r="ER1070" s="6"/>
      <c r="ES1070" s="6"/>
      <c r="ET1070" s="6"/>
      <c r="EU1070" s="6"/>
      <c r="EV1070" s="6"/>
      <c r="EW1070" s="6"/>
      <c r="EX1070" s="6"/>
      <c r="EY1070" s="6"/>
      <c r="EZ1070" s="6"/>
      <c r="FA1070" s="6"/>
      <c r="FB1070" s="6"/>
      <c r="FC1070" s="6"/>
      <c r="FD1070" s="6"/>
      <c r="FE1070" s="6"/>
      <c r="FF1070" s="6"/>
      <c r="FG1070" s="6"/>
      <c r="FH1070" s="6"/>
      <c r="FI1070" s="6"/>
      <c r="FJ1070" s="6"/>
      <c r="FK1070" s="6"/>
      <c r="FL1070" s="6"/>
      <c r="FM1070" s="6"/>
      <c r="FN1070" s="6"/>
      <c r="FO1070" s="6"/>
      <c r="FP1070" s="6"/>
      <c r="FQ1070" s="6"/>
      <c r="FR1070" s="6"/>
      <c r="FS1070" s="6"/>
      <c r="FT1070" s="6"/>
      <c r="FU1070" s="6"/>
      <c r="FV1070" s="6"/>
      <c r="FW1070" s="6"/>
      <c r="FX1070" s="6"/>
      <c r="FY1070" s="6"/>
      <c r="FZ1070" s="6"/>
      <c r="GA1070" s="6"/>
      <c r="GB1070" s="6"/>
      <c r="GC1070" s="6"/>
      <c r="GD1070" s="6"/>
      <c r="GE1070" s="6"/>
      <c r="GF1070" s="6"/>
      <c r="GG1070" s="6"/>
      <c r="GH1070" s="6"/>
      <c r="GI1070" s="6"/>
      <c r="GJ1070" s="6"/>
      <c r="GK1070" s="6"/>
      <c r="GL1070" s="6"/>
      <c r="GM1070" s="6"/>
      <c r="GN1070" s="6"/>
      <c r="GO1070" s="6"/>
      <c r="GP1070" s="6"/>
      <c r="GQ1070" s="6"/>
      <c r="GR1070" s="6"/>
      <c r="GS1070" s="6"/>
      <c r="GT1070" s="6"/>
      <c r="GU1070" s="6"/>
      <c r="GV1070" s="6"/>
      <c r="GW1070" s="6"/>
      <c r="GX1070" s="6"/>
      <c r="GY1070" s="6"/>
      <c r="GZ1070" s="6"/>
      <c r="HA1070" s="6"/>
      <c r="HB1070" s="6"/>
      <c r="HC1070" s="6"/>
      <c r="HD1070" s="6"/>
      <c r="HE1070" s="6"/>
      <c r="HF1070" s="6"/>
      <c r="HG1070" s="6"/>
      <c r="HH1070" s="6"/>
      <c r="HI1070" s="6"/>
      <c r="HJ1070" s="6"/>
      <c r="HK1070" s="6"/>
      <c r="HL1070" s="6"/>
      <c r="HM1070" s="6"/>
      <c r="HN1070" s="6"/>
      <c r="HO1070" s="6"/>
      <c r="HP1070" s="6"/>
      <c r="HQ1070" s="6"/>
      <c r="HR1070" s="6"/>
      <c r="HS1070" s="6"/>
      <c r="HT1070" s="6"/>
      <c r="HU1070" s="6"/>
      <c r="HV1070" s="6"/>
      <c r="HW1070" s="6"/>
      <c r="HX1070" s="6"/>
      <c r="HY1070" s="6"/>
      <c r="HZ1070" s="6"/>
      <c r="IA1070" s="6"/>
      <c r="IB1070" s="6"/>
      <c r="IC1070" s="6"/>
      <c r="ID1070" s="6"/>
      <c r="IE1070" s="6"/>
      <c r="IF1070" s="6"/>
      <c r="IG1070" s="6"/>
      <c r="IH1070" s="6"/>
      <c r="II1070" s="6"/>
      <c r="IJ1070" s="6"/>
      <c r="IK1070" s="6"/>
      <c r="IL1070" s="6"/>
      <c r="IM1070" s="6"/>
      <c r="IN1070" s="6"/>
      <c r="IO1070" s="6"/>
      <c r="IP1070" s="6"/>
      <c r="IQ1070" s="6"/>
      <c r="IR1070" s="6"/>
      <c r="IS1070" s="6"/>
      <c r="IT1070" s="6"/>
      <c r="IU1070" s="6"/>
      <c r="IV1070" s="6"/>
      <c r="IW1070" s="6"/>
      <c r="IX1070" s="6"/>
      <c r="IY1070" s="6"/>
      <c r="IZ1070" s="6"/>
      <c r="JA1070" s="6"/>
      <c r="JB1070" s="6"/>
      <c r="JC1070" s="6"/>
      <c r="JD1070" s="6"/>
    </row>
    <row r="1071" spans="94:264" ht="15.75" customHeight="1"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  <c r="DV1071" s="6"/>
      <c r="DW1071" s="6"/>
      <c r="DX1071" s="6"/>
      <c r="DY1071" s="6"/>
      <c r="DZ1071" s="6"/>
      <c r="EA1071" s="6"/>
      <c r="EB1071" s="6"/>
      <c r="EC1071" s="6"/>
      <c r="ED1071" s="6"/>
      <c r="EE1071" s="6"/>
      <c r="EF1071" s="6"/>
      <c r="EG1071" s="6"/>
      <c r="EH1071" s="6"/>
      <c r="EI1071" s="6"/>
      <c r="EJ1071" s="6"/>
      <c r="EK1071" s="6"/>
      <c r="EL1071" s="6"/>
      <c r="EM1071" s="6"/>
      <c r="EN1071" s="6"/>
      <c r="EO1071" s="6"/>
      <c r="EP1071" s="6"/>
      <c r="EQ1071" s="6"/>
      <c r="ER1071" s="6"/>
      <c r="ES1071" s="6"/>
      <c r="ET1071" s="6"/>
      <c r="EU1071" s="6"/>
      <c r="EV1071" s="6"/>
      <c r="EW1071" s="6"/>
      <c r="EX1071" s="6"/>
      <c r="EY1071" s="6"/>
      <c r="EZ1071" s="6"/>
      <c r="FA1071" s="6"/>
      <c r="FB1071" s="6"/>
      <c r="FC1071" s="6"/>
      <c r="FD1071" s="6"/>
      <c r="FE1071" s="6"/>
      <c r="FF1071" s="6"/>
      <c r="FG1071" s="6"/>
      <c r="FH1071" s="6"/>
      <c r="FI1071" s="6"/>
      <c r="FJ1071" s="6"/>
      <c r="FK1071" s="6"/>
      <c r="FL1071" s="6"/>
      <c r="FM1071" s="6"/>
      <c r="FN1071" s="6"/>
      <c r="FO1071" s="6"/>
      <c r="FP1071" s="6"/>
      <c r="FQ1071" s="6"/>
      <c r="FR1071" s="6"/>
      <c r="FS1071" s="6"/>
      <c r="FT1071" s="6"/>
      <c r="FU1071" s="6"/>
      <c r="FV1071" s="6"/>
      <c r="FW1071" s="6"/>
      <c r="FX1071" s="6"/>
      <c r="FY1071" s="6"/>
      <c r="FZ1071" s="6"/>
      <c r="GA1071" s="6"/>
      <c r="GB1071" s="6"/>
      <c r="GC1071" s="6"/>
      <c r="GD1071" s="6"/>
      <c r="GE1071" s="6"/>
      <c r="GF1071" s="6"/>
      <c r="GG1071" s="6"/>
      <c r="GH1071" s="6"/>
      <c r="GI1071" s="6"/>
      <c r="GJ1071" s="6"/>
      <c r="GK1071" s="6"/>
      <c r="GL1071" s="6"/>
      <c r="GM1071" s="6"/>
      <c r="GN1071" s="6"/>
      <c r="GO1071" s="6"/>
      <c r="GP1071" s="6"/>
      <c r="GQ1071" s="6"/>
      <c r="GR1071" s="6"/>
      <c r="GS1071" s="6"/>
      <c r="GT1071" s="6"/>
      <c r="GU1071" s="6"/>
      <c r="GV1071" s="6"/>
      <c r="GW1071" s="6"/>
      <c r="GX1071" s="6"/>
      <c r="GY1071" s="6"/>
      <c r="GZ1071" s="6"/>
      <c r="HA1071" s="6"/>
      <c r="HB1071" s="6"/>
      <c r="HC1071" s="6"/>
      <c r="HD1071" s="6"/>
      <c r="HE1071" s="6"/>
      <c r="HF1071" s="6"/>
      <c r="HG1071" s="6"/>
      <c r="HH1071" s="6"/>
      <c r="HI1071" s="6"/>
      <c r="HJ1071" s="6"/>
      <c r="HK1071" s="6"/>
      <c r="HL1071" s="6"/>
      <c r="HM1071" s="6"/>
      <c r="HN1071" s="6"/>
      <c r="HO1071" s="6"/>
      <c r="HP1071" s="6"/>
      <c r="HQ1071" s="6"/>
      <c r="HR1071" s="6"/>
      <c r="HS1071" s="6"/>
      <c r="HT1071" s="6"/>
      <c r="HU1071" s="6"/>
      <c r="HV1071" s="6"/>
      <c r="HW1071" s="6"/>
      <c r="HX1071" s="6"/>
      <c r="HY1071" s="6"/>
      <c r="HZ1071" s="6"/>
      <c r="IA1071" s="6"/>
      <c r="IB1071" s="6"/>
      <c r="IC1071" s="6"/>
      <c r="ID1071" s="6"/>
      <c r="IE1071" s="6"/>
      <c r="IF1071" s="6"/>
      <c r="IG1071" s="6"/>
      <c r="IH1071" s="6"/>
      <c r="II1071" s="6"/>
      <c r="IJ1071" s="6"/>
      <c r="IK1071" s="6"/>
      <c r="IL1071" s="6"/>
      <c r="IM1071" s="6"/>
      <c r="IN1071" s="6"/>
      <c r="IO1071" s="6"/>
      <c r="IP1071" s="6"/>
      <c r="IQ1071" s="6"/>
      <c r="IR1071" s="6"/>
      <c r="IS1071" s="6"/>
      <c r="IT1071" s="6"/>
      <c r="IU1071" s="6"/>
      <c r="IV1071" s="6"/>
      <c r="IW1071" s="6"/>
      <c r="IX1071" s="6"/>
      <c r="IY1071" s="6"/>
      <c r="IZ1071" s="6"/>
      <c r="JA1071" s="6"/>
      <c r="JB1071" s="6"/>
      <c r="JC1071" s="6"/>
      <c r="JD1071" s="6"/>
    </row>
    <row r="1072" spans="94:264" ht="15.75" customHeight="1"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/>
      <c r="DY1072" s="6"/>
      <c r="DZ1072" s="6"/>
      <c r="EA1072" s="6"/>
      <c r="EB1072" s="6"/>
      <c r="EC1072" s="6"/>
      <c r="ED1072" s="6"/>
      <c r="EE1072" s="6"/>
      <c r="EF1072" s="6"/>
      <c r="EG1072" s="6"/>
      <c r="EH1072" s="6"/>
      <c r="EI1072" s="6"/>
      <c r="EJ1072" s="6"/>
      <c r="EK1072" s="6"/>
      <c r="EL1072" s="6"/>
      <c r="EM1072" s="6"/>
      <c r="EN1072" s="6"/>
      <c r="EO1072" s="6"/>
      <c r="EP1072" s="6"/>
      <c r="EQ1072" s="6"/>
      <c r="ER1072" s="6"/>
      <c r="ES1072" s="6"/>
      <c r="ET1072" s="6"/>
      <c r="EU1072" s="6"/>
      <c r="EV1072" s="6"/>
      <c r="EW1072" s="6"/>
      <c r="EX1072" s="6"/>
      <c r="EY1072" s="6"/>
      <c r="EZ1072" s="6"/>
      <c r="FA1072" s="6"/>
      <c r="FB1072" s="6"/>
      <c r="FC1072" s="6"/>
      <c r="FD1072" s="6"/>
      <c r="FE1072" s="6"/>
      <c r="FF1072" s="6"/>
      <c r="FG1072" s="6"/>
      <c r="FH1072" s="6"/>
      <c r="FI1072" s="6"/>
      <c r="FJ1072" s="6"/>
      <c r="FK1072" s="6"/>
      <c r="FL1072" s="6"/>
      <c r="FM1072" s="6"/>
      <c r="FN1072" s="6"/>
      <c r="FO1072" s="6"/>
      <c r="FP1072" s="6"/>
      <c r="FQ1072" s="6"/>
      <c r="FR1072" s="6"/>
      <c r="FS1072" s="6"/>
      <c r="FT1072" s="6"/>
      <c r="FU1072" s="6"/>
      <c r="FV1072" s="6"/>
      <c r="FW1072" s="6"/>
      <c r="FX1072" s="6"/>
      <c r="FY1072" s="6"/>
      <c r="FZ1072" s="6"/>
      <c r="GA1072" s="6"/>
      <c r="GB1072" s="6"/>
      <c r="GC1072" s="6"/>
      <c r="GD1072" s="6"/>
      <c r="GE1072" s="6"/>
      <c r="GF1072" s="6"/>
      <c r="GG1072" s="6"/>
      <c r="GH1072" s="6"/>
      <c r="GI1072" s="6"/>
      <c r="GJ1072" s="6"/>
      <c r="GK1072" s="6"/>
      <c r="GL1072" s="6"/>
      <c r="GM1072" s="6"/>
      <c r="GN1072" s="6"/>
      <c r="GO1072" s="6"/>
      <c r="GP1072" s="6"/>
      <c r="GQ1072" s="6"/>
      <c r="GR1072" s="6"/>
      <c r="GS1072" s="6"/>
      <c r="GT1072" s="6"/>
      <c r="GU1072" s="6"/>
      <c r="GV1072" s="6"/>
      <c r="GW1072" s="6"/>
      <c r="GX1072" s="6"/>
      <c r="GY1072" s="6"/>
      <c r="GZ1072" s="6"/>
      <c r="HA1072" s="6"/>
      <c r="HB1072" s="6"/>
      <c r="HC1072" s="6"/>
      <c r="HD1072" s="6"/>
      <c r="HE1072" s="6"/>
      <c r="HF1072" s="6"/>
      <c r="HG1072" s="6"/>
      <c r="HH1072" s="6"/>
      <c r="HI1072" s="6"/>
      <c r="HJ1072" s="6"/>
      <c r="HK1072" s="6"/>
      <c r="HL1072" s="6"/>
      <c r="HM1072" s="6"/>
      <c r="HN1072" s="6"/>
      <c r="HO1072" s="6"/>
      <c r="HP1072" s="6"/>
      <c r="HQ1072" s="6"/>
      <c r="HR1072" s="6"/>
      <c r="HS1072" s="6"/>
      <c r="HT1072" s="6"/>
      <c r="HU1072" s="6"/>
      <c r="HV1072" s="6"/>
      <c r="HW1072" s="6"/>
      <c r="HX1072" s="6"/>
      <c r="HY1072" s="6"/>
      <c r="HZ1072" s="6"/>
      <c r="IA1072" s="6"/>
      <c r="IB1072" s="6"/>
      <c r="IC1072" s="6"/>
      <c r="ID1072" s="6"/>
      <c r="IE1072" s="6"/>
      <c r="IF1072" s="6"/>
      <c r="IG1072" s="6"/>
      <c r="IH1072" s="6"/>
      <c r="II1072" s="6"/>
      <c r="IJ1072" s="6"/>
      <c r="IK1072" s="6"/>
      <c r="IL1072" s="6"/>
      <c r="IM1072" s="6"/>
      <c r="IN1072" s="6"/>
      <c r="IO1072" s="6"/>
      <c r="IP1072" s="6"/>
      <c r="IQ1072" s="6"/>
      <c r="IR1072" s="6"/>
      <c r="IS1072" s="6"/>
      <c r="IT1072" s="6"/>
      <c r="IU1072" s="6"/>
      <c r="IV1072" s="6"/>
      <c r="IW1072" s="6"/>
      <c r="IX1072" s="6"/>
      <c r="IY1072" s="6"/>
      <c r="IZ1072" s="6"/>
      <c r="JA1072" s="6"/>
      <c r="JB1072" s="6"/>
      <c r="JC1072" s="6"/>
      <c r="JD1072" s="6"/>
    </row>
    <row r="1073" spans="94:264" ht="15.75" customHeight="1"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  <c r="DO1073" s="6"/>
      <c r="DP1073" s="6"/>
      <c r="DQ1073" s="6"/>
      <c r="DR1073" s="6"/>
      <c r="DS1073" s="6"/>
      <c r="DT1073" s="6"/>
      <c r="DU1073" s="6"/>
      <c r="DV1073" s="6"/>
      <c r="DW1073" s="6"/>
      <c r="DX1073" s="6"/>
      <c r="DY1073" s="6"/>
      <c r="DZ1073" s="6"/>
      <c r="EA1073" s="6"/>
      <c r="EB1073" s="6"/>
      <c r="EC1073" s="6"/>
      <c r="ED1073" s="6"/>
      <c r="EE1073" s="6"/>
      <c r="EF1073" s="6"/>
      <c r="EG1073" s="6"/>
      <c r="EH1073" s="6"/>
      <c r="EI1073" s="6"/>
      <c r="EJ1073" s="6"/>
      <c r="EK1073" s="6"/>
      <c r="EL1073" s="6"/>
      <c r="EM1073" s="6"/>
      <c r="EN1073" s="6"/>
      <c r="EO1073" s="6"/>
      <c r="EP1073" s="6"/>
      <c r="EQ1073" s="6"/>
      <c r="ER1073" s="6"/>
      <c r="ES1073" s="6"/>
      <c r="ET1073" s="6"/>
      <c r="EU1073" s="6"/>
      <c r="EV1073" s="6"/>
      <c r="EW1073" s="6"/>
      <c r="EX1073" s="6"/>
      <c r="EY1073" s="6"/>
      <c r="EZ1073" s="6"/>
      <c r="FA1073" s="6"/>
      <c r="FB1073" s="6"/>
      <c r="FC1073" s="6"/>
      <c r="FD1073" s="6"/>
      <c r="FE1073" s="6"/>
      <c r="FF1073" s="6"/>
      <c r="FG1073" s="6"/>
      <c r="FH1073" s="6"/>
      <c r="FI1073" s="6"/>
      <c r="FJ1073" s="6"/>
      <c r="FK1073" s="6"/>
      <c r="FL1073" s="6"/>
      <c r="FM1073" s="6"/>
      <c r="FN1073" s="6"/>
      <c r="FO1073" s="6"/>
      <c r="FP1073" s="6"/>
      <c r="FQ1073" s="6"/>
      <c r="FR1073" s="6"/>
      <c r="FS1073" s="6"/>
      <c r="FT1073" s="6"/>
      <c r="FU1073" s="6"/>
      <c r="FV1073" s="6"/>
      <c r="FW1073" s="6"/>
      <c r="FX1073" s="6"/>
      <c r="FY1073" s="6"/>
      <c r="FZ1073" s="6"/>
      <c r="GA1073" s="6"/>
      <c r="GB1073" s="6"/>
      <c r="GC1073" s="6"/>
      <c r="GD1073" s="6"/>
      <c r="GE1073" s="6"/>
      <c r="GF1073" s="6"/>
      <c r="GG1073" s="6"/>
      <c r="GH1073" s="6"/>
      <c r="GI1073" s="6"/>
      <c r="GJ1073" s="6"/>
      <c r="GK1073" s="6"/>
      <c r="GL1073" s="6"/>
      <c r="GM1073" s="6"/>
      <c r="GN1073" s="6"/>
      <c r="GO1073" s="6"/>
      <c r="GP1073" s="6"/>
      <c r="GQ1073" s="6"/>
      <c r="GR1073" s="6"/>
      <c r="GS1073" s="6"/>
      <c r="GT1073" s="6"/>
      <c r="GU1073" s="6"/>
      <c r="GV1073" s="6"/>
      <c r="GW1073" s="6"/>
      <c r="GX1073" s="6"/>
      <c r="GY1073" s="6"/>
      <c r="GZ1073" s="6"/>
      <c r="HA1073" s="6"/>
      <c r="HB1073" s="6"/>
      <c r="HC1073" s="6"/>
      <c r="HD1073" s="6"/>
      <c r="HE1073" s="6"/>
      <c r="HF1073" s="6"/>
      <c r="HG1073" s="6"/>
      <c r="HH1073" s="6"/>
      <c r="HI1073" s="6"/>
      <c r="HJ1073" s="6"/>
      <c r="HK1073" s="6"/>
      <c r="HL1073" s="6"/>
      <c r="HM1073" s="6"/>
      <c r="HN1073" s="6"/>
      <c r="HO1073" s="6"/>
      <c r="HP1073" s="6"/>
      <c r="HQ1073" s="6"/>
      <c r="HR1073" s="6"/>
      <c r="HS1073" s="6"/>
      <c r="HT1073" s="6"/>
      <c r="HU1073" s="6"/>
      <c r="HV1073" s="6"/>
      <c r="HW1073" s="6"/>
      <c r="HX1073" s="6"/>
      <c r="HY1073" s="6"/>
      <c r="HZ1073" s="6"/>
      <c r="IA1073" s="6"/>
      <c r="IB1073" s="6"/>
      <c r="IC1073" s="6"/>
      <c r="ID1073" s="6"/>
      <c r="IE1073" s="6"/>
      <c r="IF1073" s="6"/>
      <c r="IG1073" s="6"/>
      <c r="IH1073" s="6"/>
      <c r="II1073" s="6"/>
      <c r="IJ1073" s="6"/>
      <c r="IK1073" s="6"/>
      <c r="IL1073" s="6"/>
      <c r="IM1073" s="6"/>
      <c r="IN1073" s="6"/>
      <c r="IO1073" s="6"/>
      <c r="IP1073" s="6"/>
      <c r="IQ1073" s="6"/>
      <c r="IR1073" s="6"/>
      <c r="IS1073" s="6"/>
      <c r="IT1073" s="6"/>
      <c r="IU1073" s="6"/>
      <c r="IV1073" s="6"/>
      <c r="IW1073" s="6"/>
      <c r="IX1073" s="6"/>
      <c r="IY1073" s="6"/>
      <c r="IZ1073" s="6"/>
      <c r="JA1073" s="6"/>
      <c r="JB1073" s="6"/>
      <c r="JC1073" s="6"/>
      <c r="JD1073" s="6"/>
    </row>
    <row r="1074" spans="94:264" ht="15.75" customHeight="1"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  <c r="DV1074" s="6"/>
      <c r="DW1074" s="6"/>
      <c r="DX1074" s="6"/>
      <c r="DY1074" s="6"/>
      <c r="DZ1074" s="6"/>
      <c r="EA1074" s="6"/>
      <c r="EB1074" s="6"/>
      <c r="EC1074" s="6"/>
      <c r="ED1074" s="6"/>
      <c r="EE1074" s="6"/>
      <c r="EF1074" s="6"/>
      <c r="EG1074" s="6"/>
      <c r="EH1074" s="6"/>
      <c r="EI1074" s="6"/>
      <c r="EJ1074" s="6"/>
      <c r="EK1074" s="6"/>
      <c r="EL1074" s="6"/>
      <c r="EM1074" s="6"/>
      <c r="EN1074" s="6"/>
      <c r="EO1074" s="6"/>
      <c r="EP1074" s="6"/>
      <c r="EQ1074" s="6"/>
      <c r="ER1074" s="6"/>
      <c r="ES1074" s="6"/>
      <c r="ET1074" s="6"/>
      <c r="EU1074" s="6"/>
      <c r="EV1074" s="6"/>
      <c r="EW1074" s="6"/>
      <c r="EX1074" s="6"/>
      <c r="EY1074" s="6"/>
      <c r="EZ1074" s="6"/>
      <c r="FA1074" s="6"/>
      <c r="FB1074" s="6"/>
      <c r="FC1074" s="6"/>
      <c r="FD1074" s="6"/>
      <c r="FE1074" s="6"/>
      <c r="FF1074" s="6"/>
      <c r="FG1074" s="6"/>
      <c r="FH1074" s="6"/>
      <c r="FI1074" s="6"/>
      <c r="FJ1074" s="6"/>
      <c r="FK1074" s="6"/>
      <c r="FL1074" s="6"/>
      <c r="FM1074" s="6"/>
      <c r="FN1074" s="6"/>
      <c r="FO1074" s="6"/>
      <c r="FP1074" s="6"/>
      <c r="FQ1074" s="6"/>
      <c r="FR1074" s="6"/>
      <c r="FS1074" s="6"/>
      <c r="FT1074" s="6"/>
      <c r="FU1074" s="6"/>
      <c r="FV1074" s="6"/>
      <c r="FW1074" s="6"/>
      <c r="FX1074" s="6"/>
      <c r="FY1074" s="6"/>
      <c r="FZ1074" s="6"/>
      <c r="GA1074" s="6"/>
      <c r="GB1074" s="6"/>
      <c r="GC1074" s="6"/>
      <c r="GD1074" s="6"/>
      <c r="GE1074" s="6"/>
      <c r="GF1074" s="6"/>
      <c r="GG1074" s="6"/>
      <c r="GH1074" s="6"/>
      <c r="GI1074" s="6"/>
      <c r="GJ1074" s="6"/>
      <c r="GK1074" s="6"/>
      <c r="GL1074" s="6"/>
      <c r="GM1074" s="6"/>
      <c r="GN1074" s="6"/>
      <c r="GO1074" s="6"/>
      <c r="GP1074" s="6"/>
      <c r="GQ1074" s="6"/>
      <c r="GR1074" s="6"/>
      <c r="GS1074" s="6"/>
      <c r="GT1074" s="6"/>
      <c r="GU1074" s="6"/>
      <c r="GV1074" s="6"/>
      <c r="GW1074" s="6"/>
      <c r="GX1074" s="6"/>
      <c r="GY1074" s="6"/>
      <c r="GZ1074" s="6"/>
      <c r="HA1074" s="6"/>
      <c r="HB1074" s="6"/>
      <c r="HC1074" s="6"/>
      <c r="HD1074" s="6"/>
      <c r="HE1074" s="6"/>
      <c r="HF1074" s="6"/>
      <c r="HG1074" s="6"/>
      <c r="HH1074" s="6"/>
      <c r="HI1074" s="6"/>
      <c r="HJ1074" s="6"/>
      <c r="HK1074" s="6"/>
      <c r="HL1074" s="6"/>
      <c r="HM1074" s="6"/>
      <c r="HN1074" s="6"/>
      <c r="HO1074" s="6"/>
      <c r="HP1074" s="6"/>
      <c r="HQ1074" s="6"/>
      <c r="HR1074" s="6"/>
      <c r="HS1074" s="6"/>
      <c r="HT1074" s="6"/>
      <c r="HU1074" s="6"/>
      <c r="HV1074" s="6"/>
      <c r="HW1074" s="6"/>
      <c r="HX1074" s="6"/>
      <c r="HY1074" s="6"/>
      <c r="HZ1074" s="6"/>
      <c r="IA1074" s="6"/>
      <c r="IB1074" s="6"/>
      <c r="IC1074" s="6"/>
      <c r="ID1074" s="6"/>
      <c r="IE1074" s="6"/>
      <c r="IF1074" s="6"/>
      <c r="IG1074" s="6"/>
      <c r="IH1074" s="6"/>
      <c r="II1074" s="6"/>
      <c r="IJ1074" s="6"/>
      <c r="IK1074" s="6"/>
      <c r="IL1074" s="6"/>
      <c r="IM1074" s="6"/>
      <c r="IN1074" s="6"/>
      <c r="IO1074" s="6"/>
      <c r="IP1074" s="6"/>
      <c r="IQ1074" s="6"/>
      <c r="IR1074" s="6"/>
      <c r="IS1074" s="6"/>
      <c r="IT1074" s="6"/>
      <c r="IU1074" s="6"/>
      <c r="IV1074" s="6"/>
      <c r="IW1074" s="6"/>
      <c r="IX1074" s="6"/>
      <c r="IY1074" s="6"/>
      <c r="IZ1074" s="6"/>
      <c r="JA1074" s="6"/>
      <c r="JB1074" s="6"/>
      <c r="JC1074" s="6"/>
      <c r="JD1074" s="6"/>
    </row>
    <row r="1075" spans="94:264" ht="15.75" customHeight="1"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  <c r="DS1075" s="6"/>
      <c r="DT1075" s="6"/>
      <c r="DU1075" s="6"/>
      <c r="DV1075" s="6"/>
      <c r="DW1075" s="6"/>
      <c r="DX1075" s="6"/>
      <c r="DY1075" s="6"/>
      <c r="DZ1075" s="6"/>
      <c r="EA1075" s="6"/>
      <c r="EB1075" s="6"/>
      <c r="EC1075" s="6"/>
      <c r="ED1075" s="6"/>
      <c r="EE1075" s="6"/>
      <c r="EF1075" s="6"/>
      <c r="EG1075" s="6"/>
      <c r="EH1075" s="6"/>
      <c r="EI1075" s="6"/>
      <c r="EJ1075" s="6"/>
      <c r="EK1075" s="6"/>
      <c r="EL1075" s="6"/>
      <c r="EM1075" s="6"/>
      <c r="EN1075" s="6"/>
      <c r="EO1075" s="6"/>
      <c r="EP1075" s="6"/>
      <c r="EQ1075" s="6"/>
      <c r="ER1075" s="6"/>
      <c r="ES1075" s="6"/>
      <c r="ET1075" s="6"/>
      <c r="EU1075" s="6"/>
      <c r="EV1075" s="6"/>
      <c r="EW1075" s="6"/>
      <c r="EX1075" s="6"/>
      <c r="EY1075" s="6"/>
      <c r="EZ1075" s="6"/>
      <c r="FA1075" s="6"/>
      <c r="FB1075" s="6"/>
      <c r="FC1075" s="6"/>
      <c r="FD1075" s="6"/>
      <c r="FE1075" s="6"/>
      <c r="FF1075" s="6"/>
      <c r="FG1075" s="6"/>
      <c r="FH1075" s="6"/>
      <c r="FI1075" s="6"/>
      <c r="FJ1075" s="6"/>
      <c r="FK1075" s="6"/>
      <c r="FL1075" s="6"/>
      <c r="FM1075" s="6"/>
      <c r="FN1075" s="6"/>
      <c r="FO1075" s="6"/>
      <c r="FP1075" s="6"/>
      <c r="FQ1075" s="6"/>
      <c r="FR1075" s="6"/>
      <c r="FS1075" s="6"/>
      <c r="FT1075" s="6"/>
      <c r="FU1075" s="6"/>
      <c r="FV1075" s="6"/>
      <c r="FW1075" s="6"/>
      <c r="FX1075" s="6"/>
      <c r="FY1075" s="6"/>
      <c r="FZ1075" s="6"/>
      <c r="GA1075" s="6"/>
      <c r="GB1075" s="6"/>
      <c r="GC1075" s="6"/>
      <c r="GD1075" s="6"/>
      <c r="GE1075" s="6"/>
      <c r="GF1075" s="6"/>
      <c r="GG1075" s="6"/>
      <c r="GH1075" s="6"/>
      <c r="GI1075" s="6"/>
      <c r="GJ1075" s="6"/>
      <c r="GK1075" s="6"/>
      <c r="GL1075" s="6"/>
      <c r="GM1075" s="6"/>
      <c r="GN1075" s="6"/>
      <c r="GO1075" s="6"/>
      <c r="GP1075" s="6"/>
      <c r="GQ1075" s="6"/>
      <c r="GR1075" s="6"/>
      <c r="GS1075" s="6"/>
      <c r="GT1075" s="6"/>
      <c r="GU1075" s="6"/>
      <c r="GV1075" s="6"/>
      <c r="GW1075" s="6"/>
      <c r="GX1075" s="6"/>
      <c r="GY1075" s="6"/>
      <c r="GZ1075" s="6"/>
      <c r="HA1075" s="6"/>
      <c r="HB1075" s="6"/>
      <c r="HC1075" s="6"/>
      <c r="HD1075" s="6"/>
      <c r="HE1075" s="6"/>
      <c r="HF1075" s="6"/>
      <c r="HG1075" s="6"/>
      <c r="HH1075" s="6"/>
      <c r="HI1075" s="6"/>
      <c r="HJ1075" s="6"/>
      <c r="HK1075" s="6"/>
      <c r="HL1075" s="6"/>
      <c r="HM1075" s="6"/>
      <c r="HN1075" s="6"/>
      <c r="HO1075" s="6"/>
      <c r="HP1075" s="6"/>
      <c r="HQ1075" s="6"/>
      <c r="HR1075" s="6"/>
      <c r="HS1075" s="6"/>
      <c r="HT1075" s="6"/>
      <c r="HU1075" s="6"/>
      <c r="HV1075" s="6"/>
      <c r="HW1075" s="6"/>
      <c r="HX1075" s="6"/>
      <c r="HY1075" s="6"/>
      <c r="HZ1075" s="6"/>
      <c r="IA1075" s="6"/>
      <c r="IB1075" s="6"/>
      <c r="IC1075" s="6"/>
      <c r="ID1075" s="6"/>
      <c r="IE1075" s="6"/>
      <c r="IF1075" s="6"/>
      <c r="IG1075" s="6"/>
      <c r="IH1075" s="6"/>
      <c r="II1075" s="6"/>
      <c r="IJ1075" s="6"/>
      <c r="IK1075" s="6"/>
      <c r="IL1075" s="6"/>
      <c r="IM1075" s="6"/>
      <c r="IN1075" s="6"/>
      <c r="IO1075" s="6"/>
      <c r="IP1075" s="6"/>
      <c r="IQ1075" s="6"/>
      <c r="IR1075" s="6"/>
      <c r="IS1075" s="6"/>
      <c r="IT1075" s="6"/>
      <c r="IU1075" s="6"/>
      <c r="IV1075" s="6"/>
      <c r="IW1075" s="6"/>
      <c r="IX1075" s="6"/>
      <c r="IY1075" s="6"/>
      <c r="IZ1075" s="6"/>
      <c r="JA1075" s="6"/>
      <c r="JB1075" s="6"/>
      <c r="JC1075" s="6"/>
      <c r="JD1075" s="6"/>
    </row>
    <row r="1076" spans="94:264" ht="15.75" customHeight="1"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  <c r="DV1076" s="6"/>
      <c r="DW1076" s="6"/>
      <c r="DX1076" s="6"/>
      <c r="DY1076" s="6"/>
      <c r="DZ1076" s="6"/>
      <c r="EA1076" s="6"/>
      <c r="EB1076" s="6"/>
      <c r="EC1076" s="6"/>
      <c r="ED1076" s="6"/>
      <c r="EE1076" s="6"/>
      <c r="EF1076" s="6"/>
      <c r="EG1076" s="6"/>
      <c r="EH1076" s="6"/>
      <c r="EI1076" s="6"/>
      <c r="EJ1076" s="6"/>
      <c r="EK1076" s="6"/>
      <c r="EL1076" s="6"/>
      <c r="EM1076" s="6"/>
      <c r="EN1076" s="6"/>
      <c r="EO1076" s="6"/>
      <c r="EP1076" s="6"/>
      <c r="EQ1076" s="6"/>
      <c r="ER1076" s="6"/>
      <c r="ES1076" s="6"/>
      <c r="ET1076" s="6"/>
      <c r="EU1076" s="6"/>
      <c r="EV1076" s="6"/>
      <c r="EW1076" s="6"/>
      <c r="EX1076" s="6"/>
      <c r="EY1076" s="6"/>
      <c r="EZ1076" s="6"/>
      <c r="FA1076" s="6"/>
      <c r="FB1076" s="6"/>
      <c r="FC1076" s="6"/>
      <c r="FD1076" s="6"/>
      <c r="FE1076" s="6"/>
      <c r="FF1076" s="6"/>
      <c r="FG1076" s="6"/>
      <c r="FH1076" s="6"/>
      <c r="FI1076" s="6"/>
      <c r="FJ1076" s="6"/>
      <c r="FK1076" s="6"/>
      <c r="FL1076" s="6"/>
      <c r="FM1076" s="6"/>
      <c r="FN1076" s="6"/>
      <c r="FO1076" s="6"/>
      <c r="FP1076" s="6"/>
      <c r="FQ1076" s="6"/>
      <c r="FR1076" s="6"/>
      <c r="FS1076" s="6"/>
      <c r="FT1076" s="6"/>
      <c r="FU1076" s="6"/>
      <c r="FV1076" s="6"/>
      <c r="FW1076" s="6"/>
      <c r="FX1076" s="6"/>
      <c r="FY1076" s="6"/>
      <c r="FZ1076" s="6"/>
      <c r="GA1076" s="6"/>
      <c r="GB1076" s="6"/>
      <c r="GC1076" s="6"/>
      <c r="GD1076" s="6"/>
      <c r="GE1076" s="6"/>
      <c r="GF1076" s="6"/>
      <c r="GG1076" s="6"/>
      <c r="GH1076" s="6"/>
      <c r="GI1076" s="6"/>
      <c r="GJ1076" s="6"/>
      <c r="GK1076" s="6"/>
      <c r="GL1076" s="6"/>
      <c r="GM1076" s="6"/>
      <c r="GN1076" s="6"/>
      <c r="GO1076" s="6"/>
      <c r="GP1076" s="6"/>
      <c r="GQ1076" s="6"/>
      <c r="GR1076" s="6"/>
      <c r="GS1076" s="6"/>
      <c r="GT1076" s="6"/>
      <c r="GU1076" s="6"/>
      <c r="GV1076" s="6"/>
      <c r="GW1076" s="6"/>
      <c r="GX1076" s="6"/>
      <c r="GY1076" s="6"/>
      <c r="GZ1076" s="6"/>
      <c r="HA1076" s="6"/>
      <c r="HB1076" s="6"/>
      <c r="HC1076" s="6"/>
      <c r="HD1076" s="6"/>
      <c r="HE1076" s="6"/>
      <c r="HF1076" s="6"/>
      <c r="HG1076" s="6"/>
      <c r="HH1076" s="6"/>
      <c r="HI1076" s="6"/>
      <c r="HJ1076" s="6"/>
      <c r="HK1076" s="6"/>
      <c r="HL1076" s="6"/>
      <c r="HM1076" s="6"/>
      <c r="HN1076" s="6"/>
      <c r="HO1076" s="6"/>
      <c r="HP1076" s="6"/>
      <c r="HQ1076" s="6"/>
      <c r="HR1076" s="6"/>
      <c r="HS1076" s="6"/>
      <c r="HT1076" s="6"/>
      <c r="HU1076" s="6"/>
      <c r="HV1076" s="6"/>
      <c r="HW1076" s="6"/>
      <c r="HX1076" s="6"/>
      <c r="HY1076" s="6"/>
      <c r="HZ1076" s="6"/>
      <c r="IA1076" s="6"/>
      <c r="IB1076" s="6"/>
      <c r="IC1076" s="6"/>
      <c r="ID1076" s="6"/>
      <c r="IE1076" s="6"/>
      <c r="IF1076" s="6"/>
      <c r="IG1076" s="6"/>
      <c r="IH1076" s="6"/>
      <c r="II1076" s="6"/>
      <c r="IJ1076" s="6"/>
      <c r="IK1076" s="6"/>
      <c r="IL1076" s="6"/>
      <c r="IM1076" s="6"/>
      <c r="IN1076" s="6"/>
      <c r="IO1076" s="6"/>
      <c r="IP1076" s="6"/>
      <c r="IQ1076" s="6"/>
      <c r="IR1076" s="6"/>
      <c r="IS1076" s="6"/>
      <c r="IT1076" s="6"/>
      <c r="IU1076" s="6"/>
      <c r="IV1076" s="6"/>
      <c r="IW1076" s="6"/>
      <c r="IX1076" s="6"/>
      <c r="IY1076" s="6"/>
      <c r="IZ1076" s="6"/>
      <c r="JA1076" s="6"/>
      <c r="JB1076" s="6"/>
      <c r="JC1076" s="6"/>
      <c r="JD1076" s="6"/>
    </row>
    <row r="1077" spans="94:264" ht="15.75" customHeight="1"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  <c r="DV1077" s="6"/>
      <c r="DW1077" s="6"/>
      <c r="DX1077" s="6"/>
      <c r="DY1077" s="6"/>
      <c r="DZ1077" s="6"/>
      <c r="EA1077" s="6"/>
      <c r="EB1077" s="6"/>
      <c r="EC1077" s="6"/>
      <c r="ED1077" s="6"/>
      <c r="EE1077" s="6"/>
      <c r="EF1077" s="6"/>
      <c r="EG1077" s="6"/>
      <c r="EH1077" s="6"/>
      <c r="EI1077" s="6"/>
      <c r="EJ1077" s="6"/>
      <c r="EK1077" s="6"/>
      <c r="EL1077" s="6"/>
      <c r="EM1077" s="6"/>
      <c r="EN1077" s="6"/>
      <c r="EO1077" s="6"/>
      <c r="EP1077" s="6"/>
      <c r="EQ1077" s="6"/>
      <c r="ER1077" s="6"/>
      <c r="ES1077" s="6"/>
      <c r="ET1077" s="6"/>
      <c r="EU1077" s="6"/>
      <c r="EV1077" s="6"/>
      <c r="EW1077" s="6"/>
      <c r="EX1077" s="6"/>
      <c r="EY1077" s="6"/>
      <c r="EZ1077" s="6"/>
      <c r="FA1077" s="6"/>
      <c r="FB1077" s="6"/>
      <c r="FC1077" s="6"/>
      <c r="FD1077" s="6"/>
      <c r="FE1077" s="6"/>
      <c r="FF1077" s="6"/>
      <c r="FG1077" s="6"/>
      <c r="FH1077" s="6"/>
      <c r="FI1077" s="6"/>
      <c r="FJ1077" s="6"/>
      <c r="FK1077" s="6"/>
      <c r="FL1077" s="6"/>
      <c r="FM1077" s="6"/>
      <c r="FN1077" s="6"/>
      <c r="FO1077" s="6"/>
      <c r="FP1077" s="6"/>
      <c r="FQ1077" s="6"/>
      <c r="FR1077" s="6"/>
      <c r="FS1077" s="6"/>
      <c r="FT1077" s="6"/>
      <c r="FU1077" s="6"/>
      <c r="FV1077" s="6"/>
      <c r="FW1077" s="6"/>
      <c r="FX1077" s="6"/>
      <c r="FY1077" s="6"/>
      <c r="FZ1077" s="6"/>
      <c r="GA1077" s="6"/>
      <c r="GB1077" s="6"/>
      <c r="GC1077" s="6"/>
      <c r="GD1077" s="6"/>
      <c r="GE1077" s="6"/>
      <c r="GF1077" s="6"/>
      <c r="GG1077" s="6"/>
      <c r="GH1077" s="6"/>
      <c r="GI1077" s="6"/>
      <c r="GJ1077" s="6"/>
      <c r="GK1077" s="6"/>
      <c r="GL1077" s="6"/>
      <c r="GM1077" s="6"/>
      <c r="GN1077" s="6"/>
      <c r="GO1077" s="6"/>
      <c r="GP1077" s="6"/>
      <c r="GQ1077" s="6"/>
      <c r="GR1077" s="6"/>
      <c r="GS1077" s="6"/>
      <c r="GT1077" s="6"/>
      <c r="GU1077" s="6"/>
      <c r="GV1077" s="6"/>
      <c r="GW1077" s="6"/>
      <c r="GX1077" s="6"/>
      <c r="GY1077" s="6"/>
      <c r="GZ1077" s="6"/>
      <c r="HA1077" s="6"/>
      <c r="HB1077" s="6"/>
      <c r="HC1077" s="6"/>
      <c r="HD1077" s="6"/>
      <c r="HE1077" s="6"/>
      <c r="HF1077" s="6"/>
      <c r="HG1077" s="6"/>
      <c r="HH1077" s="6"/>
      <c r="HI1077" s="6"/>
      <c r="HJ1077" s="6"/>
      <c r="HK1077" s="6"/>
      <c r="HL1077" s="6"/>
      <c r="HM1077" s="6"/>
      <c r="HN1077" s="6"/>
      <c r="HO1077" s="6"/>
      <c r="HP1077" s="6"/>
      <c r="HQ1077" s="6"/>
      <c r="HR1077" s="6"/>
      <c r="HS1077" s="6"/>
      <c r="HT1077" s="6"/>
      <c r="HU1077" s="6"/>
      <c r="HV1077" s="6"/>
      <c r="HW1077" s="6"/>
      <c r="HX1077" s="6"/>
      <c r="HY1077" s="6"/>
      <c r="HZ1077" s="6"/>
      <c r="IA1077" s="6"/>
      <c r="IB1077" s="6"/>
      <c r="IC1077" s="6"/>
      <c r="ID1077" s="6"/>
      <c r="IE1077" s="6"/>
      <c r="IF1077" s="6"/>
      <c r="IG1077" s="6"/>
      <c r="IH1077" s="6"/>
      <c r="II1077" s="6"/>
      <c r="IJ1077" s="6"/>
      <c r="IK1077" s="6"/>
      <c r="IL1077" s="6"/>
      <c r="IM1077" s="6"/>
      <c r="IN1077" s="6"/>
      <c r="IO1077" s="6"/>
      <c r="IP1077" s="6"/>
      <c r="IQ1077" s="6"/>
      <c r="IR1077" s="6"/>
      <c r="IS1077" s="6"/>
      <c r="IT1077" s="6"/>
      <c r="IU1077" s="6"/>
      <c r="IV1077" s="6"/>
      <c r="IW1077" s="6"/>
      <c r="IX1077" s="6"/>
      <c r="IY1077" s="6"/>
      <c r="IZ1077" s="6"/>
      <c r="JA1077" s="6"/>
      <c r="JB1077" s="6"/>
      <c r="JC1077" s="6"/>
      <c r="JD1077" s="6"/>
    </row>
    <row r="1078" spans="94:264" ht="15.75" customHeight="1"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  <c r="DV1078" s="6"/>
      <c r="DW1078" s="6"/>
      <c r="DX1078" s="6"/>
      <c r="DY1078" s="6"/>
      <c r="DZ1078" s="6"/>
      <c r="EA1078" s="6"/>
      <c r="EB1078" s="6"/>
      <c r="EC1078" s="6"/>
      <c r="ED1078" s="6"/>
      <c r="EE1078" s="6"/>
      <c r="EF1078" s="6"/>
      <c r="EG1078" s="6"/>
      <c r="EH1078" s="6"/>
      <c r="EI1078" s="6"/>
      <c r="EJ1078" s="6"/>
      <c r="EK1078" s="6"/>
      <c r="EL1078" s="6"/>
      <c r="EM1078" s="6"/>
      <c r="EN1078" s="6"/>
      <c r="EO1078" s="6"/>
      <c r="EP1078" s="6"/>
      <c r="EQ1078" s="6"/>
      <c r="ER1078" s="6"/>
      <c r="ES1078" s="6"/>
      <c r="ET1078" s="6"/>
      <c r="EU1078" s="6"/>
      <c r="EV1078" s="6"/>
      <c r="EW1078" s="6"/>
      <c r="EX1078" s="6"/>
      <c r="EY1078" s="6"/>
      <c r="EZ1078" s="6"/>
      <c r="FA1078" s="6"/>
      <c r="FB1078" s="6"/>
      <c r="FC1078" s="6"/>
      <c r="FD1078" s="6"/>
      <c r="FE1078" s="6"/>
      <c r="FF1078" s="6"/>
      <c r="FG1078" s="6"/>
      <c r="FH1078" s="6"/>
      <c r="FI1078" s="6"/>
      <c r="FJ1078" s="6"/>
      <c r="FK1078" s="6"/>
      <c r="FL1078" s="6"/>
      <c r="FM1078" s="6"/>
      <c r="FN1078" s="6"/>
      <c r="FO1078" s="6"/>
      <c r="FP1078" s="6"/>
      <c r="FQ1078" s="6"/>
      <c r="FR1078" s="6"/>
      <c r="FS1078" s="6"/>
      <c r="FT1078" s="6"/>
      <c r="FU1078" s="6"/>
      <c r="FV1078" s="6"/>
      <c r="FW1078" s="6"/>
      <c r="FX1078" s="6"/>
      <c r="FY1078" s="6"/>
      <c r="FZ1078" s="6"/>
      <c r="GA1078" s="6"/>
      <c r="GB1078" s="6"/>
      <c r="GC1078" s="6"/>
      <c r="GD1078" s="6"/>
      <c r="GE1078" s="6"/>
      <c r="GF1078" s="6"/>
      <c r="GG1078" s="6"/>
      <c r="GH1078" s="6"/>
      <c r="GI1078" s="6"/>
      <c r="GJ1078" s="6"/>
      <c r="GK1078" s="6"/>
      <c r="GL1078" s="6"/>
      <c r="GM1078" s="6"/>
      <c r="GN1078" s="6"/>
      <c r="GO1078" s="6"/>
      <c r="GP1078" s="6"/>
      <c r="GQ1078" s="6"/>
      <c r="GR1078" s="6"/>
      <c r="GS1078" s="6"/>
      <c r="GT1078" s="6"/>
      <c r="GU1078" s="6"/>
      <c r="GV1078" s="6"/>
      <c r="GW1078" s="6"/>
      <c r="GX1078" s="6"/>
      <c r="GY1078" s="6"/>
      <c r="GZ1078" s="6"/>
      <c r="HA1078" s="6"/>
      <c r="HB1078" s="6"/>
      <c r="HC1078" s="6"/>
      <c r="HD1078" s="6"/>
      <c r="HE1078" s="6"/>
      <c r="HF1078" s="6"/>
      <c r="HG1078" s="6"/>
      <c r="HH1078" s="6"/>
      <c r="HI1078" s="6"/>
      <c r="HJ1078" s="6"/>
      <c r="HK1078" s="6"/>
      <c r="HL1078" s="6"/>
      <c r="HM1078" s="6"/>
      <c r="HN1078" s="6"/>
      <c r="HO1078" s="6"/>
      <c r="HP1078" s="6"/>
      <c r="HQ1078" s="6"/>
      <c r="HR1078" s="6"/>
      <c r="HS1078" s="6"/>
      <c r="HT1078" s="6"/>
      <c r="HU1078" s="6"/>
      <c r="HV1078" s="6"/>
      <c r="HW1078" s="6"/>
      <c r="HX1078" s="6"/>
      <c r="HY1078" s="6"/>
      <c r="HZ1078" s="6"/>
      <c r="IA1078" s="6"/>
      <c r="IB1078" s="6"/>
      <c r="IC1078" s="6"/>
      <c r="ID1078" s="6"/>
      <c r="IE1078" s="6"/>
      <c r="IF1078" s="6"/>
      <c r="IG1078" s="6"/>
      <c r="IH1078" s="6"/>
      <c r="II1078" s="6"/>
      <c r="IJ1078" s="6"/>
      <c r="IK1078" s="6"/>
      <c r="IL1078" s="6"/>
      <c r="IM1078" s="6"/>
      <c r="IN1078" s="6"/>
      <c r="IO1078" s="6"/>
      <c r="IP1078" s="6"/>
      <c r="IQ1078" s="6"/>
      <c r="IR1078" s="6"/>
      <c r="IS1078" s="6"/>
      <c r="IT1078" s="6"/>
      <c r="IU1078" s="6"/>
      <c r="IV1078" s="6"/>
      <c r="IW1078" s="6"/>
      <c r="IX1078" s="6"/>
      <c r="IY1078" s="6"/>
      <c r="IZ1078" s="6"/>
      <c r="JA1078" s="6"/>
      <c r="JB1078" s="6"/>
      <c r="JC1078" s="6"/>
      <c r="JD1078" s="6"/>
    </row>
    <row r="1079" spans="94:264" ht="15.75" customHeight="1"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  <c r="DV1079" s="6"/>
      <c r="DW1079" s="6"/>
      <c r="DX1079" s="6"/>
      <c r="DY1079" s="6"/>
      <c r="DZ1079" s="6"/>
      <c r="EA1079" s="6"/>
      <c r="EB1079" s="6"/>
      <c r="EC1079" s="6"/>
      <c r="ED1079" s="6"/>
      <c r="EE1079" s="6"/>
      <c r="EF1079" s="6"/>
      <c r="EG1079" s="6"/>
      <c r="EH1079" s="6"/>
      <c r="EI1079" s="6"/>
      <c r="EJ1079" s="6"/>
      <c r="EK1079" s="6"/>
      <c r="EL1079" s="6"/>
      <c r="EM1079" s="6"/>
      <c r="EN1079" s="6"/>
      <c r="EO1079" s="6"/>
      <c r="EP1079" s="6"/>
      <c r="EQ1079" s="6"/>
      <c r="ER1079" s="6"/>
      <c r="ES1079" s="6"/>
      <c r="ET1079" s="6"/>
      <c r="EU1079" s="6"/>
      <c r="EV1079" s="6"/>
      <c r="EW1079" s="6"/>
      <c r="EX1079" s="6"/>
      <c r="EY1079" s="6"/>
      <c r="EZ1079" s="6"/>
      <c r="FA1079" s="6"/>
      <c r="FB1079" s="6"/>
      <c r="FC1079" s="6"/>
      <c r="FD1079" s="6"/>
      <c r="FE1079" s="6"/>
      <c r="FF1079" s="6"/>
      <c r="FG1079" s="6"/>
      <c r="FH1079" s="6"/>
      <c r="FI1079" s="6"/>
      <c r="FJ1079" s="6"/>
      <c r="FK1079" s="6"/>
      <c r="FL1079" s="6"/>
      <c r="FM1079" s="6"/>
      <c r="FN1079" s="6"/>
      <c r="FO1079" s="6"/>
      <c r="FP1079" s="6"/>
      <c r="FQ1079" s="6"/>
      <c r="FR1079" s="6"/>
      <c r="FS1079" s="6"/>
      <c r="FT1079" s="6"/>
      <c r="FU1079" s="6"/>
      <c r="FV1079" s="6"/>
      <c r="FW1079" s="6"/>
      <c r="FX1079" s="6"/>
      <c r="FY1079" s="6"/>
      <c r="FZ1079" s="6"/>
      <c r="GA1079" s="6"/>
      <c r="GB1079" s="6"/>
      <c r="GC1079" s="6"/>
      <c r="GD1079" s="6"/>
      <c r="GE1079" s="6"/>
      <c r="GF1079" s="6"/>
      <c r="GG1079" s="6"/>
      <c r="GH1079" s="6"/>
      <c r="GI1079" s="6"/>
      <c r="GJ1079" s="6"/>
      <c r="GK1079" s="6"/>
      <c r="GL1079" s="6"/>
      <c r="GM1079" s="6"/>
      <c r="GN1079" s="6"/>
      <c r="GO1079" s="6"/>
      <c r="GP1079" s="6"/>
      <c r="GQ1079" s="6"/>
      <c r="GR1079" s="6"/>
      <c r="GS1079" s="6"/>
      <c r="GT1079" s="6"/>
      <c r="GU1079" s="6"/>
      <c r="GV1079" s="6"/>
      <c r="GW1079" s="6"/>
      <c r="GX1079" s="6"/>
      <c r="GY1079" s="6"/>
      <c r="GZ1079" s="6"/>
      <c r="HA1079" s="6"/>
      <c r="HB1079" s="6"/>
      <c r="HC1079" s="6"/>
      <c r="HD1079" s="6"/>
      <c r="HE1079" s="6"/>
      <c r="HF1079" s="6"/>
      <c r="HG1079" s="6"/>
      <c r="HH1079" s="6"/>
      <c r="HI1079" s="6"/>
      <c r="HJ1079" s="6"/>
      <c r="HK1079" s="6"/>
      <c r="HL1079" s="6"/>
      <c r="HM1079" s="6"/>
      <c r="HN1079" s="6"/>
      <c r="HO1079" s="6"/>
      <c r="HP1079" s="6"/>
      <c r="HQ1079" s="6"/>
      <c r="HR1079" s="6"/>
      <c r="HS1079" s="6"/>
      <c r="HT1079" s="6"/>
      <c r="HU1079" s="6"/>
      <c r="HV1079" s="6"/>
      <c r="HW1079" s="6"/>
      <c r="HX1079" s="6"/>
      <c r="HY1079" s="6"/>
      <c r="HZ1079" s="6"/>
      <c r="IA1079" s="6"/>
      <c r="IB1079" s="6"/>
      <c r="IC1079" s="6"/>
      <c r="ID1079" s="6"/>
      <c r="IE1079" s="6"/>
      <c r="IF1079" s="6"/>
      <c r="IG1079" s="6"/>
      <c r="IH1079" s="6"/>
      <c r="II1079" s="6"/>
      <c r="IJ1079" s="6"/>
      <c r="IK1079" s="6"/>
      <c r="IL1079" s="6"/>
      <c r="IM1079" s="6"/>
      <c r="IN1079" s="6"/>
      <c r="IO1079" s="6"/>
      <c r="IP1079" s="6"/>
      <c r="IQ1079" s="6"/>
      <c r="IR1079" s="6"/>
      <c r="IS1079" s="6"/>
      <c r="IT1079" s="6"/>
      <c r="IU1079" s="6"/>
      <c r="IV1079" s="6"/>
      <c r="IW1079" s="6"/>
      <c r="IX1079" s="6"/>
      <c r="IY1079" s="6"/>
      <c r="IZ1079" s="6"/>
      <c r="JA1079" s="6"/>
      <c r="JB1079" s="6"/>
      <c r="JC1079" s="6"/>
      <c r="JD1079" s="6"/>
    </row>
    <row r="1080" spans="94:264" ht="15.75" customHeight="1"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6"/>
      <c r="EA1080" s="6"/>
      <c r="EB1080" s="6"/>
      <c r="EC1080" s="6"/>
      <c r="ED1080" s="6"/>
      <c r="EE1080" s="6"/>
      <c r="EF1080" s="6"/>
      <c r="EG1080" s="6"/>
      <c r="EH1080" s="6"/>
      <c r="EI1080" s="6"/>
      <c r="EJ1080" s="6"/>
      <c r="EK1080" s="6"/>
      <c r="EL1080" s="6"/>
      <c r="EM1080" s="6"/>
      <c r="EN1080" s="6"/>
      <c r="EO1080" s="6"/>
      <c r="EP1080" s="6"/>
      <c r="EQ1080" s="6"/>
      <c r="ER1080" s="6"/>
      <c r="ES1080" s="6"/>
      <c r="ET1080" s="6"/>
      <c r="EU1080" s="6"/>
      <c r="EV1080" s="6"/>
      <c r="EW1080" s="6"/>
      <c r="EX1080" s="6"/>
      <c r="EY1080" s="6"/>
      <c r="EZ1080" s="6"/>
      <c r="FA1080" s="6"/>
      <c r="FB1080" s="6"/>
      <c r="FC1080" s="6"/>
      <c r="FD1080" s="6"/>
      <c r="FE1080" s="6"/>
      <c r="FF1080" s="6"/>
      <c r="FG1080" s="6"/>
      <c r="FH1080" s="6"/>
      <c r="FI1080" s="6"/>
      <c r="FJ1080" s="6"/>
      <c r="FK1080" s="6"/>
      <c r="FL1080" s="6"/>
      <c r="FM1080" s="6"/>
      <c r="FN1080" s="6"/>
      <c r="FO1080" s="6"/>
      <c r="FP1080" s="6"/>
      <c r="FQ1080" s="6"/>
      <c r="FR1080" s="6"/>
      <c r="FS1080" s="6"/>
      <c r="FT1080" s="6"/>
      <c r="FU1080" s="6"/>
      <c r="FV1080" s="6"/>
      <c r="FW1080" s="6"/>
      <c r="FX1080" s="6"/>
      <c r="FY1080" s="6"/>
      <c r="FZ1080" s="6"/>
      <c r="GA1080" s="6"/>
      <c r="GB1080" s="6"/>
      <c r="GC1080" s="6"/>
      <c r="GD1080" s="6"/>
      <c r="GE1080" s="6"/>
      <c r="GF1080" s="6"/>
      <c r="GG1080" s="6"/>
      <c r="GH1080" s="6"/>
      <c r="GI1080" s="6"/>
      <c r="GJ1080" s="6"/>
      <c r="GK1080" s="6"/>
      <c r="GL1080" s="6"/>
      <c r="GM1080" s="6"/>
      <c r="GN1080" s="6"/>
      <c r="GO1080" s="6"/>
      <c r="GP1080" s="6"/>
      <c r="GQ1080" s="6"/>
      <c r="GR1080" s="6"/>
      <c r="GS1080" s="6"/>
      <c r="GT1080" s="6"/>
      <c r="GU1080" s="6"/>
      <c r="GV1080" s="6"/>
      <c r="GW1080" s="6"/>
      <c r="GX1080" s="6"/>
      <c r="GY1080" s="6"/>
      <c r="GZ1080" s="6"/>
      <c r="HA1080" s="6"/>
      <c r="HB1080" s="6"/>
      <c r="HC1080" s="6"/>
      <c r="HD1080" s="6"/>
      <c r="HE1080" s="6"/>
      <c r="HF1080" s="6"/>
      <c r="HG1080" s="6"/>
      <c r="HH1080" s="6"/>
      <c r="HI1080" s="6"/>
      <c r="HJ1080" s="6"/>
      <c r="HK1080" s="6"/>
      <c r="HL1080" s="6"/>
      <c r="HM1080" s="6"/>
      <c r="HN1080" s="6"/>
      <c r="HO1080" s="6"/>
      <c r="HP1080" s="6"/>
      <c r="HQ1080" s="6"/>
      <c r="HR1080" s="6"/>
      <c r="HS1080" s="6"/>
      <c r="HT1080" s="6"/>
      <c r="HU1080" s="6"/>
      <c r="HV1080" s="6"/>
      <c r="HW1080" s="6"/>
      <c r="HX1080" s="6"/>
      <c r="HY1080" s="6"/>
      <c r="HZ1080" s="6"/>
      <c r="IA1080" s="6"/>
      <c r="IB1080" s="6"/>
      <c r="IC1080" s="6"/>
      <c r="ID1080" s="6"/>
      <c r="IE1080" s="6"/>
      <c r="IF1080" s="6"/>
      <c r="IG1080" s="6"/>
      <c r="IH1080" s="6"/>
      <c r="II1080" s="6"/>
      <c r="IJ1080" s="6"/>
      <c r="IK1080" s="6"/>
      <c r="IL1080" s="6"/>
      <c r="IM1080" s="6"/>
      <c r="IN1080" s="6"/>
      <c r="IO1080" s="6"/>
      <c r="IP1080" s="6"/>
      <c r="IQ1080" s="6"/>
      <c r="IR1080" s="6"/>
      <c r="IS1080" s="6"/>
      <c r="IT1080" s="6"/>
      <c r="IU1080" s="6"/>
      <c r="IV1080" s="6"/>
      <c r="IW1080" s="6"/>
      <c r="IX1080" s="6"/>
      <c r="IY1080" s="6"/>
      <c r="IZ1080" s="6"/>
      <c r="JA1080" s="6"/>
      <c r="JB1080" s="6"/>
      <c r="JC1080" s="6"/>
      <c r="JD1080" s="6"/>
    </row>
    <row r="1081" spans="94:264" ht="15.75" customHeight="1">
      <c r="CP1081" s="112"/>
      <c r="CQ1081" s="112"/>
      <c r="CR1081" s="112"/>
      <c r="CS1081" s="112"/>
      <c r="CT1081" s="112"/>
      <c r="CU1081" s="112"/>
      <c r="CV1081" s="112"/>
      <c r="CW1081" s="112"/>
      <c r="CX1081" s="112"/>
      <c r="CY1081" s="112"/>
      <c r="CZ1081" s="112"/>
      <c r="DA1081" s="112"/>
      <c r="DB1081" s="112"/>
      <c r="DC1081" s="112"/>
      <c r="DD1081" s="112"/>
      <c r="DE1081" s="112"/>
      <c r="DF1081" s="112"/>
      <c r="DG1081" s="112"/>
      <c r="DH1081" s="112"/>
      <c r="DI1081" s="112"/>
      <c r="DJ1081" s="112"/>
      <c r="DK1081" s="112"/>
      <c r="DL1081" s="112"/>
      <c r="DM1081" s="112"/>
      <c r="DN1081" s="112"/>
      <c r="DO1081" s="112"/>
      <c r="DP1081" s="112"/>
      <c r="DQ1081" s="112"/>
      <c r="DR1081" s="112"/>
      <c r="DS1081" s="112"/>
      <c r="DT1081" s="112"/>
      <c r="DU1081" s="112"/>
      <c r="DV1081" s="112"/>
      <c r="DW1081" s="112"/>
      <c r="DX1081" s="112"/>
      <c r="DY1081" s="112"/>
      <c r="DZ1081" s="112"/>
      <c r="EA1081" s="112"/>
      <c r="EB1081" s="112"/>
      <c r="EC1081" s="112"/>
      <c r="ED1081" s="112"/>
      <c r="EE1081" s="112"/>
      <c r="EF1081" s="112"/>
      <c r="EG1081" s="112"/>
      <c r="EH1081" s="112"/>
      <c r="EI1081" s="112"/>
      <c r="EJ1081" s="112"/>
      <c r="EK1081" s="112"/>
      <c r="EL1081" s="112"/>
      <c r="EM1081" s="112"/>
      <c r="EN1081" s="112"/>
      <c r="EO1081" s="112"/>
      <c r="EP1081" s="112"/>
      <c r="EQ1081" s="112"/>
      <c r="ER1081" s="112"/>
      <c r="ES1081" s="112"/>
      <c r="ET1081" s="112"/>
      <c r="EU1081" s="112"/>
      <c r="EV1081" s="112"/>
      <c r="EW1081" s="112"/>
      <c r="EX1081" s="112"/>
      <c r="EY1081" s="112"/>
      <c r="EZ1081" s="112"/>
      <c r="FA1081" s="112"/>
      <c r="FB1081" s="112"/>
      <c r="FC1081" s="112"/>
      <c r="FD1081" s="112"/>
      <c r="FE1081" s="112"/>
      <c r="FF1081" s="112"/>
      <c r="FG1081" s="112"/>
      <c r="FH1081" s="112"/>
      <c r="FI1081" s="112"/>
      <c r="FJ1081" s="112"/>
      <c r="FK1081" s="112"/>
      <c r="FL1081" s="112"/>
      <c r="FM1081" s="112"/>
      <c r="FN1081" s="112"/>
      <c r="FO1081" s="112"/>
      <c r="FP1081" s="112"/>
      <c r="FQ1081" s="112"/>
      <c r="FR1081" s="112"/>
      <c r="FS1081" s="112"/>
      <c r="FT1081" s="112"/>
      <c r="FU1081" s="112"/>
      <c r="FV1081" s="112"/>
      <c r="FW1081" s="112"/>
      <c r="FX1081" s="112"/>
      <c r="FY1081" s="112"/>
      <c r="FZ1081" s="112"/>
      <c r="GA1081" s="112"/>
      <c r="GB1081" s="112"/>
      <c r="GC1081" s="112"/>
      <c r="GD1081" s="112"/>
      <c r="GE1081" s="112"/>
      <c r="GF1081" s="112"/>
      <c r="GG1081" s="112"/>
      <c r="GH1081" s="112"/>
      <c r="GI1081" s="112"/>
      <c r="GJ1081" s="112"/>
      <c r="GK1081" s="112"/>
      <c r="GL1081" s="112"/>
      <c r="GM1081" s="112"/>
      <c r="GN1081" s="112"/>
      <c r="GO1081" s="112"/>
      <c r="GP1081" s="112"/>
      <c r="GQ1081" s="112"/>
      <c r="GR1081" s="112"/>
      <c r="GS1081" s="112"/>
      <c r="GT1081" s="112"/>
      <c r="GU1081" s="112"/>
      <c r="GV1081" s="112"/>
      <c r="GW1081" s="112"/>
      <c r="GX1081" s="112"/>
      <c r="GY1081" s="112"/>
      <c r="GZ1081" s="112"/>
      <c r="HA1081" s="112"/>
      <c r="HB1081" s="112"/>
      <c r="HC1081" s="112"/>
      <c r="HD1081" s="112"/>
      <c r="HE1081" s="112"/>
      <c r="HF1081" s="112"/>
      <c r="HG1081" s="112"/>
      <c r="HH1081" s="112"/>
      <c r="HI1081" s="112"/>
      <c r="HJ1081" s="112"/>
      <c r="HK1081" s="112"/>
      <c r="HL1081" s="112"/>
      <c r="HM1081" s="112"/>
      <c r="HN1081" s="112"/>
      <c r="HO1081" s="112"/>
      <c r="HP1081" s="112"/>
      <c r="HQ1081" s="112"/>
      <c r="HR1081" s="112"/>
      <c r="HS1081" s="112"/>
      <c r="HT1081" s="112"/>
      <c r="HU1081" s="112"/>
      <c r="HV1081" s="112"/>
      <c r="HW1081" s="112"/>
      <c r="HX1081" s="112"/>
      <c r="HY1081" s="112"/>
      <c r="HZ1081" s="112"/>
      <c r="IA1081" s="112"/>
      <c r="IB1081" s="112"/>
      <c r="IC1081" s="112"/>
      <c r="ID1081" s="112"/>
      <c r="IE1081" s="112"/>
      <c r="IF1081" s="112"/>
      <c r="IG1081" s="112"/>
      <c r="IH1081" s="112"/>
      <c r="II1081" s="112"/>
      <c r="IJ1081" s="112"/>
      <c r="IK1081" s="112"/>
      <c r="IL1081" s="112"/>
      <c r="IM1081" s="112"/>
      <c r="IN1081" s="112"/>
      <c r="IO1081" s="112"/>
      <c r="IP1081" s="112"/>
      <c r="IQ1081" s="112"/>
      <c r="IR1081" s="112"/>
      <c r="IS1081" s="112"/>
      <c r="IT1081" s="112"/>
      <c r="IU1081" s="112"/>
      <c r="IV1081" s="112"/>
      <c r="IW1081" s="112"/>
      <c r="IX1081" s="112"/>
      <c r="IY1081" s="112"/>
      <c r="IZ1081" s="112"/>
      <c r="JA1081" s="112"/>
      <c r="JB1081" s="112"/>
      <c r="JC1081" s="112"/>
      <c r="JD1081" s="112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60"/>
  <sheetViews>
    <sheetView workbookViewId="0">
      <selection activeCell="A305" sqref="A305:XFD571"/>
    </sheetView>
  </sheetViews>
  <sheetFormatPr defaultRowHeight="16.5"/>
  <cols>
    <col min="1" max="1" width="9" style="31" customWidth="1"/>
    <col min="2" max="2" width="31" style="31" customWidth="1"/>
    <col min="3" max="23" width="9" style="31"/>
    <col min="24" max="25" width="8" style="31" customWidth="1"/>
    <col min="26" max="16384" width="9" style="31"/>
  </cols>
  <sheetData>
    <row r="1" spans="1:38" ht="17.25" thickBot="1">
      <c r="A1" s="116"/>
      <c r="B1" s="116"/>
      <c r="C1" s="116"/>
      <c r="D1" s="116"/>
      <c r="E1" s="116"/>
      <c r="F1" s="116"/>
      <c r="G1" s="117"/>
      <c r="H1" s="113" t="s">
        <v>0</v>
      </c>
      <c r="I1" s="114"/>
      <c r="J1" s="114"/>
      <c r="K1" s="118"/>
      <c r="L1" s="113" t="s">
        <v>1</v>
      </c>
      <c r="M1" s="114"/>
      <c r="N1" s="114"/>
      <c r="O1" s="114"/>
      <c r="P1" s="114"/>
      <c r="Q1" s="114"/>
      <c r="R1" s="114"/>
      <c r="S1" s="118"/>
      <c r="T1" s="113" t="s">
        <v>3</v>
      </c>
      <c r="U1" s="114"/>
      <c r="V1" s="114"/>
      <c r="W1" s="118"/>
      <c r="X1" s="113" t="s">
        <v>2046</v>
      </c>
      <c r="Y1" s="114"/>
      <c r="Z1" s="118"/>
      <c r="AA1" s="113" t="s">
        <v>2</v>
      </c>
      <c r="AB1" s="114"/>
      <c r="AC1" s="114"/>
      <c r="AD1" s="114"/>
      <c r="AE1" s="114"/>
      <c r="AF1" s="114"/>
      <c r="AG1" s="114"/>
      <c r="AH1" s="114"/>
      <c r="AI1" s="114"/>
      <c r="AJ1" s="115"/>
      <c r="AK1" s="64"/>
      <c r="AL1" s="31" t="e">
        <f>-additional</f>
        <v>#NAME?</v>
      </c>
    </row>
    <row r="2" spans="1:38" ht="17.25" thickBot="1">
      <c r="A2" s="58" t="s">
        <v>4</v>
      </c>
      <c r="B2" s="59" t="s">
        <v>5</v>
      </c>
      <c r="C2" s="56" t="s">
        <v>6</v>
      </c>
      <c r="D2" s="56" t="s">
        <v>7</v>
      </c>
      <c r="E2" s="56" t="s">
        <v>29</v>
      </c>
      <c r="F2" s="56" t="s">
        <v>8</v>
      </c>
      <c r="G2" s="56" t="s">
        <v>9</v>
      </c>
      <c r="H2" s="55" t="s">
        <v>10</v>
      </c>
      <c r="I2" s="56" t="s">
        <v>11</v>
      </c>
      <c r="J2" s="56" t="s">
        <v>12</v>
      </c>
      <c r="K2" s="56" t="s">
        <v>13</v>
      </c>
      <c r="L2" s="55" t="s">
        <v>14</v>
      </c>
      <c r="M2" s="56" t="s">
        <v>15</v>
      </c>
      <c r="N2" s="56" t="s">
        <v>21</v>
      </c>
      <c r="O2" s="56" t="s">
        <v>16</v>
      </c>
      <c r="P2" s="56" t="s">
        <v>17</v>
      </c>
      <c r="Q2" s="56" t="s">
        <v>18</v>
      </c>
      <c r="R2" s="56" t="s">
        <v>19</v>
      </c>
      <c r="S2" s="56" t="s">
        <v>20</v>
      </c>
      <c r="T2" s="55" t="s">
        <v>23</v>
      </c>
      <c r="U2" s="56" t="s">
        <v>24</v>
      </c>
      <c r="V2" s="56" t="s">
        <v>99</v>
      </c>
      <c r="W2" s="56" t="s">
        <v>100</v>
      </c>
      <c r="X2" s="55" t="s">
        <v>2047</v>
      </c>
      <c r="Y2" s="56" t="s">
        <v>2048</v>
      </c>
      <c r="Z2" s="56" t="s">
        <v>2049</v>
      </c>
      <c r="AA2" s="55" t="s">
        <v>14</v>
      </c>
      <c r="AB2" s="56" t="s">
        <v>15</v>
      </c>
      <c r="AC2" s="56" t="s">
        <v>21</v>
      </c>
      <c r="AD2" s="56" t="s">
        <v>16</v>
      </c>
      <c r="AE2" s="56" t="s">
        <v>22</v>
      </c>
      <c r="AF2" s="55" t="s">
        <v>23</v>
      </c>
      <c r="AG2" s="56" t="s">
        <v>99</v>
      </c>
      <c r="AH2" s="56" t="s">
        <v>101</v>
      </c>
      <c r="AI2" s="56" t="s">
        <v>24</v>
      </c>
      <c r="AJ2" s="56" t="s">
        <v>100</v>
      </c>
      <c r="AK2" s="65" t="s">
        <v>25</v>
      </c>
      <c r="AL2" s="31">
        <v>-9999</v>
      </c>
    </row>
    <row r="3" spans="1:38" ht="17.25" thickBot="1">
      <c r="A3" s="75">
        <v>1</v>
      </c>
      <c r="B3" s="60" t="s">
        <v>3000</v>
      </c>
      <c r="C3" s="61" t="s">
        <v>2102</v>
      </c>
      <c r="D3" s="72" t="s">
        <v>107</v>
      </c>
      <c r="E3" s="61" t="s">
        <v>95</v>
      </c>
      <c r="F3" s="72" t="s">
        <v>3001</v>
      </c>
      <c r="G3" s="72">
        <v>2000</v>
      </c>
      <c r="H3" s="73">
        <v>1</v>
      </c>
      <c r="I3" s="74">
        <v>1</v>
      </c>
      <c r="J3" s="74">
        <v>74</v>
      </c>
      <c r="K3" s="74">
        <v>0.8</v>
      </c>
      <c r="L3" s="62">
        <v>0</v>
      </c>
      <c r="M3" s="63">
        <v>0</v>
      </c>
      <c r="N3" s="63">
        <v>0</v>
      </c>
      <c r="O3" s="63">
        <v>0</v>
      </c>
      <c r="P3" s="63">
        <v>0</v>
      </c>
      <c r="Q3" s="63">
        <v>0</v>
      </c>
      <c r="R3" s="63">
        <v>0</v>
      </c>
      <c r="S3" s="63">
        <v>0</v>
      </c>
      <c r="T3" s="62">
        <v>0</v>
      </c>
      <c r="U3" s="63">
        <v>0</v>
      </c>
      <c r="V3" s="74">
        <v>0.1</v>
      </c>
      <c r="W3" s="74">
        <v>0.1</v>
      </c>
      <c r="X3" s="73">
        <v>3</v>
      </c>
      <c r="Y3" s="74">
        <v>3</v>
      </c>
      <c r="Z3" s="74">
        <v>1</v>
      </c>
      <c r="AA3" s="62">
        <v>0</v>
      </c>
      <c r="AB3" s="63">
        <v>0</v>
      </c>
      <c r="AC3" s="63">
        <v>0</v>
      </c>
      <c r="AD3" s="63">
        <v>0</v>
      </c>
      <c r="AE3" s="63">
        <v>0</v>
      </c>
      <c r="AF3" s="62">
        <v>0</v>
      </c>
      <c r="AG3" s="74">
        <v>0.08</v>
      </c>
      <c r="AH3" s="74">
        <v>0.08</v>
      </c>
      <c r="AI3" s="63">
        <v>0</v>
      </c>
      <c r="AJ3" s="74">
        <v>0.08</v>
      </c>
      <c r="AK3" s="66" t="s">
        <v>25</v>
      </c>
      <c r="AL3" s="31" t="s">
        <v>102</v>
      </c>
    </row>
    <row r="4" spans="1:38" ht="17.25" thickBot="1">
      <c r="A4" s="75">
        <v>2</v>
      </c>
      <c r="B4" s="60" t="s">
        <v>3002</v>
      </c>
      <c r="C4" s="61" t="s">
        <v>2120</v>
      </c>
      <c r="D4" s="72" t="s">
        <v>103</v>
      </c>
      <c r="E4" s="61" t="s">
        <v>2647</v>
      </c>
      <c r="F4" s="72" t="s">
        <v>3003</v>
      </c>
      <c r="G4" s="72">
        <v>2002</v>
      </c>
      <c r="H4" s="73">
        <v>1</v>
      </c>
      <c r="I4" s="74">
        <v>1</v>
      </c>
      <c r="J4" s="74">
        <v>86</v>
      </c>
      <c r="K4" s="74">
        <v>1</v>
      </c>
      <c r="L4" s="62">
        <v>0</v>
      </c>
      <c r="M4" s="63">
        <v>0</v>
      </c>
      <c r="N4" s="63">
        <v>0</v>
      </c>
      <c r="O4" s="63">
        <v>0</v>
      </c>
      <c r="P4" s="63">
        <v>0</v>
      </c>
      <c r="Q4" s="63">
        <v>0</v>
      </c>
      <c r="R4" s="63">
        <v>0</v>
      </c>
      <c r="S4" s="63">
        <v>0</v>
      </c>
      <c r="T4" s="62">
        <v>0</v>
      </c>
      <c r="U4" s="63">
        <v>0</v>
      </c>
      <c r="V4" s="74">
        <v>0.3</v>
      </c>
      <c r="W4" s="74">
        <v>0.3</v>
      </c>
      <c r="X4" s="73">
        <v>2</v>
      </c>
      <c r="Y4" s="74">
        <v>3</v>
      </c>
      <c r="Z4" s="74">
        <v>5</v>
      </c>
      <c r="AA4" s="62">
        <v>0</v>
      </c>
      <c r="AB4" s="63">
        <v>0</v>
      </c>
      <c r="AC4" s="63">
        <v>0</v>
      </c>
      <c r="AD4" s="63">
        <v>0</v>
      </c>
      <c r="AE4" s="63">
        <v>0</v>
      </c>
      <c r="AF4" s="62">
        <v>0</v>
      </c>
      <c r="AG4" s="74">
        <v>0.36</v>
      </c>
      <c r="AH4" s="74">
        <v>0.36</v>
      </c>
      <c r="AI4" s="63">
        <v>0</v>
      </c>
      <c r="AJ4" s="74">
        <v>0.36</v>
      </c>
      <c r="AK4" s="66" t="s">
        <v>25</v>
      </c>
      <c r="AL4" s="31" t="s">
        <v>104</v>
      </c>
    </row>
    <row r="5" spans="1:38" ht="17.25" thickBot="1">
      <c r="A5" s="75">
        <v>3</v>
      </c>
      <c r="B5" s="60" t="s">
        <v>3004</v>
      </c>
      <c r="C5" s="61" t="s">
        <v>2102</v>
      </c>
      <c r="D5" s="72" t="s">
        <v>103</v>
      </c>
      <c r="E5" s="61" t="s">
        <v>2999</v>
      </c>
      <c r="F5" s="72" t="s">
        <v>3005</v>
      </c>
      <c r="G5" s="72">
        <v>1998</v>
      </c>
      <c r="H5" s="73">
        <v>1</v>
      </c>
      <c r="I5" s="74">
        <v>1</v>
      </c>
      <c r="J5" s="74">
        <v>63</v>
      </c>
      <c r="K5" s="74">
        <v>0.7</v>
      </c>
      <c r="L5" s="62">
        <v>0</v>
      </c>
      <c r="M5" s="63">
        <v>0</v>
      </c>
      <c r="N5" s="63">
        <v>0</v>
      </c>
      <c r="O5" s="63">
        <v>0</v>
      </c>
      <c r="P5" s="63">
        <v>0</v>
      </c>
      <c r="Q5" s="63">
        <v>0</v>
      </c>
      <c r="R5" s="63">
        <v>0</v>
      </c>
      <c r="S5" s="63">
        <v>0</v>
      </c>
      <c r="T5" s="62">
        <v>0</v>
      </c>
      <c r="U5" s="63">
        <v>0</v>
      </c>
      <c r="V5" s="63">
        <v>0</v>
      </c>
      <c r="W5" s="63">
        <v>0</v>
      </c>
      <c r="X5" s="73">
        <v>1</v>
      </c>
      <c r="Y5" s="74">
        <v>4</v>
      </c>
      <c r="Z5" s="74">
        <v>3</v>
      </c>
      <c r="AA5" s="62">
        <v>0</v>
      </c>
      <c r="AB5" s="63">
        <v>0</v>
      </c>
      <c r="AC5" s="63">
        <v>0</v>
      </c>
      <c r="AD5" s="63">
        <v>0</v>
      </c>
      <c r="AE5" s="63">
        <v>0</v>
      </c>
      <c r="AF5" s="62">
        <v>0</v>
      </c>
      <c r="AG5" s="74">
        <v>0.04</v>
      </c>
      <c r="AH5" s="74">
        <v>0.04</v>
      </c>
      <c r="AI5" s="63">
        <v>0</v>
      </c>
      <c r="AJ5" s="74">
        <v>0.04</v>
      </c>
      <c r="AK5" s="66" t="s">
        <v>25</v>
      </c>
      <c r="AL5" s="31" t="s">
        <v>106</v>
      </c>
    </row>
    <row r="6" spans="1:38" ht="17.25" thickBot="1">
      <c r="A6" s="75">
        <v>4</v>
      </c>
      <c r="B6" s="60" t="s">
        <v>3006</v>
      </c>
      <c r="C6" s="61" t="s">
        <v>2120</v>
      </c>
      <c r="D6" s="72" t="s">
        <v>103</v>
      </c>
      <c r="E6" s="61" t="s">
        <v>73</v>
      </c>
      <c r="F6" s="72" t="s">
        <v>3007</v>
      </c>
      <c r="G6" s="72">
        <v>2002</v>
      </c>
      <c r="H6" s="73">
        <v>1</v>
      </c>
      <c r="I6" s="63">
        <v>0</v>
      </c>
      <c r="J6" s="74">
        <v>17</v>
      </c>
      <c r="K6" s="74">
        <v>0.2</v>
      </c>
      <c r="L6" s="73">
        <v>1</v>
      </c>
      <c r="M6" s="63">
        <v>0</v>
      </c>
      <c r="N6" s="74">
        <v>1</v>
      </c>
      <c r="O6" s="74">
        <v>1</v>
      </c>
      <c r="P6" s="63">
        <v>0</v>
      </c>
      <c r="Q6" s="63">
        <v>0</v>
      </c>
      <c r="R6" s="63">
        <v>0</v>
      </c>
      <c r="S6" s="63">
        <v>0</v>
      </c>
      <c r="T6" s="73">
        <v>0.3</v>
      </c>
      <c r="U6" s="74">
        <v>0.3</v>
      </c>
      <c r="V6" s="63">
        <v>0</v>
      </c>
      <c r="W6" s="74">
        <v>0.3</v>
      </c>
      <c r="X6" s="62">
        <v>0</v>
      </c>
      <c r="Y6" s="63">
        <v>0</v>
      </c>
      <c r="Z6" s="74">
        <v>2</v>
      </c>
      <c r="AA6" s="73">
        <v>5.29</v>
      </c>
      <c r="AB6" s="63">
        <v>0</v>
      </c>
      <c r="AC6" s="74">
        <v>5.29</v>
      </c>
      <c r="AD6" s="74">
        <v>5.29</v>
      </c>
      <c r="AE6" s="74">
        <v>5.29</v>
      </c>
      <c r="AF6" s="73">
        <v>1.34</v>
      </c>
      <c r="AG6" s="63">
        <v>0</v>
      </c>
      <c r="AH6" s="74">
        <v>1.34</v>
      </c>
      <c r="AI6" s="74">
        <v>1.34</v>
      </c>
      <c r="AJ6" s="74">
        <v>1.34</v>
      </c>
      <c r="AK6" s="66" t="s">
        <v>25</v>
      </c>
      <c r="AL6" s="31" t="s">
        <v>108</v>
      </c>
    </row>
    <row r="7" spans="1:38" ht="17.25" thickBot="1">
      <c r="A7" s="75">
        <v>5</v>
      </c>
      <c r="B7" s="60" t="s">
        <v>109</v>
      </c>
      <c r="C7" s="61" t="s">
        <v>2103</v>
      </c>
      <c r="D7" s="72" t="s">
        <v>107</v>
      </c>
      <c r="E7" s="61" t="s">
        <v>91</v>
      </c>
      <c r="F7" s="72" t="s">
        <v>3008</v>
      </c>
      <c r="G7" s="72">
        <v>1996</v>
      </c>
      <c r="H7" s="73">
        <v>1</v>
      </c>
      <c r="I7" s="74">
        <v>1</v>
      </c>
      <c r="J7" s="74">
        <v>90</v>
      </c>
      <c r="K7" s="74">
        <v>1</v>
      </c>
      <c r="L7" s="62">
        <v>0</v>
      </c>
      <c r="M7" s="63">
        <v>0</v>
      </c>
      <c r="N7" s="63">
        <v>0</v>
      </c>
      <c r="O7" s="63">
        <v>0</v>
      </c>
      <c r="P7" s="63">
        <v>0</v>
      </c>
      <c r="Q7" s="63">
        <v>0</v>
      </c>
      <c r="R7" s="63">
        <v>0</v>
      </c>
      <c r="S7" s="63">
        <v>0</v>
      </c>
      <c r="T7" s="62">
        <v>0</v>
      </c>
      <c r="U7" s="63">
        <v>0</v>
      </c>
      <c r="V7" s="63">
        <v>0</v>
      </c>
      <c r="W7" s="63">
        <v>0</v>
      </c>
      <c r="X7" s="62">
        <v>0</v>
      </c>
      <c r="Y7" s="74">
        <v>3</v>
      </c>
      <c r="Z7" s="63">
        <v>0</v>
      </c>
      <c r="AA7" s="62">
        <v>0</v>
      </c>
      <c r="AB7" s="63">
        <v>0</v>
      </c>
      <c r="AC7" s="63">
        <v>0</v>
      </c>
      <c r="AD7" s="63">
        <v>0</v>
      </c>
      <c r="AE7" s="63">
        <v>0</v>
      </c>
      <c r="AF7" s="62">
        <v>0</v>
      </c>
      <c r="AG7" s="63">
        <v>0</v>
      </c>
      <c r="AH7" s="63">
        <v>0</v>
      </c>
      <c r="AI7" s="63">
        <v>0</v>
      </c>
      <c r="AJ7" s="63">
        <v>0</v>
      </c>
      <c r="AK7" s="66" t="s">
        <v>25</v>
      </c>
      <c r="AL7" s="31" t="s">
        <v>110</v>
      </c>
    </row>
    <row r="8" spans="1:38" ht="17.25" thickBot="1">
      <c r="A8" s="75">
        <v>6</v>
      </c>
      <c r="B8" s="60" t="s">
        <v>3009</v>
      </c>
      <c r="C8" s="61" t="s">
        <v>2125</v>
      </c>
      <c r="D8" s="72" t="s">
        <v>107</v>
      </c>
      <c r="E8" s="61" t="s">
        <v>2647</v>
      </c>
      <c r="F8" s="72" t="s">
        <v>3010</v>
      </c>
      <c r="G8" s="72">
        <v>1999</v>
      </c>
      <c r="H8" s="73">
        <v>1</v>
      </c>
      <c r="I8" s="74">
        <v>1</v>
      </c>
      <c r="J8" s="74">
        <v>90</v>
      </c>
      <c r="K8" s="74">
        <v>1</v>
      </c>
      <c r="L8" s="62">
        <v>0</v>
      </c>
      <c r="M8" s="63">
        <v>0</v>
      </c>
      <c r="N8" s="63">
        <v>0</v>
      </c>
      <c r="O8" s="63">
        <v>0</v>
      </c>
      <c r="P8" s="63">
        <v>0</v>
      </c>
      <c r="Q8" s="63">
        <v>0</v>
      </c>
      <c r="R8" s="74">
        <v>1</v>
      </c>
      <c r="S8" s="63">
        <v>0</v>
      </c>
      <c r="T8" s="73">
        <v>0.1</v>
      </c>
      <c r="U8" s="74">
        <v>0.1</v>
      </c>
      <c r="V8" s="63">
        <v>0</v>
      </c>
      <c r="W8" s="74">
        <v>0.1</v>
      </c>
      <c r="X8" s="73">
        <v>1</v>
      </c>
      <c r="Y8" s="74">
        <v>1</v>
      </c>
      <c r="Z8" s="74">
        <v>1</v>
      </c>
      <c r="AA8" s="62">
        <v>0</v>
      </c>
      <c r="AB8" s="63">
        <v>0</v>
      </c>
      <c r="AC8" s="63">
        <v>0</v>
      </c>
      <c r="AD8" s="63">
        <v>0</v>
      </c>
      <c r="AE8" s="63">
        <v>0</v>
      </c>
      <c r="AF8" s="73">
        <v>0.06</v>
      </c>
      <c r="AG8" s="63">
        <v>0</v>
      </c>
      <c r="AH8" s="74">
        <v>0.06</v>
      </c>
      <c r="AI8" s="74">
        <v>0.06</v>
      </c>
      <c r="AJ8" s="74">
        <v>0.06</v>
      </c>
      <c r="AK8" s="66" t="s">
        <v>25</v>
      </c>
      <c r="AL8" s="31" t="s">
        <v>2051</v>
      </c>
    </row>
    <row r="9" spans="1:38" ht="17.25" thickBot="1">
      <c r="A9" s="75">
        <v>7</v>
      </c>
      <c r="B9" s="60" t="s">
        <v>3011</v>
      </c>
      <c r="C9" s="61" t="s">
        <v>2117</v>
      </c>
      <c r="D9" s="72" t="s">
        <v>105</v>
      </c>
      <c r="E9" s="61" t="s">
        <v>87</v>
      </c>
      <c r="F9" s="72" t="s">
        <v>3012</v>
      </c>
      <c r="G9" s="72">
        <v>1996</v>
      </c>
      <c r="H9" s="73">
        <v>1</v>
      </c>
      <c r="I9" s="74">
        <v>1</v>
      </c>
      <c r="J9" s="74">
        <v>71</v>
      </c>
      <c r="K9" s="74">
        <v>0.8</v>
      </c>
      <c r="L9" s="62">
        <v>0</v>
      </c>
      <c r="M9" s="63">
        <v>0</v>
      </c>
      <c r="N9" s="63">
        <v>0</v>
      </c>
      <c r="O9" s="63">
        <v>0</v>
      </c>
      <c r="P9" s="63">
        <v>0</v>
      </c>
      <c r="Q9" s="63">
        <v>0</v>
      </c>
      <c r="R9" s="74">
        <v>1</v>
      </c>
      <c r="S9" s="63">
        <v>0</v>
      </c>
      <c r="T9" s="62">
        <v>0</v>
      </c>
      <c r="U9" s="63">
        <v>0</v>
      </c>
      <c r="V9" s="63">
        <v>0</v>
      </c>
      <c r="W9" s="63">
        <v>0</v>
      </c>
      <c r="X9" s="73">
        <v>1</v>
      </c>
      <c r="Y9" s="63">
        <v>0</v>
      </c>
      <c r="Z9" s="74">
        <v>1</v>
      </c>
      <c r="AA9" s="62">
        <v>0</v>
      </c>
      <c r="AB9" s="63">
        <v>0</v>
      </c>
      <c r="AC9" s="63">
        <v>0</v>
      </c>
      <c r="AD9" s="63">
        <v>0</v>
      </c>
      <c r="AE9" s="63">
        <v>0</v>
      </c>
      <c r="AF9" s="73">
        <v>0.02</v>
      </c>
      <c r="AG9" s="63">
        <v>0</v>
      </c>
      <c r="AH9" s="74">
        <v>0.02</v>
      </c>
      <c r="AI9" s="74">
        <v>0.02</v>
      </c>
      <c r="AJ9" s="74">
        <v>0.02</v>
      </c>
      <c r="AK9" s="66" t="s">
        <v>25</v>
      </c>
      <c r="AL9" s="31" t="s">
        <v>112</v>
      </c>
    </row>
    <row r="10" spans="1:38" ht="17.25" thickBot="1">
      <c r="A10" s="75">
        <v>8</v>
      </c>
      <c r="B10" s="60" t="s">
        <v>111</v>
      </c>
      <c r="C10" s="61" t="s">
        <v>2105</v>
      </c>
      <c r="D10" s="72" t="s">
        <v>107</v>
      </c>
      <c r="E10" s="61" t="s">
        <v>93</v>
      </c>
      <c r="F10" s="72" t="s">
        <v>3013</v>
      </c>
      <c r="G10" s="72">
        <v>2001</v>
      </c>
      <c r="H10" s="73">
        <v>1</v>
      </c>
      <c r="I10" s="74">
        <v>1</v>
      </c>
      <c r="J10" s="74">
        <v>76</v>
      </c>
      <c r="K10" s="74">
        <v>0.8</v>
      </c>
      <c r="L10" s="62">
        <v>0</v>
      </c>
      <c r="M10" s="63">
        <v>0</v>
      </c>
      <c r="N10" s="63">
        <v>0</v>
      </c>
      <c r="O10" s="63">
        <v>0</v>
      </c>
      <c r="P10" s="63">
        <v>0</v>
      </c>
      <c r="Q10" s="63">
        <v>0</v>
      </c>
      <c r="R10" s="74">
        <v>1</v>
      </c>
      <c r="S10" s="63">
        <v>0</v>
      </c>
      <c r="T10" s="62">
        <v>0</v>
      </c>
      <c r="U10" s="63">
        <v>0</v>
      </c>
      <c r="V10" s="63">
        <v>0</v>
      </c>
      <c r="W10" s="63">
        <v>0</v>
      </c>
      <c r="X10" s="73">
        <v>2</v>
      </c>
      <c r="Y10" s="74">
        <v>4</v>
      </c>
      <c r="Z10" s="74">
        <v>2</v>
      </c>
      <c r="AA10" s="62">
        <v>0</v>
      </c>
      <c r="AB10" s="63">
        <v>0</v>
      </c>
      <c r="AC10" s="63">
        <v>0</v>
      </c>
      <c r="AD10" s="63">
        <v>0</v>
      </c>
      <c r="AE10" s="63">
        <v>0</v>
      </c>
      <c r="AF10" s="62">
        <v>0</v>
      </c>
      <c r="AG10" s="74">
        <v>0.04</v>
      </c>
      <c r="AH10" s="74">
        <v>0.04</v>
      </c>
      <c r="AI10" s="63">
        <v>0</v>
      </c>
      <c r="AJ10" s="74">
        <v>0.04</v>
      </c>
      <c r="AK10" s="66" t="s">
        <v>25</v>
      </c>
      <c r="AL10" s="31" t="s">
        <v>114</v>
      </c>
    </row>
    <row r="11" spans="1:38" ht="17.25" thickBot="1">
      <c r="A11" s="75">
        <v>9</v>
      </c>
      <c r="B11" s="60" t="s">
        <v>113</v>
      </c>
      <c r="C11" s="61" t="s">
        <v>2106</v>
      </c>
      <c r="D11" s="72" t="s">
        <v>107</v>
      </c>
      <c r="E11" s="61" t="s">
        <v>77</v>
      </c>
      <c r="F11" s="72" t="s">
        <v>3014</v>
      </c>
      <c r="G11" s="72">
        <v>1998</v>
      </c>
      <c r="H11" s="73">
        <v>1</v>
      </c>
      <c r="I11" s="74">
        <v>1</v>
      </c>
      <c r="J11" s="74">
        <v>83</v>
      </c>
      <c r="K11" s="74">
        <v>0.9</v>
      </c>
      <c r="L11" s="62">
        <v>0</v>
      </c>
      <c r="M11" s="63">
        <v>0</v>
      </c>
      <c r="N11" s="63">
        <v>0</v>
      </c>
      <c r="O11" s="63">
        <v>0</v>
      </c>
      <c r="P11" s="63">
        <v>0</v>
      </c>
      <c r="Q11" s="63">
        <v>0</v>
      </c>
      <c r="R11" s="63">
        <v>0</v>
      </c>
      <c r="S11" s="63">
        <v>0</v>
      </c>
      <c r="T11" s="62">
        <v>0</v>
      </c>
      <c r="U11" s="63">
        <v>0</v>
      </c>
      <c r="V11" s="63">
        <v>0</v>
      </c>
      <c r="W11" s="63">
        <v>0</v>
      </c>
      <c r="X11" s="62">
        <v>0</v>
      </c>
      <c r="Y11" s="74">
        <v>1</v>
      </c>
      <c r="Z11" s="63">
        <v>0</v>
      </c>
      <c r="AA11" s="62">
        <v>0</v>
      </c>
      <c r="AB11" s="63">
        <v>0</v>
      </c>
      <c r="AC11" s="63">
        <v>0</v>
      </c>
      <c r="AD11" s="63">
        <v>0</v>
      </c>
      <c r="AE11" s="63">
        <v>0</v>
      </c>
      <c r="AF11" s="62">
        <v>0</v>
      </c>
      <c r="AG11" s="63">
        <v>0</v>
      </c>
      <c r="AH11" s="63">
        <v>0</v>
      </c>
      <c r="AI11" s="63">
        <v>0</v>
      </c>
      <c r="AJ11" s="63">
        <v>0</v>
      </c>
      <c r="AK11" s="66" t="s">
        <v>25</v>
      </c>
      <c r="AL11" s="31" t="s">
        <v>116</v>
      </c>
    </row>
    <row r="12" spans="1:38" ht="17.25" thickBot="1">
      <c r="A12" s="75">
        <v>10</v>
      </c>
      <c r="B12" s="60" t="s">
        <v>115</v>
      </c>
      <c r="C12" s="61" t="s">
        <v>2107</v>
      </c>
      <c r="D12" s="72" t="s">
        <v>107</v>
      </c>
      <c r="E12" s="61" t="s">
        <v>65</v>
      </c>
      <c r="F12" s="72" t="s">
        <v>3015</v>
      </c>
      <c r="G12" s="72">
        <v>1995</v>
      </c>
      <c r="H12" s="73">
        <v>1</v>
      </c>
      <c r="I12" s="74">
        <v>1</v>
      </c>
      <c r="J12" s="74">
        <v>90</v>
      </c>
      <c r="K12" s="74">
        <v>1</v>
      </c>
      <c r="L12" s="62">
        <v>0</v>
      </c>
      <c r="M12" s="63">
        <v>0</v>
      </c>
      <c r="N12" s="63">
        <v>0</v>
      </c>
      <c r="O12" s="63">
        <v>0</v>
      </c>
      <c r="P12" s="63">
        <v>0</v>
      </c>
      <c r="Q12" s="63">
        <v>0</v>
      </c>
      <c r="R12" s="63">
        <v>0</v>
      </c>
      <c r="S12" s="63">
        <v>0</v>
      </c>
      <c r="T12" s="62">
        <v>0</v>
      </c>
      <c r="U12" s="63">
        <v>0</v>
      </c>
      <c r="V12" s="63">
        <v>0</v>
      </c>
      <c r="W12" s="63">
        <v>0</v>
      </c>
      <c r="X12" s="73">
        <v>1</v>
      </c>
      <c r="Y12" s="74">
        <v>2</v>
      </c>
      <c r="Z12" s="74">
        <v>1</v>
      </c>
      <c r="AA12" s="62">
        <v>0</v>
      </c>
      <c r="AB12" s="63">
        <v>0</v>
      </c>
      <c r="AC12" s="63">
        <v>0</v>
      </c>
      <c r="AD12" s="63">
        <v>0</v>
      </c>
      <c r="AE12" s="63">
        <v>0</v>
      </c>
      <c r="AF12" s="62">
        <v>0</v>
      </c>
      <c r="AG12" s="63">
        <v>0</v>
      </c>
      <c r="AH12" s="63">
        <v>0</v>
      </c>
      <c r="AI12" s="63">
        <v>0</v>
      </c>
      <c r="AJ12" s="63">
        <v>0</v>
      </c>
      <c r="AK12" s="66" t="s">
        <v>25</v>
      </c>
      <c r="AL12" s="31" t="s">
        <v>118</v>
      </c>
    </row>
    <row r="13" spans="1:38" ht="17.25" thickBot="1">
      <c r="A13" s="75">
        <v>11</v>
      </c>
      <c r="B13" s="60" t="s">
        <v>117</v>
      </c>
      <c r="C13" s="61" t="s">
        <v>2108</v>
      </c>
      <c r="D13" s="72" t="s">
        <v>107</v>
      </c>
      <c r="E13" s="61" t="s">
        <v>65</v>
      </c>
      <c r="F13" s="72" t="s">
        <v>3016</v>
      </c>
      <c r="G13" s="72">
        <v>1995</v>
      </c>
      <c r="H13" s="73">
        <v>1</v>
      </c>
      <c r="I13" s="74">
        <v>1</v>
      </c>
      <c r="J13" s="74">
        <v>78</v>
      </c>
      <c r="K13" s="74">
        <v>0.9</v>
      </c>
      <c r="L13" s="62">
        <v>0</v>
      </c>
      <c r="M13" s="63">
        <v>0</v>
      </c>
      <c r="N13" s="63">
        <v>0</v>
      </c>
      <c r="O13" s="63">
        <v>0</v>
      </c>
      <c r="P13" s="63">
        <v>0</v>
      </c>
      <c r="Q13" s="63">
        <v>0</v>
      </c>
      <c r="R13" s="63">
        <v>0</v>
      </c>
      <c r="S13" s="63">
        <v>0</v>
      </c>
      <c r="T13" s="73">
        <v>0.3</v>
      </c>
      <c r="U13" s="74">
        <v>0.3</v>
      </c>
      <c r="V13" s="63">
        <v>0</v>
      </c>
      <c r="W13" s="74">
        <v>0.3</v>
      </c>
      <c r="X13" s="73">
        <v>1</v>
      </c>
      <c r="Y13" s="74">
        <v>1</v>
      </c>
      <c r="Z13" s="63">
        <v>0</v>
      </c>
      <c r="AA13" s="62">
        <v>0</v>
      </c>
      <c r="AB13" s="63">
        <v>0</v>
      </c>
      <c r="AC13" s="63">
        <v>0</v>
      </c>
      <c r="AD13" s="63">
        <v>0</v>
      </c>
      <c r="AE13" s="63">
        <v>0</v>
      </c>
      <c r="AF13" s="73">
        <v>0.36</v>
      </c>
      <c r="AG13" s="63">
        <v>0</v>
      </c>
      <c r="AH13" s="74">
        <v>0.36</v>
      </c>
      <c r="AI13" s="74">
        <v>0.36</v>
      </c>
      <c r="AJ13" s="74">
        <v>0.36</v>
      </c>
      <c r="AK13" s="66" t="s">
        <v>25</v>
      </c>
      <c r="AL13" s="31" t="s">
        <v>119</v>
      </c>
    </row>
    <row r="14" spans="1:38" ht="17.25" thickBot="1">
      <c r="A14" s="75">
        <v>12</v>
      </c>
      <c r="B14" s="60" t="s">
        <v>122</v>
      </c>
      <c r="C14" s="61" t="s">
        <v>2102</v>
      </c>
      <c r="D14" s="72" t="s">
        <v>107</v>
      </c>
      <c r="E14" s="61" t="s">
        <v>79</v>
      </c>
      <c r="F14" s="72" t="s">
        <v>3017</v>
      </c>
      <c r="G14" s="72">
        <v>1998</v>
      </c>
      <c r="H14" s="73">
        <v>1</v>
      </c>
      <c r="I14" s="74">
        <v>1</v>
      </c>
      <c r="J14" s="74">
        <v>90</v>
      </c>
      <c r="K14" s="74">
        <v>1</v>
      </c>
      <c r="L14" s="62">
        <v>0</v>
      </c>
      <c r="M14" s="63">
        <v>0</v>
      </c>
      <c r="N14" s="63">
        <v>0</v>
      </c>
      <c r="O14" s="63">
        <v>0</v>
      </c>
      <c r="P14" s="63">
        <v>0</v>
      </c>
      <c r="Q14" s="63">
        <v>0</v>
      </c>
      <c r="R14" s="74">
        <v>1</v>
      </c>
      <c r="S14" s="63">
        <v>0</v>
      </c>
      <c r="T14" s="62">
        <v>0</v>
      </c>
      <c r="U14" s="63">
        <v>0</v>
      </c>
      <c r="V14" s="63">
        <v>0</v>
      </c>
      <c r="W14" s="63">
        <v>0</v>
      </c>
      <c r="X14" s="62">
        <v>0</v>
      </c>
      <c r="Y14" s="74">
        <v>4</v>
      </c>
      <c r="Z14" s="74">
        <v>1</v>
      </c>
      <c r="AA14" s="62">
        <v>0</v>
      </c>
      <c r="AB14" s="63">
        <v>0</v>
      </c>
      <c r="AC14" s="63">
        <v>0</v>
      </c>
      <c r="AD14" s="63">
        <v>0</v>
      </c>
      <c r="AE14" s="63">
        <v>0</v>
      </c>
      <c r="AF14" s="62">
        <v>0</v>
      </c>
      <c r="AG14" s="63">
        <v>0</v>
      </c>
      <c r="AH14" s="63">
        <v>0</v>
      </c>
      <c r="AI14" s="63">
        <v>0</v>
      </c>
      <c r="AJ14" s="63">
        <v>0</v>
      </c>
      <c r="AK14" s="66" t="s">
        <v>25</v>
      </c>
      <c r="AL14" s="2" t="s">
        <v>120</v>
      </c>
    </row>
    <row r="15" spans="1:38" ht="17.25" thickBot="1">
      <c r="A15" s="75">
        <v>13</v>
      </c>
      <c r="B15" s="60" t="s">
        <v>80</v>
      </c>
      <c r="C15" s="61" t="s">
        <v>2112</v>
      </c>
      <c r="D15" s="72" t="s">
        <v>124</v>
      </c>
      <c r="E15" s="61" t="s">
        <v>79</v>
      </c>
      <c r="F15" s="72" t="s">
        <v>3018</v>
      </c>
      <c r="G15" s="72">
        <v>1992</v>
      </c>
      <c r="H15" s="73">
        <v>1</v>
      </c>
      <c r="I15" s="74">
        <v>1</v>
      </c>
      <c r="J15" s="74">
        <v>90</v>
      </c>
      <c r="K15" s="74">
        <v>1</v>
      </c>
      <c r="L15" s="62">
        <v>0</v>
      </c>
      <c r="M15" s="63">
        <v>0</v>
      </c>
      <c r="N15" s="63">
        <v>0</v>
      </c>
      <c r="O15" s="63">
        <v>0</v>
      </c>
      <c r="P15" s="63">
        <v>0</v>
      </c>
      <c r="Q15" s="63">
        <v>0</v>
      </c>
      <c r="R15" s="63">
        <v>0</v>
      </c>
      <c r="S15" s="63">
        <v>0</v>
      </c>
      <c r="T15" s="62">
        <v>0</v>
      </c>
      <c r="U15" s="63">
        <v>0</v>
      </c>
      <c r="V15" s="63">
        <v>0</v>
      </c>
      <c r="W15" s="63">
        <v>0</v>
      </c>
      <c r="X15" s="62">
        <v>0</v>
      </c>
      <c r="Y15" s="63">
        <v>0</v>
      </c>
      <c r="Z15" s="63">
        <v>0</v>
      </c>
      <c r="AA15" s="62">
        <v>0</v>
      </c>
      <c r="AB15" s="63">
        <v>0</v>
      </c>
      <c r="AC15" s="63">
        <v>0</v>
      </c>
      <c r="AD15" s="63">
        <v>0</v>
      </c>
      <c r="AE15" s="63">
        <v>0</v>
      </c>
      <c r="AF15" s="62">
        <v>0</v>
      </c>
      <c r="AG15" s="63">
        <v>0</v>
      </c>
      <c r="AH15" s="63">
        <v>0</v>
      </c>
      <c r="AI15" s="63">
        <v>0</v>
      </c>
      <c r="AJ15" s="63">
        <v>0</v>
      </c>
      <c r="AK15" s="66" t="s">
        <v>25</v>
      </c>
      <c r="AL15" s="31" t="s">
        <v>121</v>
      </c>
    </row>
    <row r="16" spans="1:38" ht="17.25" thickBot="1">
      <c r="A16" s="75">
        <v>14</v>
      </c>
      <c r="B16" s="60" t="s">
        <v>127</v>
      </c>
      <c r="C16" s="61" t="s">
        <v>2113</v>
      </c>
      <c r="D16" s="72" t="s">
        <v>103</v>
      </c>
      <c r="E16" s="61" t="s">
        <v>67</v>
      </c>
      <c r="F16" s="72" t="s">
        <v>3019</v>
      </c>
      <c r="G16" s="72">
        <v>1994</v>
      </c>
      <c r="H16" s="73">
        <v>1</v>
      </c>
      <c r="I16" s="74">
        <v>1</v>
      </c>
      <c r="J16" s="74">
        <v>85</v>
      </c>
      <c r="K16" s="74">
        <v>0.9</v>
      </c>
      <c r="L16" s="62">
        <v>0</v>
      </c>
      <c r="M16" s="63">
        <v>0</v>
      </c>
      <c r="N16" s="63">
        <v>0</v>
      </c>
      <c r="O16" s="63">
        <v>0</v>
      </c>
      <c r="P16" s="63">
        <v>0</v>
      </c>
      <c r="Q16" s="63">
        <v>0</v>
      </c>
      <c r="R16" s="63">
        <v>0</v>
      </c>
      <c r="S16" s="63">
        <v>0</v>
      </c>
      <c r="T16" s="73">
        <v>0.1</v>
      </c>
      <c r="U16" s="74">
        <v>0.1</v>
      </c>
      <c r="V16" s="74">
        <v>0.3</v>
      </c>
      <c r="W16" s="74">
        <v>0.3</v>
      </c>
      <c r="X16" s="73">
        <v>4</v>
      </c>
      <c r="Y16" s="74">
        <v>2</v>
      </c>
      <c r="Z16" s="74">
        <v>6</v>
      </c>
      <c r="AA16" s="62">
        <v>0</v>
      </c>
      <c r="AB16" s="63">
        <v>0</v>
      </c>
      <c r="AC16" s="63">
        <v>0</v>
      </c>
      <c r="AD16" s="63">
        <v>0</v>
      </c>
      <c r="AE16" s="63">
        <v>0</v>
      </c>
      <c r="AF16" s="73">
        <v>0.06</v>
      </c>
      <c r="AG16" s="74">
        <v>0.3</v>
      </c>
      <c r="AH16" s="74">
        <v>0.35</v>
      </c>
      <c r="AI16" s="74">
        <v>0.06</v>
      </c>
      <c r="AJ16" s="74">
        <v>0.35</v>
      </c>
      <c r="AK16" s="66" t="s">
        <v>25</v>
      </c>
      <c r="AL16" s="31" t="s">
        <v>123</v>
      </c>
    </row>
    <row r="17" spans="1:38" ht="17.25" thickBot="1">
      <c r="A17" s="75">
        <v>15</v>
      </c>
      <c r="B17" s="60" t="s">
        <v>129</v>
      </c>
      <c r="C17" s="61" t="s">
        <v>2111</v>
      </c>
      <c r="D17" s="72" t="s">
        <v>2100</v>
      </c>
      <c r="E17" s="61" t="s">
        <v>65</v>
      </c>
      <c r="F17" s="72" t="s">
        <v>3020</v>
      </c>
      <c r="G17" s="72">
        <v>2000</v>
      </c>
      <c r="H17" s="73">
        <v>1</v>
      </c>
      <c r="I17" s="74">
        <v>1</v>
      </c>
      <c r="J17" s="74">
        <v>90</v>
      </c>
      <c r="K17" s="74">
        <v>1</v>
      </c>
      <c r="L17" s="62">
        <v>0</v>
      </c>
      <c r="M17" s="74">
        <v>1</v>
      </c>
      <c r="N17" s="74">
        <v>1</v>
      </c>
      <c r="O17" s="63">
        <v>0</v>
      </c>
      <c r="P17" s="63">
        <v>0</v>
      </c>
      <c r="Q17" s="63">
        <v>0</v>
      </c>
      <c r="R17" s="63">
        <v>0</v>
      </c>
      <c r="S17" s="63">
        <v>0</v>
      </c>
      <c r="T17" s="73">
        <v>0.3</v>
      </c>
      <c r="U17" s="74">
        <v>0.3</v>
      </c>
      <c r="V17" s="74">
        <v>0.3</v>
      </c>
      <c r="W17" s="74">
        <v>0.7</v>
      </c>
      <c r="X17" s="73">
        <v>2</v>
      </c>
      <c r="Y17" s="74">
        <v>2</v>
      </c>
      <c r="Z17" s="74">
        <v>6</v>
      </c>
      <c r="AA17" s="62">
        <v>0</v>
      </c>
      <c r="AB17" s="74">
        <v>1</v>
      </c>
      <c r="AC17" s="74">
        <v>1</v>
      </c>
      <c r="AD17" s="63">
        <v>0</v>
      </c>
      <c r="AE17" s="74">
        <v>1</v>
      </c>
      <c r="AF17" s="73">
        <v>0.35</v>
      </c>
      <c r="AG17" s="74">
        <v>0.31</v>
      </c>
      <c r="AH17" s="74">
        <v>0.66</v>
      </c>
      <c r="AI17" s="74">
        <v>0.35</v>
      </c>
      <c r="AJ17" s="74">
        <v>0.66</v>
      </c>
      <c r="AK17" s="66" t="s">
        <v>25</v>
      </c>
      <c r="AL17" s="31" t="s">
        <v>125</v>
      </c>
    </row>
    <row r="18" spans="1:38" ht="17.25" thickBot="1">
      <c r="A18" s="75">
        <v>16</v>
      </c>
      <c r="B18" s="60" t="s">
        <v>3021</v>
      </c>
      <c r="C18" s="61" t="s">
        <v>2107</v>
      </c>
      <c r="D18" s="72" t="s">
        <v>103</v>
      </c>
      <c r="E18" s="61" t="s">
        <v>2646</v>
      </c>
      <c r="F18" s="72" t="s">
        <v>3022</v>
      </c>
      <c r="G18" s="72">
        <v>2000</v>
      </c>
      <c r="H18" s="73">
        <v>1</v>
      </c>
      <c r="I18" s="74">
        <v>1</v>
      </c>
      <c r="J18" s="74">
        <v>60</v>
      </c>
      <c r="K18" s="74">
        <v>0.7</v>
      </c>
      <c r="L18" s="62">
        <v>0</v>
      </c>
      <c r="M18" s="63">
        <v>0</v>
      </c>
      <c r="N18" s="63">
        <v>0</v>
      </c>
      <c r="O18" s="63">
        <v>0</v>
      </c>
      <c r="P18" s="63">
        <v>0</v>
      </c>
      <c r="Q18" s="63">
        <v>0</v>
      </c>
      <c r="R18" s="63">
        <v>0</v>
      </c>
      <c r="S18" s="63">
        <v>0</v>
      </c>
      <c r="T18" s="62">
        <v>0</v>
      </c>
      <c r="U18" s="63">
        <v>0</v>
      </c>
      <c r="V18" s="63">
        <v>0</v>
      </c>
      <c r="W18" s="63">
        <v>0</v>
      </c>
      <c r="X18" s="73">
        <v>1</v>
      </c>
      <c r="Y18" s="63">
        <v>0</v>
      </c>
      <c r="Z18" s="74">
        <v>3</v>
      </c>
      <c r="AA18" s="62">
        <v>0</v>
      </c>
      <c r="AB18" s="63">
        <v>0</v>
      </c>
      <c r="AC18" s="63">
        <v>0</v>
      </c>
      <c r="AD18" s="63">
        <v>0</v>
      </c>
      <c r="AE18" s="63">
        <v>0</v>
      </c>
      <c r="AF18" s="73">
        <v>0.05</v>
      </c>
      <c r="AG18" s="63">
        <v>0</v>
      </c>
      <c r="AH18" s="74">
        <v>0.05</v>
      </c>
      <c r="AI18" s="74">
        <v>0.05</v>
      </c>
      <c r="AJ18" s="74">
        <v>0.05</v>
      </c>
      <c r="AK18" s="66" t="s">
        <v>25</v>
      </c>
      <c r="AL18" s="31" t="s">
        <v>126</v>
      </c>
    </row>
    <row r="19" spans="1:38" ht="17.25" thickBot="1">
      <c r="A19" s="75">
        <v>17</v>
      </c>
      <c r="B19" s="60" t="s">
        <v>132</v>
      </c>
      <c r="C19" s="61" t="s">
        <v>2115</v>
      </c>
      <c r="D19" s="72" t="s">
        <v>107</v>
      </c>
      <c r="E19" s="61" t="s">
        <v>85</v>
      </c>
      <c r="F19" s="72" t="s">
        <v>3023</v>
      </c>
      <c r="G19" s="72">
        <v>1996</v>
      </c>
      <c r="H19" s="73">
        <v>1</v>
      </c>
      <c r="I19" s="74">
        <v>1</v>
      </c>
      <c r="J19" s="74">
        <v>90</v>
      </c>
      <c r="K19" s="74">
        <v>1</v>
      </c>
      <c r="L19" s="62">
        <v>0</v>
      </c>
      <c r="M19" s="63">
        <v>0</v>
      </c>
      <c r="N19" s="63">
        <v>0</v>
      </c>
      <c r="O19" s="63">
        <v>0</v>
      </c>
      <c r="P19" s="63">
        <v>0</v>
      </c>
      <c r="Q19" s="63">
        <v>0</v>
      </c>
      <c r="R19" s="63">
        <v>0</v>
      </c>
      <c r="S19" s="63">
        <v>0</v>
      </c>
      <c r="T19" s="73">
        <v>0.2</v>
      </c>
      <c r="U19" s="74">
        <v>0.2</v>
      </c>
      <c r="V19" s="74">
        <v>0.1</v>
      </c>
      <c r="W19" s="74">
        <v>0.2</v>
      </c>
      <c r="X19" s="73">
        <v>4</v>
      </c>
      <c r="Y19" s="74">
        <v>10</v>
      </c>
      <c r="Z19" s="63">
        <v>0</v>
      </c>
      <c r="AA19" s="62">
        <v>0</v>
      </c>
      <c r="AB19" s="63">
        <v>0</v>
      </c>
      <c r="AC19" s="63">
        <v>0</v>
      </c>
      <c r="AD19" s="63">
        <v>0</v>
      </c>
      <c r="AE19" s="63">
        <v>0</v>
      </c>
      <c r="AF19" s="73">
        <v>0.15</v>
      </c>
      <c r="AG19" s="74">
        <v>0.09</v>
      </c>
      <c r="AH19" s="74">
        <v>0.24</v>
      </c>
      <c r="AI19" s="74">
        <v>0.15</v>
      </c>
      <c r="AJ19" s="74">
        <v>0.24</v>
      </c>
      <c r="AK19" s="66" t="s">
        <v>25</v>
      </c>
      <c r="AL19" s="31" t="s">
        <v>128</v>
      </c>
    </row>
    <row r="20" spans="1:38" ht="17.25" thickBot="1">
      <c r="A20" s="75">
        <v>18</v>
      </c>
      <c r="B20" s="60" t="s">
        <v>134</v>
      </c>
      <c r="C20" s="61" t="s">
        <v>2101</v>
      </c>
      <c r="D20" s="72" t="s">
        <v>105</v>
      </c>
      <c r="E20" s="61" t="s">
        <v>67</v>
      </c>
      <c r="F20" s="72" t="s">
        <v>3024</v>
      </c>
      <c r="G20" s="72">
        <v>2002</v>
      </c>
      <c r="H20" s="73">
        <v>1</v>
      </c>
      <c r="I20" s="63">
        <v>0</v>
      </c>
      <c r="J20" s="74">
        <v>1</v>
      </c>
      <c r="K20" s="63">
        <v>0</v>
      </c>
      <c r="L20" s="62">
        <v>0</v>
      </c>
      <c r="M20" s="63">
        <v>0</v>
      </c>
      <c r="N20" s="63">
        <v>0</v>
      </c>
      <c r="O20" s="63">
        <v>0</v>
      </c>
      <c r="P20" s="63">
        <v>0</v>
      </c>
      <c r="Q20" s="63">
        <v>0</v>
      </c>
      <c r="R20" s="63">
        <v>0</v>
      </c>
      <c r="S20" s="63">
        <v>0</v>
      </c>
      <c r="T20" s="62">
        <v>0</v>
      </c>
      <c r="U20" s="63">
        <v>0</v>
      </c>
      <c r="V20" s="63">
        <v>0</v>
      </c>
      <c r="W20" s="63">
        <v>0</v>
      </c>
      <c r="X20" s="62">
        <v>0</v>
      </c>
      <c r="Y20" s="63">
        <v>0</v>
      </c>
      <c r="Z20" s="63">
        <v>0</v>
      </c>
      <c r="AA20" s="62">
        <v>0</v>
      </c>
      <c r="AB20" s="63">
        <v>0</v>
      </c>
      <c r="AC20" s="63">
        <v>0</v>
      </c>
      <c r="AD20" s="63">
        <v>0</v>
      </c>
      <c r="AE20" s="63">
        <v>0</v>
      </c>
      <c r="AF20" s="62">
        <v>0</v>
      </c>
      <c r="AG20" s="63">
        <v>0</v>
      </c>
      <c r="AH20" s="63">
        <v>0</v>
      </c>
      <c r="AI20" s="63">
        <v>0</v>
      </c>
      <c r="AJ20" s="63">
        <v>0</v>
      </c>
      <c r="AK20" s="66" t="s">
        <v>25</v>
      </c>
      <c r="AL20" s="31" t="s">
        <v>130</v>
      </c>
    </row>
    <row r="21" spans="1:38" ht="17.25" thickBot="1">
      <c r="A21" s="75">
        <v>19</v>
      </c>
      <c r="B21" s="60" t="s">
        <v>136</v>
      </c>
      <c r="C21" s="61" t="s">
        <v>2102</v>
      </c>
      <c r="D21" s="72" t="s">
        <v>103</v>
      </c>
      <c r="E21" s="61" t="s">
        <v>95</v>
      </c>
      <c r="F21" s="72" t="s">
        <v>3025</v>
      </c>
      <c r="G21" s="72">
        <v>1999</v>
      </c>
      <c r="H21" s="73">
        <v>1</v>
      </c>
      <c r="I21" s="74">
        <v>1</v>
      </c>
      <c r="J21" s="74">
        <v>59</v>
      </c>
      <c r="K21" s="74">
        <v>0.7</v>
      </c>
      <c r="L21" s="62">
        <v>0</v>
      </c>
      <c r="M21" s="63">
        <v>0</v>
      </c>
      <c r="N21" s="63">
        <v>0</v>
      </c>
      <c r="O21" s="63">
        <v>0</v>
      </c>
      <c r="P21" s="63">
        <v>0</v>
      </c>
      <c r="Q21" s="63">
        <v>0</v>
      </c>
      <c r="R21" s="63">
        <v>0</v>
      </c>
      <c r="S21" s="63">
        <v>0</v>
      </c>
      <c r="T21" s="62">
        <v>0</v>
      </c>
      <c r="U21" s="63">
        <v>0</v>
      </c>
      <c r="V21" s="63">
        <v>0</v>
      </c>
      <c r="W21" s="63">
        <v>0</v>
      </c>
      <c r="X21" s="62">
        <v>0</v>
      </c>
      <c r="Y21" s="74">
        <v>1</v>
      </c>
      <c r="Z21" s="74">
        <v>2</v>
      </c>
      <c r="AA21" s="62">
        <v>0</v>
      </c>
      <c r="AB21" s="63">
        <v>0</v>
      </c>
      <c r="AC21" s="63">
        <v>0</v>
      </c>
      <c r="AD21" s="63">
        <v>0</v>
      </c>
      <c r="AE21" s="63">
        <v>0</v>
      </c>
      <c r="AF21" s="62">
        <v>0</v>
      </c>
      <c r="AG21" s="63">
        <v>0</v>
      </c>
      <c r="AH21" s="63">
        <v>0</v>
      </c>
      <c r="AI21" s="63">
        <v>0</v>
      </c>
      <c r="AJ21" s="63">
        <v>0</v>
      </c>
      <c r="AK21" s="66" t="s">
        <v>25</v>
      </c>
      <c r="AL21" s="31" t="s">
        <v>131</v>
      </c>
    </row>
    <row r="22" spans="1:38" ht="17.25" thickBot="1">
      <c r="A22" s="75">
        <v>20</v>
      </c>
      <c r="B22" s="60" t="s">
        <v>138</v>
      </c>
      <c r="C22" s="61" t="s">
        <v>2116</v>
      </c>
      <c r="D22" s="72" t="s">
        <v>103</v>
      </c>
      <c r="E22" s="61" t="s">
        <v>91</v>
      </c>
      <c r="F22" s="72" t="s">
        <v>3026</v>
      </c>
      <c r="G22" s="72">
        <v>1990</v>
      </c>
      <c r="H22" s="73">
        <v>1</v>
      </c>
      <c r="I22" s="74">
        <v>1</v>
      </c>
      <c r="J22" s="74">
        <v>77</v>
      </c>
      <c r="K22" s="74">
        <v>0.9</v>
      </c>
      <c r="L22" s="62">
        <v>0</v>
      </c>
      <c r="M22" s="63">
        <v>0</v>
      </c>
      <c r="N22" s="63">
        <v>0</v>
      </c>
      <c r="O22" s="63">
        <v>0</v>
      </c>
      <c r="P22" s="63">
        <v>0</v>
      </c>
      <c r="Q22" s="63">
        <v>0</v>
      </c>
      <c r="R22" s="74">
        <v>1</v>
      </c>
      <c r="S22" s="63">
        <v>0</v>
      </c>
      <c r="T22" s="62">
        <v>0</v>
      </c>
      <c r="U22" s="63">
        <v>0</v>
      </c>
      <c r="V22" s="63">
        <v>0</v>
      </c>
      <c r="W22" s="63">
        <v>0</v>
      </c>
      <c r="X22" s="73">
        <v>1</v>
      </c>
      <c r="Y22" s="74">
        <v>1</v>
      </c>
      <c r="Z22" s="74">
        <v>4</v>
      </c>
      <c r="AA22" s="62">
        <v>0</v>
      </c>
      <c r="AB22" s="63">
        <v>0</v>
      </c>
      <c r="AC22" s="63">
        <v>0</v>
      </c>
      <c r="AD22" s="63">
        <v>0</v>
      </c>
      <c r="AE22" s="63">
        <v>0</v>
      </c>
      <c r="AF22" s="62">
        <v>0</v>
      </c>
      <c r="AG22" s="63">
        <v>0</v>
      </c>
      <c r="AH22" s="63">
        <v>0</v>
      </c>
      <c r="AI22" s="63">
        <v>0</v>
      </c>
      <c r="AJ22" s="63">
        <v>0</v>
      </c>
      <c r="AK22" s="66" t="s">
        <v>25</v>
      </c>
      <c r="AL22" s="31" t="s">
        <v>133</v>
      </c>
    </row>
    <row r="23" spans="1:38" ht="17.25" thickBot="1">
      <c r="A23" s="75">
        <v>21</v>
      </c>
      <c r="B23" s="60" t="s">
        <v>140</v>
      </c>
      <c r="C23" s="61" t="s">
        <v>2112</v>
      </c>
      <c r="D23" s="72" t="s">
        <v>105</v>
      </c>
      <c r="E23" s="61" t="s">
        <v>69</v>
      </c>
      <c r="F23" s="72" t="s">
        <v>3027</v>
      </c>
      <c r="G23" s="72">
        <v>2000</v>
      </c>
      <c r="H23" s="73">
        <v>1</v>
      </c>
      <c r="I23" s="74">
        <v>1</v>
      </c>
      <c r="J23" s="74">
        <v>76</v>
      </c>
      <c r="K23" s="74">
        <v>0.8</v>
      </c>
      <c r="L23" s="62">
        <v>0</v>
      </c>
      <c r="M23" s="63">
        <v>0</v>
      </c>
      <c r="N23" s="63">
        <v>0</v>
      </c>
      <c r="O23" s="63">
        <v>0</v>
      </c>
      <c r="P23" s="63">
        <v>0</v>
      </c>
      <c r="Q23" s="63">
        <v>0</v>
      </c>
      <c r="R23" s="63">
        <v>0</v>
      </c>
      <c r="S23" s="63">
        <v>0</v>
      </c>
      <c r="T23" s="73">
        <v>0.2</v>
      </c>
      <c r="U23" s="74">
        <v>0.2</v>
      </c>
      <c r="V23" s="74">
        <v>0.1</v>
      </c>
      <c r="W23" s="74">
        <v>0.4</v>
      </c>
      <c r="X23" s="73">
        <v>7</v>
      </c>
      <c r="Y23" s="74">
        <v>2</v>
      </c>
      <c r="Z23" s="74">
        <v>10</v>
      </c>
      <c r="AA23" s="62">
        <v>0</v>
      </c>
      <c r="AB23" s="63">
        <v>0</v>
      </c>
      <c r="AC23" s="63">
        <v>0</v>
      </c>
      <c r="AD23" s="63">
        <v>0</v>
      </c>
      <c r="AE23" s="63">
        <v>0</v>
      </c>
      <c r="AF23" s="73">
        <v>0.26</v>
      </c>
      <c r="AG23" s="74">
        <v>0.17</v>
      </c>
      <c r="AH23" s="74">
        <v>0.43</v>
      </c>
      <c r="AI23" s="74">
        <v>0.26</v>
      </c>
      <c r="AJ23" s="74">
        <v>0.43</v>
      </c>
      <c r="AK23" s="66" t="s">
        <v>25</v>
      </c>
      <c r="AL23" s="31" t="s">
        <v>135</v>
      </c>
    </row>
    <row r="24" spans="1:38" ht="17.25" thickBot="1">
      <c r="A24" s="75">
        <v>22</v>
      </c>
      <c r="B24" s="60" t="s">
        <v>143</v>
      </c>
      <c r="C24" s="61" t="s">
        <v>2104</v>
      </c>
      <c r="D24" s="72" t="s">
        <v>124</v>
      </c>
      <c r="E24" s="61" t="s">
        <v>91</v>
      </c>
      <c r="F24" s="72" t="s">
        <v>3028</v>
      </c>
      <c r="G24" s="72">
        <v>1993</v>
      </c>
      <c r="H24" s="73">
        <v>1</v>
      </c>
      <c r="I24" s="74">
        <v>1</v>
      </c>
      <c r="J24" s="74">
        <v>90</v>
      </c>
      <c r="K24" s="74">
        <v>1</v>
      </c>
      <c r="L24" s="62">
        <v>0</v>
      </c>
      <c r="M24" s="63">
        <v>0</v>
      </c>
      <c r="N24" s="63">
        <v>0</v>
      </c>
      <c r="O24" s="63">
        <v>0</v>
      </c>
      <c r="P24" s="63">
        <v>0</v>
      </c>
      <c r="Q24" s="63">
        <v>0</v>
      </c>
      <c r="R24" s="63">
        <v>0</v>
      </c>
      <c r="S24" s="63">
        <v>0</v>
      </c>
      <c r="T24" s="62">
        <v>0</v>
      </c>
      <c r="U24" s="63">
        <v>0</v>
      </c>
      <c r="V24" s="63">
        <v>0</v>
      </c>
      <c r="W24" s="63">
        <v>0</v>
      </c>
      <c r="X24" s="62">
        <v>0</v>
      </c>
      <c r="Y24" s="63">
        <v>0</v>
      </c>
      <c r="Z24" s="63">
        <v>0</v>
      </c>
      <c r="AA24" s="62">
        <v>0</v>
      </c>
      <c r="AB24" s="63">
        <v>0</v>
      </c>
      <c r="AC24" s="63">
        <v>0</v>
      </c>
      <c r="AD24" s="63">
        <v>0</v>
      </c>
      <c r="AE24" s="63">
        <v>0</v>
      </c>
      <c r="AF24" s="62">
        <v>0</v>
      </c>
      <c r="AG24" s="63">
        <v>0</v>
      </c>
      <c r="AH24" s="63">
        <v>0</v>
      </c>
      <c r="AI24" s="63">
        <v>0</v>
      </c>
      <c r="AJ24" s="63">
        <v>0</v>
      </c>
      <c r="AK24" s="66" t="s">
        <v>25</v>
      </c>
      <c r="AL24" s="31" t="s">
        <v>137</v>
      </c>
    </row>
    <row r="25" spans="1:38" ht="17.25" thickBot="1">
      <c r="A25" s="75">
        <v>23</v>
      </c>
      <c r="B25" s="60" t="s">
        <v>151</v>
      </c>
      <c r="C25" s="61" t="s">
        <v>2120</v>
      </c>
      <c r="D25" s="72" t="s">
        <v>105</v>
      </c>
      <c r="E25" s="61" t="s">
        <v>87</v>
      </c>
      <c r="F25" s="72" t="s">
        <v>3029</v>
      </c>
      <c r="G25" s="72">
        <v>1992</v>
      </c>
      <c r="H25" s="73">
        <v>1</v>
      </c>
      <c r="I25" s="74">
        <v>1</v>
      </c>
      <c r="J25" s="74">
        <v>90</v>
      </c>
      <c r="K25" s="74">
        <v>1</v>
      </c>
      <c r="L25" s="62">
        <v>0</v>
      </c>
      <c r="M25" s="63">
        <v>0</v>
      </c>
      <c r="N25" s="63">
        <v>0</v>
      </c>
      <c r="O25" s="63">
        <v>0</v>
      </c>
      <c r="P25" s="63">
        <v>0</v>
      </c>
      <c r="Q25" s="63">
        <v>0</v>
      </c>
      <c r="R25" s="63">
        <v>0</v>
      </c>
      <c r="S25" s="63">
        <v>0</v>
      </c>
      <c r="T25" s="62">
        <v>0</v>
      </c>
      <c r="U25" s="63">
        <v>0</v>
      </c>
      <c r="V25" s="63">
        <v>0</v>
      </c>
      <c r="W25" s="63">
        <v>0</v>
      </c>
      <c r="X25" s="62">
        <v>0</v>
      </c>
      <c r="Y25" s="74">
        <v>1</v>
      </c>
      <c r="Z25" s="74">
        <v>5</v>
      </c>
      <c r="AA25" s="62">
        <v>0</v>
      </c>
      <c r="AB25" s="63">
        <v>0</v>
      </c>
      <c r="AC25" s="63">
        <v>0</v>
      </c>
      <c r="AD25" s="63">
        <v>0</v>
      </c>
      <c r="AE25" s="63">
        <v>0</v>
      </c>
      <c r="AF25" s="62">
        <v>0</v>
      </c>
      <c r="AG25" s="63">
        <v>0</v>
      </c>
      <c r="AH25" s="63">
        <v>0</v>
      </c>
      <c r="AI25" s="63">
        <v>0</v>
      </c>
      <c r="AJ25" s="63">
        <v>0</v>
      </c>
      <c r="AK25" s="66" t="s">
        <v>25</v>
      </c>
      <c r="AL25" s="31" t="s">
        <v>139</v>
      </c>
    </row>
    <row r="26" spans="1:38" ht="17.25" thickBot="1">
      <c r="A26" s="75">
        <v>24</v>
      </c>
      <c r="B26" s="60" t="s">
        <v>153</v>
      </c>
      <c r="C26" s="61" t="s">
        <v>2117</v>
      </c>
      <c r="D26" s="72" t="s">
        <v>103</v>
      </c>
      <c r="E26" s="61" t="s">
        <v>87</v>
      </c>
      <c r="F26" s="72" t="s">
        <v>3030</v>
      </c>
      <c r="G26" s="72">
        <v>1997</v>
      </c>
      <c r="H26" s="73">
        <v>1</v>
      </c>
      <c r="I26" s="63">
        <v>0</v>
      </c>
      <c r="J26" s="74">
        <v>20</v>
      </c>
      <c r="K26" s="74">
        <v>0.2</v>
      </c>
      <c r="L26" s="73">
        <v>1</v>
      </c>
      <c r="M26" s="63">
        <v>0</v>
      </c>
      <c r="N26" s="74">
        <v>1</v>
      </c>
      <c r="O26" s="74">
        <v>1</v>
      </c>
      <c r="P26" s="63">
        <v>0</v>
      </c>
      <c r="Q26" s="63">
        <v>0</v>
      </c>
      <c r="R26" s="63">
        <v>0</v>
      </c>
      <c r="S26" s="63">
        <v>0</v>
      </c>
      <c r="T26" s="73">
        <v>0.6</v>
      </c>
      <c r="U26" s="74">
        <v>0.6</v>
      </c>
      <c r="V26" s="63">
        <v>0</v>
      </c>
      <c r="W26" s="74">
        <v>0.6</v>
      </c>
      <c r="X26" s="62">
        <v>0</v>
      </c>
      <c r="Y26" s="63">
        <v>0</v>
      </c>
      <c r="Z26" s="74">
        <v>2</v>
      </c>
      <c r="AA26" s="73">
        <v>4.5</v>
      </c>
      <c r="AB26" s="63">
        <v>0</v>
      </c>
      <c r="AC26" s="74">
        <v>4.5</v>
      </c>
      <c r="AD26" s="74">
        <v>4.5</v>
      </c>
      <c r="AE26" s="74">
        <v>4.5</v>
      </c>
      <c r="AF26" s="73">
        <v>2.72</v>
      </c>
      <c r="AG26" s="63">
        <v>0</v>
      </c>
      <c r="AH26" s="74">
        <v>2.72</v>
      </c>
      <c r="AI26" s="74">
        <v>2.72</v>
      </c>
      <c r="AJ26" s="74">
        <v>2.72</v>
      </c>
      <c r="AK26" s="66" t="s">
        <v>25</v>
      </c>
      <c r="AL26" s="31">
        <v>99127249</v>
      </c>
    </row>
    <row r="27" spans="1:38" ht="17.25" thickBot="1">
      <c r="A27" s="75">
        <v>25</v>
      </c>
      <c r="B27" s="60" t="s">
        <v>155</v>
      </c>
      <c r="C27" s="61" t="s">
        <v>2114</v>
      </c>
      <c r="D27" s="72" t="s">
        <v>103</v>
      </c>
      <c r="E27" s="61" t="s">
        <v>85</v>
      </c>
      <c r="F27" s="72" t="s">
        <v>3031</v>
      </c>
      <c r="G27" s="72">
        <v>1991</v>
      </c>
      <c r="H27" s="73">
        <v>1</v>
      </c>
      <c r="I27" s="74">
        <v>1</v>
      </c>
      <c r="J27" s="74">
        <v>90</v>
      </c>
      <c r="K27" s="74">
        <v>1</v>
      </c>
      <c r="L27" s="62">
        <v>0</v>
      </c>
      <c r="M27" s="74">
        <v>1</v>
      </c>
      <c r="N27" s="74">
        <v>1</v>
      </c>
      <c r="O27" s="63">
        <v>0</v>
      </c>
      <c r="P27" s="63">
        <v>0</v>
      </c>
      <c r="Q27" s="63">
        <v>0</v>
      </c>
      <c r="R27" s="63">
        <v>0</v>
      </c>
      <c r="S27" s="63">
        <v>0</v>
      </c>
      <c r="T27" s="73">
        <v>0.1</v>
      </c>
      <c r="U27" s="74">
        <v>0.1</v>
      </c>
      <c r="V27" s="74">
        <v>0.7</v>
      </c>
      <c r="W27" s="74">
        <v>0.8</v>
      </c>
      <c r="X27" s="73">
        <v>4</v>
      </c>
      <c r="Y27" s="74">
        <v>1</v>
      </c>
      <c r="Z27" s="74">
        <v>9</v>
      </c>
      <c r="AA27" s="62">
        <v>0</v>
      </c>
      <c r="AB27" s="74">
        <v>1</v>
      </c>
      <c r="AC27" s="74">
        <v>1</v>
      </c>
      <c r="AD27" s="63">
        <v>0</v>
      </c>
      <c r="AE27" s="74">
        <v>1</v>
      </c>
      <c r="AF27" s="73">
        <v>0.09</v>
      </c>
      <c r="AG27" s="74">
        <v>0.71</v>
      </c>
      <c r="AH27" s="74">
        <v>0.8</v>
      </c>
      <c r="AI27" s="74">
        <v>0.09</v>
      </c>
      <c r="AJ27" s="74">
        <v>0.8</v>
      </c>
      <c r="AK27" s="66" t="s">
        <v>25</v>
      </c>
      <c r="AL27" s="31" t="s">
        <v>142</v>
      </c>
    </row>
    <row r="28" spans="1:38" ht="17.25" thickBot="1">
      <c r="A28" s="75">
        <v>26</v>
      </c>
      <c r="B28" s="60" t="s">
        <v>160</v>
      </c>
      <c r="C28" s="61" t="s">
        <v>2116</v>
      </c>
      <c r="D28" s="72" t="s">
        <v>103</v>
      </c>
      <c r="E28" s="61" t="s">
        <v>83</v>
      </c>
      <c r="F28" s="72" t="s">
        <v>3032</v>
      </c>
      <c r="G28" s="72">
        <v>1997</v>
      </c>
      <c r="H28" s="73">
        <v>1</v>
      </c>
      <c r="I28" s="74">
        <v>1</v>
      </c>
      <c r="J28" s="74">
        <v>45</v>
      </c>
      <c r="K28" s="74">
        <v>0.5</v>
      </c>
      <c r="L28" s="62">
        <v>0</v>
      </c>
      <c r="M28" s="63">
        <v>0</v>
      </c>
      <c r="N28" s="63">
        <v>0</v>
      </c>
      <c r="O28" s="63">
        <v>0</v>
      </c>
      <c r="P28" s="63">
        <v>0</v>
      </c>
      <c r="Q28" s="63">
        <v>0</v>
      </c>
      <c r="R28" s="63">
        <v>0</v>
      </c>
      <c r="S28" s="63">
        <v>0</v>
      </c>
      <c r="T28" s="62">
        <v>0</v>
      </c>
      <c r="U28" s="63">
        <v>0</v>
      </c>
      <c r="V28" s="63">
        <v>0</v>
      </c>
      <c r="W28" s="63">
        <v>0</v>
      </c>
      <c r="X28" s="73">
        <v>2</v>
      </c>
      <c r="Y28" s="63">
        <v>0</v>
      </c>
      <c r="Z28" s="74">
        <v>1</v>
      </c>
      <c r="AA28" s="62">
        <v>0</v>
      </c>
      <c r="AB28" s="63">
        <v>0</v>
      </c>
      <c r="AC28" s="63">
        <v>0</v>
      </c>
      <c r="AD28" s="63">
        <v>0</v>
      </c>
      <c r="AE28" s="63">
        <v>0</v>
      </c>
      <c r="AF28" s="62">
        <v>0</v>
      </c>
      <c r="AG28" s="63">
        <v>0</v>
      </c>
      <c r="AH28" s="63">
        <v>0</v>
      </c>
      <c r="AI28" s="63">
        <v>0</v>
      </c>
      <c r="AJ28" s="63">
        <v>0</v>
      </c>
      <c r="AK28" s="66" t="s">
        <v>25</v>
      </c>
      <c r="AL28" s="31" t="s">
        <v>144</v>
      </c>
    </row>
    <row r="29" spans="1:38" ht="17.25" thickBot="1">
      <c r="A29" s="75">
        <v>27</v>
      </c>
      <c r="B29" s="60" t="s">
        <v>3033</v>
      </c>
      <c r="C29" s="61" t="s">
        <v>2155</v>
      </c>
      <c r="D29" s="72" t="s">
        <v>2143</v>
      </c>
      <c r="E29" s="61" t="s">
        <v>2647</v>
      </c>
      <c r="F29" s="72" t="s">
        <v>3034</v>
      </c>
      <c r="G29" s="72">
        <v>1993</v>
      </c>
      <c r="H29" s="73">
        <v>1</v>
      </c>
      <c r="I29" s="74">
        <v>1</v>
      </c>
      <c r="J29" s="74">
        <v>90</v>
      </c>
      <c r="K29" s="74">
        <v>1</v>
      </c>
      <c r="L29" s="62">
        <v>0</v>
      </c>
      <c r="M29" s="63">
        <v>0</v>
      </c>
      <c r="N29" s="63">
        <v>0</v>
      </c>
      <c r="O29" s="63">
        <v>0</v>
      </c>
      <c r="P29" s="63">
        <v>0</v>
      </c>
      <c r="Q29" s="63">
        <v>0</v>
      </c>
      <c r="R29" s="63">
        <v>0</v>
      </c>
      <c r="S29" s="63">
        <v>0</v>
      </c>
      <c r="T29" s="62">
        <v>0</v>
      </c>
      <c r="U29" s="63">
        <v>0</v>
      </c>
      <c r="V29" s="63">
        <v>0</v>
      </c>
      <c r="W29" s="63">
        <v>0</v>
      </c>
      <c r="X29" s="73">
        <v>1</v>
      </c>
      <c r="Y29" s="74">
        <v>3</v>
      </c>
      <c r="Z29" s="74">
        <v>3</v>
      </c>
      <c r="AA29" s="62">
        <v>0</v>
      </c>
      <c r="AB29" s="63">
        <v>0</v>
      </c>
      <c r="AC29" s="63">
        <v>0</v>
      </c>
      <c r="AD29" s="63">
        <v>0</v>
      </c>
      <c r="AE29" s="63">
        <v>0</v>
      </c>
      <c r="AF29" s="62">
        <v>0</v>
      </c>
      <c r="AG29" s="63">
        <v>0</v>
      </c>
      <c r="AH29" s="63">
        <v>0</v>
      </c>
      <c r="AI29" s="63">
        <v>0</v>
      </c>
      <c r="AJ29" s="63">
        <v>0</v>
      </c>
      <c r="AK29" s="66" t="s">
        <v>25</v>
      </c>
      <c r="AL29" s="31" t="s">
        <v>145</v>
      </c>
    </row>
    <row r="30" spans="1:38" ht="17.25" thickBot="1">
      <c r="A30" s="75">
        <v>28</v>
      </c>
      <c r="B30" s="60" t="s">
        <v>164</v>
      </c>
      <c r="C30" s="61" t="s">
        <v>2121</v>
      </c>
      <c r="D30" s="72" t="s">
        <v>105</v>
      </c>
      <c r="E30" s="61" t="s">
        <v>77</v>
      </c>
      <c r="F30" s="72" t="s">
        <v>3035</v>
      </c>
      <c r="G30" s="72">
        <v>1998</v>
      </c>
      <c r="H30" s="73">
        <v>1</v>
      </c>
      <c r="I30" s="63">
        <v>0</v>
      </c>
      <c r="J30" s="74">
        <v>19</v>
      </c>
      <c r="K30" s="74">
        <v>0.2</v>
      </c>
      <c r="L30" s="62">
        <v>0</v>
      </c>
      <c r="M30" s="63">
        <v>0</v>
      </c>
      <c r="N30" s="63">
        <v>0</v>
      </c>
      <c r="O30" s="63">
        <v>0</v>
      </c>
      <c r="P30" s="63">
        <v>0</v>
      </c>
      <c r="Q30" s="63">
        <v>0</v>
      </c>
      <c r="R30" s="63">
        <v>0</v>
      </c>
      <c r="S30" s="63">
        <v>0</v>
      </c>
      <c r="T30" s="62">
        <v>0</v>
      </c>
      <c r="U30" s="63">
        <v>0</v>
      </c>
      <c r="V30" s="63">
        <v>0</v>
      </c>
      <c r="W30" s="63">
        <v>0</v>
      </c>
      <c r="X30" s="62">
        <v>0</v>
      </c>
      <c r="Y30" s="63">
        <v>0</v>
      </c>
      <c r="Z30" s="63">
        <v>0</v>
      </c>
      <c r="AA30" s="62">
        <v>0</v>
      </c>
      <c r="AB30" s="63">
        <v>0</v>
      </c>
      <c r="AC30" s="63">
        <v>0</v>
      </c>
      <c r="AD30" s="63">
        <v>0</v>
      </c>
      <c r="AE30" s="63">
        <v>0</v>
      </c>
      <c r="AF30" s="62">
        <v>0</v>
      </c>
      <c r="AG30" s="63">
        <v>0</v>
      </c>
      <c r="AH30" s="63">
        <v>0</v>
      </c>
      <c r="AI30" s="63">
        <v>0</v>
      </c>
      <c r="AJ30" s="63">
        <v>0</v>
      </c>
      <c r="AK30" s="66" t="s">
        <v>25</v>
      </c>
      <c r="AL30" s="31" t="s">
        <v>146</v>
      </c>
    </row>
    <row r="31" spans="1:38" ht="17.25" thickBot="1">
      <c r="A31" s="75">
        <v>29</v>
      </c>
      <c r="B31" s="60" t="s">
        <v>166</v>
      </c>
      <c r="C31" s="61" t="s">
        <v>2102</v>
      </c>
      <c r="D31" s="72" t="s">
        <v>103</v>
      </c>
      <c r="E31" s="61" t="s">
        <v>67</v>
      </c>
      <c r="F31" s="72" t="s">
        <v>3036</v>
      </c>
      <c r="G31" s="72">
        <v>1997</v>
      </c>
      <c r="H31" s="73">
        <v>1</v>
      </c>
      <c r="I31" s="63">
        <v>0</v>
      </c>
      <c r="J31" s="74">
        <v>23</v>
      </c>
      <c r="K31" s="74">
        <v>0.3</v>
      </c>
      <c r="L31" s="73">
        <v>1</v>
      </c>
      <c r="M31" s="74">
        <v>1</v>
      </c>
      <c r="N31" s="74">
        <v>2</v>
      </c>
      <c r="O31" s="74">
        <v>1</v>
      </c>
      <c r="P31" s="63">
        <v>0</v>
      </c>
      <c r="Q31" s="63">
        <v>0</v>
      </c>
      <c r="R31" s="63">
        <v>0</v>
      </c>
      <c r="S31" s="63">
        <v>0</v>
      </c>
      <c r="T31" s="73">
        <v>0.5</v>
      </c>
      <c r="U31" s="74">
        <v>0.5</v>
      </c>
      <c r="V31" s="74">
        <v>0.9</v>
      </c>
      <c r="W31" s="74">
        <v>1.4</v>
      </c>
      <c r="X31" s="73">
        <v>3</v>
      </c>
      <c r="Y31" s="74">
        <v>1</v>
      </c>
      <c r="Z31" s="74">
        <v>4</v>
      </c>
      <c r="AA31" s="73">
        <v>3.91</v>
      </c>
      <c r="AB31" s="74">
        <v>3.91</v>
      </c>
      <c r="AC31" s="74">
        <v>7.83</v>
      </c>
      <c r="AD31" s="74">
        <v>3.91</v>
      </c>
      <c r="AE31" s="74">
        <v>7.83</v>
      </c>
      <c r="AF31" s="73">
        <v>2.09</v>
      </c>
      <c r="AG31" s="74">
        <v>3.38</v>
      </c>
      <c r="AH31" s="74">
        <v>5.47</v>
      </c>
      <c r="AI31" s="74">
        <v>2.09</v>
      </c>
      <c r="AJ31" s="74">
        <v>5.47</v>
      </c>
      <c r="AK31" s="66" t="s">
        <v>25</v>
      </c>
      <c r="AL31" s="31" t="s">
        <v>147</v>
      </c>
    </row>
    <row r="32" spans="1:38" ht="17.25" thickBot="1">
      <c r="A32" s="75">
        <v>30</v>
      </c>
      <c r="B32" s="60" t="s">
        <v>3037</v>
      </c>
      <c r="C32" s="61" t="s">
        <v>2102</v>
      </c>
      <c r="D32" s="72" t="s">
        <v>105</v>
      </c>
      <c r="E32" s="61" t="s">
        <v>2647</v>
      </c>
      <c r="F32" s="72" t="s">
        <v>3038</v>
      </c>
      <c r="G32" s="72">
        <v>1988</v>
      </c>
      <c r="H32" s="73">
        <v>1</v>
      </c>
      <c r="I32" s="74">
        <v>1</v>
      </c>
      <c r="J32" s="74">
        <v>79</v>
      </c>
      <c r="K32" s="74">
        <v>0.9</v>
      </c>
      <c r="L32" s="62">
        <v>0</v>
      </c>
      <c r="M32" s="63">
        <v>0</v>
      </c>
      <c r="N32" s="63">
        <v>0</v>
      </c>
      <c r="O32" s="63">
        <v>0</v>
      </c>
      <c r="P32" s="63">
        <v>0</v>
      </c>
      <c r="Q32" s="63">
        <v>0</v>
      </c>
      <c r="R32" s="63">
        <v>0</v>
      </c>
      <c r="S32" s="63">
        <v>0</v>
      </c>
      <c r="T32" s="62">
        <v>0</v>
      </c>
      <c r="U32" s="63">
        <v>0</v>
      </c>
      <c r="V32" s="63">
        <v>0</v>
      </c>
      <c r="W32" s="63">
        <v>0</v>
      </c>
      <c r="X32" s="62">
        <v>0</v>
      </c>
      <c r="Y32" s="74">
        <v>1</v>
      </c>
      <c r="Z32" s="74">
        <v>1</v>
      </c>
      <c r="AA32" s="62">
        <v>0</v>
      </c>
      <c r="AB32" s="63">
        <v>0</v>
      </c>
      <c r="AC32" s="63">
        <v>0</v>
      </c>
      <c r="AD32" s="63">
        <v>0</v>
      </c>
      <c r="AE32" s="63">
        <v>0</v>
      </c>
      <c r="AF32" s="62">
        <v>0</v>
      </c>
      <c r="AG32" s="63">
        <v>0</v>
      </c>
      <c r="AH32" s="63">
        <v>0</v>
      </c>
      <c r="AI32" s="63">
        <v>0</v>
      </c>
      <c r="AJ32" s="63">
        <v>0</v>
      </c>
      <c r="AK32" s="66" t="s">
        <v>25</v>
      </c>
      <c r="AL32" s="31" t="s">
        <v>148</v>
      </c>
    </row>
    <row r="33" spans="1:38" ht="17.25" thickBot="1">
      <c r="A33" s="75">
        <v>31</v>
      </c>
      <c r="B33" s="60" t="s">
        <v>3039</v>
      </c>
      <c r="C33" s="61" t="s">
        <v>2116</v>
      </c>
      <c r="D33" s="72" t="s">
        <v>107</v>
      </c>
      <c r="E33" s="61" t="s">
        <v>2999</v>
      </c>
      <c r="F33" s="72" t="s">
        <v>3040</v>
      </c>
      <c r="G33" s="72">
        <v>1994</v>
      </c>
      <c r="H33" s="73">
        <v>1</v>
      </c>
      <c r="I33" s="74">
        <v>1</v>
      </c>
      <c r="J33" s="74">
        <v>90</v>
      </c>
      <c r="K33" s="74">
        <v>1</v>
      </c>
      <c r="L33" s="62">
        <v>0</v>
      </c>
      <c r="M33" s="63">
        <v>0</v>
      </c>
      <c r="N33" s="63">
        <v>0</v>
      </c>
      <c r="O33" s="63">
        <v>0</v>
      </c>
      <c r="P33" s="63">
        <v>0</v>
      </c>
      <c r="Q33" s="63">
        <v>0</v>
      </c>
      <c r="R33" s="63">
        <v>0</v>
      </c>
      <c r="S33" s="63">
        <v>0</v>
      </c>
      <c r="T33" s="62">
        <v>0</v>
      </c>
      <c r="U33" s="63">
        <v>0</v>
      </c>
      <c r="V33" s="63">
        <v>0</v>
      </c>
      <c r="W33" s="63">
        <v>0</v>
      </c>
      <c r="X33" s="62">
        <v>0</v>
      </c>
      <c r="Y33" s="74">
        <v>1</v>
      </c>
      <c r="Z33" s="63">
        <v>0</v>
      </c>
      <c r="AA33" s="62">
        <v>0</v>
      </c>
      <c r="AB33" s="63">
        <v>0</v>
      </c>
      <c r="AC33" s="63">
        <v>0</v>
      </c>
      <c r="AD33" s="63">
        <v>0</v>
      </c>
      <c r="AE33" s="63">
        <v>0</v>
      </c>
      <c r="AF33" s="62">
        <v>0</v>
      </c>
      <c r="AG33" s="63">
        <v>0</v>
      </c>
      <c r="AH33" s="63">
        <v>0</v>
      </c>
      <c r="AI33" s="63">
        <v>0</v>
      </c>
      <c r="AJ33" s="63">
        <v>0</v>
      </c>
      <c r="AK33" s="66" t="s">
        <v>25</v>
      </c>
      <c r="AL33" s="31" t="s">
        <v>149</v>
      </c>
    </row>
    <row r="34" spans="1:38" ht="17.25" thickBot="1">
      <c r="A34" s="75">
        <v>32</v>
      </c>
      <c r="B34" s="60" t="s">
        <v>3041</v>
      </c>
      <c r="C34" s="61" t="s">
        <v>2156</v>
      </c>
      <c r="D34" s="72" t="s">
        <v>2143</v>
      </c>
      <c r="E34" s="61" t="s">
        <v>2647</v>
      </c>
      <c r="F34" s="72" t="s">
        <v>3042</v>
      </c>
      <c r="G34" s="72">
        <v>2001</v>
      </c>
      <c r="H34" s="73">
        <v>1</v>
      </c>
      <c r="I34" s="63">
        <v>0</v>
      </c>
      <c r="J34" s="74">
        <v>11</v>
      </c>
      <c r="K34" s="74">
        <v>0.1</v>
      </c>
      <c r="L34" s="62">
        <v>0</v>
      </c>
      <c r="M34" s="63">
        <v>0</v>
      </c>
      <c r="N34" s="63">
        <v>0</v>
      </c>
      <c r="O34" s="63">
        <v>0</v>
      </c>
      <c r="P34" s="63">
        <v>0</v>
      </c>
      <c r="Q34" s="63">
        <v>0</v>
      </c>
      <c r="R34" s="74">
        <v>1</v>
      </c>
      <c r="S34" s="63">
        <v>0</v>
      </c>
      <c r="T34" s="62">
        <v>0</v>
      </c>
      <c r="U34" s="63">
        <v>0</v>
      </c>
      <c r="V34" s="63">
        <v>0</v>
      </c>
      <c r="W34" s="63">
        <v>0</v>
      </c>
      <c r="X34" s="62">
        <v>0</v>
      </c>
      <c r="Y34" s="63">
        <v>0</v>
      </c>
      <c r="Z34" s="74">
        <v>1</v>
      </c>
      <c r="AA34" s="62">
        <v>0</v>
      </c>
      <c r="AB34" s="63">
        <v>0</v>
      </c>
      <c r="AC34" s="63">
        <v>0</v>
      </c>
      <c r="AD34" s="63">
        <v>0</v>
      </c>
      <c r="AE34" s="63">
        <v>0</v>
      </c>
      <c r="AF34" s="62">
        <v>0</v>
      </c>
      <c r="AG34" s="63">
        <v>0</v>
      </c>
      <c r="AH34" s="63">
        <v>0</v>
      </c>
      <c r="AI34" s="63">
        <v>0</v>
      </c>
      <c r="AJ34" s="63">
        <v>0</v>
      </c>
      <c r="AK34" s="66" t="s">
        <v>25</v>
      </c>
      <c r="AL34" s="31" t="s">
        <v>150</v>
      </c>
    </row>
    <row r="35" spans="1:38" ht="17.25" thickBot="1">
      <c r="A35" s="75">
        <v>33</v>
      </c>
      <c r="B35" s="60" t="s">
        <v>174</v>
      </c>
      <c r="C35" s="61" t="s">
        <v>2105</v>
      </c>
      <c r="D35" s="72" t="s">
        <v>103</v>
      </c>
      <c r="E35" s="61" t="s">
        <v>91</v>
      </c>
      <c r="F35" s="72" t="s">
        <v>3043</v>
      </c>
      <c r="G35" s="72">
        <v>1995</v>
      </c>
      <c r="H35" s="73">
        <v>1</v>
      </c>
      <c r="I35" s="74">
        <v>1</v>
      </c>
      <c r="J35" s="74">
        <v>90</v>
      </c>
      <c r="K35" s="74">
        <v>1</v>
      </c>
      <c r="L35" s="62">
        <v>0</v>
      </c>
      <c r="M35" s="63">
        <v>0</v>
      </c>
      <c r="N35" s="63">
        <v>0</v>
      </c>
      <c r="O35" s="63">
        <v>0</v>
      </c>
      <c r="P35" s="63">
        <v>0</v>
      </c>
      <c r="Q35" s="63">
        <v>0</v>
      </c>
      <c r="R35" s="63">
        <v>0</v>
      </c>
      <c r="S35" s="63">
        <v>0</v>
      </c>
      <c r="T35" s="73">
        <v>0.1</v>
      </c>
      <c r="U35" s="74">
        <v>0.1</v>
      </c>
      <c r="V35" s="74">
        <v>0.1</v>
      </c>
      <c r="W35" s="74">
        <v>0.2</v>
      </c>
      <c r="X35" s="73">
        <v>3</v>
      </c>
      <c r="Y35" s="74">
        <v>4</v>
      </c>
      <c r="Z35" s="74">
        <v>9</v>
      </c>
      <c r="AA35" s="62">
        <v>0</v>
      </c>
      <c r="AB35" s="63">
        <v>0</v>
      </c>
      <c r="AC35" s="63">
        <v>0</v>
      </c>
      <c r="AD35" s="63">
        <v>0</v>
      </c>
      <c r="AE35" s="63">
        <v>0</v>
      </c>
      <c r="AF35" s="73">
        <v>0.08</v>
      </c>
      <c r="AG35" s="74">
        <v>0.1</v>
      </c>
      <c r="AH35" s="74">
        <v>0.18</v>
      </c>
      <c r="AI35" s="74">
        <v>0.08</v>
      </c>
      <c r="AJ35" s="74">
        <v>0.18</v>
      </c>
      <c r="AK35" s="66" t="s">
        <v>25</v>
      </c>
      <c r="AL35" s="31" t="s">
        <v>152</v>
      </c>
    </row>
    <row r="36" spans="1:38" ht="17.25" thickBot="1">
      <c r="A36" s="75">
        <v>34</v>
      </c>
      <c r="B36" s="60" t="s">
        <v>3044</v>
      </c>
      <c r="C36" s="61" t="s">
        <v>2106</v>
      </c>
      <c r="D36" s="72" t="s">
        <v>105</v>
      </c>
      <c r="E36" s="61" t="s">
        <v>2646</v>
      </c>
      <c r="F36" s="72" t="s">
        <v>3045</v>
      </c>
      <c r="G36" s="72">
        <v>1998</v>
      </c>
      <c r="H36" s="73">
        <v>1</v>
      </c>
      <c r="I36" s="74">
        <v>1</v>
      </c>
      <c r="J36" s="74">
        <v>89</v>
      </c>
      <c r="K36" s="74">
        <v>1</v>
      </c>
      <c r="L36" s="62">
        <v>0</v>
      </c>
      <c r="M36" s="63">
        <v>0</v>
      </c>
      <c r="N36" s="63">
        <v>0</v>
      </c>
      <c r="O36" s="63">
        <v>0</v>
      </c>
      <c r="P36" s="63">
        <v>0</v>
      </c>
      <c r="Q36" s="63">
        <v>0</v>
      </c>
      <c r="R36" s="63">
        <v>0</v>
      </c>
      <c r="S36" s="63">
        <v>0</v>
      </c>
      <c r="T36" s="62">
        <v>0</v>
      </c>
      <c r="U36" s="63">
        <v>0</v>
      </c>
      <c r="V36" s="63">
        <v>0</v>
      </c>
      <c r="W36" s="63">
        <v>0</v>
      </c>
      <c r="X36" s="62">
        <v>0</v>
      </c>
      <c r="Y36" s="74">
        <v>1</v>
      </c>
      <c r="Z36" s="74">
        <v>1</v>
      </c>
      <c r="AA36" s="62">
        <v>0</v>
      </c>
      <c r="AB36" s="63">
        <v>0</v>
      </c>
      <c r="AC36" s="63">
        <v>0</v>
      </c>
      <c r="AD36" s="63">
        <v>0</v>
      </c>
      <c r="AE36" s="63">
        <v>0</v>
      </c>
      <c r="AF36" s="62">
        <v>0</v>
      </c>
      <c r="AG36" s="63">
        <v>0</v>
      </c>
      <c r="AH36" s="63">
        <v>0</v>
      </c>
      <c r="AI36" s="63">
        <v>0</v>
      </c>
      <c r="AJ36" s="63">
        <v>0</v>
      </c>
      <c r="AK36" s="66" t="s">
        <v>25</v>
      </c>
      <c r="AL36" s="31" t="s">
        <v>154</v>
      </c>
    </row>
    <row r="37" spans="1:38" ht="17.25" thickBot="1">
      <c r="A37" s="75">
        <v>35</v>
      </c>
      <c r="B37" s="60" t="s">
        <v>3046</v>
      </c>
      <c r="C37" s="61" t="s">
        <v>2102</v>
      </c>
      <c r="D37" s="72" t="s">
        <v>105</v>
      </c>
      <c r="E37" s="61" t="s">
        <v>2999</v>
      </c>
      <c r="F37" s="72" t="s">
        <v>3047</v>
      </c>
      <c r="G37" s="72">
        <v>1992</v>
      </c>
      <c r="H37" s="73">
        <v>1</v>
      </c>
      <c r="I37" s="63">
        <v>0</v>
      </c>
      <c r="J37" s="74">
        <v>3</v>
      </c>
      <c r="K37" s="63">
        <v>0</v>
      </c>
      <c r="L37" s="62">
        <v>0</v>
      </c>
      <c r="M37" s="63">
        <v>0</v>
      </c>
      <c r="N37" s="63">
        <v>0</v>
      </c>
      <c r="O37" s="63">
        <v>0</v>
      </c>
      <c r="P37" s="63">
        <v>0</v>
      </c>
      <c r="Q37" s="63">
        <v>0</v>
      </c>
      <c r="R37" s="63">
        <v>0</v>
      </c>
      <c r="S37" s="63">
        <v>0</v>
      </c>
      <c r="T37" s="62">
        <v>0</v>
      </c>
      <c r="U37" s="63">
        <v>0</v>
      </c>
      <c r="V37" s="63">
        <v>0</v>
      </c>
      <c r="W37" s="63">
        <v>0</v>
      </c>
      <c r="X37" s="62">
        <v>0</v>
      </c>
      <c r="Y37" s="63">
        <v>0</v>
      </c>
      <c r="Z37" s="63">
        <v>0</v>
      </c>
      <c r="AA37" s="62">
        <v>0</v>
      </c>
      <c r="AB37" s="63">
        <v>0</v>
      </c>
      <c r="AC37" s="63">
        <v>0</v>
      </c>
      <c r="AD37" s="63">
        <v>0</v>
      </c>
      <c r="AE37" s="63">
        <v>0</v>
      </c>
      <c r="AF37" s="62">
        <v>0</v>
      </c>
      <c r="AG37" s="63">
        <v>0</v>
      </c>
      <c r="AH37" s="63">
        <v>0</v>
      </c>
      <c r="AI37" s="63">
        <v>0</v>
      </c>
      <c r="AJ37" s="63">
        <v>0</v>
      </c>
      <c r="AK37" s="66" t="s">
        <v>25</v>
      </c>
      <c r="AL37" s="31" t="s">
        <v>2076</v>
      </c>
    </row>
    <row r="38" spans="1:38" ht="17.25" thickBot="1">
      <c r="A38" s="75">
        <v>36</v>
      </c>
      <c r="B38" s="60" t="s">
        <v>3048</v>
      </c>
      <c r="C38" s="61" t="s">
        <v>2126</v>
      </c>
      <c r="D38" s="72" t="s">
        <v>107</v>
      </c>
      <c r="E38" s="61" t="s">
        <v>2646</v>
      </c>
      <c r="F38" s="72" t="s">
        <v>3049</v>
      </c>
      <c r="G38" s="72">
        <v>2000</v>
      </c>
      <c r="H38" s="73">
        <v>1</v>
      </c>
      <c r="I38" s="74">
        <v>1</v>
      </c>
      <c r="J38" s="74">
        <v>73</v>
      </c>
      <c r="K38" s="74">
        <v>0.8</v>
      </c>
      <c r="L38" s="62">
        <v>0</v>
      </c>
      <c r="M38" s="63">
        <v>0</v>
      </c>
      <c r="N38" s="63">
        <v>0</v>
      </c>
      <c r="O38" s="63">
        <v>0</v>
      </c>
      <c r="P38" s="63">
        <v>0</v>
      </c>
      <c r="Q38" s="63">
        <v>0</v>
      </c>
      <c r="R38" s="63">
        <v>0</v>
      </c>
      <c r="S38" s="63">
        <v>0</v>
      </c>
      <c r="T38" s="62">
        <v>0</v>
      </c>
      <c r="U38" s="63">
        <v>0</v>
      </c>
      <c r="V38" s="63">
        <v>0</v>
      </c>
      <c r="W38" s="63">
        <v>0</v>
      </c>
      <c r="X38" s="62">
        <v>0</v>
      </c>
      <c r="Y38" s="63">
        <v>0</v>
      </c>
      <c r="Z38" s="63">
        <v>0</v>
      </c>
      <c r="AA38" s="62">
        <v>0</v>
      </c>
      <c r="AB38" s="63">
        <v>0</v>
      </c>
      <c r="AC38" s="63">
        <v>0</v>
      </c>
      <c r="AD38" s="63">
        <v>0</v>
      </c>
      <c r="AE38" s="63">
        <v>0</v>
      </c>
      <c r="AF38" s="62">
        <v>0</v>
      </c>
      <c r="AG38" s="63">
        <v>0</v>
      </c>
      <c r="AH38" s="63">
        <v>0</v>
      </c>
      <c r="AI38" s="63">
        <v>0</v>
      </c>
      <c r="AJ38" s="63">
        <v>0</v>
      </c>
      <c r="AK38" s="66" t="s">
        <v>25</v>
      </c>
      <c r="AL38" s="31" t="s">
        <v>2052</v>
      </c>
    </row>
    <row r="39" spans="1:38" ht="17.25" thickBot="1">
      <c r="A39" s="75">
        <v>37</v>
      </c>
      <c r="B39" s="60" t="s">
        <v>178</v>
      </c>
      <c r="C39" s="61" t="s">
        <v>2115</v>
      </c>
      <c r="D39" s="72" t="s">
        <v>105</v>
      </c>
      <c r="E39" s="61" t="s">
        <v>95</v>
      </c>
      <c r="F39" s="72" t="s">
        <v>3050</v>
      </c>
      <c r="G39" s="72">
        <v>1996</v>
      </c>
      <c r="H39" s="73">
        <v>1</v>
      </c>
      <c r="I39" s="74">
        <v>1</v>
      </c>
      <c r="J39" s="74">
        <v>90</v>
      </c>
      <c r="K39" s="74">
        <v>1</v>
      </c>
      <c r="L39" s="62">
        <v>0</v>
      </c>
      <c r="M39" s="63">
        <v>0</v>
      </c>
      <c r="N39" s="63">
        <v>0</v>
      </c>
      <c r="O39" s="63">
        <v>0</v>
      </c>
      <c r="P39" s="63">
        <v>0</v>
      </c>
      <c r="Q39" s="63">
        <v>0</v>
      </c>
      <c r="R39" s="63">
        <v>0</v>
      </c>
      <c r="S39" s="63">
        <v>0</v>
      </c>
      <c r="T39" s="73">
        <v>0.1</v>
      </c>
      <c r="U39" s="74">
        <v>0.1</v>
      </c>
      <c r="V39" s="63">
        <v>0</v>
      </c>
      <c r="W39" s="74">
        <v>0.1</v>
      </c>
      <c r="X39" s="73">
        <v>1</v>
      </c>
      <c r="Y39" s="74">
        <v>4</v>
      </c>
      <c r="Z39" s="74">
        <v>3</v>
      </c>
      <c r="AA39" s="62">
        <v>0</v>
      </c>
      <c r="AB39" s="63">
        <v>0</v>
      </c>
      <c r="AC39" s="63">
        <v>0</v>
      </c>
      <c r="AD39" s="63">
        <v>0</v>
      </c>
      <c r="AE39" s="63">
        <v>0</v>
      </c>
      <c r="AF39" s="73">
        <v>7.0000000000000007E-2</v>
      </c>
      <c r="AG39" s="74">
        <v>0.03</v>
      </c>
      <c r="AH39" s="74">
        <v>0.1</v>
      </c>
      <c r="AI39" s="74">
        <v>7.0000000000000007E-2</v>
      </c>
      <c r="AJ39" s="74">
        <v>0.1</v>
      </c>
      <c r="AK39" s="66" t="s">
        <v>25</v>
      </c>
      <c r="AL39" s="31" t="s">
        <v>156</v>
      </c>
    </row>
    <row r="40" spans="1:38" ht="17.25" thickBot="1">
      <c r="A40" s="75">
        <v>38</v>
      </c>
      <c r="B40" s="60" t="s">
        <v>180</v>
      </c>
      <c r="C40" s="61" t="s">
        <v>2129</v>
      </c>
      <c r="D40" s="72" t="s">
        <v>105</v>
      </c>
      <c r="E40" s="61" t="s">
        <v>71</v>
      </c>
      <c r="F40" s="72" t="s">
        <v>3051</v>
      </c>
      <c r="G40" s="72">
        <v>1996</v>
      </c>
      <c r="H40" s="73">
        <v>1</v>
      </c>
      <c r="I40" s="74">
        <v>1</v>
      </c>
      <c r="J40" s="74">
        <v>90</v>
      </c>
      <c r="K40" s="74">
        <v>1</v>
      </c>
      <c r="L40" s="62">
        <v>0</v>
      </c>
      <c r="M40" s="63">
        <v>0</v>
      </c>
      <c r="N40" s="63">
        <v>0</v>
      </c>
      <c r="O40" s="63">
        <v>0</v>
      </c>
      <c r="P40" s="63">
        <v>0</v>
      </c>
      <c r="Q40" s="63">
        <v>0</v>
      </c>
      <c r="R40" s="63">
        <v>0</v>
      </c>
      <c r="S40" s="63">
        <v>0</v>
      </c>
      <c r="T40" s="62">
        <v>0</v>
      </c>
      <c r="U40" s="63">
        <v>0</v>
      </c>
      <c r="V40" s="63">
        <v>0</v>
      </c>
      <c r="W40" s="74">
        <v>0.1</v>
      </c>
      <c r="X40" s="73">
        <v>4</v>
      </c>
      <c r="Y40" s="74">
        <v>10</v>
      </c>
      <c r="Z40" s="63">
        <v>0</v>
      </c>
      <c r="AA40" s="62">
        <v>0</v>
      </c>
      <c r="AB40" s="63">
        <v>0</v>
      </c>
      <c r="AC40" s="63">
        <v>0</v>
      </c>
      <c r="AD40" s="63">
        <v>0</v>
      </c>
      <c r="AE40" s="63">
        <v>0</v>
      </c>
      <c r="AF40" s="73">
        <v>0.04</v>
      </c>
      <c r="AG40" s="74">
        <v>0.02</v>
      </c>
      <c r="AH40" s="74">
        <v>0.06</v>
      </c>
      <c r="AI40" s="74">
        <v>0.04</v>
      </c>
      <c r="AJ40" s="74">
        <v>0.06</v>
      </c>
      <c r="AK40" s="66" t="s">
        <v>25</v>
      </c>
      <c r="AL40" s="31" t="s">
        <v>157</v>
      </c>
    </row>
    <row r="41" spans="1:38" ht="17.25" thickBot="1">
      <c r="A41" s="75">
        <v>39</v>
      </c>
      <c r="B41" s="60" t="s">
        <v>182</v>
      </c>
      <c r="C41" s="61" t="s">
        <v>2120</v>
      </c>
      <c r="D41" s="72" t="s">
        <v>107</v>
      </c>
      <c r="E41" s="61" t="s">
        <v>87</v>
      </c>
      <c r="F41" s="72" t="s">
        <v>3052</v>
      </c>
      <c r="G41" s="72">
        <v>1991</v>
      </c>
      <c r="H41" s="73">
        <v>1</v>
      </c>
      <c r="I41" s="74">
        <v>1</v>
      </c>
      <c r="J41" s="74">
        <v>90</v>
      </c>
      <c r="K41" s="74">
        <v>1</v>
      </c>
      <c r="L41" s="62">
        <v>0</v>
      </c>
      <c r="M41" s="63">
        <v>0</v>
      </c>
      <c r="N41" s="63">
        <v>0</v>
      </c>
      <c r="O41" s="63">
        <v>0</v>
      </c>
      <c r="P41" s="63">
        <v>0</v>
      </c>
      <c r="Q41" s="63">
        <v>0</v>
      </c>
      <c r="R41" s="63">
        <v>0</v>
      </c>
      <c r="S41" s="63">
        <v>0</v>
      </c>
      <c r="T41" s="73">
        <v>0.2</v>
      </c>
      <c r="U41" s="74">
        <v>0.2</v>
      </c>
      <c r="V41" s="74">
        <v>0.3</v>
      </c>
      <c r="W41" s="74">
        <v>0.5</v>
      </c>
      <c r="X41" s="62">
        <v>0</v>
      </c>
      <c r="Y41" s="74">
        <v>2</v>
      </c>
      <c r="Z41" s="63">
        <v>0</v>
      </c>
      <c r="AA41" s="62">
        <v>0</v>
      </c>
      <c r="AB41" s="63">
        <v>0</v>
      </c>
      <c r="AC41" s="63">
        <v>0</v>
      </c>
      <c r="AD41" s="63">
        <v>0</v>
      </c>
      <c r="AE41" s="63">
        <v>0</v>
      </c>
      <c r="AF41" s="73">
        <v>0.21</v>
      </c>
      <c r="AG41" s="74">
        <v>0.28000000000000003</v>
      </c>
      <c r="AH41" s="74">
        <v>0.49</v>
      </c>
      <c r="AI41" s="74">
        <v>0.21</v>
      </c>
      <c r="AJ41" s="74">
        <v>0.49</v>
      </c>
      <c r="AK41" s="66" t="s">
        <v>25</v>
      </c>
      <c r="AL41" s="31" t="s">
        <v>158</v>
      </c>
    </row>
    <row r="42" spans="1:38" ht="17.25" thickBot="1">
      <c r="A42" s="75">
        <v>40</v>
      </c>
      <c r="B42" s="60" t="s">
        <v>184</v>
      </c>
      <c r="C42" s="61" t="s">
        <v>2108</v>
      </c>
      <c r="D42" s="72" t="s">
        <v>107</v>
      </c>
      <c r="E42" s="61" t="s">
        <v>67</v>
      </c>
      <c r="F42" s="72" t="s">
        <v>3053</v>
      </c>
      <c r="G42" s="72">
        <v>2000</v>
      </c>
      <c r="H42" s="73">
        <v>1</v>
      </c>
      <c r="I42" s="74">
        <v>1</v>
      </c>
      <c r="J42" s="74">
        <v>90</v>
      </c>
      <c r="K42" s="74">
        <v>1</v>
      </c>
      <c r="L42" s="62">
        <v>0</v>
      </c>
      <c r="M42" s="74">
        <v>1</v>
      </c>
      <c r="N42" s="74">
        <v>1</v>
      </c>
      <c r="O42" s="63">
        <v>0</v>
      </c>
      <c r="P42" s="63">
        <v>0</v>
      </c>
      <c r="Q42" s="63">
        <v>0</v>
      </c>
      <c r="R42" s="74">
        <v>1</v>
      </c>
      <c r="S42" s="63">
        <v>0</v>
      </c>
      <c r="T42" s="73">
        <v>0.1</v>
      </c>
      <c r="U42" s="74">
        <v>0.1</v>
      </c>
      <c r="V42" s="74">
        <v>0.4</v>
      </c>
      <c r="W42" s="74">
        <v>0.5</v>
      </c>
      <c r="X42" s="62">
        <v>0</v>
      </c>
      <c r="Y42" s="74">
        <v>1</v>
      </c>
      <c r="Z42" s="74">
        <v>1</v>
      </c>
      <c r="AA42" s="62">
        <v>0</v>
      </c>
      <c r="AB42" s="74">
        <v>1</v>
      </c>
      <c r="AC42" s="74">
        <v>1</v>
      </c>
      <c r="AD42" s="63">
        <v>0</v>
      </c>
      <c r="AE42" s="74">
        <v>1</v>
      </c>
      <c r="AF42" s="73">
        <v>7.0000000000000007E-2</v>
      </c>
      <c r="AG42" s="74">
        <v>0.44</v>
      </c>
      <c r="AH42" s="74">
        <v>0.51</v>
      </c>
      <c r="AI42" s="74">
        <v>7.0000000000000007E-2</v>
      </c>
      <c r="AJ42" s="74">
        <v>0.51</v>
      </c>
      <c r="AK42" s="66" t="s">
        <v>25</v>
      </c>
      <c r="AL42" s="31" t="s">
        <v>159</v>
      </c>
    </row>
    <row r="43" spans="1:38" ht="17.25" thickBot="1">
      <c r="A43" s="75">
        <v>41</v>
      </c>
      <c r="B43" s="60" t="s">
        <v>186</v>
      </c>
      <c r="C43" s="61" t="s">
        <v>2102</v>
      </c>
      <c r="D43" s="72" t="s">
        <v>103</v>
      </c>
      <c r="E43" s="61" t="s">
        <v>91</v>
      </c>
      <c r="F43" s="72" t="s">
        <v>3054</v>
      </c>
      <c r="G43" s="72">
        <v>1996</v>
      </c>
      <c r="H43" s="73">
        <v>1</v>
      </c>
      <c r="I43" s="74">
        <v>1</v>
      </c>
      <c r="J43" s="74">
        <v>90</v>
      </c>
      <c r="K43" s="74">
        <v>1</v>
      </c>
      <c r="L43" s="73">
        <v>1</v>
      </c>
      <c r="M43" s="63">
        <v>0</v>
      </c>
      <c r="N43" s="74">
        <v>1</v>
      </c>
      <c r="O43" s="74">
        <v>1</v>
      </c>
      <c r="P43" s="63">
        <v>0</v>
      </c>
      <c r="Q43" s="63">
        <v>0</v>
      </c>
      <c r="R43" s="74">
        <v>1</v>
      </c>
      <c r="S43" s="63">
        <v>0</v>
      </c>
      <c r="T43" s="73">
        <v>0.2</v>
      </c>
      <c r="U43" s="74">
        <v>0.2</v>
      </c>
      <c r="V43" s="74">
        <v>0.5</v>
      </c>
      <c r="W43" s="74">
        <v>0.7</v>
      </c>
      <c r="X43" s="73">
        <v>3</v>
      </c>
      <c r="Y43" s="74">
        <v>2</v>
      </c>
      <c r="Z43" s="74">
        <v>4</v>
      </c>
      <c r="AA43" s="73">
        <v>1</v>
      </c>
      <c r="AB43" s="63">
        <v>0</v>
      </c>
      <c r="AC43" s="74">
        <v>1</v>
      </c>
      <c r="AD43" s="74">
        <v>1</v>
      </c>
      <c r="AE43" s="74">
        <v>1</v>
      </c>
      <c r="AF43" s="73">
        <v>0.22</v>
      </c>
      <c r="AG43" s="74">
        <v>0.46</v>
      </c>
      <c r="AH43" s="74">
        <v>0.68</v>
      </c>
      <c r="AI43" s="74">
        <v>0.22</v>
      </c>
      <c r="AJ43" s="74">
        <v>0.68</v>
      </c>
      <c r="AK43" s="66" t="s">
        <v>25</v>
      </c>
      <c r="AL43" s="2" t="s">
        <v>161</v>
      </c>
    </row>
    <row r="44" spans="1:38" ht="17.25" thickBot="1">
      <c r="A44" s="75">
        <v>42</v>
      </c>
      <c r="B44" s="60" t="s">
        <v>3055</v>
      </c>
      <c r="C44" s="61" t="s">
        <v>2102</v>
      </c>
      <c r="D44" s="72" t="s">
        <v>103</v>
      </c>
      <c r="E44" s="61" t="s">
        <v>2647</v>
      </c>
      <c r="F44" s="72" t="s">
        <v>3056</v>
      </c>
      <c r="G44" s="72">
        <v>2003</v>
      </c>
      <c r="H44" s="73">
        <v>1</v>
      </c>
      <c r="I44" s="63">
        <v>0</v>
      </c>
      <c r="J44" s="74">
        <v>4</v>
      </c>
      <c r="K44" s="63">
        <v>0</v>
      </c>
      <c r="L44" s="62">
        <v>0</v>
      </c>
      <c r="M44" s="63">
        <v>0</v>
      </c>
      <c r="N44" s="63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2">
        <v>0</v>
      </c>
      <c r="U44" s="63">
        <v>0</v>
      </c>
      <c r="V44" s="63">
        <v>0</v>
      </c>
      <c r="W44" s="63">
        <v>0</v>
      </c>
      <c r="X44" s="62">
        <v>0</v>
      </c>
      <c r="Y44" s="63">
        <v>0</v>
      </c>
      <c r="Z44" s="74">
        <v>1</v>
      </c>
      <c r="AA44" s="62">
        <v>0</v>
      </c>
      <c r="AB44" s="63">
        <v>0</v>
      </c>
      <c r="AC44" s="63">
        <v>0</v>
      </c>
      <c r="AD44" s="63">
        <v>0</v>
      </c>
      <c r="AE44" s="63">
        <v>0</v>
      </c>
      <c r="AF44" s="62">
        <v>0</v>
      </c>
      <c r="AG44" s="63">
        <v>0</v>
      </c>
      <c r="AH44" s="63">
        <v>0</v>
      </c>
      <c r="AI44" s="63">
        <v>0</v>
      </c>
      <c r="AJ44" s="63">
        <v>0</v>
      </c>
      <c r="AK44" s="66" t="s">
        <v>25</v>
      </c>
      <c r="AL44" s="2" t="s">
        <v>162</v>
      </c>
    </row>
    <row r="45" spans="1:38" ht="17.25" thickBot="1">
      <c r="A45" s="75">
        <v>43</v>
      </c>
      <c r="B45" s="60" t="s">
        <v>932</v>
      </c>
      <c r="C45" s="61" t="s">
        <v>2128</v>
      </c>
      <c r="D45" s="72" t="s">
        <v>103</v>
      </c>
      <c r="E45" s="61" t="s">
        <v>95</v>
      </c>
      <c r="F45" s="72" t="s">
        <v>3057</v>
      </c>
      <c r="G45" s="72">
        <v>1997</v>
      </c>
      <c r="H45" s="73">
        <v>1</v>
      </c>
      <c r="I45" s="74">
        <v>1</v>
      </c>
      <c r="J45" s="74">
        <v>74</v>
      </c>
      <c r="K45" s="74">
        <v>0.8</v>
      </c>
      <c r="L45" s="62">
        <v>0</v>
      </c>
      <c r="M45" s="63">
        <v>0</v>
      </c>
      <c r="N45" s="63">
        <v>0</v>
      </c>
      <c r="O45" s="63">
        <v>0</v>
      </c>
      <c r="P45" s="63">
        <v>0</v>
      </c>
      <c r="Q45" s="63">
        <v>0</v>
      </c>
      <c r="R45" s="63">
        <v>0</v>
      </c>
      <c r="S45" s="63">
        <v>0</v>
      </c>
      <c r="T45" s="73">
        <v>0.2</v>
      </c>
      <c r="U45" s="74">
        <v>0.2</v>
      </c>
      <c r="V45" s="63">
        <v>0</v>
      </c>
      <c r="W45" s="74">
        <v>0.2</v>
      </c>
      <c r="X45" s="73">
        <v>3</v>
      </c>
      <c r="Y45" s="74">
        <v>6</v>
      </c>
      <c r="Z45" s="74">
        <v>7</v>
      </c>
      <c r="AA45" s="62">
        <v>0</v>
      </c>
      <c r="AB45" s="63">
        <v>0</v>
      </c>
      <c r="AC45" s="63">
        <v>0</v>
      </c>
      <c r="AD45" s="63">
        <v>0</v>
      </c>
      <c r="AE45" s="63">
        <v>0</v>
      </c>
      <c r="AF45" s="73">
        <v>0.2</v>
      </c>
      <c r="AG45" s="74">
        <v>0.02</v>
      </c>
      <c r="AH45" s="74">
        <v>0.22</v>
      </c>
      <c r="AI45" s="74">
        <v>0.2</v>
      </c>
      <c r="AJ45" s="74">
        <v>0.22</v>
      </c>
      <c r="AK45" s="66" t="s">
        <v>25</v>
      </c>
      <c r="AL45" s="31" t="s">
        <v>163</v>
      </c>
    </row>
    <row r="46" spans="1:38" ht="17.25" thickBot="1">
      <c r="A46" s="75">
        <v>44</v>
      </c>
      <c r="B46" s="60" t="s">
        <v>3058</v>
      </c>
      <c r="C46" s="61" t="s">
        <v>2101</v>
      </c>
      <c r="D46" s="72" t="s">
        <v>103</v>
      </c>
      <c r="E46" s="61" t="s">
        <v>2999</v>
      </c>
      <c r="F46" s="72" t="s">
        <v>3059</v>
      </c>
      <c r="G46" s="72">
        <v>1998</v>
      </c>
      <c r="H46" s="73">
        <v>1</v>
      </c>
      <c r="I46" s="63">
        <v>0</v>
      </c>
      <c r="J46" s="74">
        <v>27</v>
      </c>
      <c r="K46" s="74">
        <v>0.3</v>
      </c>
      <c r="L46" s="62">
        <v>0</v>
      </c>
      <c r="M46" s="63">
        <v>0</v>
      </c>
      <c r="N46" s="63">
        <v>0</v>
      </c>
      <c r="O46" s="63">
        <v>0</v>
      </c>
      <c r="P46" s="63">
        <v>0</v>
      </c>
      <c r="Q46" s="63">
        <v>0</v>
      </c>
      <c r="R46" s="63">
        <v>0</v>
      </c>
      <c r="S46" s="63">
        <v>0</v>
      </c>
      <c r="T46" s="73">
        <v>0.1</v>
      </c>
      <c r="U46" s="74">
        <v>0.1</v>
      </c>
      <c r="V46" s="63">
        <v>0</v>
      </c>
      <c r="W46" s="74">
        <v>0.1</v>
      </c>
      <c r="X46" s="73">
        <v>1</v>
      </c>
      <c r="Y46" s="63">
        <v>0</v>
      </c>
      <c r="Z46" s="74">
        <v>3</v>
      </c>
      <c r="AA46" s="62">
        <v>0</v>
      </c>
      <c r="AB46" s="63">
        <v>0</v>
      </c>
      <c r="AC46" s="63">
        <v>0</v>
      </c>
      <c r="AD46" s="63">
        <v>0</v>
      </c>
      <c r="AE46" s="63">
        <v>0</v>
      </c>
      <c r="AF46" s="73">
        <v>0.37</v>
      </c>
      <c r="AG46" s="63">
        <v>0</v>
      </c>
      <c r="AH46" s="74">
        <v>0.37</v>
      </c>
      <c r="AI46" s="74">
        <v>0.37</v>
      </c>
      <c r="AJ46" s="74">
        <v>0.37</v>
      </c>
      <c r="AK46" s="66" t="s">
        <v>25</v>
      </c>
      <c r="AL46" s="31" t="s">
        <v>165</v>
      </c>
    </row>
    <row r="47" spans="1:38" ht="17.25" thickBot="1">
      <c r="A47" s="75">
        <v>45</v>
      </c>
      <c r="B47" s="60" t="s">
        <v>3060</v>
      </c>
      <c r="C47" s="61" t="s">
        <v>2102</v>
      </c>
      <c r="D47" s="72" t="s">
        <v>105</v>
      </c>
      <c r="E47" s="61" t="s">
        <v>2646</v>
      </c>
      <c r="F47" s="72" t="s">
        <v>3061</v>
      </c>
      <c r="G47" s="72">
        <v>1995</v>
      </c>
      <c r="H47" s="73">
        <v>1</v>
      </c>
      <c r="I47" s="63">
        <v>0</v>
      </c>
      <c r="J47" s="74">
        <v>1</v>
      </c>
      <c r="K47" s="63">
        <v>0</v>
      </c>
      <c r="L47" s="62">
        <v>0</v>
      </c>
      <c r="M47" s="63">
        <v>0</v>
      </c>
      <c r="N47" s="63">
        <v>0</v>
      </c>
      <c r="O47" s="63">
        <v>0</v>
      </c>
      <c r="P47" s="63">
        <v>0</v>
      </c>
      <c r="Q47" s="63">
        <v>0</v>
      </c>
      <c r="R47" s="63">
        <v>0</v>
      </c>
      <c r="S47" s="63">
        <v>0</v>
      </c>
      <c r="T47" s="62">
        <v>0</v>
      </c>
      <c r="U47" s="63">
        <v>0</v>
      </c>
      <c r="V47" s="63">
        <v>0</v>
      </c>
      <c r="W47" s="63">
        <v>0</v>
      </c>
      <c r="X47" s="62">
        <v>0</v>
      </c>
      <c r="Y47" s="63">
        <v>0</v>
      </c>
      <c r="Z47" s="63">
        <v>0</v>
      </c>
      <c r="AA47" s="62">
        <v>0</v>
      </c>
      <c r="AB47" s="63">
        <v>0</v>
      </c>
      <c r="AC47" s="63">
        <v>0</v>
      </c>
      <c r="AD47" s="63">
        <v>0</v>
      </c>
      <c r="AE47" s="63">
        <v>0</v>
      </c>
      <c r="AF47" s="62">
        <v>0</v>
      </c>
      <c r="AG47" s="63">
        <v>0</v>
      </c>
      <c r="AH47" s="63">
        <v>0</v>
      </c>
      <c r="AI47" s="63">
        <v>0</v>
      </c>
      <c r="AJ47" s="63">
        <v>0</v>
      </c>
      <c r="AK47" s="66" t="s">
        <v>25</v>
      </c>
      <c r="AL47" s="31" t="s">
        <v>167</v>
      </c>
    </row>
    <row r="48" spans="1:38" ht="17.25" thickBot="1">
      <c r="A48" s="75">
        <v>46</v>
      </c>
      <c r="B48" s="60" t="s">
        <v>3062</v>
      </c>
      <c r="C48" s="61" t="s">
        <v>2115</v>
      </c>
      <c r="D48" s="72" t="s">
        <v>105</v>
      </c>
      <c r="E48" s="61" t="s">
        <v>2646</v>
      </c>
      <c r="F48" s="72" t="s">
        <v>3063</v>
      </c>
      <c r="G48" s="72">
        <v>1998</v>
      </c>
      <c r="H48" s="73">
        <v>1</v>
      </c>
      <c r="I48" s="63">
        <v>0</v>
      </c>
      <c r="J48" s="74">
        <v>30</v>
      </c>
      <c r="K48" s="74">
        <v>0.3</v>
      </c>
      <c r="L48" s="62">
        <v>0</v>
      </c>
      <c r="M48" s="63">
        <v>0</v>
      </c>
      <c r="N48" s="63">
        <v>0</v>
      </c>
      <c r="O48" s="63">
        <v>0</v>
      </c>
      <c r="P48" s="63">
        <v>0</v>
      </c>
      <c r="Q48" s="63">
        <v>0</v>
      </c>
      <c r="R48" s="63">
        <v>0</v>
      </c>
      <c r="S48" s="63">
        <v>0</v>
      </c>
      <c r="T48" s="62">
        <v>0</v>
      </c>
      <c r="U48" s="63">
        <v>0</v>
      </c>
      <c r="V48" s="63">
        <v>0</v>
      </c>
      <c r="W48" s="63">
        <v>0</v>
      </c>
      <c r="X48" s="73">
        <v>3</v>
      </c>
      <c r="Y48" s="74">
        <v>2</v>
      </c>
      <c r="Z48" s="74">
        <v>3</v>
      </c>
      <c r="AA48" s="62">
        <v>0</v>
      </c>
      <c r="AB48" s="63">
        <v>0</v>
      </c>
      <c r="AC48" s="63">
        <v>0</v>
      </c>
      <c r="AD48" s="63">
        <v>0</v>
      </c>
      <c r="AE48" s="63">
        <v>0</v>
      </c>
      <c r="AF48" s="73">
        <v>7.0000000000000007E-2</v>
      </c>
      <c r="AG48" s="63">
        <v>0</v>
      </c>
      <c r="AH48" s="74">
        <v>7.0000000000000007E-2</v>
      </c>
      <c r="AI48" s="74">
        <v>7.0000000000000007E-2</v>
      </c>
      <c r="AJ48" s="74">
        <v>7.0000000000000007E-2</v>
      </c>
      <c r="AK48" s="66" t="s">
        <v>25</v>
      </c>
      <c r="AL48" s="31" t="s">
        <v>168</v>
      </c>
    </row>
    <row r="49" spans="1:38" ht="17.25" thickBot="1">
      <c r="A49" s="75">
        <v>47</v>
      </c>
      <c r="B49" s="60" t="s">
        <v>193</v>
      </c>
      <c r="C49" s="61" t="s">
        <v>2110</v>
      </c>
      <c r="D49" s="72" t="s">
        <v>107</v>
      </c>
      <c r="E49" s="61" t="s">
        <v>93</v>
      </c>
      <c r="F49" s="72" t="s">
        <v>3064</v>
      </c>
      <c r="G49" s="72">
        <v>2002</v>
      </c>
      <c r="H49" s="73">
        <v>1</v>
      </c>
      <c r="I49" s="63">
        <v>0</v>
      </c>
      <c r="J49" s="74">
        <v>14</v>
      </c>
      <c r="K49" s="74">
        <v>0.2</v>
      </c>
      <c r="L49" s="62">
        <v>0</v>
      </c>
      <c r="M49" s="63">
        <v>0</v>
      </c>
      <c r="N49" s="63">
        <v>0</v>
      </c>
      <c r="O49" s="63">
        <v>0</v>
      </c>
      <c r="P49" s="63">
        <v>0</v>
      </c>
      <c r="Q49" s="63">
        <v>0</v>
      </c>
      <c r="R49" s="63">
        <v>0</v>
      </c>
      <c r="S49" s="63">
        <v>0</v>
      </c>
      <c r="T49" s="73">
        <v>0.1</v>
      </c>
      <c r="U49" s="74">
        <v>0.1</v>
      </c>
      <c r="V49" s="74">
        <v>0.1</v>
      </c>
      <c r="W49" s="74">
        <v>0.2</v>
      </c>
      <c r="X49" s="73">
        <v>3</v>
      </c>
      <c r="Y49" s="63">
        <v>0</v>
      </c>
      <c r="Z49" s="74">
        <v>1</v>
      </c>
      <c r="AA49" s="62">
        <v>0</v>
      </c>
      <c r="AB49" s="63">
        <v>0</v>
      </c>
      <c r="AC49" s="63">
        <v>0</v>
      </c>
      <c r="AD49" s="63">
        <v>0</v>
      </c>
      <c r="AE49" s="63">
        <v>0</v>
      </c>
      <c r="AF49" s="73">
        <v>0.39</v>
      </c>
      <c r="AG49" s="74">
        <v>0.7</v>
      </c>
      <c r="AH49" s="74">
        <v>1.0900000000000001</v>
      </c>
      <c r="AI49" s="74">
        <v>0.39</v>
      </c>
      <c r="AJ49" s="74">
        <v>1.0900000000000001</v>
      </c>
      <c r="AK49" s="66" t="s">
        <v>25</v>
      </c>
      <c r="AL49" s="31" t="s">
        <v>169</v>
      </c>
    </row>
    <row r="50" spans="1:38" ht="17.25" thickBot="1">
      <c r="A50" s="75">
        <v>48</v>
      </c>
      <c r="B50" s="60" t="s">
        <v>195</v>
      </c>
      <c r="C50" s="61" t="s">
        <v>2102</v>
      </c>
      <c r="D50" s="72" t="s">
        <v>107</v>
      </c>
      <c r="E50" s="61" t="s">
        <v>67</v>
      </c>
      <c r="F50" s="72" t="s">
        <v>3065</v>
      </c>
      <c r="G50" s="72">
        <v>1992</v>
      </c>
      <c r="H50" s="73">
        <v>1</v>
      </c>
      <c r="I50" s="74">
        <v>1</v>
      </c>
      <c r="J50" s="74">
        <v>90</v>
      </c>
      <c r="K50" s="74">
        <v>1</v>
      </c>
      <c r="L50" s="62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73">
        <v>0.2</v>
      </c>
      <c r="U50" s="74">
        <v>0.2</v>
      </c>
      <c r="V50" s="63">
        <v>0</v>
      </c>
      <c r="W50" s="74">
        <v>0.2</v>
      </c>
      <c r="X50" s="62">
        <v>0</v>
      </c>
      <c r="Y50" s="74">
        <v>2</v>
      </c>
      <c r="Z50" s="74">
        <v>1</v>
      </c>
      <c r="AA50" s="62">
        <v>0</v>
      </c>
      <c r="AB50" s="63">
        <v>0</v>
      </c>
      <c r="AC50" s="63">
        <v>0</v>
      </c>
      <c r="AD50" s="63">
        <v>0</v>
      </c>
      <c r="AE50" s="63">
        <v>0</v>
      </c>
      <c r="AF50" s="73">
        <v>0.16</v>
      </c>
      <c r="AG50" s="63">
        <v>0</v>
      </c>
      <c r="AH50" s="74">
        <v>0.16</v>
      </c>
      <c r="AI50" s="74">
        <v>0.16</v>
      </c>
      <c r="AJ50" s="74">
        <v>0.16</v>
      </c>
      <c r="AK50" s="66" t="s">
        <v>25</v>
      </c>
      <c r="AL50" s="31" t="s">
        <v>170</v>
      </c>
    </row>
    <row r="51" spans="1:38" ht="17.25" thickBot="1">
      <c r="A51" s="75">
        <v>49</v>
      </c>
      <c r="B51" s="60" t="s">
        <v>198</v>
      </c>
      <c r="C51" s="61" t="s">
        <v>2101</v>
      </c>
      <c r="D51" s="72" t="s">
        <v>105</v>
      </c>
      <c r="E51" s="61" t="s">
        <v>75</v>
      </c>
      <c r="F51" s="72" t="s">
        <v>3066</v>
      </c>
      <c r="G51" s="72">
        <v>1991</v>
      </c>
      <c r="H51" s="73">
        <v>1</v>
      </c>
      <c r="I51" s="74">
        <v>1</v>
      </c>
      <c r="J51" s="74">
        <v>57</v>
      </c>
      <c r="K51" s="74">
        <v>0.6</v>
      </c>
      <c r="L51" s="62">
        <v>0</v>
      </c>
      <c r="M51" s="63">
        <v>0</v>
      </c>
      <c r="N51" s="63">
        <v>0</v>
      </c>
      <c r="O51" s="63">
        <v>0</v>
      </c>
      <c r="P51" s="63">
        <v>0</v>
      </c>
      <c r="Q51" s="63">
        <v>0</v>
      </c>
      <c r="R51" s="63">
        <v>0</v>
      </c>
      <c r="S51" s="63">
        <v>0</v>
      </c>
      <c r="T51" s="62">
        <v>0</v>
      </c>
      <c r="U51" s="63">
        <v>0</v>
      </c>
      <c r="V51" s="63">
        <v>0</v>
      </c>
      <c r="W51" s="74">
        <v>0.1</v>
      </c>
      <c r="X51" s="62">
        <v>0</v>
      </c>
      <c r="Y51" s="74">
        <v>3</v>
      </c>
      <c r="Z51" s="74">
        <v>2</v>
      </c>
      <c r="AA51" s="62">
        <v>0</v>
      </c>
      <c r="AB51" s="63">
        <v>0</v>
      </c>
      <c r="AC51" s="63">
        <v>0</v>
      </c>
      <c r="AD51" s="63">
        <v>0</v>
      </c>
      <c r="AE51" s="63">
        <v>0</v>
      </c>
      <c r="AF51" s="73">
        <v>7.0000000000000007E-2</v>
      </c>
      <c r="AG51" s="74">
        <v>0.04</v>
      </c>
      <c r="AH51" s="74">
        <v>0.11</v>
      </c>
      <c r="AI51" s="74">
        <v>7.0000000000000007E-2</v>
      </c>
      <c r="AJ51" s="74">
        <v>0.11</v>
      </c>
      <c r="AK51" s="66" t="s">
        <v>25</v>
      </c>
      <c r="AL51" s="31" t="s">
        <v>170</v>
      </c>
    </row>
    <row r="52" spans="1:38" ht="17.25" thickBot="1">
      <c r="A52" s="75">
        <v>50</v>
      </c>
      <c r="B52" s="60" t="s">
        <v>207</v>
      </c>
      <c r="C52" s="61" t="s">
        <v>2112</v>
      </c>
      <c r="D52" s="72" t="s">
        <v>107</v>
      </c>
      <c r="E52" s="61" t="s">
        <v>83</v>
      </c>
      <c r="F52" s="72" t="s">
        <v>3067</v>
      </c>
      <c r="G52" s="72">
        <v>1993</v>
      </c>
      <c r="H52" s="73">
        <v>1</v>
      </c>
      <c r="I52" s="63">
        <v>0</v>
      </c>
      <c r="J52" s="74">
        <v>27</v>
      </c>
      <c r="K52" s="74">
        <v>0.3</v>
      </c>
      <c r="L52" s="62">
        <v>0</v>
      </c>
      <c r="M52" s="63">
        <v>0</v>
      </c>
      <c r="N52" s="63">
        <v>0</v>
      </c>
      <c r="O52" s="63">
        <v>0</v>
      </c>
      <c r="P52" s="63">
        <v>0</v>
      </c>
      <c r="Q52" s="63">
        <v>0</v>
      </c>
      <c r="R52" s="63">
        <v>0</v>
      </c>
      <c r="S52" s="63">
        <v>0</v>
      </c>
      <c r="T52" s="73">
        <v>0.3</v>
      </c>
      <c r="U52" s="74">
        <v>0.3</v>
      </c>
      <c r="V52" s="63">
        <v>0</v>
      </c>
      <c r="W52" s="74">
        <v>0.3</v>
      </c>
      <c r="X52" s="62">
        <v>0</v>
      </c>
      <c r="Y52" s="63">
        <v>0</v>
      </c>
      <c r="Z52" s="63">
        <v>0</v>
      </c>
      <c r="AA52" s="62">
        <v>0</v>
      </c>
      <c r="AB52" s="63">
        <v>0</v>
      </c>
      <c r="AC52" s="63">
        <v>0</v>
      </c>
      <c r="AD52" s="63">
        <v>0</v>
      </c>
      <c r="AE52" s="63">
        <v>0</v>
      </c>
      <c r="AF52" s="73">
        <v>0.9</v>
      </c>
      <c r="AG52" s="63">
        <v>0</v>
      </c>
      <c r="AH52" s="74">
        <v>0.9</v>
      </c>
      <c r="AI52" s="74">
        <v>0.9</v>
      </c>
      <c r="AJ52" s="74">
        <v>0.9</v>
      </c>
      <c r="AK52" s="66" t="s">
        <v>25</v>
      </c>
      <c r="AL52" s="31" t="s">
        <v>171</v>
      </c>
    </row>
    <row r="53" spans="1:38" ht="17.25" thickBot="1">
      <c r="A53" s="75">
        <v>51</v>
      </c>
      <c r="B53" s="60" t="s">
        <v>210</v>
      </c>
      <c r="C53" s="61" t="s">
        <v>2112</v>
      </c>
      <c r="D53" s="72" t="s">
        <v>105</v>
      </c>
      <c r="E53" s="61" t="s">
        <v>69</v>
      </c>
      <c r="F53" s="72" t="s">
        <v>3068</v>
      </c>
      <c r="G53" s="72">
        <v>1992</v>
      </c>
      <c r="H53" s="73">
        <v>1</v>
      </c>
      <c r="I53" s="74">
        <v>1</v>
      </c>
      <c r="J53" s="74">
        <v>90</v>
      </c>
      <c r="K53" s="74">
        <v>1</v>
      </c>
      <c r="L53" s="62">
        <v>0</v>
      </c>
      <c r="M53" s="63">
        <v>0</v>
      </c>
      <c r="N53" s="63">
        <v>0</v>
      </c>
      <c r="O53" s="63">
        <v>0</v>
      </c>
      <c r="P53" s="63">
        <v>0</v>
      </c>
      <c r="Q53" s="63">
        <v>0</v>
      </c>
      <c r="R53" s="63">
        <v>0</v>
      </c>
      <c r="S53" s="63">
        <v>0</v>
      </c>
      <c r="T53" s="62">
        <v>0</v>
      </c>
      <c r="U53" s="63">
        <v>0</v>
      </c>
      <c r="V53" s="74">
        <v>0.2</v>
      </c>
      <c r="W53" s="74">
        <v>0.2</v>
      </c>
      <c r="X53" s="62">
        <v>0</v>
      </c>
      <c r="Y53" s="74">
        <v>11</v>
      </c>
      <c r="Z53" s="74">
        <v>4</v>
      </c>
      <c r="AA53" s="62">
        <v>0</v>
      </c>
      <c r="AB53" s="63">
        <v>0</v>
      </c>
      <c r="AC53" s="63">
        <v>0</v>
      </c>
      <c r="AD53" s="63">
        <v>0</v>
      </c>
      <c r="AE53" s="63">
        <v>0</v>
      </c>
      <c r="AF53" s="62">
        <v>0</v>
      </c>
      <c r="AG53" s="74">
        <v>0.16</v>
      </c>
      <c r="AH53" s="74">
        <v>0.16</v>
      </c>
      <c r="AI53" s="63">
        <v>0</v>
      </c>
      <c r="AJ53" s="74">
        <v>0.16</v>
      </c>
      <c r="AK53" s="66" t="s">
        <v>25</v>
      </c>
      <c r="AL53" s="31" t="s">
        <v>172</v>
      </c>
    </row>
    <row r="54" spans="1:38" ht="17.25" thickBot="1">
      <c r="A54" s="75">
        <v>52</v>
      </c>
      <c r="B54" s="60" t="s">
        <v>212</v>
      </c>
      <c r="C54" s="61" t="s">
        <v>2124</v>
      </c>
      <c r="D54" s="72" t="s">
        <v>2137</v>
      </c>
      <c r="E54" s="61" t="s">
        <v>83</v>
      </c>
      <c r="F54" s="72" t="s">
        <v>3069</v>
      </c>
      <c r="G54" s="72">
        <v>1997</v>
      </c>
      <c r="H54" s="73">
        <v>1</v>
      </c>
      <c r="I54" s="74">
        <v>1</v>
      </c>
      <c r="J54" s="74">
        <v>86</v>
      </c>
      <c r="K54" s="74">
        <v>1</v>
      </c>
      <c r="L54" s="62">
        <v>0</v>
      </c>
      <c r="M54" s="63">
        <v>0</v>
      </c>
      <c r="N54" s="63">
        <v>0</v>
      </c>
      <c r="O54" s="63">
        <v>0</v>
      </c>
      <c r="P54" s="63">
        <v>0</v>
      </c>
      <c r="Q54" s="63">
        <v>0</v>
      </c>
      <c r="R54" s="74">
        <v>1</v>
      </c>
      <c r="S54" s="63">
        <v>0</v>
      </c>
      <c r="T54" s="73">
        <v>0.7</v>
      </c>
      <c r="U54" s="74">
        <v>0.7</v>
      </c>
      <c r="V54" s="63">
        <v>0</v>
      </c>
      <c r="W54" s="74">
        <v>0.7</v>
      </c>
      <c r="X54" s="73">
        <v>2</v>
      </c>
      <c r="Y54" s="74">
        <v>2</v>
      </c>
      <c r="Z54" s="74">
        <v>2</v>
      </c>
      <c r="AA54" s="62">
        <v>0</v>
      </c>
      <c r="AB54" s="63">
        <v>0</v>
      </c>
      <c r="AC54" s="63">
        <v>0</v>
      </c>
      <c r="AD54" s="63">
        <v>0</v>
      </c>
      <c r="AE54" s="63">
        <v>0</v>
      </c>
      <c r="AF54" s="73">
        <v>0.76</v>
      </c>
      <c r="AG54" s="63">
        <v>0</v>
      </c>
      <c r="AH54" s="74">
        <v>0.76</v>
      </c>
      <c r="AI54" s="74">
        <v>0.76</v>
      </c>
      <c r="AJ54" s="74">
        <v>0.76</v>
      </c>
      <c r="AK54" s="66" t="s">
        <v>25</v>
      </c>
      <c r="AL54" s="31" t="s">
        <v>173</v>
      </c>
    </row>
    <row r="55" spans="1:38" ht="17.25" thickBot="1">
      <c r="A55" s="75">
        <v>53</v>
      </c>
      <c r="B55" s="60" t="s">
        <v>216</v>
      </c>
      <c r="C55" s="61" t="s">
        <v>2113</v>
      </c>
      <c r="D55" s="72" t="s">
        <v>105</v>
      </c>
      <c r="E55" s="61" t="s">
        <v>73</v>
      </c>
      <c r="F55" s="72" t="s">
        <v>3070</v>
      </c>
      <c r="G55" s="72">
        <v>2004</v>
      </c>
      <c r="H55" s="73">
        <v>1</v>
      </c>
      <c r="I55" s="63">
        <v>0</v>
      </c>
      <c r="J55" s="74">
        <v>3</v>
      </c>
      <c r="K55" s="63">
        <v>0</v>
      </c>
      <c r="L55" s="62">
        <v>0</v>
      </c>
      <c r="M55" s="63">
        <v>0</v>
      </c>
      <c r="N55" s="63">
        <v>0</v>
      </c>
      <c r="O55" s="63">
        <v>0</v>
      </c>
      <c r="P55" s="63">
        <v>0</v>
      </c>
      <c r="Q55" s="63">
        <v>0</v>
      </c>
      <c r="R55" s="63">
        <v>0</v>
      </c>
      <c r="S55" s="63">
        <v>0</v>
      </c>
      <c r="T55" s="62">
        <v>0</v>
      </c>
      <c r="U55" s="63">
        <v>0</v>
      </c>
      <c r="V55" s="63">
        <v>0</v>
      </c>
      <c r="W55" s="63">
        <v>0</v>
      </c>
      <c r="X55" s="62">
        <v>0</v>
      </c>
      <c r="Y55" s="63">
        <v>0</v>
      </c>
      <c r="Z55" s="74">
        <v>1</v>
      </c>
      <c r="AA55" s="62">
        <v>0</v>
      </c>
      <c r="AB55" s="63">
        <v>0</v>
      </c>
      <c r="AC55" s="63">
        <v>0</v>
      </c>
      <c r="AD55" s="63">
        <v>0</v>
      </c>
      <c r="AE55" s="63">
        <v>0</v>
      </c>
      <c r="AF55" s="62">
        <v>0</v>
      </c>
      <c r="AG55" s="63">
        <v>0</v>
      </c>
      <c r="AH55" s="63">
        <v>0</v>
      </c>
      <c r="AI55" s="63">
        <v>0</v>
      </c>
      <c r="AJ55" s="63">
        <v>0</v>
      </c>
      <c r="AK55" s="66" t="s">
        <v>25</v>
      </c>
      <c r="AL55" s="31" t="s">
        <v>175</v>
      </c>
    </row>
    <row r="56" spans="1:38" ht="17.25" thickBot="1">
      <c r="A56" s="75">
        <v>54</v>
      </c>
      <c r="B56" s="60" t="s">
        <v>222</v>
      </c>
      <c r="C56" s="61" t="s">
        <v>2102</v>
      </c>
      <c r="D56" s="72" t="s">
        <v>107</v>
      </c>
      <c r="E56" s="61" t="s">
        <v>81</v>
      </c>
      <c r="F56" s="72" t="s">
        <v>3071</v>
      </c>
      <c r="G56" s="72">
        <v>1996</v>
      </c>
      <c r="H56" s="73">
        <v>1</v>
      </c>
      <c r="I56" s="74">
        <v>1</v>
      </c>
      <c r="J56" s="74">
        <v>89</v>
      </c>
      <c r="K56" s="74">
        <v>1</v>
      </c>
      <c r="L56" s="62">
        <v>0</v>
      </c>
      <c r="M56" s="74">
        <v>1</v>
      </c>
      <c r="N56" s="74">
        <v>1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73">
        <v>0.2</v>
      </c>
      <c r="U56" s="74">
        <v>0.2</v>
      </c>
      <c r="V56" s="74">
        <v>0.4</v>
      </c>
      <c r="W56" s="74">
        <v>0.6</v>
      </c>
      <c r="X56" s="73">
        <v>2</v>
      </c>
      <c r="Y56" s="74">
        <v>4</v>
      </c>
      <c r="Z56" s="74">
        <v>8</v>
      </c>
      <c r="AA56" s="62">
        <v>0</v>
      </c>
      <c r="AB56" s="74">
        <v>1.01</v>
      </c>
      <c r="AC56" s="74">
        <v>1.01</v>
      </c>
      <c r="AD56" s="63">
        <v>0</v>
      </c>
      <c r="AE56" s="74">
        <v>1.01</v>
      </c>
      <c r="AF56" s="73">
        <v>0.16</v>
      </c>
      <c r="AG56" s="74">
        <v>0.42</v>
      </c>
      <c r="AH56" s="74">
        <v>0.57999999999999996</v>
      </c>
      <c r="AI56" s="74">
        <v>0.16</v>
      </c>
      <c r="AJ56" s="74">
        <v>0.57999999999999996</v>
      </c>
      <c r="AK56" s="66" t="s">
        <v>25</v>
      </c>
      <c r="AL56" s="31" t="s">
        <v>176</v>
      </c>
    </row>
    <row r="57" spans="1:38" ht="17.25" thickBot="1">
      <c r="A57" s="75">
        <v>55</v>
      </c>
      <c r="B57" s="60" t="s">
        <v>3072</v>
      </c>
      <c r="C57" s="61" t="s">
        <v>2108</v>
      </c>
      <c r="D57" s="72" t="s">
        <v>105</v>
      </c>
      <c r="E57" s="61" t="s">
        <v>2999</v>
      </c>
      <c r="F57" s="72" t="s">
        <v>3073</v>
      </c>
      <c r="G57" s="72">
        <v>1999</v>
      </c>
      <c r="H57" s="73">
        <v>1</v>
      </c>
      <c r="I57" s="74">
        <v>1</v>
      </c>
      <c r="J57" s="74">
        <v>87</v>
      </c>
      <c r="K57" s="74">
        <v>1</v>
      </c>
      <c r="L57" s="62">
        <v>0</v>
      </c>
      <c r="M57" s="63">
        <v>0</v>
      </c>
      <c r="N57" s="63">
        <v>0</v>
      </c>
      <c r="O57" s="63">
        <v>0</v>
      </c>
      <c r="P57" s="63">
        <v>0</v>
      </c>
      <c r="Q57" s="63">
        <v>0</v>
      </c>
      <c r="R57" s="63">
        <v>0</v>
      </c>
      <c r="S57" s="63">
        <v>0</v>
      </c>
      <c r="T57" s="62">
        <v>0</v>
      </c>
      <c r="U57" s="63">
        <v>0</v>
      </c>
      <c r="V57" s="63">
        <v>0</v>
      </c>
      <c r="W57" s="63">
        <v>0</v>
      </c>
      <c r="X57" s="62">
        <v>0</v>
      </c>
      <c r="Y57" s="74">
        <v>3</v>
      </c>
      <c r="Z57" s="74">
        <v>2</v>
      </c>
      <c r="AA57" s="62">
        <v>0</v>
      </c>
      <c r="AB57" s="63">
        <v>0</v>
      </c>
      <c r="AC57" s="63">
        <v>0</v>
      </c>
      <c r="AD57" s="63">
        <v>0</v>
      </c>
      <c r="AE57" s="63">
        <v>0</v>
      </c>
      <c r="AF57" s="62">
        <v>0</v>
      </c>
      <c r="AG57" s="63">
        <v>0</v>
      </c>
      <c r="AH57" s="63">
        <v>0</v>
      </c>
      <c r="AI57" s="63">
        <v>0</v>
      </c>
      <c r="AJ57" s="63">
        <v>0</v>
      </c>
      <c r="AK57" s="66" t="s">
        <v>25</v>
      </c>
      <c r="AL57" s="31" t="s">
        <v>2065</v>
      </c>
    </row>
    <row r="58" spans="1:38" ht="17.25" thickBot="1">
      <c r="A58" s="75">
        <v>56</v>
      </c>
      <c r="B58" s="60" t="s">
        <v>224</v>
      </c>
      <c r="C58" s="61" t="s">
        <v>2101</v>
      </c>
      <c r="D58" s="72" t="s">
        <v>105</v>
      </c>
      <c r="E58" s="61" t="s">
        <v>95</v>
      </c>
      <c r="F58" s="72" t="s">
        <v>3074</v>
      </c>
      <c r="G58" s="72">
        <v>1995</v>
      </c>
      <c r="H58" s="73">
        <v>1</v>
      </c>
      <c r="I58" s="74">
        <v>1</v>
      </c>
      <c r="J58" s="74">
        <v>66</v>
      </c>
      <c r="K58" s="74">
        <v>0.7</v>
      </c>
      <c r="L58" s="62">
        <v>0</v>
      </c>
      <c r="M58" s="63">
        <v>0</v>
      </c>
      <c r="N58" s="63">
        <v>0</v>
      </c>
      <c r="O58" s="63">
        <v>0</v>
      </c>
      <c r="P58" s="63">
        <v>0</v>
      </c>
      <c r="Q58" s="63">
        <v>0</v>
      </c>
      <c r="R58" s="63">
        <v>0</v>
      </c>
      <c r="S58" s="63">
        <v>0</v>
      </c>
      <c r="T58" s="62">
        <v>0</v>
      </c>
      <c r="U58" s="63">
        <v>0</v>
      </c>
      <c r="V58" s="63">
        <v>0</v>
      </c>
      <c r="W58" s="63">
        <v>0</v>
      </c>
      <c r="X58" s="62">
        <v>0</v>
      </c>
      <c r="Y58" s="74">
        <v>5</v>
      </c>
      <c r="Z58" s="74">
        <v>5</v>
      </c>
      <c r="AA58" s="62">
        <v>0</v>
      </c>
      <c r="AB58" s="63">
        <v>0</v>
      </c>
      <c r="AC58" s="63">
        <v>0</v>
      </c>
      <c r="AD58" s="63">
        <v>0</v>
      </c>
      <c r="AE58" s="63">
        <v>0</v>
      </c>
      <c r="AF58" s="73">
        <v>0.02</v>
      </c>
      <c r="AG58" s="74">
        <v>0.04</v>
      </c>
      <c r="AH58" s="74">
        <v>0.06</v>
      </c>
      <c r="AI58" s="74">
        <v>0.02</v>
      </c>
      <c r="AJ58" s="74">
        <v>0.06</v>
      </c>
      <c r="AK58" s="66" t="s">
        <v>25</v>
      </c>
      <c r="AL58" s="31" t="s">
        <v>2053</v>
      </c>
    </row>
    <row r="59" spans="1:38" ht="17.25" thickBot="1">
      <c r="A59" s="75">
        <v>57</v>
      </c>
      <c r="B59" s="60" t="s">
        <v>226</v>
      </c>
      <c r="C59" s="61" t="s">
        <v>2102</v>
      </c>
      <c r="D59" s="72" t="s">
        <v>105</v>
      </c>
      <c r="E59" s="61" t="s">
        <v>81</v>
      </c>
      <c r="F59" s="72" t="s">
        <v>3075</v>
      </c>
      <c r="G59" s="72">
        <v>2003</v>
      </c>
      <c r="H59" s="73">
        <v>1</v>
      </c>
      <c r="I59" s="74">
        <v>1</v>
      </c>
      <c r="J59" s="74">
        <v>80</v>
      </c>
      <c r="K59" s="74">
        <v>0.9</v>
      </c>
      <c r="L59" s="62">
        <v>0</v>
      </c>
      <c r="M59" s="63">
        <v>0</v>
      </c>
      <c r="N59" s="63">
        <v>0</v>
      </c>
      <c r="O59" s="63">
        <v>0</v>
      </c>
      <c r="P59" s="63">
        <v>0</v>
      </c>
      <c r="Q59" s="63">
        <v>0</v>
      </c>
      <c r="R59" s="74">
        <v>1</v>
      </c>
      <c r="S59" s="63">
        <v>0</v>
      </c>
      <c r="T59" s="62">
        <v>0</v>
      </c>
      <c r="U59" s="63">
        <v>0</v>
      </c>
      <c r="V59" s="63">
        <v>0</v>
      </c>
      <c r="W59" s="63">
        <v>0</v>
      </c>
      <c r="X59" s="73">
        <v>1</v>
      </c>
      <c r="Y59" s="74">
        <v>4</v>
      </c>
      <c r="Z59" s="74">
        <v>4</v>
      </c>
      <c r="AA59" s="62">
        <v>0</v>
      </c>
      <c r="AB59" s="63">
        <v>0</v>
      </c>
      <c r="AC59" s="63">
        <v>0</v>
      </c>
      <c r="AD59" s="63">
        <v>0</v>
      </c>
      <c r="AE59" s="63">
        <v>0</v>
      </c>
      <c r="AF59" s="62">
        <v>0</v>
      </c>
      <c r="AG59" s="63">
        <v>0</v>
      </c>
      <c r="AH59" s="63">
        <v>0</v>
      </c>
      <c r="AI59" s="63">
        <v>0</v>
      </c>
      <c r="AJ59" s="63">
        <v>0</v>
      </c>
      <c r="AK59" s="66" t="s">
        <v>25</v>
      </c>
      <c r="AL59" s="31">
        <v>87966294</v>
      </c>
    </row>
    <row r="60" spans="1:38" ht="17.25" thickBot="1">
      <c r="A60" s="75">
        <v>58</v>
      </c>
      <c r="B60" s="60" t="s">
        <v>234</v>
      </c>
      <c r="C60" s="61" t="s">
        <v>2122</v>
      </c>
      <c r="D60" s="72" t="s">
        <v>107</v>
      </c>
      <c r="E60" s="61" t="s">
        <v>77</v>
      </c>
      <c r="F60" s="72" t="s">
        <v>3076</v>
      </c>
      <c r="G60" s="72">
        <v>2001</v>
      </c>
      <c r="H60" s="73">
        <v>1</v>
      </c>
      <c r="I60" s="74">
        <v>1</v>
      </c>
      <c r="J60" s="74">
        <v>90</v>
      </c>
      <c r="K60" s="74">
        <v>1</v>
      </c>
      <c r="L60" s="62">
        <v>0</v>
      </c>
      <c r="M60" s="63">
        <v>0</v>
      </c>
      <c r="N60" s="63">
        <v>0</v>
      </c>
      <c r="O60" s="63">
        <v>0</v>
      </c>
      <c r="P60" s="63">
        <v>0</v>
      </c>
      <c r="Q60" s="63">
        <v>0</v>
      </c>
      <c r="R60" s="63">
        <v>0</v>
      </c>
      <c r="S60" s="63">
        <v>0</v>
      </c>
      <c r="T60" s="62">
        <v>0</v>
      </c>
      <c r="U60" s="63">
        <v>0</v>
      </c>
      <c r="V60" s="63">
        <v>0</v>
      </c>
      <c r="W60" s="63">
        <v>0</v>
      </c>
      <c r="X60" s="62">
        <v>0</v>
      </c>
      <c r="Y60" s="63">
        <v>0</v>
      </c>
      <c r="Z60" s="74">
        <v>1</v>
      </c>
      <c r="AA60" s="62">
        <v>0</v>
      </c>
      <c r="AB60" s="63">
        <v>0</v>
      </c>
      <c r="AC60" s="63">
        <v>0</v>
      </c>
      <c r="AD60" s="63">
        <v>0</v>
      </c>
      <c r="AE60" s="63">
        <v>0</v>
      </c>
      <c r="AF60" s="62">
        <v>0</v>
      </c>
      <c r="AG60" s="63">
        <v>0</v>
      </c>
      <c r="AH60" s="63">
        <v>0</v>
      </c>
      <c r="AI60" s="63">
        <v>0</v>
      </c>
      <c r="AJ60" s="63">
        <v>0</v>
      </c>
      <c r="AK60" s="66" t="s">
        <v>25</v>
      </c>
      <c r="AL60" s="31" t="s">
        <v>177</v>
      </c>
    </row>
    <row r="61" spans="1:38" ht="17.25" thickBot="1">
      <c r="A61" s="75">
        <v>59</v>
      </c>
      <c r="B61" s="60" t="s">
        <v>236</v>
      </c>
      <c r="C61" s="61" t="s">
        <v>2102</v>
      </c>
      <c r="D61" s="72" t="s">
        <v>107</v>
      </c>
      <c r="E61" s="61" t="s">
        <v>81</v>
      </c>
      <c r="F61" s="72" t="s">
        <v>3077</v>
      </c>
      <c r="G61" s="72">
        <v>2003</v>
      </c>
      <c r="H61" s="73">
        <v>1</v>
      </c>
      <c r="I61" s="74">
        <v>1</v>
      </c>
      <c r="J61" s="74">
        <v>90</v>
      </c>
      <c r="K61" s="74">
        <v>1</v>
      </c>
      <c r="L61" s="62">
        <v>0</v>
      </c>
      <c r="M61" s="63">
        <v>0</v>
      </c>
      <c r="N61" s="63">
        <v>0</v>
      </c>
      <c r="O61" s="63">
        <v>0</v>
      </c>
      <c r="P61" s="63">
        <v>0</v>
      </c>
      <c r="Q61" s="63">
        <v>0</v>
      </c>
      <c r="R61" s="63">
        <v>0</v>
      </c>
      <c r="S61" s="63">
        <v>0</v>
      </c>
      <c r="T61" s="73">
        <v>0.1</v>
      </c>
      <c r="U61" s="74">
        <v>0.1</v>
      </c>
      <c r="V61" s="74">
        <v>0.3</v>
      </c>
      <c r="W61" s="74">
        <v>0.4</v>
      </c>
      <c r="X61" s="73">
        <v>1</v>
      </c>
      <c r="Y61" s="74">
        <v>5</v>
      </c>
      <c r="Z61" s="63">
        <v>0</v>
      </c>
      <c r="AA61" s="62">
        <v>0</v>
      </c>
      <c r="AB61" s="63">
        <v>0</v>
      </c>
      <c r="AC61" s="63">
        <v>0</v>
      </c>
      <c r="AD61" s="63">
        <v>0</v>
      </c>
      <c r="AE61" s="63">
        <v>0</v>
      </c>
      <c r="AF61" s="73">
        <v>0.08</v>
      </c>
      <c r="AG61" s="74">
        <v>0.28999999999999998</v>
      </c>
      <c r="AH61" s="74">
        <v>0.37</v>
      </c>
      <c r="AI61" s="74">
        <v>0.08</v>
      </c>
      <c r="AJ61" s="74">
        <v>0.37</v>
      </c>
      <c r="AK61" s="66" t="s">
        <v>25</v>
      </c>
      <c r="AL61" s="31" t="s">
        <v>179</v>
      </c>
    </row>
    <row r="62" spans="1:38" ht="17.25" thickBot="1">
      <c r="A62" s="75">
        <v>60</v>
      </c>
      <c r="B62" s="60" t="s">
        <v>240</v>
      </c>
      <c r="C62" s="61" t="s">
        <v>2120</v>
      </c>
      <c r="D62" s="72" t="s">
        <v>105</v>
      </c>
      <c r="E62" s="61" t="s">
        <v>91</v>
      </c>
      <c r="F62" s="72" t="s">
        <v>3078</v>
      </c>
      <c r="G62" s="72">
        <v>1996</v>
      </c>
      <c r="H62" s="73">
        <v>1</v>
      </c>
      <c r="I62" s="63">
        <v>0</v>
      </c>
      <c r="J62" s="74">
        <v>1</v>
      </c>
      <c r="K62" s="63">
        <v>0</v>
      </c>
      <c r="L62" s="62">
        <v>0</v>
      </c>
      <c r="M62" s="63">
        <v>0</v>
      </c>
      <c r="N62" s="63">
        <v>0</v>
      </c>
      <c r="O62" s="63">
        <v>0</v>
      </c>
      <c r="P62" s="63">
        <v>0</v>
      </c>
      <c r="Q62" s="63">
        <v>0</v>
      </c>
      <c r="R62" s="63">
        <v>0</v>
      </c>
      <c r="S62" s="63">
        <v>0</v>
      </c>
      <c r="T62" s="62">
        <v>0</v>
      </c>
      <c r="U62" s="63">
        <v>0</v>
      </c>
      <c r="V62" s="63">
        <v>0</v>
      </c>
      <c r="W62" s="63">
        <v>0</v>
      </c>
      <c r="X62" s="62">
        <v>0</v>
      </c>
      <c r="Y62" s="63">
        <v>0</v>
      </c>
      <c r="Z62" s="63">
        <v>0</v>
      </c>
      <c r="AA62" s="62">
        <v>0</v>
      </c>
      <c r="AB62" s="63">
        <v>0</v>
      </c>
      <c r="AC62" s="63">
        <v>0</v>
      </c>
      <c r="AD62" s="63">
        <v>0</v>
      </c>
      <c r="AE62" s="63">
        <v>0</v>
      </c>
      <c r="AF62" s="62">
        <v>0</v>
      </c>
      <c r="AG62" s="63">
        <v>0</v>
      </c>
      <c r="AH62" s="63">
        <v>0</v>
      </c>
      <c r="AI62" s="63">
        <v>0</v>
      </c>
      <c r="AJ62" s="63">
        <v>0</v>
      </c>
      <c r="AK62" s="66" t="s">
        <v>25</v>
      </c>
      <c r="AL62" s="31" t="s">
        <v>181</v>
      </c>
    </row>
    <row r="63" spans="1:38" ht="17.25" thickBot="1">
      <c r="A63" s="75">
        <v>61</v>
      </c>
      <c r="B63" s="60" t="s">
        <v>243</v>
      </c>
      <c r="C63" s="61" t="s">
        <v>2135</v>
      </c>
      <c r="D63" s="72" t="s">
        <v>107</v>
      </c>
      <c r="E63" s="61" t="s">
        <v>91</v>
      </c>
      <c r="F63" s="72" t="s">
        <v>3079</v>
      </c>
      <c r="G63" s="72">
        <v>1992</v>
      </c>
      <c r="H63" s="73">
        <v>1</v>
      </c>
      <c r="I63" s="74">
        <v>1</v>
      </c>
      <c r="J63" s="74">
        <v>90</v>
      </c>
      <c r="K63" s="74">
        <v>1</v>
      </c>
      <c r="L63" s="62">
        <v>0</v>
      </c>
      <c r="M63" s="63">
        <v>0</v>
      </c>
      <c r="N63" s="63">
        <v>0</v>
      </c>
      <c r="O63" s="63">
        <v>0</v>
      </c>
      <c r="P63" s="63">
        <v>0</v>
      </c>
      <c r="Q63" s="63">
        <v>0</v>
      </c>
      <c r="R63" s="63">
        <v>0</v>
      </c>
      <c r="S63" s="63">
        <v>0</v>
      </c>
      <c r="T63" s="62">
        <v>0</v>
      </c>
      <c r="U63" s="63">
        <v>0</v>
      </c>
      <c r="V63" s="74">
        <v>0.1</v>
      </c>
      <c r="W63" s="74">
        <v>0.1</v>
      </c>
      <c r="X63" s="73">
        <v>1</v>
      </c>
      <c r="Y63" s="74">
        <v>3</v>
      </c>
      <c r="Z63" s="74">
        <v>1</v>
      </c>
      <c r="AA63" s="62">
        <v>0</v>
      </c>
      <c r="AB63" s="63">
        <v>0</v>
      </c>
      <c r="AC63" s="63">
        <v>0</v>
      </c>
      <c r="AD63" s="63">
        <v>0</v>
      </c>
      <c r="AE63" s="63">
        <v>0</v>
      </c>
      <c r="AF63" s="62">
        <v>0</v>
      </c>
      <c r="AG63" s="74">
        <v>0.06</v>
      </c>
      <c r="AH63" s="74">
        <v>0.06</v>
      </c>
      <c r="AI63" s="63">
        <v>0</v>
      </c>
      <c r="AJ63" s="74">
        <v>0.06</v>
      </c>
      <c r="AK63" s="66" t="s">
        <v>25</v>
      </c>
      <c r="AL63" s="31" t="s">
        <v>183</v>
      </c>
    </row>
    <row r="64" spans="1:38" ht="17.25" thickBot="1">
      <c r="A64" s="75">
        <v>62</v>
      </c>
      <c r="B64" s="60" t="s">
        <v>245</v>
      </c>
      <c r="C64" s="61" t="s">
        <v>2112</v>
      </c>
      <c r="D64" s="72" t="s">
        <v>103</v>
      </c>
      <c r="E64" s="61" t="s">
        <v>83</v>
      </c>
      <c r="F64" s="72" t="s">
        <v>3080</v>
      </c>
      <c r="G64" s="72">
        <v>1992</v>
      </c>
      <c r="H64" s="73">
        <v>1</v>
      </c>
      <c r="I64" s="63">
        <v>0</v>
      </c>
      <c r="J64" s="74">
        <v>4</v>
      </c>
      <c r="K64" s="63">
        <v>0</v>
      </c>
      <c r="L64" s="62">
        <v>0</v>
      </c>
      <c r="M64" s="63">
        <v>0</v>
      </c>
      <c r="N64" s="63">
        <v>0</v>
      </c>
      <c r="O64" s="63">
        <v>0</v>
      </c>
      <c r="P64" s="63">
        <v>0</v>
      </c>
      <c r="Q64" s="63">
        <v>0</v>
      </c>
      <c r="R64" s="63">
        <v>0</v>
      </c>
      <c r="S64" s="63">
        <v>0</v>
      </c>
      <c r="T64" s="73">
        <v>0.1</v>
      </c>
      <c r="U64" s="74">
        <v>0.1</v>
      </c>
      <c r="V64" s="63">
        <v>0</v>
      </c>
      <c r="W64" s="74">
        <v>0.1</v>
      </c>
      <c r="X64" s="73">
        <v>3</v>
      </c>
      <c r="Y64" s="74">
        <v>1</v>
      </c>
      <c r="Z64" s="74">
        <v>2</v>
      </c>
      <c r="AA64" s="62">
        <v>0</v>
      </c>
      <c r="AB64" s="63">
        <v>0</v>
      </c>
      <c r="AC64" s="63">
        <v>0</v>
      </c>
      <c r="AD64" s="63">
        <v>0</v>
      </c>
      <c r="AE64" s="63">
        <v>0</v>
      </c>
      <c r="AF64" s="73">
        <v>1.72</v>
      </c>
      <c r="AG64" s="63">
        <v>0</v>
      </c>
      <c r="AH64" s="74">
        <v>1.72</v>
      </c>
      <c r="AI64" s="74">
        <v>1.72</v>
      </c>
      <c r="AJ64" s="74">
        <v>1.72</v>
      </c>
      <c r="AK64" s="66" t="s">
        <v>25</v>
      </c>
      <c r="AL64" s="31" t="s">
        <v>185</v>
      </c>
    </row>
    <row r="65" spans="1:38" ht="17.25" thickBot="1">
      <c r="A65" s="75">
        <v>63</v>
      </c>
      <c r="B65" s="60" t="s">
        <v>3081</v>
      </c>
      <c r="C65" s="61" t="s">
        <v>2122</v>
      </c>
      <c r="D65" s="72" t="s">
        <v>105</v>
      </c>
      <c r="E65" s="61" t="s">
        <v>2646</v>
      </c>
      <c r="F65" s="72" t="s">
        <v>3082</v>
      </c>
      <c r="G65" s="72">
        <v>1996</v>
      </c>
      <c r="H65" s="73">
        <v>1</v>
      </c>
      <c r="I65" s="74">
        <v>1</v>
      </c>
      <c r="J65" s="74">
        <v>90</v>
      </c>
      <c r="K65" s="74">
        <v>1</v>
      </c>
      <c r="L65" s="62">
        <v>0</v>
      </c>
      <c r="M65" s="63">
        <v>0</v>
      </c>
      <c r="N65" s="63">
        <v>0</v>
      </c>
      <c r="O65" s="63">
        <v>0</v>
      </c>
      <c r="P65" s="63">
        <v>0</v>
      </c>
      <c r="Q65" s="63">
        <v>0</v>
      </c>
      <c r="R65" s="63">
        <v>0</v>
      </c>
      <c r="S65" s="63">
        <v>0</v>
      </c>
      <c r="T65" s="62">
        <v>0</v>
      </c>
      <c r="U65" s="63">
        <v>0</v>
      </c>
      <c r="V65" s="63">
        <v>0</v>
      </c>
      <c r="W65" s="63">
        <v>0</v>
      </c>
      <c r="X65" s="62">
        <v>0</v>
      </c>
      <c r="Y65" s="74">
        <v>2</v>
      </c>
      <c r="Z65" s="74">
        <v>1</v>
      </c>
      <c r="AA65" s="62">
        <v>0</v>
      </c>
      <c r="AB65" s="63">
        <v>0</v>
      </c>
      <c r="AC65" s="63">
        <v>0</v>
      </c>
      <c r="AD65" s="63">
        <v>0</v>
      </c>
      <c r="AE65" s="63">
        <v>0</v>
      </c>
      <c r="AF65" s="62">
        <v>0</v>
      </c>
      <c r="AG65" s="63">
        <v>0</v>
      </c>
      <c r="AH65" s="63">
        <v>0</v>
      </c>
      <c r="AI65" s="63">
        <v>0</v>
      </c>
      <c r="AJ65" s="63">
        <v>0</v>
      </c>
      <c r="AK65" s="66" t="s">
        <v>25</v>
      </c>
      <c r="AL65" s="31" t="s">
        <v>187</v>
      </c>
    </row>
    <row r="66" spans="1:38" ht="17.25" thickBot="1">
      <c r="A66" s="75">
        <v>64</v>
      </c>
      <c r="B66" s="60" t="s">
        <v>252</v>
      </c>
      <c r="C66" s="61" t="s">
        <v>2112</v>
      </c>
      <c r="D66" s="72" t="s">
        <v>103</v>
      </c>
      <c r="E66" s="61" t="s">
        <v>93</v>
      </c>
      <c r="F66" s="72" t="s">
        <v>3083</v>
      </c>
      <c r="G66" s="72">
        <v>1999</v>
      </c>
      <c r="H66" s="73">
        <v>1</v>
      </c>
      <c r="I66" s="74">
        <v>1</v>
      </c>
      <c r="J66" s="74">
        <v>76</v>
      </c>
      <c r="K66" s="74">
        <v>0.8</v>
      </c>
      <c r="L66" s="62">
        <v>0</v>
      </c>
      <c r="M66" s="63">
        <v>0</v>
      </c>
      <c r="N66" s="63">
        <v>0</v>
      </c>
      <c r="O66" s="63">
        <v>0</v>
      </c>
      <c r="P66" s="63">
        <v>0</v>
      </c>
      <c r="Q66" s="63">
        <v>0</v>
      </c>
      <c r="R66" s="63">
        <v>0</v>
      </c>
      <c r="S66" s="63">
        <v>0</v>
      </c>
      <c r="T66" s="73">
        <v>0.5</v>
      </c>
      <c r="U66" s="74">
        <v>0.5</v>
      </c>
      <c r="V66" s="74">
        <v>0.1</v>
      </c>
      <c r="W66" s="74">
        <v>0.6</v>
      </c>
      <c r="X66" s="73">
        <v>4</v>
      </c>
      <c r="Y66" s="74">
        <v>2</v>
      </c>
      <c r="Z66" s="74">
        <v>1</v>
      </c>
      <c r="AA66" s="62">
        <v>0</v>
      </c>
      <c r="AB66" s="63">
        <v>0</v>
      </c>
      <c r="AC66" s="63">
        <v>0</v>
      </c>
      <c r="AD66" s="63">
        <v>0</v>
      </c>
      <c r="AE66" s="63">
        <v>0</v>
      </c>
      <c r="AF66" s="73">
        <v>0.57999999999999996</v>
      </c>
      <c r="AG66" s="74">
        <v>7.0000000000000007E-2</v>
      </c>
      <c r="AH66" s="74">
        <v>0.65</v>
      </c>
      <c r="AI66" s="74">
        <v>0.57999999999999996</v>
      </c>
      <c r="AJ66" s="74">
        <v>0.65</v>
      </c>
      <c r="AK66" s="66" t="s">
        <v>25</v>
      </c>
      <c r="AL66" s="31" t="s">
        <v>2054</v>
      </c>
    </row>
    <row r="67" spans="1:38" ht="17.25" thickBot="1">
      <c r="A67" s="75">
        <v>65</v>
      </c>
      <c r="B67" s="60" t="s">
        <v>3084</v>
      </c>
      <c r="C67" s="61" t="s">
        <v>2126</v>
      </c>
      <c r="D67" s="72" t="s">
        <v>105</v>
      </c>
      <c r="E67" s="61" t="s">
        <v>73</v>
      </c>
      <c r="F67" s="72" t="s">
        <v>3085</v>
      </c>
      <c r="G67" s="72">
        <v>1996</v>
      </c>
      <c r="H67" s="73">
        <v>1</v>
      </c>
      <c r="I67" s="74">
        <v>1</v>
      </c>
      <c r="J67" s="74">
        <v>73</v>
      </c>
      <c r="K67" s="74">
        <v>0.8</v>
      </c>
      <c r="L67" s="62">
        <v>0</v>
      </c>
      <c r="M67" s="63">
        <v>0</v>
      </c>
      <c r="N67" s="63">
        <v>0</v>
      </c>
      <c r="O67" s="63">
        <v>0</v>
      </c>
      <c r="P67" s="63">
        <v>0</v>
      </c>
      <c r="Q67" s="63">
        <v>0</v>
      </c>
      <c r="R67" s="63">
        <v>0</v>
      </c>
      <c r="S67" s="63">
        <v>0</v>
      </c>
      <c r="T67" s="62">
        <v>0</v>
      </c>
      <c r="U67" s="63">
        <v>0</v>
      </c>
      <c r="V67" s="74">
        <v>0.1</v>
      </c>
      <c r="W67" s="74">
        <v>0.2</v>
      </c>
      <c r="X67" s="62">
        <v>0</v>
      </c>
      <c r="Y67" s="74">
        <v>4</v>
      </c>
      <c r="Z67" s="63">
        <v>0</v>
      </c>
      <c r="AA67" s="62">
        <v>0</v>
      </c>
      <c r="AB67" s="63">
        <v>0</v>
      </c>
      <c r="AC67" s="63">
        <v>0</v>
      </c>
      <c r="AD67" s="63">
        <v>0</v>
      </c>
      <c r="AE67" s="63">
        <v>0</v>
      </c>
      <c r="AF67" s="73">
        <v>0.05</v>
      </c>
      <c r="AG67" s="74">
        <v>0.14000000000000001</v>
      </c>
      <c r="AH67" s="74">
        <v>0.19</v>
      </c>
      <c r="AI67" s="74">
        <v>0.05</v>
      </c>
      <c r="AJ67" s="74">
        <v>0.19</v>
      </c>
      <c r="AK67" s="66" t="s">
        <v>25</v>
      </c>
      <c r="AL67" s="31" t="s">
        <v>188</v>
      </c>
    </row>
    <row r="68" spans="1:38" ht="17.25" thickBot="1">
      <c r="A68" s="75">
        <v>66</v>
      </c>
      <c r="B68" s="60" t="s">
        <v>3086</v>
      </c>
      <c r="C68" s="61" t="s">
        <v>2134</v>
      </c>
      <c r="D68" s="72" t="s">
        <v>107</v>
      </c>
      <c r="E68" s="61" t="s">
        <v>2646</v>
      </c>
      <c r="F68" s="72" t="s">
        <v>3087</v>
      </c>
      <c r="G68" s="72">
        <v>2002</v>
      </c>
      <c r="H68" s="73">
        <v>1</v>
      </c>
      <c r="I68" s="74">
        <v>1</v>
      </c>
      <c r="J68" s="74">
        <v>90</v>
      </c>
      <c r="K68" s="74">
        <v>1</v>
      </c>
      <c r="L68" s="62">
        <v>0</v>
      </c>
      <c r="M68" s="63">
        <v>0</v>
      </c>
      <c r="N68" s="63">
        <v>0</v>
      </c>
      <c r="O68" s="63">
        <v>0</v>
      </c>
      <c r="P68" s="63">
        <v>0</v>
      </c>
      <c r="Q68" s="63">
        <v>0</v>
      </c>
      <c r="R68" s="63">
        <v>0</v>
      </c>
      <c r="S68" s="63">
        <v>0</v>
      </c>
      <c r="T68" s="62">
        <v>0</v>
      </c>
      <c r="U68" s="63">
        <v>0</v>
      </c>
      <c r="V68" s="63">
        <v>0</v>
      </c>
      <c r="W68" s="63">
        <v>0</v>
      </c>
      <c r="X68" s="73">
        <v>1</v>
      </c>
      <c r="Y68" s="74">
        <v>3</v>
      </c>
      <c r="Z68" s="63">
        <v>0</v>
      </c>
      <c r="AA68" s="62">
        <v>0</v>
      </c>
      <c r="AB68" s="63">
        <v>0</v>
      </c>
      <c r="AC68" s="63">
        <v>0</v>
      </c>
      <c r="AD68" s="63">
        <v>0</v>
      </c>
      <c r="AE68" s="63">
        <v>0</v>
      </c>
      <c r="AF68" s="62">
        <v>0</v>
      </c>
      <c r="AG68" s="63">
        <v>0</v>
      </c>
      <c r="AH68" s="63">
        <v>0</v>
      </c>
      <c r="AI68" s="63">
        <v>0</v>
      </c>
      <c r="AJ68" s="63">
        <v>0</v>
      </c>
      <c r="AK68" s="66" t="s">
        <v>25</v>
      </c>
      <c r="AL68" s="31" t="s">
        <v>2083</v>
      </c>
    </row>
    <row r="69" spans="1:38" ht="17.25" thickBot="1">
      <c r="A69" s="75">
        <v>67</v>
      </c>
      <c r="B69" s="60" t="s">
        <v>257</v>
      </c>
      <c r="C69" s="61" t="s">
        <v>2115</v>
      </c>
      <c r="D69" s="72" t="s">
        <v>105</v>
      </c>
      <c r="E69" s="61" t="s">
        <v>77</v>
      </c>
      <c r="F69" s="72" t="s">
        <v>3088</v>
      </c>
      <c r="G69" s="72">
        <v>2000</v>
      </c>
      <c r="H69" s="73">
        <v>1</v>
      </c>
      <c r="I69" s="63">
        <v>0</v>
      </c>
      <c r="J69" s="74">
        <v>42</v>
      </c>
      <c r="K69" s="74">
        <v>0.5</v>
      </c>
      <c r="L69" s="62">
        <v>0</v>
      </c>
      <c r="M69" s="63">
        <v>0</v>
      </c>
      <c r="N69" s="63">
        <v>0</v>
      </c>
      <c r="O69" s="63">
        <v>0</v>
      </c>
      <c r="P69" s="63">
        <v>0</v>
      </c>
      <c r="Q69" s="63">
        <v>0</v>
      </c>
      <c r="R69" s="63">
        <v>0</v>
      </c>
      <c r="S69" s="63">
        <v>0</v>
      </c>
      <c r="T69" s="73">
        <v>0.1</v>
      </c>
      <c r="U69" s="74">
        <v>0.1</v>
      </c>
      <c r="V69" s="63">
        <v>0</v>
      </c>
      <c r="W69" s="74">
        <v>0.1</v>
      </c>
      <c r="X69" s="62">
        <v>0</v>
      </c>
      <c r="Y69" s="74">
        <v>4</v>
      </c>
      <c r="Z69" s="63">
        <v>0</v>
      </c>
      <c r="AA69" s="62">
        <v>0</v>
      </c>
      <c r="AB69" s="63">
        <v>0</v>
      </c>
      <c r="AC69" s="63">
        <v>0</v>
      </c>
      <c r="AD69" s="63">
        <v>0</v>
      </c>
      <c r="AE69" s="63">
        <v>0</v>
      </c>
      <c r="AF69" s="73">
        <v>0.16</v>
      </c>
      <c r="AG69" s="63">
        <v>0</v>
      </c>
      <c r="AH69" s="74">
        <v>0.16</v>
      </c>
      <c r="AI69" s="74">
        <v>0.16</v>
      </c>
      <c r="AJ69" s="74">
        <v>0.16</v>
      </c>
      <c r="AK69" s="66" t="s">
        <v>25</v>
      </c>
      <c r="AL69" s="31" t="s">
        <v>189</v>
      </c>
    </row>
    <row r="70" spans="1:38" ht="17.25" thickBot="1">
      <c r="A70" s="75">
        <v>68</v>
      </c>
      <c r="B70" s="60" t="s">
        <v>259</v>
      </c>
      <c r="C70" s="61" t="s">
        <v>2112</v>
      </c>
      <c r="D70" s="72" t="s">
        <v>103</v>
      </c>
      <c r="E70" s="61" t="s">
        <v>87</v>
      </c>
      <c r="F70" s="72" t="s">
        <v>3089</v>
      </c>
      <c r="G70" s="72">
        <v>2001</v>
      </c>
      <c r="H70" s="73">
        <v>1</v>
      </c>
      <c r="I70" s="74">
        <v>1</v>
      </c>
      <c r="J70" s="74">
        <v>70</v>
      </c>
      <c r="K70" s="74">
        <v>0.8</v>
      </c>
      <c r="L70" s="62">
        <v>0</v>
      </c>
      <c r="M70" s="63">
        <v>0</v>
      </c>
      <c r="N70" s="63">
        <v>0</v>
      </c>
      <c r="O70" s="63">
        <v>0</v>
      </c>
      <c r="P70" s="63">
        <v>0</v>
      </c>
      <c r="Q70" s="63">
        <v>0</v>
      </c>
      <c r="R70" s="63">
        <v>0</v>
      </c>
      <c r="S70" s="63">
        <v>0</v>
      </c>
      <c r="T70" s="62">
        <v>0</v>
      </c>
      <c r="U70" s="63">
        <v>0</v>
      </c>
      <c r="V70" s="63">
        <v>0</v>
      </c>
      <c r="W70" s="63">
        <v>0</v>
      </c>
      <c r="X70" s="73">
        <v>2</v>
      </c>
      <c r="Y70" s="74">
        <v>3</v>
      </c>
      <c r="Z70" s="74">
        <v>1</v>
      </c>
      <c r="AA70" s="62">
        <v>0</v>
      </c>
      <c r="AB70" s="63">
        <v>0</v>
      </c>
      <c r="AC70" s="63">
        <v>0</v>
      </c>
      <c r="AD70" s="63">
        <v>0</v>
      </c>
      <c r="AE70" s="63">
        <v>0</v>
      </c>
      <c r="AF70" s="62">
        <v>0</v>
      </c>
      <c r="AG70" s="63">
        <v>0</v>
      </c>
      <c r="AH70" s="63">
        <v>0</v>
      </c>
      <c r="AI70" s="63">
        <v>0</v>
      </c>
      <c r="AJ70" s="63">
        <v>0</v>
      </c>
      <c r="AK70" s="66" t="s">
        <v>25</v>
      </c>
      <c r="AL70" s="31" t="s">
        <v>191</v>
      </c>
    </row>
    <row r="71" spans="1:38" ht="17.25" thickBot="1">
      <c r="A71" s="75">
        <v>69</v>
      </c>
      <c r="B71" s="60" t="s">
        <v>2066</v>
      </c>
      <c r="C71" s="61" t="s">
        <v>2108</v>
      </c>
      <c r="D71" s="72" t="s">
        <v>103</v>
      </c>
      <c r="E71" s="61" t="s">
        <v>96</v>
      </c>
      <c r="F71" s="72" t="s">
        <v>3090</v>
      </c>
      <c r="G71" s="72">
        <v>1997</v>
      </c>
      <c r="H71" s="73">
        <v>1</v>
      </c>
      <c r="I71" s="63">
        <v>0</v>
      </c>
      <c r="J71" s="74">
        <v>19</v>
      </c>
      <c r="K71" s="74">
        <v>0.2</v>
      </c>
      <c r="L71" s="62">
        <v>0</v>
      </c>
      <c r="M71" s="63">
        <v>0</v>
      </c>
      <c r="N71" s="63">
        <v>0</v>
      </c>
      <c r="O71" s="63">
        <v>0</v>
      </c>
      <c r="P71" s="63">
        <v>0</v>
      </c>
      <c r="Q71" s="63">
        <v>0</v>
      </c>
      <c r="R71" s="63">
        <v>0</v>
      </c>
      <c r="S71" s="63">
        <v>0</v>
      </c>
      <c r="T71" s="62">
        <v>0</v>
      </c>
      <c r="U71" s="63">
        <v>0</v>
      </c>
      <c r="V71" s="74">
        <v>0.2</v>
      </c>
      <c r="W71" s="74">
        <v>0.2</v>
      </c>
      <c r="X71" s="73">
        <v>1</v>
      </c>
      <c r="Y71" s="74">
        <v>2</v>
      </c>
      <c r="Z71" s="74">
        <v>3</v>
      </c>
      <c r="AA71" s="62">
        <v>0</v>
      </c>
      <c r="AB71" s="63">
        <v>0</v>
      </c>
      <c r="AC71" s="63">
        <v>0</v>
      </c>
      <c r="AD71" s="63">
        <v>0</v>
      </c>
      <c r="AE71" s="63">
        <v>0</v>
      </c>
      <c r="AF71" s="62">
        <v>0</v>
      </c>
      <c r="AG71" s="74">
        <v>0.71</v>
      </c>
      <c r="AH71" s="74">
        <v>0.71</v>
      </c>
      <c r="AI71" s="63">
        <v>0</v>
      </c>
      <c r="AJ71" s="74">
        <v>0.71</v>
      </c>
      <c r="AK71" s="66" t="s">
        <v>25</v>
      </c>
      <c r="AL71" s="31" t="s">
        <v>192</v>
      </c>
    </row>
    <row r="72" spans="1:38" ht="17.25" thickBot="1">
      <c r="A72" s="75">
        <v>70</v>
      </c>
      <c r="B72" s="60" t="s">
        <v>265</v>
      </c>
      <c r="C72" s="61" t="s">
        <v>2102</v>
      </c>
      <c r="D72" s="72" t="s">
        <v>107</v>
      </c>
      <c r="E72" s="61" t="s">
        <v>93</v>
      </c>
      <c r="F72" s="72" t="s">
        <v>3091</v>
      </c>
      <c r="G72" s="72">
        <v>1990</v>
      </c>
      <c r="H72" s="73">
        <v>1</v>
      </c>
      <c r="I72" s="74">
        <v>1</v>
      </c>
      <c r="J72" s="74">
        <v>90</v>
      </c>
      <c r="K72" s="74">
        <v>1</v>
      </c>
      <c r="L72" s="62">
        <v>0</v>
      </c>
      <c r="M72" s="63">
        <v>0</v>
      </c>
      <c r="N72" s="63">
        <v>0</v>
      </c>
      <c r="O72" s="63">
        <v>0</v>
      </c>
      <c r="P72" s="63">
        <v>0</v>
      </c>
      <c r="Q72" s="63">
        <v>0</v>
      </c>
      <c r="R72" s="63">
        <v>0</v>
      </c>
      <c r="S72" s="63">
        <v>0</v>
      </c>
      <c r="T72" s="73">
        <v>0.1</v>
      </c>
      <c r="U72" s="74">
        <v>0.1</v>
      </c>
      <c r="V72" s="74">
        <v>0.1</v>
      </c>
      <c r="W72" s="74">
        <v>0.1</v>
      </c>
      <c r="X72" s="62">
        <v>0</v>
      </c>
      <c r="Y72" s="74">
        <v>2</v>
      </c>
      <c r="Z72" s="74">
        <v>2</v>
      </c>
      <c r="AA72" s="62">
        <v>0</v>
      </c>
      <c r="AB72" s="63">
        <v>0</v>
      </c>
      <c r="AC72" s="63">
        <v>0</v>
      </c>
      <c r="AD72" s="63">
        <v>0</v>
      </c>
      <c r="AE72" s="63">
        <v>0</v>
      </c>
      <c r="AF72" s="73">
        <v>0.06</v>
      </c>
      <c r="AG72" s="74">
        <v>0.06</v>
      </c>
      <c r="AH72" s="74">
        <v>0.12</v>
      </c>
      <c r="AI72" s="74">
        <v>0.06</v>
      </c>
      <c r="AJ72" s="74">
        <v>0.12</v>
      </c>
      <c r="AK72" s="66" t="s">
        <v>25</v>
      </c>
      <c r="AL72" s="31" t="s">
        <v>194</v>
      </c>
    </row>
    <row r="73" spans="1:38" ht="17.25" thickBot="1">
      <c r="A73" s="75">
        <v>71</v>
      </c>
      <c r="B73" s="60" t="s">
        <v>267</v>
      </c>
      <c r="C73" s="61" t="s">
        <v>2134</v>
      </c>
      <c r="D73" s="72" t="s">
        <v>105</v>
      </c>
      <c r="E73" s="61" t="s">
        <v>65</v>
      </c>
      <c r="F73" s="72" t="s">
        <v>3092</v>
      </c>
      <c r="G73" s="72">
        <v>1991</v>
      </c>
      <c r="H73" s="73">
        <v>1</v>
      </c>
      <c r="I73" s="74">
        <v>1</v>
      </c>
      <c r="J73" s="74">
        <v>22</v>
      </c>
      <c r="K73" s="74">
        <v>0.2</v>
      </c>
      <c r="L73" s="62">
        <v>0</v>
      </c>
      <c r="M73" s="63">
        <v>0</v>
      </c>
      <c r="N73" s="63">
        <v>0</v>
      </c>
      <c r="O73" s="63">
        <v>0</v>
      </c>
      <c r="P73" s="63">
        <v>0</v>
      </c>
      <c r="Q73" s="63">
        <v>0</v>
      </c>
      <c r="R73" s="63">
        <v>0</v>
      </c>
      <c r="S73" s="63">
        <v>0</v>
      </c>
      <c r="T73" s="62">
        <v>0</v>
      </c>
      <c r="U73" s="63">
        <v>0</v>
      </c>
      <c r="V73" s="74">
        <v>0.2</v>
      </c>
      <c r="W73" s="74">
        <v>0.2</v>
      </c>
      <c r="X73" s="62">
        <v>0</v>
      </c>
      <c r="Y73" s="74">
        <v>1</v>
      </c>
      <c r="Z73" s="74">
        <v>3</v>
      </c>
      <c r="AA73" s="62">
        <v>0</v>
      </c>
      <c r="AB73" s="63">
        <v>0</v>
      </c>
      <c r="AC73" s="63">
        <v>0</v>
      </c>
      <c r="AD73" s="63">
        <v>0</v>
      </c>
      <c r="AE73" s="63">
        <v>0</v>
      </c>
      <c r="AF73" s="73">
        <v>0.08</v>
      </c>
      <c r="AG73" s="74">
        <v>0.83</v>
      </c>
      <c r="AH73" s="74">
        <v>0.91</v>
      </c>
      <c r="AI73" s="74">
        <v>0.08</v>
      </c>
      <c r="AJ73" s="74">
        <v>0.91</v>
      </c>
      <c r="AK73" s="66" t="s">
        <v>25</v>
      </c>
      <c r="AL73" s="31" t="s">
        <v>2055</v>
      </c>
    </row>
    <row r="74" spans="1:38" ht="17.25" thickBot="1">
      <c r="A74" s="75">
        <v>72</v>
      </c>
      <c r="B74" s="60" t="s">
        <v>3093</v>
      </c>
      <c r="C74" s="61" t="s">
        <v>2104</v>
      </c>
      <c r="D74" s="72" t="s">
        <v>2100</v>
      </c>
      <c r="E74" s="61" t="s">
        <v>83</v>
      </c>
      <c r="F74" s="72" t="s">
        <v>3094</v>
      </c>
      <c r="G74" s="72">
        <v>1999</v>
      </c>
      <c r="H74" s="73">
        <v>1</v>
      </c>
      <c r="I74" s="74">
        <v>1</v>
      </c>
      <c r="J74" s="74">
        <v>86</v>
      </c>
      <c r="K74" s="74">
        <v>1</v>
      </c>
      <c r="L74" s="73">
        <v>1</v>
      </c>
      <c r="M74" s="63">
        <v>0</v>
      </c>
      <c r="N74" s="74">
        <v>1</v>
      </c>
      <c r="O74" s="74">
        <v>1</v>
      </c>
      <c r="P74" s="63">
        <v>0</v>
      </c>
      <c r="Q74" s="63">
        <v>0</v>
      </c>
      <c r="R74" s="63">
        <v>0</v>
      </c>
      <c r="S74" s="63">
        <v>0</v>
      </c>
      <c r="T74" s="73">
        <v>0.3</v>
      </c>
      <c r="U74" s="74">
        <v>0.3</v>
      </c>
      <c r="V74" s="74">
        <v>0.3</v>
      </c>
      <c r="W74" s="74">
        <v>0.6</v>
      </c>
      <c r="X74" s="73">
        <v>5</v>
      </c>
      <c r="Y74" s="74">
        <v>5</v>
      </c>
      <c r="Z74" s="74">
        <v>7</v>
      </c>
      <c r="AA74" s="73">
        <v>1.05</v>
      </c>
      <c r="AB74" s="63">
        <v>0</v>
      </c>
      <c r="AC74" s="74">
        <v>1.05</v>
      </c>
      <c r="AD74" s="74">
        <v>1.05</v>
      </c>
      <c r="AE74" s="74">
        <v>1.05</v>
      </c>
      <c r="AF74" s="73">
        <v>0.28999999999999998</v>
      </c>
      <c r="AG74" s="74">
        <v>0.33</v>
      </c>
      <c r="AH74" s="74">
        <v>0.62</v>
      </c>
      <c r="AI74" s="74">
        <v>0.28999999999999998</v>
      </c>
      <c r="AJ74" s="74">
        <v>0.62</v>
      </c>
      <c r="AK74" s="66" t="s">
        <v>25</v>
      </c>
      <c r="AL74" s="31" t="s">
        <v>196</v>
      </c>
    </row>
    <row r="75" spans="1:38" ht="17.25" thickBot="1">
      <c r="A75" s="75">
        <v>73</v>
      </c>
      <c r="B75" s="60" t="s">
        <v>276</v>
      </c>
      <c r="C75" s="61" t="s">
        <v>2136</v>
      </c>
      <c r="D75" s="72" t="s">
        <v>103</v>
      </c>
      <c r="E75" s="61" t="s">
        <v>79</v>
      </c>
      <c r="F75" s="72" t="s">
        <v>3095</v>
      </c>
      <c r="G75" s="72">
        <v>1997</v>
      </c>
      <c r="H75" s="73">
        <v>1</v>
      </c>
      <c r="I75" s="74">
        <v>1</v>
      </c>
      <c r="J75" s="74">
        <v>76</v>
      </c>
      <c r="K75" s="74">
        <v>0.8</v>
      </c>
      <c r="L75" s="73">
        <v>1</v>
      </c>
      <c r="M75" s="63">
        <v>0</v>
      </c>
      <c r="N75" s="74">
        <v>1</v>
      </c>
      <c r="O75" s="74">
        <v>1</v>
      </c>
      <c r="P75" s="63">
        <v>0</v>
      </c>
      <c r="Q75" s="63">
        <v>0</v>
      </c>
      <c r="R75" s="63">
        <v>0</v>
      </c>
      <c r="S75" s="63">
        <v>0</v>
      </c>
      <c r="T75" s="73">
        <v>0.8</v>
      </c>
      <c r="U75" s="74">
        <v>0.8</v>
      </c>
      <c r="V75" s="74">
        <v>0.2</v>
      </c>
      <c r="W75" s="74">
        <v>1</v>
      </c>
      <c r="X75" s="73">
        <v>4</v>
      </c>
      <c r="Y75" s="74">
        <v>3</v>
      </c>
      <c r="Z75" s="74">
        <v>5</v>
      </c>
      <c r="AA75" s="73">
        <v>1.18</v>
      </c>
      <c r="AB75" s="63">
        <v>0</v>
      </c>
      <c r="AC75" s="74">
        <v>1.18</v>
      </c>
      <c r="AD75" s="74">
        <v>1.18</v>
      </c>
      <c r="AE75" s="74">
        <v>1.18</v>
      </c>
      <c r="AF75" s="73">
        <v>0.99</v>
      </c>
      <c r="AG75" s="74">
        <v>0.2</v>
      </c>
      <c r="AH75" s="74">
        <v>1.19</v>
      </c>
      <c r="AI75" s="74">
        <v>0.99</v>
      </c>
      <c r="AJ75" s="74">
        <v>1.19</v>
      </c>
      <c r="AK75" s="66" t="s">
        <v>25</v>
      </c>
      <c r="AL75" s="31">
        <v>85322440</v>
      </c>
    </row>
    <row r="76" spans="1:38" ht="17.25" thickBot="1">
      <c r="A76" s="75">
        <v>74</v>
      </c>
      <c r="B76" s="60" t="s">
        <v>279</v>
      </c>
      <c r="C76" s="61" t="s">
        <v>2104</v>
      </c>
      <c r="D76" s="72" t="s">
        <v>2137</v>
      </c>
      <c r="E76" s="61" t="s">
        <v>83</v>
      </c>
      <c r="F76" s="72" t="s">
        <v>3096</v>
      </c>
      <c r="G76" s="72">
        <v>1993</v>
      </c>
      <c r="H76" s="73">
        <v>1</v>
      </c>
      <c r="I76" s="74">
        <v>1</v>
      </c>
      <c r="J76" s="74">
        <v>90</v>
      </c>
      <c r="K76" s="74">
        <v>1</v>
      </c>
      <c r="L76" s="62">
        <v>0</v>
      </c>
      <c r="M76" s="63">
        <v>0</v>
      </c>
      <c r="N76" s="63">
        <v>0</v>
      </c>
      <c r="O76" s="63">
        <v>0</v>
      </c>
      <c r="P76" s="63">
        <v>0</v>
      </c>
      <c r="Q76" s="63">
        <v>0</v>
      </c>
      <c r="R76" s="74">
        <v>1</v>
      </c>
      <c r="S76" s="63">
        <v>0</v>
      </c>
      <c r="T76" s="62">
        <v>0</v>
      </c>
      <c r="U76" s="63">
        <v>0</v>
      </c>
      <c r="V76" s="74">
        <v>0.2</v>
      </c>
      <c r="W76" s="74">
        <v>0.2</v>
      </c>
      <c r="X76" s="62">
        <v>0</v>
      </c>
      <c r="Y76" s="74">
        <v>2</v>
      </c>
      <c r="Z76" s="74">
        <v>7</v>
      </c>
      <c r="AA76" s="62">
        <v>0</v>
      </c>
      <c r="AB76" s="63">
        <v>0</v>
      </c>
      <c r="AC76" s="63">
        <v>0</v>
      </c>
      <c r="AD76" s="63">
        <v>0</v>
      </c>
      <c r="AE76" s="63">
        <v>0</v>
      </c>
      <c r="AF76" s="62">
        <v>0</v>
      </c>
      <c r="AG76" s="74">
        <v>0.2</v>
      </c>
      <c r="AH76" s="74">
        <v>0.2</v>
      </c>
      <c r="AI76" s="63">
        <v>0</v>
      </c>
      <c r="AJ76" s="74">
        <v>0.2</v>
      </c>
      <c r="AK76" s="66" t="s">
        <v>25</v>
      </c>
      <c r="AL76" s="31" t="s">
        <v>197</v>
      </c>
    </row>
    <row r="77" spans="1:38" ht="17.25" thickBot="1">
      <c r="A77" s="75">
        <v>75</v>
      </c>
      <c r="B77" s="60" t="s">
        <v>281</v>
      </c>
      <c r="C77" s="61" t="s">
        <v>2104</v>
      </c>
      <c r="D77" s="72" t="s">
        <v>107</v>
      </c>
      <c r="E77" s="61" t="s">
        <v>75</v>
      </c>
      <c r="F77" s="72" t="s">
        <v>3097</v>
      </c>
      <c r="G77" s="72">
        <v>1997</v>
      </c>
      <c r="H77" s="73">
        <v>1</v>
      </c>
      <c r="I77" s="74">
        <v>1</v>
      </c>
      <c r="J77" s="74">
        <v>90</v>
      </c>
      <c r="K77" s="74">
        <v>1</v>
      </c>
      <c r="L77" s="62">
        <v>0</v>
      </c>
      <c r="M77" s="63">
        <v>0</v>
      </c>
      <c r="N77" s="63">
        <v>0</v>
      </c>
      <c r="O77" s="63">
        <v>0</v>
      </c>
      <c r="P77" s="63">
        <v>0</v>
      </c>
      <c r="Q77" s="63">
        <v>0</v>
      </c>
      <c r="R77" s="63">
        <v>0</v>
      </c>
      <c r="S77" s="63">
        <v>0</v>
      </c>
      <c r="T77" s="62">
        <v>0</v>
      </c>
      <c r="U77" s="63">
        <v>0</v>
      </c>
      <c r="V77" s="63">
        <v>0</v>
      </c>
      <c r="W77" s="63">
        <v>0</v>
      </c>
      <c r="X77" s="73">
        <v>2</v>
      </c>
      <c r="Y77" s="74">
        <v>4</v>
      </c>
      <c r="Z77" s="63">
        <v>0</v>
      </c>
      <c r="AA77" s="62">
        <v>0</v>
      </c>
      <c r="AB77" s="63">
        <v>0</v>
      </c>
      <c r="AC77" s="63">
        <v>0</v>
      </c>
      <c r="AD77" s="63">
        <v>0</v>
      </c>
      <c r="AE77" s="63">
        <v>0</v>
      </c>
      <c r="AF77" s="62">
        <v>0</v>
      </c>
      <c r="AG77" s="63">
        <v>0</v>
      </c>
      <c r="AH77" s="63">
        <v>0</v>
      </c>
      <c r="AI77" s="63">
        <v>0</v>
      </c>
      <c r="AJ77" s="63">
        <v>0</v>
      </c>
      <c r="AK77" s="66" t="s">
        <v>25</v>
      </c>
      <c r="AL77" s="31" t="s">
        <v>199</v>
      </c>
    </row>
    <row r="78" spans="1:38" ht="17.25" thickBot="1">
      <c r="A78" s="75">
        <v>76</v>
      </c>
      <c r="B78" s="60" t="s">
        <v>3098</v>
      </c>
      <c r="C78" s="61" t="s">
        <v>2104</v>
      </c>
      <c r="D78" s="72" t="s">
        <v>107</v>
      </c>
      <c r="E78" s="61" t="s">
        <v>81</v>
      </c>
      <c r="F78" s="72" t="s">
        <v>3099</v>
      </c>
      <c r="G78" s="72">
        <v>1998</v>
      </c>
      <c r="H78" s="73">
        <v>1</v>
      </c>
      <c r="I78" s="74">
        <v>1</v>
      </c>
      <c r="J78" s="74">
        <v>90</v>
      </c>
      <c r="K78" s="74">
        <v>1</v>
      </c>
      <c r="L78" s="73">
        <v>1</v>
      </c>
      <c r="M78" s="63">
        <v>0</v>
      </c>
      <c r="N78" s="74">
        <v>1</v>
      </c>
      <c r="O78" s="74">
        <v>1</v>
      </c>
      <c r="P78" s="63">
        <v>0</v>
      </c>
      <c r="Q78" s="63">
        <v>0</v>
      </c>
      <c r="R78" s="63">
        <v>0</v>
      </c>
      <c r="S78" s="63">
        <v>0</v>
      </c>
      <c r="T78" s="73">
        <v>0.5</v>
      </c>
      <c r="U78" s="74">
        <v>0.5</v>
      </c>
      <c r="V78" s="63">
        <v>0</v>
      </c>
      <c r="W78" s="74">
        <v>0.5</v>
      </c>
      <c r="X78" s="62">
        <v>0</v>
      </c>
      <c r="Y78" s="74">
        <v>5</v>
      </c>
      <c r="Z78" s="74">
        <v>1</v>
      </c>
      <c r="AA78" s="73">
        <v>1</v>
      </c>
      <c r="AB78" s="63">
        <v>0</v>
      </c>
      <c r="AC78" s="74">
        <v>1</v>
      </c>
      <c r="AD78" s="74">
        <v>1</v>
      </c>
      <c r="AE78" s="74">
        <v>1</v>
      </c>
      <c r="AF78" s="73">
        <v>0.47</v>
      </c>
      <c r="AG78" s="63">
        <v>0</v>
      </c>
      <c r="AH78" s="74">
        <v>0.47</v>
      </c>
      <c r="AI78" s="74">
        <v>0.47</v>
      </c>
      <c r="AJ78" s="74">
        <v>0.47</v>
      </c>
      <c r="AK78" s="66" t="s">
        <v>25</v>
      </c>
      <c r="AL78" s="31" t="s">
        <v>200</v>
      </c>
    </row>
    <row r="79" spans="1:38" ht="17.25" thickBot="1">
      <c r="A79" s="75">
        <v>77</v>
      </c>
      <c r="B79" s="60" t="s">
        <v>284</v>
      </c>
      <c r="C79" s="61" t="s">
        <v>2101</v>
      </c>
      <c r="D79" s="72" t="s">
        <v>103</v>
      </c>
      <c r="E79" s="61" t="s">
        <v>79</v>
      </c>
      <c r="F79" s="72" t="s">
        <v>3100</v>
      </c>
      <c r="G79" s="72">
        <v>2005</v>
      </c>
      <c r="H79" s="73">
        <v>1</v>
      </c>
      <c r="I79" s="63">
        <v>0</v>
      </c>
      <c r="J79" s="74">
        <v>14</v>
      </c>
      <c r="K79" s="74">
        <v>0.2</v>
      </c>
      <c r="L79" s="62">
        <v>0</v>
      </c>
      <c r="M79" s="63">
        <v>0</v>
      </c>
      <c r="N79" s="63">
        <v>0</v>
      </c>
      <c r="O79" s="63">
        <v>0</v>
      </c>
      <c r="P79" s="63">
        <v>0</v>
      </c>
      <c r="Q79" s="63">
        <v>0</v>
      </c>
      <c r="R79" s="63">
        <v>0</v>
      </c>
      <c r="S79" s="63">
        <v>0</v>
      </c>
      <c r="T79" s="62">
        <v>0</v>
      </c>
      <c r="U79" s="63">
        <v>0</v>
      </c>
      <c r="V79" s="63">
        <v>0</v>
      </c>
      <c r="W79" s="63">
        <v>0</v>
      </c>
      <c r="X79" s="62">
        <v>0</v>
      </c>
      <c r="Y79" s="63">
        <v>0</v>
      </c>
      <c r="Z79" s="63">
        <v>0</v>
      </c>
      <c r="AA79" s="62">
        <v>0</v>
      </c>
      <c r="AB79" s="63">
        <v>0</v>
      </c>
      <c r="AC79" s="63">
        <v>0</v>
      </c>
      <c r="AD79" s="63">
        <v>0</v>
      </c>
      <c r="AE79" s="63">
        <v>0</v>
      </c>
      <c r="AF79" s="62">
        <v>0</v>
      </c>
      <c r="AG79" s="63">
        <v>0</v>
      </c>
      <c r="AH79" s="63">
        <v>0</v>
      </c>
      <c r="AI79" s="63">
        <v>0</v>
      </c>
      <c r="AJ79" s="63">
        <v>0</v>
      </c>
      <c r="AK79" s="66" t="s">
        <v>25</v>
      </c>
      <c r="AL79" s="31" t="s">
        <v>201</v>
      </c>
    </row>
    <row r="80" spans="1:38" ht="17.25" thickBot="1">
      <c r="A80" s="75">
        <v>78</v>
      </c>
      <c r="B80" s="60" t="s">
        <v>3101</v>
      </c>
      <c r="C80" s="61" t="s">
        <v>2102</v>
      </c>
      <c r="D80" s="72" t="s">
        <v>105</v>
      </c>
      <c r="E80" s="61" t="s">
        <v>96</v>
      </c>
      <c r="F80" s="72" t="s">
        <v>3102</v>
      </c>
      <c r="G80" s="72">
        <v>2003</v>
      </c>
      <c r="H80" s="73">
        <v>1</v>
      </c>
      <c r="I80" s="63">
        <v>0</v>
      </c>
      <c r="J80" s="74">
        <v>8</v>
      </c>
      <c r="K80" s="74">
        <v>0.1</v>
      </c>
      <c r="L80" s="62">
        <v>0</v>
      </c>
      <c r="M80" s="63">
        <v>0</v>
      </c>
      <c r="N80" s="63">
        <v>0</v>
      </c>
      <c r="O80" s="63">
        <v>0</v>
      </c>
      <c r="P80" s="63">
        <v>0</v>
      </c>
      <c r="Q80" s="63">
        <v>0</v>
      </c>
      <c r="R80" s="63">
        <v>0</v>
      </c>
      <c r="S80" s="63">
        <v>0</v>
      </c>
      <c r="T80" s="62">
        <v>0</v>
      </c>
      <c r="U80" s="63">
        <v>0</v>
      </c>
      <c r="V80" s="63">
        <v>0</v>
      </c>
      <c r="W80" s="63">
        <v>0</v>
      </c>
      <c r="X80" s="73">
        <v>1</v>
      </c>
      <c r="Y80" s="63">
        <v>0</v>
      </c>
      <c r="Z80" s="63">
        <v>0</v>
      </c>
      <c r="AA80" s="62">
        <v>0</v>
      </c>
      <c r="AB80" s="63">
        <v>0</v>
      </c>
      <c r="AC80" s="63">
        <v>0</v>
      </c>
      <c r="AD80" s="63">
        <v>0</v>
      </c>
      <c r="AE80" s="63">
        <v>0</v>
      </c>
      <c r="AF80" s="62">
        <v>0</v>
      </c>
      <c r="AG80" s="63">
        <v>0</v>
      </c>
      <c r="AH80" s="63">
        <v>0</v>
      </c>
      <c r="AI80" s="63">
        <v>0</v>
      </c>
      <c r="AJ80" s="63">
        <v>0</v>
      </c>
      <c r="AK80" s="66" t="s">
        <v>25</v>
      </c>
      <c r="AL80" s="31" t="s">
        <v>202</v>
      </c>
    </row>
    <row r="81" spans="1:38" ht="17.25" thickBot="1">
      <c r="A81" s="75">
        <v>79</v>
      </c>
      <c r="B81" s="60" t="s">
        <v>288</v>
      </c>
      <c r="C81" s="61" t="s">
        <v>2112</v>
      </c>
      <c r="D81" s="72" t="s">
        <v>107</v>
      </c>
      <c r="E81" s="61" t="s">
        <v>63</v>
      </c>
      <c r="F81" s="72" t="s">
        <v>3103</v>
      </c>
      <c r="G81" s="72">
        <v>1997</v>
      </c>
      <c r="H81" s="73">
        <v>1</v>
      </c>
      <c r="I81" s="63">
        <v>0</v>
      </c>
      <c r="J81" s="74">
        <v>5</v>
      </c>
      <c r="K81" s="74">
        <v>0.1</v>
      </c>
      <c r="L81" s="62">
        <v>0</v>
      </c>
      <c r="M81" s="63">
        <v>0</v>
      </c>
      <c r="N81" s="63">
        <v>0</v>
      </c>
      <c r="O81" s="63">
        <v>0</v>
      </c>
      <c r="P81" s="63">
        <v>0</v>
      </c>
      <c r="Q81" s="63">
        <v>0</v>
      </c>
      <c r="R81" s="63">
        <v>0</v>
      </c>
      <c r="S81" s="63">
        <v>0</v>
      </c>
      <c r="T81" s="62">
        <v>0</v>
      </c>
      <c r="U81" s="63">
        <v>0</v>
      </c>
      <c r="V81" s="63">
        <v>0</v>
      </c>
      <c r="W81" s="63">
        <v>0</v>
      </c>
      <c r="X81" s="62">
        <v>0</v>
      </c>
      <c r="Y81" s="63">
        <v>0</v>
      </c>
      <c r="Z81" s="63">
        <v>0</v>
      </c>
      <c r="AA81" s="62">
        <v>0</v>
      </c>
      <c r="AB81" s="63">
        <v>0</v>
      </c>
      <c r="AC81" s="63">
        <v>0</v>
      </c>
      <c r="AD81" s="63">
        <v>0</v>
      </c>
      <c r="AE81" s="63">
        <v>0</v>
      </c>
      <c r="AF81" s="62">
        <v>0</v>
      </c>
      <c r="AG81" s="63">
        <v>0</v>
      </c>
      <c r="AH81" s="63">
        <v>0</v>
      </c>
      <c r="AI81" s="63">
        <v>0</v>
      </c>
      <c r="AJ81" s="63">
        <v>0</v>
      </c>
      <c r="AK81" s="66" t="s">
        <v>25</v>
      </c>
      <c r="AL81" s="31" t="s">
        <v>203</v>
      </c>
    </row>
    <row r="82" spans="1:38" ht="17.25" thickBot="1">
      <c r="A82" s="75">
        <v>80</v>
      </c>
      <c r="B82" s="60" t="s">
        <v>290</v>
      </c>
      <c r="C82" s="61" t="s">
        <v>2129</v>
      </c>
      <c r="D82" s="72" t="s">
        <v>103</v>
      </c>
      <c r="E82" s="61" t="s">
        <v>96</v>
      </c>
      <c r="F82" s="72" t="s">
        <v>3104</v>
      </c>
      <c r="G82" s="72">
        <v>1993</v>
      </c>
      <c r="H82" s="73">
        <v>1</v>
      </c>
      <c r="I82" s="74">
        <v>1</v>
      </c>
      <c r="J82" s="74">
        <v>90</v>
      </c>
      <c r="K82" s="74">
        <v>1</v>
      </c>
      <c r="L82" s="62">
        <v>0</v>
      </c>
      <c r="M82" s="63">
        <v>0</v>
      </c>
      <c r="N82" s="63">
        <v>0</v>
      </c>
      <c r="O82" s="63">
        <v>0</v>
      </c>
      <c r="P82" s="63">
        <v>0</v>
      </c>
      <c r="Q82" s="63">
        <v>0</v>
      </c>
      <c r="R82" s="63">
        <v>0</v>
      </c>
      <c r="S82" s="63">
        <v>0</v>
      </c>
      <c r="T82" s="73">
        <v>0.6</v>
      </c>
      <c r="U82" s="74">
        <v>0.6</v>
      </c>
      <c r="V82" s="74">
        <v>0.8</v>
      </c>
      <c r="W82" s="74">
        <v>1.4</v>
      </c>
      <c r="X82" s="73">
        <v>3</v>
      </c>
      <c r="Y82" s="74">
        <v>3</v>
      </c>
      <c r="Z82" s="74">
        <v>3</v>
      </c>
      <c r="AA82" s="62">
        <v>0</v>
      </c>
      <c r="AB82" s="63">
        <v>0</v>
      </c>
      <c r="AC82" s="63">
        <v>0</v>
      </c>
      <c r="AD82" s="63">
        <v>0</v>
      </c>
      <c r="AE82" s="63">
        <v>0</v>
      </c>
      <c r="AF82" s="73">
        <v>0.56000000000000005</v>
      </c>
      <c r="AG82" s="74">
        <v>0.81</v>
      </c>
      <c r="AH82" s="74">
        <v>1.38</v>
      </c>
      <c r="AI82" s="74">
        <v>0.56000000000000005</v>
      </c>
      <c r="AJ82" s="74">
        <v>1.38</v>
      </c>
      <c r="AK82" s="66" t="s">
        <v>25</v>
      </c>
      <c r="AL82" s="31" t="s">
        <v>205</v>
      </c>
    </row>
    <row r="83" spans="1:38" ht="17.25" thickBot="1">
      <c r="A83" s="75">
        <v>81</v>
      </c>
      <c r="B83" s="60" t="s">
        <v>292</v>
      </c>
      <c r="C83" s="61" t="s">
        <v>2129</v>
      </c>
      <c r="D83" s="72" t="s">
        <v>105</v>
      </c>
      <c r="E83" s="61" t="s">
        <v>85</v>
      </c>
      <c r="F83" s="72" t="s">
        <v>3105</v>
      </c>
      <c r="G83" s="72">
        <v>2000</v>
      </c>
      <c r="H83" s="73">
        <v>1</v>
      </c>
      <c r="I83" s="74">
        <v>1</v>
      </c>
      <c r="J83" s="74">
        <v>90</v>
      </c>
      <c r="K83" s="74">
        <v>1</v>
      </c>
      <c r="L83" s="62">
        <v>0</v>
      </c>
      <c r="M83" s="63">
        <v>0</v>
      </c>
      <c r="N83" s="63">
        <v>0</v>
      </c>
      <c r="O83" s="63">
        <v>0</v>
      </c>
      <c r="P83" s="63">
        <v>0</v>
      </c>
      <c r="Q83" s="63">
        <v>0</v>
      </c>
      <c r="R83" s="63">
        <v>0</v>
      </c>
      <c r="S83" s="63">
        <v>0</v>
      </c>
      <c r="T83" s="62">
        <v>0</v>
      </c>
      <c r="U83" s="63">
        <v>0</v>
      </c>
      <c r="V83" s="74">
        <v>0.1</v>
      </c>
      <c r="W83" s="74">
        <v>0.1</v>
      </c>
      <c r="X83" s="62">
        <v>0</v>
      </c>
      <c r="Y83" s="74">
        <v>4</v>
      </c>
      <c r="Z83" s="63">
        <v>0</v>
      </c>
      <c r="AA83" s="62">
        <v>0</v>
      </c>
      <c r="AB83" s="63">
        <v>0</v>
      </c>
      <c r="AC83" s="63">
        <v>0</v>
      </c>
      <c r="AD83" s="63">
        <v>0</v>
      </c>
      <c r="AE83" s="63">
        <v>0</v>
      </c>
      <c r="AF83" s="73">
        <v>0.01</v>
      </c>
      <c r="AG83" s="74">
        <v>0.1</v>
      </c>
      <c r="AH83" s="74">
        <v>0.11</v>
      </c>
      <c r="AI83" s="74">
        <v>0.01</v>
      </c>
      <c r="AJ83" s="74">
        <v>0.11</v>
      </c>
      <c r="AK83" s="66" t="s">
        <v>25</v>
      </c>
      <c r="AL83" s="31" t="s">
        <v>206</v>
      </c>
    </row>
    <row r="84" spans="1:38" ht="17.25" thickBot="1">
      <c r="A84" s="75">
        <v>82</v>
      </c>
      <c r="B84" s="60" t="s">
        <v>3106</v>
      </c>
      <c r="C84" s="61" t="s">
        <v>2102</v>
      </c>
      <c r="D84" s="72" t="s">
        <v>107</v>
      </c>
      <c r="E84" s="61" t="s">
        <v>2999</v>
      </c>
      <c r="F84" s="72" t="s">
        <v>3107</v>
      </c>
      <c r="G84" s="72">
        <v>1999</v>
      </c>
      <c r="H84" s="73">
        <v>1</v>
      </c>
      <c r="I84" s="63">
        <v>0</v>
      </c>
      <c r="J84" s="74">
        <v>27</v>
      </c>
      <c r="K84" s="74">
        <v>0.3</v>
      </c>
      <c r="L84" s="62">
        <v>0</v>
      </c>
      <c r="M84" s="63">
        <v>0</v>
      </c>
      <c r="N84" s="63">
        <v>0</v>
      </c>
      <c r="O84" s="63">
        <v>0</v>
      </c>
      <c r="P84" s="63">
        <v>0</v>
      </c>
      <c r="Q84" s="63">
        <v>0</v>
      </c>
      <c r="R84" s="63">
        <v>0</v>
      </c>
      <c r="S84" s="63">
        <v>0</v>
      </c>
      <c r="T84" s="62">
        <v>0</v>
      </c>
      <c r="U84" s="63">
        <v>0</v>
      </c>
      <c r="V84" s="63">
        <v>0</v>
      </c>
      <c r="W84" s="63">
        <v>0</v>
      </c>
      <c r="X84" s="62">
        <v>0</v>
      </c>
      <c r="Y84" s="74">
        <v>2</v>
      </c>
      <c r="Z84" s="63">
        <v>0</v>
      </c>
      <c r="AA84" s="62">
        <v>0</v>
      </c>
      <c r="AB84" s="63">
        <v>0</v>
      </c>
      <c r="AC84" s="63">
        <v>0</v>
      </c>
      <c r="AD84" s="63">
        <v>0</v>
      </c>
      <c r="AE84" s="63">
        <v>0</v>
      </c>
      <c r="AF84" s="62">
        <v>0</v>
      </c>
      <c r="AG84" s="63">
        <v>0</v>
      </c>
      <c r="AH84" s="63">
        <v>0</v>
      </c>
      <c r="AI84" s="63">
        <v>0</v>
      </c>
      <c r="AJ84" s="63">
        <v>0</v>
      </c>
      <c r="AK84" s="66" t="s">
        <v>25</v>
      </c>
      <c r="AL84" s="31" t="s">
        <v>208</v>
      </c>
    </row>
    <row r="85" spans="1:38" ht="17.25" thickBot="1">
      <c r="A85" s="75">
        <v>83</v>
      </c>
      <c r="B85" s="60" t="s">
        <v>297</v>
      </c>
      <c r="C85" s="61" t="s">
        <v>2102</v>
      </c>
      <c r="D85" s="72" t="s">
        <v>107</v>
      </c>
      <c r="E85" s="61" t="s">
        <v>73</v>
      </c>
      <c r="F85" s="72" t="s">
        <v>3108</v>
      </c>
      <c r="G85" s="72">
        <v>1991</v>
      </c>
      <c r="H85" s="73">
        <v>1</v>
      </c>
      <c r="I85" s="74">
        <v>1</v>
      </c>
      <c r="J85" s="74">
        <v>90</v>
      </c>
      <c r="K85" s="74">
        <v>1</v>
      </c>
      <c r="L85" s="62">
        <v>0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73">
        <v>0.1</v>
      </c>
      <c r="U85" s="74">
        <v>0.1</v>
      </c>
      <c r="V85" s="63">
        <v>0</v>
      </c>
      <c r="W85" s="74">
        <v>0.1</v>
      </c>
      <c r="X85" s="73">
        <v>5</v>
      </c>
      <c r="Y85" s="74">
        <v>11</v>
      </c>
      <c r="Z85" s="63">
        <v>0</v>
      </c>
      <c r="AA85" s="62">
        <v>0</v>
      </c>
      <c r="AB85" s="63">
        <v>0</v>
      </c>
      <c r="AC85" s="63">
        <v>0</v>
      </c>
      <c r="AD85" s="63">
        <v>0</v>
      </c>
      <c r="AE85" s="63">
        <v>0</v>
      </c>
      <c r="AF85" s="73">
        <v>0.12</v>
      </c>
      <c r="AG85" s="63">
        <v>0</v>
      </c>
      <c r="AH85" s="74">
        <v>0.12</v>
      </c>
      <c r="AI85" s="74">
        <v>0.12</v>
      </c>
      <c r="AJ85" s="74">
        <v>0.12</v>
      </c>
      <c r="AK85" s="66" t="s">
        <v>25</v>
      </c>
      <c r="AL85" s="31" t="s">
        <v>209</v>
      </c>
    </row>
    <row r="86" spans="1:38" ht="17.25" thickBot="1">
      <c r="A86" s="75">
        <v>84</v>
      </c>
      <c r="B86" s="60" t="s">
        <v>66</v>
      </c>
      <c r="C86" s="61" t="s">
        <v>2112</v>
      </c>
      <c r="D86" s="72" t="s">
        <v>124</v>
      </c>
      <c r="E86" s="61" t="s">
        <v>65</v>
      </c>
      <c r="F86" s="72" t="s">
        <v>3109</v>
      </c>
      <c r="G86" s="72">
        <v>1993</v>
      </c>
      <c r="H86" s="73">
        <v>1</v>
      </c>
      <c r="I86" s="74">
        <v>1</v>
      </c>
      <c r="J86" s="74">
        <v>90</v>
      </c>
      <c r="K86" s="74">
        <v>1</v>
      </c>
      <c r="L86" s="62">
        <v>0</v>
      </c>
      <c r="M86" s="63">
        <v>0</v>
      </c>
      <c r="N86" s="63">
        <v>0</v>
      </c>
      <c r="O86" s="63">
        <v>0</v>
      </c>
      <c r="P86" s="63">
        <v>0</v>
      </c>
      <c r="Q86" s="63">
        <v>0</v>
      </c>
      <c r="R86" s="63">
        <v>0</v>
      </c>
      <c r="S86" s="63">
        <v>0</v>
      </c>
      <c r="T86" s="62">
        <v>0</v>
      </c>
      <c r="U86" s="63">
        <v>0</v>
      </c>
      <c r="V86" s="63">
        <v>0</v>
      </c>
      <c r="W86" s="63">
        <v>0</v>
      </c>
      <c r="X86" s="62">
        <v>0</v>
      </c>
      <c r="Y86" s="63">
        <v>0</v>
      </c>
      <c r="Z86" s="63">
        <v>0</v>
      </c>
      <c r="AA86" s="62">
        <v>0</v>
      </c>
      <c r="AB86" s="63">
        <v>0</v>
      </c>
      <c r="AC86" s="63">
        <v>0</v>
      </c>
      <c r="AD86" s="63">
        <v>0</v>
      </c>
      <c r="AE86" s="63">
        <v>0</v>
      </c>
      <c r="AF86" s="62">
        <v>0</v>
      </c>
      <c r="AG86" s="63">
        <v>0</v>
      </c>
      <c r="AH86" s="63">
        <v>0</v>
      </c>
      <c r="AI86" s="63">
        <v>0</v>
      </c>
      <c r="AJ86" s="63">
        <v>0</v>
      </c>
      <c r="AK86" s="66" t="s">
        <v>25</v>
      </c>
      <c r="AL86" s="31" t="s">
        <v>211</v>
      </c>
    </row>
    <row r="87" spans="1:38" ht="17.25" thickBot="1">
      <c r="A87" s="75">
        <v>85</v>
      </c>
      <c r="B87" s="60" t="s">
        <v>301</v>
      </c>
      <c r="C87" s="61" t="s">
        <v>2104</v>
      </c>
      <c r="D87" s="72" t="s">
        <v>103</v>
      </c>
      <c r="E87" s="61" t="s">
        <v>85</v>
      </c>
      <c r="F87" s="72" t="s">
        <v>3110</v>
      </c>
      <c r="G87" s="72">
        <v>1998</v>
      </c>
      <c r="H87" s="73">
        <v>1</v>
      </c>
      <c r="I87" s="74">
        <v>1</v>
      </c>
      <c r="J87" s="74">
        <v>90</v>
      </c>
      <c r="K87" s="74">
        <v>1</v>
      </c>
      <c r="L87" s="73">
        <v>1</v>
      </c>
      <c r="M87" s="63">
        <v>0</v>
      </c>
      <c r="N87" s="74">
        <v>1</v>
      </c>
      <c r="O87" s="74">
        <v>1</v>
      </c>
      <c r="P87" s="63">
        <v>0</v>
      </c>
      <c r="Q87" s="63">
        <v>0</v>
      </c>
      <c r="R87" s="63">
        <v>0</v>
      </c>
      <c r="S87" s="63">
        <v>0</v>
      </c>
      <c r="T87" s="73">
        <v>1</v>
      </c>
      <c r="U87" s="74">
        <v>1</v>
      </c>
      <c r="V87" s="74">
        <v>0.2</v>
      </c>
      <c r="W87" s="74">
        <v>1.2</v>
      </c>
      <c r="X87" s="73">
        <v>1</v>
      </c>
      <c r="Y87" s="74">
        <v>2</v>
      </c>
      <c r="Z87" s="74">
        <v>4</v>
      </c>
      <c r="AA87" s="73">
        <v>1</v>
      </c>
      <c r="AB87" s="63">
        <v>0</v>
      </c>
      <c r="AC87" s="74">
        <v>1</v>
      </c>
      <c r="AD87" s="74">
        <v>1</v>
      </c>
      <c r="AE87" s="74">
        <v>1</v>
      </c>
      <c r="AF87" s="73">
        <v>1.01</v>
      </c>
      <c r="AG87" s="74">
        <v>0.23</v>
      </c>
      <c r="AH87" s="74">
        <v>1.23</v>
      </c>
      <c r="AI87" s="74">
        <v>1.01</v>
      </c>
      <c r="AJ87" s="74">
        <v>1.23</v>
      </c>
      <c r="AK87" s="66" t="s">
        <v>25</v>
      </c>
      <c r="AL87" s="31" t="s">
        <v>213</v>
      </c>
    </row>
    <row r="88" spans="1:38" ht="17.25" thickBot="1">
      <c r="A88" s="75">
        <v>86</v>
      </c>
      <c r="B88" s="60" t="s">
        <v>3111</v>
      </c>
      <c r="C88" s="61" t="s">
        <v>2122</v>
      </c>
      <c r="D88" s="72" t="s">
        <v>107</v>
      </c>
      <c r="E88" s="61" t="s">
        <v>2647</v>
      </c>
      <c r="F88" s="72" t="s">
        <v>3112</v>
      </c>
      <c r="G88" s="72">
        <v>1992</v>
      </c>
      <c r="H88" s="73">
        <v>1</v>
      </c>
      <c r="I88" s="74">
        <v>1</v>
      </c>
      <c r="J88" s="74">
        <v>90</v>
      </c>
      <c r="K88" s="74">
        <v>1</v>
      </c>
      <c r="L88" s="62">
        <v>0</v>
      </c>
      <c r="M88" s="63">
        <v>0</v>
      </c>
      <c r="N88" s="63">
        <v>0</v>
      </c>
      <c r="O88" s="63">
        <v>0</v>
      </c>
      <c r="P88" s="63">
        <v>0</v>
      </c>
      <c r="Q88" s="63">
        <v>0</v>
      </c>
      <c r="R88" s="63">
        <v>0</v>
      </c>
      <c r="S88" s="63">
        <v>0</v>
      </c>
      <c r="T88" s="62">
        <v>0</v>
      </c>
      <c r="U88" s="63">
        <v>0</v>
      </c>
      <c r="V88" s="63">
        <v>0</v>
      </c>
      <c r="W88" s="63">
        <v>0</v>
      </c>
      <c r="X88" s="62">
        <v>0</v>
      </c>
      <c r="Y88" s="74">
        <v>1</v>
      </c>
      <c r="Z88" s="63">
        <v>0</v>
      </c>
      <c r="AA88" s="62">
        <v>0</v>
      </c>
      <c r="AB88" s="63">
        <v>0</v>
      </c>
      <c r="AC88" s="63">
        <v>0</v>
      </c>
      <c r="AD88" s="63">
        <v>0</v>
      </c>
      <c r="AE88" s="63">
        <v>0</v>
      </c>
      <c r="AF88" s="73">
        <v>0.04</v>
      </c>
      <c r="AG88" s="63">
        <v>0</v>
      </c>
      <c r="AH88" s="74">
        <v>0.04</v>
      </c>
      <c r="AI88" s="74">
        <v>0.04</v>
      </c>
      <c r="AJ88" s="74">
        <v>0.04</v>
      </c>
      <c r="AK88" s="66" t="s">
        <v>25</v>
      </c>
      <c r="AL88" s="31" t="s">
        <v>214</v>
      </c>
    </row>
    <row r="89" spans="1:38" ht="17.25" thickBot="1">
      <c r="A89" s="75">
        <v>87</v>
      </c>
      <c r="B89" s="60" t="s">
        <v>304</v>
      </c>
      <c r="C89" s="61" t="s">
        <v>2119</v>
      </c>
      <c r="D89" s="72" t="s">
        <v>103</v>
      </c>
      <c r="E89" s="61" t="s">
        <v>87</v>
      </c>
      <c r="F89" s="72" t="s">
        <v>3113</v>
      </c>
      <c r="G89" s="72">
        <v>2002</v>
      </c>
      <c r="H89" s="73">
        <v>1</v>
      </c>
      <c r="I89" s="63">
        <v>0</v>
      </c>
      <c r="J89" s="74">
        <v>11</v>
      </c>
      <c r="K89" s="74">
        <v>0.1</v>
      </c>
      <c r="L89" s="62">
        <v>0</v>
      </c>
      <c r="M89" s="74">
        <v>1</v>
      </c>
      <c r="N89" s="74">
        <v>1</v>
      </c>
      <c r="O89" s="63">
        <v>0</v>
      </c>
      <c r="P89" s="63">
        <v>0</v>
      </c>
      <c r="Q89" s="63">
        <v>0</v>
      </c>
      <c r="R89" s="63">
        <v>0</v>
      </c>
      <c r="S89" s="63">
        <v>0</v>
      </c>
      <c r="T89" s="62">
        <v>0</v>
      </c>
      <c r="U89" s="63">
        <v>0</v>
      </c>
      <c r="V89" s="74">
        <v>0.6</v>
      </c>
      <c r="W89" s="74">
        <v>0.6</v>
      </c>
      <c r="X89" s="73">
        <v>1</v>
      </c>
      <c r="Y89" s="74">
        <v>1</v>
      </c>
      <c r="Z89" s="74">
        <v>1</v>
      </c>
      <c r="AA89" s="62">
        <v>0</v>
      </c>
      <c r="AB89" s="74">
        <v>8.18</v>
      </c>
      <c r="AC89" s="74">
        <v>8.18</v>
      </c>
      <c r="AD89" s="63">
        <v>0</v>
      </c>
      <c r="AE89" s="74">
        <v>8.18</v>
      </c>
      <c r="AF89" s="62">
        <v>0</v>
      </c>
      <c r="AG89" s="74">
        <v>5.31</v>
      </c>
      <c r="AH89" s="74">
        <v>5.31</v>
      </c>
      <c r="AI89" s="63">
        <v>0</v>
      </c>
      <c r="AJ89" s="74">
        <v>5.31</v>
      </c>
      <c r="AK89" s="66" t="s">
        <v>25</v>
      </c>
      <c r="AL89" s="31" t="s">
        <v>215</v>
      </c>
    </row>
    <row r="90" spans="1:38" ht="17.25" thickBot="1">
      <c r="A90" s="75">
        <v>88</v>
      </c>
      <c r="B90" s="60" t="s">
        <v>306</v>
      </c>
      <c r="C90" s="61" t="s">
        <v>2102</v>
      </c>
      <c r="D90" s="72" t="s">
        <v>105</v>
      </c>
      <c r="E90" s="61" t="s">
        <v>79</v>
      </c>
      <c r="F90" s="72" t="s">
        <v>3114</v>
      </c>
      <c r="G90" s="72">
        <v>2003</v>
      </c>
      <c r="H90" s="73">
        <v>1</v>
      </c>
      <c r="I90" s="63">
        <v>0</v>
      </c>
      <c r="J90" s="74">
        <v>14</v>
      </c>
      <c r="K90" s="74">
        <v>0.2</v>
      </c>
      <c r="L90" s="62">
        <v>0</v>
      </c>
      <c r="M90" s="63">
        <v>0</v>
      </c>
      <c r="N90" s="63">
        <v>0</v>
      </c>
      <c r="O90" s="63">
        <v>0</v>
      </c>
      <c r="P90" s="63">
        <v>0</v>
      </c>
      <c r="Q90" s="63">
        <v>0</v>
      </c>
      <c r="R90" s="63">
        <v>0</v>
      </c>
      <c r="S90" s="63">
        <v>0</v>
      </c>
      <c r="T90" s="62">
        <v>0</v>
      </c>
      <c r="U90" s="63">
        <v>0</v>
      </c>
      <c r="V90" s="63">
        <v>0</v>
      </c>
      <c r="W90" s="63">
        <v>0</v>
      </c>
      <c r="X90" s="62">
        <v>0</v>
      </c>
      <c r="Y90" s="74">
        <v>3</v>
      </c>
      <c r="Z90" s="74">
        <v>2</v>
      </c>
      <c r="AA90" s="62">
        <v>0</v>
      </c>
      <c r="AB90" s="63">
        <v>0</v>
      </c>
      <c r="AC90" s="63">
        <v>0</v>
      </c>
      <c r="AD90" s="63">
        <v>0</v>
      </c>
      <c r="AE90" s="63">
        <v>0</v>
      </c>
      <c r="AF90" s="62">
        <v>0</v>
      </c>
      <c r="AG90" s="74">
        <v>0.15</v>
      </c>
      <c r="AH90" s="74">
        <v>0.15</v>
      </c>
      <c r="AI90" s="63">
        <v>0</v>
      </c>
      <c r="AJ90" s="74">
        <v>0.15</v>
      </c>
      <c r="AK90" s="66" t="s">
        <v>25</v>
      </c>
      <c r="AL90" s="31" t="s">
        <v>217</v>
      </c>
    </row>
    <row r="91" spans="1:38" ht="17.25" thickBot="1">
      <c r="A91" s="75">
        <v>89</v>
      </c>
      <c r="B91" s="60" t="s">
        <v>310</v>
      </c>
      <c r="C91" s="61" t="s">
        <v>2112</v>
      </c>
      <c r="D91" s="72" t="s">
        <v>107</v>
      </c>
      <c r="E91" s="61" t="s">
        <v>71</v>
      </c>
      <c r="F91" s="72" t="s">
        <v>3115</v>
      </c>
      <c r="G91" s="72">
        <v>1999</v>
      </c>
      <c r="H91" s="73">
        <v>1</v>
      </c>
      <c r="I91" s="74">
        <v>1</v>
      </c>
      <c r="J91" s="74">
        <v>90</v>
      </c>
      <c r="K91" s="74">
        <v>1</v>
      </c>
      <c r="L91" s="73">
        <v>1</v>
      </c>
      <c r="M91" s="63">
        <v>0</v>
      </c>
      <c r="N91" s="74">
        <v>1</v>
      </c>
      <c r="O91" s="74">
        <v>1</v>
      </c>
      <c r="P91" s="63">
        <v>0</v>
      </c>
      <c r="Q91" s="63">
        <v>0</v>
      </c>
      <c r="R91" s="63">
        <v>0</v>
      </c>
      <c r="S91" s="63">
        <v>0</v>
      </c>
      <c r="T91" s="62">
        <v>0</v>
      </c>
      <c r="U91" s="63">
        <v>0</v>
      </c>
      <c r="V91" s="63">
        <v>0</v>
      </c>
      <c r="W91" s="63">
        <v>0</v>
      </c>
      <c r="X91" s="73">
        <v>6</v>
      </c>
      <c r="Y91" s="74">
        <v>7</v>
      </c>
      <c r="Z91" s="74">
        <v>3</v>
      </c>
      <c r="AA91" s="73">
        <v>1</v>
      </c>
      <c r="AB91" s="63">
        <v>0</v>
      </c>
      <c r="AC91" s="74">
        <v>1</v>
      </c>
      <c r="AD91" s="74">
        <v>1</v>
      </c>
      <c r="AE91" s="74">
        <v>1</v>
      </c>
      <c r="AF91" s="73">
        <v>0.03</v>
      </c>
      <c r="AG91" s="63">
        <v>0</v>
      </c>
      <c r="AH91" s="74">
        <v>0.03</v>
      </c>
      <c r="AI91" s="74">
        <v>0.03</v>
      </c>
      <c r="AJ91" s="74">
        <v>0.03</v>
      </c>
      <c r="AK91" s="66" t="s">
        <v>25</v>
      </c>
      <c r="AL91" s="31" t="s">
        <v>218</v>
      </c>
    </row>
    <row r="92" spans="1:38" ht="17.25" thickBot="1">
      <c r="A92" s="75">
        <v>90</v>
      </c>
      <c r="B92" s="60" t="s">
        <v>312</v>
      </c>
      <c r="C92" s="61" t="s">
        <v>2115</v>
      </c>
      <c r="D92" s="72" t="s">
        <v>105</v>
      </c>
      <c r="E92" s="61" t="s">
        <v>69</v>
      </c>
      <c r="F92" s="72" t="s">
        <v>3116</v>
      </c>
      <c r="G92" s="72">
        <v>1992</v>
      </c>
      <c r="H92" s="73">
        <v>1</v>
      </c>
      <c r="I92" s="63">
        <v>0</v>
      </c>
      <c r="J92" s="74">
        <v>23</v>
      </c>
      <c r="K92" s="74">
        <v>0.3</v>
      </c>
      <c r="L92" s="62">
        <v>0</v>
      </c>
      <c r="M92" s="63">
        <v>0</v>
      </c>
      <c r="N92" s="63">
        <v>0</v>
      </c>
      <c r="O92" s="63">
        <v>0</v>
      </c>
      <c r="P92" s="63">
        <v>0</v>
      </c>
      <c r="Q92" s="63">
        <v>0</v>
      </c>
      <c r="R92" s="63">
        <v>0</v>
      </c>
      <c r="S92" s="63">
        <v>0</v>
      </c>
      <c r="T92" s="62">
        <v>0</v>
      </c>
      <c r="U92" s="63">
        <v>0</v>
      </c>
      <c r="V92" s="63">
        <v>0</v>
      </c>
      <c r="W92" s="63">
        <v>0</v>
      </c>
      <c r="X92" s="73">
        <v>1</v>
      </c>
      <c r="Y92" s="74">
        <v>1</v>
      </c>
      <c r="Z92" s="63">
        <v>0</v>
      </c>
      <c r="AA92" s="62">
        <v>0</v>
      </c>
      <c r="AB92" s="63">
        <v>0</v>
      </c>
      <c r="AC92" s="63">
        <v>0</v>
      </c>
      <c r="AD92" s="63">
        <v>0</v>
      </c>
      <c r="AE92" s="63">
        <v>0</v>
      </c>
      <c r="AF92" s="62">
        <v>0</v>
      </c>
      <c r="AG92" s="63">
        <v>0</v>
      </c>
      <c r="AH92" s="63">
        <v>0</v>
      </c>
      <c r="AI92" s="63">
        <v>0</v>
      </c>
      <c r="AJ92" s="63">
        <v>0</v>
      </c>
      <c r="AK92" s="66" t="s">
        <v>25</v>
      </c>
      <c r="AL92" s="31" t="s">
        <v>219</v>
      </c>
    </row>
    <row r="93" spans="1:38" ht="17.25" thickBot="1">
      <c r="A93" s="75">
        <v>91</v>
      </c>
      <c r="B93" s="60" t="s">
        <v>314</v>
      </c>
      <c r="C93" s="61" t="s">
        <v>2132</v>
      </c>
      <c r="D93" s="72" t="s">
        <v>107</v>
      </c>
      <c r="E93" s="61" t="s">
        <v>73</v>
      </c>
      <c r="F93" s="72" t="s">
        <v>3117</v>
      </c>
      <c r="G93" s="72">
        <v>1998</v>
      </c>
      <c r="H93" s="73">
        <v>1</v>
      </c>
      <c r="I93" s="74">
        <v>1</v>
      </c>
      <c r="J93" s="74">
        <v>90</v>
      </c>
      <c r="K93" s="74">
        <v>1</v>
      </c>
      <c r="L93" s="62">
        <v>0</v>
      </c>
      <c r="M93" s="74">
        <v>1</v>
      </c>
      <c r="N93" s="74">
        <v>1</v>
      </c>
      <c r="O93" s="63">
        <v>0</v>
      </c>
      <c r="P93" s="63">
        <v>0</v>
      </c>
      <c r="Q93" s="63">
        <v>0</v>
      </c>
      <c r="R93" s="74">
        <v>1</v>
      </c>
      <c r="S93" s="63">
        <v>0</v>
      </c>
      <c r="T93" s="73">
        <v>0.1</v>
      </c>
      <c r="U93" s="74">
        <v>0.1</v>
      </c>
      <c r="V93" s="74">
        <v>1.5</v>
      </c>
      <c r="W93" s="74">
        <v>1.7</v>
      </c>
      <c r="X93" s="73">
        <v>10</v>
      </c>
      <c r="Y93" s="74">
        <v>15</v>
      </c>
      <c r="Z93" s="74">
        <v>11</v>
      </c>
      <c r="AA93" s="62">
        <v>0</v>
      </c>
      <c r="AB93" s="74">
        <v>1</v>
      </c>
      <c r="AC93" s="74">
        <v>1</v>
      </c>
      <c r="AD93" s="63">
        <v>0</v>
      </c>
      <c r="AE93" s="74">
        <v>1</v>
      </c>
      <c r="AF93" s="73">
        <v>0.1</v>
      </c>
      <c r="AG93" s="74">
        <v>1.55</v>
      </c>
      <c r="AH93" s="74">
        <v>1.65</v>
      </c>
      <c r="AI93" s="74">
        <v>0.1</v>
      </c>
      <c r="AJ93" s="74">
        <v>1.65</v>
      </c>
      <c r="AK93" s="66" t="s">
        <v>25</v>
      </c>
      <c r="AL93" s="31" t="s">
        <v>221</v>
      </c>
    </row>
    <row r="94" spans="1:38" ht="17.25" thickBot="1">
      <c r="A94" s="75">
        <v>92</v>
      </c>
      <c r="B94" s="60" t="s">
        <v>317</v>
      </c>
      <c r="C94" s="61" t="s">
        <v>2102</v>
      </c>
      <c r="D94" s="72" t="s">
        <v>105</v>
      </c>
      <c r="E94" s="61" t="s">
        <v>85</v>
      </c>
      <c r="F94" s="72" t="s">
        <v>3118</v>
      </c>
      <c r="G94" s="72">
        <v>1998</v>
      </c>
      <c r="H94" s="73">
        <v>1</v>
      </c>
      <c r="I94" s="74">
        <v>1</v>
      </c>
      <c r="J94" s="74">
        <v>90</v>
      </c>
      <c r="K94" s="74">
        <v>1</v>
      </c>
      <c r="L94" s="62">
        <v>0</v>
      </c>
      <c r="M94" s="63">
        <v>0</v>
      </c>
      <c r="N94" s="63">
        <v>0</v>
      </c>
      <c r="O94" s="63">
        <v>0</v>
      </c>
      <c r="P94" s="63">
        <v>0</v>
      </c>
      <c r="Q94" s="63">
        <v>0</v>
      </c>
      <c r="R94" s="63">
        <v>0</v>
      </c>
      <c r="S94" s="63">
        <v>0</v>
      </c>
      <c r="T94" s="73">
        <v>0.5</v>
      </c>
      <c r="U94" s="74">
        <v>0.5</v>
      </c>
      <c r="V94" s="74">
        <v>0.5</v>
      </c>
      <c r="W94" s="74">
        <v>1</v>
      </c>
      <c r="X94" s="73">
        <v>3</v>
      </c>
      <c r="Y94" s="74">
        <v>4</v>
      </c>
      <c r="Z94" s="74">
        <v>12</v>
      </c>
      <c r="AA94" s="62">
        <v>0</v>
      </c>
      <c r="AB94" s="63">
        <v>0</v>
      </c>
      <c r="AC94" s="63">
        <v>0</v>
      </c>
      <c r="AD94" s="63">
        <v>0</v>
      </c>
      <c r="AE94" s="63">
        <v>0</v>
      </c>
      <c r="AF94" s="73">
        <v>0.51</v>
      </c>
      <c r="AG94" s="74">
        <v>0.49</v>
      </c>
      <c r="AH94" s="74">
        <v>0.99</v>
      </c>
      <c r="AI94" s="74">
        <v>0.51</v>
      </c>
      <c r="AJ94" s="74">
        <v>0.99</v>
      </c>
      <c r="AK94" s="66" t="s">
        <v>25</v>
      </c>
      <c r="AL94" s="31" t="s">
        <v>223</v>
      </c>
    </row>
    <row r="95" spans="1:38" ht="17.25" thickBot="1">
      <c r="A95" s="75">
        <v>93</v>
      </c>
      <c r="B95" s="60" t="s">
        <v>324</v>
      </c>
      <c r="C95" s="61" t="s">
        <v>2122</v>
      </c>
      <c r="D95" s="72" t="s">
        <v>103</v>
      </c>
      <c r="E95" s="61" t="s">
        <v>73</v>
      </c>
      <c r="F95" s="72" t="s">
        <v>3119</v>
      </c>
      <c r="G95" s="72">
        <v>2004</v>
      </c>
      <c r="H95" s="73">
        <v>1</v>
      </c>
      <c r="I95" s="63">
        <v>0</v>
      </c>
      <c r="J95" s="74">
        <v>13</v>
      </c>
      <c r="K95" s="74">
        <v>0.1</v>
      </c>
      <c r="L95" s="73">
        <v>1</v>
      </c>
      <c r="M95" s="63">
        <v>0</v>
      </c>
      <c r="N95" s="74">
        <v>1</v>
      </c>
      <c r="O95" s="74">
        <v>1</v>
      </c>
      <c r="P95" s="63">
        <v>0</v>
      </c>
      <c r="Q95" s="63">
        <v>0</v>
      </c>
      <c r="R95" s="63">
        <v>0</v>
      </c>
      <c r="S95" s="63">
        <v>0</v>
      </c>
      <c r="T95" s="73">
        <v>0.9</v>
      </c>
      <c r="U95" s="74">
        <v>0.9</v>
      </c>
      <c r="V95" s="74">
        <v>0.1</v>
      </c>
      <c r="W95" s="74">
        <v>0.9</v>
      </c>
      <c r="X95" s="62">
        <v>0</v>
      </c>
      <c r="Y95" s="74">
        <v>1</v>
      </c>
      <c r="Z95" s="74">
        <v>1</v>
      </c>
      <c r="AA95" s="73">
        <v>6.92</v>
      </c>
      <c r="AB95" s="63">
        <v>0</v>
      </c>
      <c r="AC95" s="74">
        <v>6.92</v>
      </c>
      <c r="AD95" s="74">
        <v>6.92</v>
      </c>
      <c r="AE95" s="74">
        <v>6.92</v>
      </c>
      <c r="AF95" s="73">
        <v>6.06</v>
      </c>
      <c r="AG95" s="74">
        <v>0.4</v>
      </c>
      <c r="AH95" s="74">
        <v>6.46</v>
      </c>
      <c r="AI95" s="74">
        <v>6.06</v>
      </c>
      <c r="AJ95" s="74">
        <v>6.46</v>
      </c>
      <c r="AK95" s="66" t="s">
        <v>25</v>
      </c>
      <c r="AL95" s="31" t="s">
        <v>225</v>
      </c>
    </row>
    <row r="96" spans="1:38" ht="17.25" thickBot="1">
      <c r="A96" s="75">
        <v>94</v>
      </c>
      <c r="B96" s="60" t="s">
        <v>326</v>
      </c>
      <c r="C96" s="61" t="s">
        <v>2131</v>
      </c>
      <c r="D96" s="72" t="s">
        <v>105</v>
      </c>
      <c r="E96" s="61" t="s">
        <v>69</v>
      </c>
      <c r="F96" s="72" t="s">
        <v>3120</v>
      </c>
      <c r="G96" s="72">
        <v>1994</v>
      </c>
      <c r="H96" s="73">
        <v>1</v>
      </c>
      <c r="I96" s="74">
        <v>1</v>
      </c>
      <c r="J96" s="74">
        <v>90</v>
      </c>
      <c r="K96" s="74">
        <v>1</v>
      </c>
      <c r="L96" s="62">
        <v>0</v>
      </c>
      <c r="M96" s="63">
        <v>0</v>
      </c>
      <c r="N96" s="63">
        <v>0</v>
      </c>
      <c r="O96" s="63">
        <v>0</v>
      </c>
      <c r="P96" s="63">
        <v>0</v>
      </c>
      <c r="Q96" s="63">
        <v>0</v>
      </c>
      <c r="R96" s="63">
        <v>0</v>
      </c>
      <c r="S96" s="63">
        <v>0</v>
      </c>
      <c r="T96" s="62">
        <v>0</v>
      </c>
      <c r="U96" s="63">
        <v>0</v>
      </c>
      <c r="V96" s="74">
        <v>0.4</v>
      </c>
      <c r="W96" s="74">
        <v>0.5</v>
      </c>
      <c r="X96" s="62">
        <v>0</v>
      </c>
      <c r="Y96" s="74">
        <v>9</v>
      </c>
      <c r="Z96" s="74">
        <v>6</v>
      </c>
      <c r="AA96" s="62">
        <v>0</v>
      </c>
      <c r="AB96" s="63">
        <v>0</v>
      </c>
      <c r="AC96" s="63">
        <v>0</v>
      </c>
      <c r="AD96" s="63">
        <v>0</v>
      </c>
      <c r="AE96" s="63">
        <v>0</v>
      </c>
      <c r="AF96" s="73">
        <v>0.03</v>
      </c>
      <c r="AG96" s="74">
        <v>0.44</v>
      </c>
      <c r="AH96" s="74">
        <v>0.47</v>
      </c>
      <c r="AI96" s="74">
        <v>0.03</v>
      </c>
      <c r="AJ96" s="74">
        <v>0.47</v>
      </c>
      <c r="AK96" s="66" t="s">
        <v>25</v>
      </c>
      <c r="AL96" s="31" t="s">
        <v>227</v>
      </c>
    </row>
    <row r="97" spans="1:38" ht="17.25" thickBot="1">
      <c r="A97" s="75">
        <v>95</v>
      </c>
      <c r="B97" s="60" t="s">
        <v>2057</v>
      </c>
      <c r="C97" s="61" t="s">
        <v>2111</v>
      </c>
      <c r="D97" s="72" t="s">
        <v>105</v>
      </c>
      <c r="E97" s="61" t="s">
        <v>81</v>
      </c>
      <c r="F97" s="72" t="s">
        <v>3121</v>
      </c>
      <c r="G97" s="72">
        <v>2001</v>
      </c>
      <c r="H97" s="73">
        <v>1</v>
      </c>
      <c r="I97" s="74">
        <v>1</v>
      </c>
      <c r="J97" s="74">
        <v>90</v>
      </c>
      <c r="K97" s="74">
        <v>1</v>
      </c>
      <c r="L97" s="62">
        <v>0</v>
      </c>
      <c r="M97" s="63">
        <v>0</v>
      </c>
      <c r="N97" s="63">
        <v>0</v>
      </c>
      <c r="O97" s="63">
        <v>0</v>
      </c>
      <c r="P97" s="63">
        <v>0</v>
      </c>
      <c r="Q97" s="63">
        <v>0</v>
      </c>
      <c r="R97" s="74">
        <v>1</v>
      </c>
      <c r="S97" s="63">
        <v>0</v>
      </c>
      <c r="T97" s="73">
        <v>0.1</v>
      </c>
      <c r="U97" s="74">
        <v>0.1</v>
      </c>
      <c r="V97" s="74">
        <v>0.2</v>
      </c>
      <c r="W97" s="74">
        <v>0.3</v>
      </c>
      <c r="X97" s="73">
        <v>1</v>
      </c>
      <c r="Y97" s="74">
        <v>17</v>
      </c>
      <c r="Z97" s="74">
        <v>6</v>
      </c>
      <c r="AA97" s="62">
        <v>0</v>
      </c>
      <c r="AB97" s="63">
        <v>0</v>
      </c>
      <c r="AC97" s="63">
        <v>0</v>
      </c>
      <c r="AD97" s="63">
        <v>0</v>
      </c>
      <c r="AE97" s="63">
        <v>0</v>
      </c>
      <c r="AF97" s="73">
        <v>0.06</v>
      </c>
      <c r="AG97" s="74">
        <v>0.22</v>
      </c>
      <c r="AH97" s="74">
        <v>0.28000000000000003</v>
      </c>
      <c r="AI97" s="74">
        <v>0.06</v>
      </c>
      <c r="AJ97" s="74">
        <v>0.28000000000000003</v>
      </c>
      <c r="AK97" s="66" t="s">
        <v>25</v>
      </c>
      <c r="AL97" s="31" t="s">
        <v>228</v>
      </c>
    </row>
    <row r="98" spans="1:38" ht="17.25" thickBot="1">
      <c r="A98" s="75">
        <v>96</v>
      </c>
      <c r="B98" s="60" t="s">
        <v>3122</v>
      </c>
      <c r="C98" s="61" t="s">
        <v>2108</v>
      </c>
      <c r="D98" s="72" t="s">
        <v>124</v>
      </c>
      <c r="E98" s="61" t="s">
        <v>77</v>
      </c>
      <c r="F98" s="72" t="s">
        <v>3123</v>
      </c>
      <c r="G98" s="72">
        <v>1993</v>
      </c>
      <c r="H98" s="73">
        <v>1</v>
      </c>
      <c r="I98" s="74">
        <v>1</v>
      </c>
      <c r="J98" s="74">
        <v>90</v>
      </c>
      <c r="K98" s="74">
        <v>1</v>
      </c>
      <c r="L98" s="62">
        <v>0</v>
      </c>
      <c r="M98" s="63">
        <v>0</v>
      </c>
      <c r="N98" s="63">
        <v>0</v>
      </c>
      <c r="O98" s="63">
        <v>0</v>
      </c>
      <c r="P98" s="63">
        <v>0</v>
      </c>
      <c r="Q98" s="63">
        <v>0</v>
      </c>
      <c r="R98" s="63">
        <v>0</v>
      </c>
      <c r="S98" s="63">
        <v>0</v>
      </c>
      <c r="T98" s="62">
        <v>0</v>
      </c>
      <c r="U98" s="63">
        <v>0</v>
      </c>
      <c r="V98" s="63">
        <v>0</v>
      </c>
      <c r="W98" s="63">
        <v>0</v>
      </c>
      <c r="X98" s="62">
        <v>0</v>
      </c>
      <c r="Y98" s="63">
        <v>0</v>
      </c>
      <c r="Z98" s="63">
        <v>0</v>
      </c>
      <c r="AA98" s="62">
        <v>0</v>
      </c>
      <c r="AB98" s="63">
        <v>0</v>
      </c>
      <c r="AC98" s="63">
        <v>0</v>
      </c>
      <c r="AD98" s="63">
        <v>0</v>
      </c>
      <c r="AE98" s="63">
        <v>0</v>
      </c>
      <c r="AF98" s="62">
        <v>0</v>
      </c>
      <c r="AG98" s="63">
        <v>0</v>
      </c>
      <c r="AH98" s="63">
        <v>0</v>
      </c>
      <c r="AI98" s="63">
        <v>0</v>
      </c>
      <c r="AJ98" s="63">
        <v>0</v>
      </c>
      <c r="AK98" s="66" t="s">
        <v>25</v>
      </c>
      <c r="AL98" s="31" t="s">
        <v>230</v>
      </c>
    </row>
    <row r="99" spans="1:38" ht="17.25" thickBot="1">
      <c r="A99" s="75">
        <v>97</v>
      </c>
      <c r="B99" s="60" t="s">
        <v>331</v>
      </c>
      <c r="C99" s="61" t="s">
        <v>2102</v>
      </c>
      <c r="D99" s="72" t="s">
        <v>2100</v>
      </c>
      <c r="E99" s="61" t="s">
        <v>65</v>
      </c>
      <c r="F99" s="72" t="s">
        <v>3124</v>
      </c>
      <c r="G99" s="72">
        <v>2000</v>
      </c>
      <c r="H99" s="73">
        <v>1</v>
      </c>
      <c r="I99" s="74">
        <v>1</v>
      </c>
      <c r="J99" s="74">
        <v>90</v>
      </c>
      <c r="K99" s="74">
        <v>1</v>
      </c>
      <c r="L99" s="62">
        <v>0</v>
      </c>
      <c r="M99" s="63">
        <v>0</v>
      </c>
      <c r="N99" s="63">
        <v>0</v>
      </c>
      <c r="O99" s="63">
        <v>0</v>
      </c>
      <c r="P99" s="63">
        <v>0</v>
      </c>
      <c r="Q99" s="63">
        <v>0</v>
      </c>
      <c r="R99" s="63">
        <v>0</v>
      </c>
      <c r="S99" s="63">
        <v>0</v>
      </c>
      <c r="T99" s="73">
        <v>0.3</v>
      </c>
      <c r="U99" s="74">
        <v>0.3</v>
      </c>
      <c r="V99" s="74">
        <v>0.1</v>
      </c>
      <c r="W99" s="74">
        <v>0.4</v>
      </c>
      <c r="X99" s="73">
        <v>1</v>
      </c>
      <c r="Y99" s="74">
        <v>5</v>
      </c>
      <c r="Z99" s="74">
        <v>4</v>
      </c>
      <c r="AA99" s="62">
        <v>0</v>
      </c>
      <c r="AB99" s="63">
        <v>0</v>
      </c>
      <c r="AC99" s="63">
        <v>0</v>
      </c>
      <c r="AD99" s="63">
        <v>0</v>
      </c>
      <c r="AE99" s="63">
        <v>0</v>
      </c>
      <c r="AF99" s="73">
        <v>0.28999999999999998</v>
      </c>
      <c r="AG99" s="74">
        <v>0.11</v>
      </c>
      <c r="AH99" s="74">
        <v>0.41</v>
      </c>
      <c r="AI99" s="74">
        <v>0.28999999999999998</v>
      </c>
      <c r="AJ99" s="74">
        <v>0.41</v>
      </c>
      <c r="AK99" s="66" t="s">
        <v>25</v>
      </c>
      <c r="AL99" s="31" t="s">
        <v>231</v>
      </c>
    </row>
    <row r="100" spans="1:38" ht="17.25" thickBot="1">
      <c r="A100" s="75">
        <v>98</v>
      </c>
      <c r="B100" s="60" t="s">
        <v>3125</v>
      </c>
      <c r="C100" s="61" t="s">
        <v>2102</v>
      </c>
      <c r="D100" s="72" t="s">
        <v>124</v>
      </c>
      <c r="E100" s="61" t="s">
        <v>2647</v>
      </c>
      <c r="F100" s="72" t="s">
        <v>3126</v>
      </c>
      <c r="G100" s="72">
        <v>1991</v>
      </c>
      <c r="H100" s="73">
        <v>1</v>
      </c>
      <c r="I100" s="74">
        <v>1</v>
      </c>
      <c r="J100" s="74">
        <v>90</v>
      </c>
      <c r="K100" s="74">
        <v>1</v>
      </c>
      <c r="L100" s="62">
        <v>0</v>
      </c>
      <c r="M100" s="63">
        <v>0</v>
      </c>
      <c r="N100" s="63">
        <v>0</v>
      </c>
      <c r="O100" s="63">
        <v>0</v>
      </c>
      <c r="P100" s="63">
        <v>0</v>
      </c>
      <c r="Q100" s="63">
        <v>0</v>
      </c>
      <c r="R100" s="63">
        <v>0</v>
      </c>
      <c r="S100" s="63">
        <v>0</v>
      </c>
      <c r="T100" s="62">
        <v>0</v>
      </c>
      <c r="U100" s="63">
        <v>0</v>
      </c>
      <c r="V100" s="63">
        <v>0</v>
      </c>
      <c r="W100" s="63">
        <v>0</v>
      </c>
      <c r="X100" s="62">
        <v>0</v>
      </c>
      <c r="Y100" s="63">
        <v>0</v>
      </c>
      <c r="Z100" s="63">
        <v>0</v>
      </c>
      <c r="AA100" s="62">
        <v>0</v>
      </c>
      <c r="AB100" s="63">
        <v>0</v>
      </c>
      <c r="AC100" s="63">
        <v>0</v>
      </c>
      <c r="AD100" s="63">
        <v>0</v>
      </c>
      <c r="AE100" s="63">
        <v>0</v>
      </c>
      <c r="AF100" s="62">
        <v>0</v>
      </c>
      <c r="AG100" s="63">
        <v>0</v>
      </c>
      <c r="AH100" s="63">
        <v>0</v>
      </c>
      <c r="AI100" s="63">
        <v>0</v>
      </c>
      <c r="AJ100" s="63">
        <v>0</v>
      </c>
      <c r="AK100" s="66" t="s">
        <v>25</v>
      </c>
      <c r="AL100" s="2" t="s">
        <v>232</v>
      </c>
    </row>
    <row r="101" spans="1:38" ht="17.25" thickBot="1">
      <c r="A101" s="75">
        <v>99</v>
      </c>
      <c r="B101" s="60" t="s">
        <v>334</v>
      </c>
      <c r="C101" s="61" t="s">
        <v>2110</v>
      </c>
      <c r="D101" s="72" t="s">
        <v>105</v>
      </c>
      <c r="E101" s="61" t="s">
        <v>91</v>
      </c>
      <c r="F101" s="72" t="s">
        <v>3127</v>
      </c>
      <c r="G101" s="72">
        <v>1996</v>
      </c>
      <c r="H101" s="73">
        <v>1</v>
      </c>
      <c r="I101" s="74">
        <v>1</v>
      </c>
      <c r="J101" s="74">
        <v>85</v>
      </c>
      <c r="K101" s="74">
        <v>0.9</v>
      </c>
      <c r="L101" s="62">
        <v>0</v>
      </c>
      <c r="M101" s="63">
        <v>0</v>
      </c>
      <c r="N101" s="63">
        <v>0</v>
      </c>
      <c r="O101" s="63">
        <v>0</v>
      </c>
      <c r="P101" s="63">
        <v>0</v>
      </c>
      <c r="Q101" s="63">
        <v>0</v>
      </c>
      <c r="R101" s="63">
        <v>0</v>
      </c>
      <c r="S101" s="63">
        <v>0</v>
      </c>
      <c r="T101" s="73">
        <v>0.1</v>
      </c>
      <c r="U101" s="74">
        <v>0.1</v>
      </c>
      <c r="V101" s="74">
        <v>0.1</v>
      </c>
      <c r="W101" s="74">
        <v>0.1</v>
      </c>
      <c r="X101" s="73">
        <v>1</v>
      </c>
      <c r="Y101" s="74">
        <v>6</v>
      </c>
      <c r="Z101" s="74">
        <v>7</v>
      </c>
      <c r="AA101" s="62">
        <v>0</v>
      </c>
      <c r="AB101" s="63">
        <v>0</v>
      </c>
      <c r="AC101" s="63">
        <v>0</v>
      </c>
      <c r="AD101" s="63">
        <v>0</v>
      </c>
      <c r="AE101" s="63">
        <v>0</v>
      </c>
      <c r="AF101" s="73">
        <v>0.1</v>
      </c>
      <c r="AG101" s="74">
        <v>0.06</v>
      </c>
      <c r="AH101" s="74">
        <v>0.16</v>
      </c>
      <c r="AI101" s="74">
        <v>0.1</v>
      </c>
      <c r="AJ101" s="74">
        <v>0.16</v>
      </c>
      <c r="AK101" s="66" t="s">
        <v>25</v>
      </c>
      <c r="AL101" s="2" t="s">
        <v>233</v>
      </c>
    </row>
    <row r="102" spans="1:38" ht="17.25" thickBot="1">
      <c r="A102" s="75">
        <v>100</v>
      </c>
      <c r="B102" s="60" t="s">
        <v>3128</v>
      </c>
      <c r="C102" s="61" t="s">
        <v>3129</v>
      </c>
      <c r="D102" s="72" t="s">
        <v>105</v>
      </c>
      <c r="E102" s="61" t="s">
        <v>2646</v>
      </c>
      <c r="F102" s="72" t="s">
        <v>3130</v>
      </c>
      <c r="G102" s="72">
        <v>2000</v>
      </c>
      <c r="H102" s="73">
        <v>1</v>
      </c>
      <c r="I102" s="74">
        <v>1</v>
      </c>
      <c r="J102" s="74">
        <v>89</v>
      </c>
      <c r="K102" s="74">
        <v>1</v>
      </c>
      <c r="L102" s="62">
        <v>0</v>
      </c>
      <c r="M102" s="63">
        <v>0</v>
      </c>
      <c r="N102" s="63">
        <v>0</v>
      </c>
      <c r="O102" s="63">
        <v>0</v>
      </c>
      <c r="P102" s="63">
        <v>0</v>
      </c>
      <c r="Q102" s="63">
        <v>0</v>
      </c>
      <c r="R102" s="63">
        <v>0</v>
      </c>
      <c r="S102" s="63">
        <v>0</v>
      </c>
      <c r="T102" s="73">
        <v>0.1</v>
      </c>
      <c r="U102" s="74">
        <v>0.1</v>
      </c>
      <c r="V102" s="63">
        <v>0</v>
      </c>
      <c r="W102" s="74">
        <v>0.2</v>
      </c>
      <c r="X102" s="73">
        <v>2</v>
      </c>
      <c r="Y102" s="74">
        <v>2</v>
      </c>
      <c r="Z102" s="74">
        <v>3</v>
      </c>
      <c r="AA102" s="62">
        <v>0</v>
      </c>
      <c r="AB102" s="63">
        <v>0</v>
      </c>
      <c r="AC102" s="63">
        <v>0</v>
      </c>
      <c r="AD102" s="63">
        <v>0</v>
      </c>
      <c r="AE102" s="63">
        <v>0</v>
      </c>
      <c r="AF102" s="73">
        <v>0.15</v>
      </c>
      <c r="AG102" s="74">
        <v>0.05</v>
      </c>
      <c r="AH102" s="74">
        <v>0.19</v>
      </c>
      <c r="AI102" s="74">
        <v>0.15</v>
      </c>
      <c r="AJ102" s="74">
        <v>0.19</v>
      </c>
      <c r="AK102" s="66" t="s">
        <v>25</v>
      </c>
      <c r="AL102" s="2" t="s">
        <v>235</v>
      </c>
    </row>
    <row r="103" spans="1:38" ht="17.25" thickBot="1">
      <c r="A103" s="75">
        <v>101</v>
      </c>
      <c r="B103" s="60" t="s">
        <v>345</v>
      </c>
      <c r="C103" s="61" t="s">
        <v>2108</v>
      </c>
      <c r="D103" s="72" t="s">
        <v>105</v>
      </c>
      <c r="E103" s="61" t="s">
        <v>79</v>
      </c>
      <c r="F103" s="72" t="s">
        <v>3131</v>
      </c>
      <c r="G103" s="72">
        <v>1999</v>
      </c>
      <c r="H103" s="73">
        <v>1</v>
      </c>
      <c r="I103" s="74">
        <v>1</v>
      </c>
      <c r="J103" s="74">
        <v>65</v>
      </c>
      <c r="K103" s="74">
        <v>0.7</v>
      </c>
      <c r="L103" s="62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3">
        <v>0</v>
      </c>
      <c r="S103" s="63">
        <v>0</v>
      </c>
      <c r="T103" s="62">
        <v>0</v>
      </c>
      <c r="U103" s="63">
        <v>0</v>
      </c>
      <c r="V103" s="74">
        <v>0.1</v>
      </c>
      <c r="W103" s="74">
        <v>0.1</v>
      </c>
      <c r="X103" s="73">
        <v>3</v>
      </c>
      <c r="Y103" s="74">
        <v>2</v>
      </c>
      <c r="Z103" s="74">
        <v>3</v>
      </c>
      <c r="AA103" s="62">
        <v>0</v>
      </c>
      <c r="AB103" s="63">
        <v>0</v>
      </c>
      <c r="AC103" s="63">
        <v>0</v>
      </c>
      <c r="AD103" s="63">
        <v>0</v>
      </c>
      <c r="AE103" s="63">
        <v>0</v>
      </c>
      <c r="AF103" s="62">
        <v>0</v>
      </c>
      <c r="AG103" s="74">
        <v>0.11</v>
      </c>
      <c r="AH103" s="74">
        <v>0.11</v>
      </c>
      <c r="AI103" s="63">
        <v>0</v>
      </c>
      <c r="AJ103" s="74">
        <v>0.11</v>
      </c>
      <c r="AK103" s="66" t="s">
        <v>25</v>
      </c>
      <c r="AL103" s="2">
        <v>7007830000000</v>
      </c>
    </row>
    <row r="104" spans="1:38" ht="17.25" thickBot="1">
      <c r="A104" s="75">
        <v>102</v>
      </c>
      <c r="B104" s="60" t="s">
        <v>347</v>
      </c>
      <c r="C104" s="61" t="s">
        <v>2102</v>
      </c>
      <c r="D104" s="72" t="s">
        <v>105</v>
      </c>
      <c r="E104" s="61" t="s">
        <v>81</v>
      </c>
      <c r="F104" s="72" t="s">
        <v>3132</v>
      </c>
      <c r="G104" s="72">
        <v>2000</v>
      </c>
      <c r="H104" s="73">
        <v>1</v>
      </c>
      <c r="I104" s="74">
        <v>1</v>
      </c>
      <c r="J104" s="74">
        <v>90</v>
      </c>
      <c r="K104" s="74">
        <v>1</v>
      </c>
      <c r="L104" s="62">
        <v>0</v>
      </c>
      <c r="M104" s="63">
        <v>0</v>
      </c>
      <c r="N104" s="63">
        <v>0</v>
      </c>
      <c r="O104" s="63">
        <v>0</v>
      </c>
      <c r="P104" s="63">
        <v>0</v>
      </c>
      <c r="Q104" s="63">
        <v>0</v>
      </c>
      <c r="R104" s="63">
        <v>0</v>
      </c>
      <c r="S104" s="63">
        <v>0</v>
      </c>
      <c r="T104" s="62">
        <v>0</v>
      </c>
      <c r="U104" s="63">
        <v>0</v>
      </c>
      <c r="V104" s="63">
        <v>0</v>
      </c>
      <c r="W104" s="63">
        <v>0</v>
      </c>
      <c r="X104" s="62">
        <v>0</v>
      </c>
      <c r="Y104" s="74">
        <v>3</v>
      </c>
      <c r="Z104" s="74">
        <v>2</v>
      </c>
      <c r="AA104" s="62">
        <v>0</v>
      </c>
      <c r="AB104" s="63">
        <v>0</v>
      </c>
      <c r="AC104" s="63">
        <v>0</v>
      </c>
      <c r="AD104" s="63">
        <v>0</v>
      </c>
      <c r="AE104" s="63">
        <v>0</v>
      </c>
      <c r="AF104" s="62">
        <v>0</v>
      </c>
      <c r="AG104" s="63">
        <v>0</v>
      </c>
      <c r="AH104" s="63">
        <v>0</v>
      </c>
      <c r="AI104" s="63">
        <v>0</v>
      </c>
      <c r="AJ104" s="63">
        <v>0</v>
      </c>
      <c r="AK104" s="66" t="s">
        <v>25</v>
      </c>
      <c r="AL104" s="31" t="s">
        <v>237</v>
      </c>
    </row>
    <row r="105" spans="1:38" ht="17.25" thickBot="1">
      <c r="A105" s="75">
        <v>103</v>
      </c>
      <c r="B105" s="60" t="s">
        <v>349</v>
      </c>
      <c r="C105" s="61" t="s">
        <v>2141</v>
      </c>
      <c r="D105" s="72" t="s">
        <v>105</v>
      </c>
      <c r="E105" s="61" t="s">
        <v>96</v>
      </c>
      <c r="F105" s="72" t="s">
        <v>3133</v>
      </c>
      <c r="G105" s="72">
        <v>1989</v>
      </c>
      <c r="H105" s="73">
        <v>1</v>
      </c>
      <c r="I105" s="74">
        <v>1</v>
      </c>
      <c r="J105" s="74">
        <v>90</v>
      </c>
      <c r="K105" s="74">
        <v>1</v>
      </c>
      <c r="L105" s="62">
        <v>0</v>
      </c>
      <c r="M105" s="63">
        <v>0</v>
      </c>
      <c r="N105" s="63">
        <v>0</v>
      </c>
      <c r="O105" s="63">
        <v>0</v>
      </c>
      <c r="P105" s="63">
        <v>0</v>
      </c>
      <c r="Q105" s="63">
        <v>0</v>
      </c>
      <c r="R105" s="63">
        <v>0</v>
      </c>
      <c r="S105" s="63">
        <v>0</v>
      </c>
      <c r="T105" s="73">
        <v>0.1</v>
      </c>
      <c r="U105" s="74">
        <v>0.1</v>
      </c>
      <c r="V105" s="63">
        <v>0</v>
      </c>
      <c r="W105" s="74">
        <v>0.1</v>
      </c>
      <c r="X105" s="62">
        <v>0</v>
      </c>
      <c r="Y105" s="74">
        <v>2</v>
      </c>
      <c r="Z105" s="74">
        <v>2</v>
      </c>
      <c r="AA105" s="62">
        <v>0</v>
      </c>
      <c r="AB105" s="63">
        <v>0</v>
      </c>
      <c r="AC105" s="63">
        <v>0</v>
      </c>
      <c r="AD105" s="63">
        <v>0</v>
      </c>
      <c r="AE105" s="63">
        <v>0</v>
      </c>
      <c r="AF105" s="73">
        <v>0.06</v>
      </c>
      <c r="AG105" s="74">
        <v>0.04</v>
      </c>
      <c r="AH105" s="74">
        <v>0.1</v>
      </c>
      <c r="AI105" s="74">
        <v>0.06</v>
      </c>
      <c r="AJ105" s="74">
        <v>0.1</v>
      </c>
      <c r="AK105" s="66" t="s">
        <v>25</v>
      </c>
      <c r="AL105" s="31" t="s">
        <v>238</v>
      </c>
    </row>
    <row r="106" spans="1:38" ht="17.25" thickBot="1">
      <c r="A106" s="75">
        <v>104</v>
      </c>
      <c r="B106" s="60" t="s">
        <v>351</v>
      </c>
      <c r="C106" s="61" t="s">
        <v>2111</v>
      </c>
      <c r="D106" s="72" t="s">
        <v>105</v>
      </c>
      <c r="E106" s="61" t="s">
        <v>69</v>
      </c>
      <c r="F106" s="72" t="s">
        <v>3134</v>
      </c>
      <c r="G106" s="72">
        <v>2004</v>
      </c>
      <c r="H106" s="73">
        <v>1</v>
      </c>
      <c r="I106" s="74">
        <v>1</v>
      </c>
      <c r="J106" s="74">
        <v>67</v>
      </c>
      <c r="K106" s="74">
        <v>0.7</v>
      </c>
      <c r="L106" s="62">
        <v>0</v>
      </c>
      <c r="M106" s="63">
        <v>0</v>
      </c>
      <c r="N106" s="63">
        <v>0</v>
      </c>
      <c r="O106" s="63">
        <v>0</v>
      </c>
      <c r="P106" s="63">
        <v>0</v>
      </c>
      <c r="Q106" s="63">
        <v>0</v>
      </c>
      <c r="R106" s="63">
        <v>0</v>
      </c>
      <c r="S106" s="63">
        <v>0</v>
      </c>
      <c r="T106" s="73">
        <v>0.1</v>
      </c>
      <c r="U106" s="74">
        <v>0.1</v>
      </c>
      <c r="V106" s="63">
        <v>0</v>
      </c>
      <c r="W106" s="74">
        <v>0.1</v>
      </c>
      <c r="X106" s="73">
        <v>2</v>
      </c>
      <c r="Y106" s="74">
        <v>3</v>
      </c>
      <c r="Z106" s="74">
        <v>8</v>
      </c>
      <c r="AA106" s="62">
        <v>0</v>
      </c>
      <c r="AB106" s="63">
        <v>0</v>
      </c>
      <c r="AC106" s="63">
        <v>0</v>
      </c>
      <c r="AD106" s="63">
        <v>0</v>
      </c>
      <c r="AE106" s="63">
        <v>0</v>
      </c>
      <c r="AF106" s="73">
        <v>0.16</v>
      </c>
      <c r="AG106" s="63">
        <v>0</v>
      </c>
      <c r="AH106" s="74">
        <v>0.16</v>
      </c>
      <c r="AI106" s="74">
        <v>0.16</v>
      </c>
      <c r="AJ106" s="74">
        <v>0.16</v>
      </c>
      <c r="AK106" s="66" t="s">
        <v>25</v>
      </c>
      <c r="AL106" s="31" t="s">
        <v>239</v>
      </c>
    </row>
    <row r="107" spans="1:38" ht="17.25" thickBot="1">
      <c r="A107" s="75">
        <v>105</v>
      </c>
      <c r="B107" s="60" t="s">
        <v>353</v>
      </c>
      <c r="C107" s="61" t="s">
        <v>2102</v>
      </c>
      <c r="D107" s="72" t="s">
        <v>105</v>
      </c>
      <c r="E107" s="61" t="s">
        <v>96</v>
      </c>
      <c r="F107" s="72" t="s">
        <v>3135</v>
      </c>
      <c r="G107" s="72">
        <v>2001</v>
      </c>
      <c r="H107" s="73">
        <v>1</v>
      </c>
      <c r="I107" s="74">
        <v>1</v>
      </c>
      <c r="J107" s="74">
        <v>82</v>
      </c>
      <c r="K107" s="74">
        <v>0.9</v>
      </c>
      <c r="L107" s="62">
        <v>0</v>
      </c>
      <c r="M107" s="63">
        <v>0</v>
      </c>
      <c r="N107" s="63">
        <v>0</v>
      </c>
      <c r="O107" s="63">
        <v>0</v>
      </c>
      <c r="P107" s="63">
        <v>0</v>
      </c>
      <c r="Q107" s="63">
        <v>0</v>
      </c>
      <c r="R107" s="63">
        <v>0</v>
      </c>
      <c r="S107" s="63">
        <v>0</v>
      </c>
      <c r="T107" s="62">
        <v>0</v>
      </c>
      <c r="U107" s="63">
        <v>0</v>
      </c>
      <c r="V107" s="63">
        <v>0</v>
      </c>
      <c r="W107" s="63">
        <v>0</v>
      </c>
      <c r="X107" s="62">
        <v>0</v>
      </c>
      <c r="Y107" s="74">
        <v>1</v>
      </c>
      <c r="Z107" s="74">
        <v>2</v>
      </c>
      <c r="AA107" s="62">
        <v>0</v>
      </c>
      <c r="AB107" s="63">
        <v>0</v>
      </c>
      <c r="AC107" s="63">
        <v>0</v>
      </c>
      <c r="AD107" s="63">
        <v>0</v>
      </c>
      <c r="AE107" s="63">
        <v>0</v>
      </c>
      <c r="AF107" s="62">
        <v>0</v>
      </c>
      <c r="AG107" s="74">
        <v>0.02</v>
      </c>
      <c r="AH107" s="74">
        <v>0.02</v>
      </c>
      <c r="AI107" s="63">
        <v>0</v>
      </c>
      <c r="AJ107" s="74">
        <v>0.02</v>
      </c>
      <c r="AK107" s="66" t="s">
        <v>25</v>
      </c>
      <c r="AL107" s="31" t="s">
        <v>241</v>
      </c>
    </row>
    <row r="108" spans="1:38" ht="17.25" thickBot="1">
      <c r="A108" s="75">
        <v>106</v>
      </c>
      <c r="B108" s="60" t="s">
        <v>358</v>
      </c>
      <c r="C108" s="61" t="s">
        <v>2102</v>
      </c>
      <c r="D108" s="72" t="s">
        <v>103</v>
      </c>
      <c r="E108" s="61" t="s">
        <v>87</v>
      </c>
      <c r="F108" s="72" t="s">
        <v>3136</v>
      </c>
      <c r="G108" s="72">
        <v>2000</v>
      </c>
      <c r="H108" s="73">
        <v>1</v>
      </c>
      <c r="I108" s="74">
        <v>1</v>
      </c>
      <c r="J108" s="74">
        <v>90</v>
      </c>
      <c r="K108" s="74">
        <v>1</v>
      </c>
      <c r="L108" s="62">
        <v>0</v>
      </c>
      <c r="M108" s="63">
        <v>0</v>
      </c>
      <c r="N108" s="63">
        <v>0</v>
      </c>
      <c r="O108" s="63">
        <v>0</v>
      </c>
      <c r="P108" s="63">
        <v>0</v>
      </c>
      <c r="Q108" s="63">
        <v>0</v>
      </c>
      <c r="R108" s="63">
        <v>0</v>
      </c>
      <c r="S108" s="63">
        <v>0</v>
      </c>
      <c r="T108" s="73">
        <v>0.1</v>
      </c>
      <c r="U108" s="74">
        <v>0.1</v>
      </c>
      <c r="V108" s="74">
        <v>0.2</v>
      </c>
      <c r="W108" s="74">
        <v>0.3</v>
      </c>
      <c r="X108" s="73">
        <v>2</v>
      </c>
      <c r="Y108" s="74">
        <v>2</v>
      </c>
      <c r="Z108" s="74">
        <v>1</v>
      </c>
      <c r="AA108" s="62">
        <v>0</v>
      </c>
      <c r="AB108" s="63">
        <v>0</v>
      </c>
      <c r="AC108" s="63">
        <v>0</v>
      </c>
      <c r="AD108" s="63">
        <v>0</v>
      </c>
      <c r="AE108" s="63">
        <v>0</v>
      </c>
      <c r="AF108" s="73">
        <v>7.0000000000000007E-2</v>
      </c>
      <c r="AG108" s="74">
        <v>0.21</v>
      </c>
      <c r="AH108" s="74">
        <v>0.28999999999999998</v>
      </c>
      <c r="AI108" s="74">
        <v>7.0000000000000007E-2</v>
      </c>
      <c r="AJ108" s="74">
        <v>0.28999999999999998</v>
      </c>
      <c r="AK108" s="66" t="s">
        <v>25</v>
      </c>
      <c r="AL108" s="31" t="s">
        <v>242</v>
      </c>
    </row>
    <row r="109" spans="1:38" ht="17.25" thickBot="1">
      <c r="A109" s="75">
        <v>107</v>
      </c>
      <c r="B109" s="60" t="s">
        <v>360</v>
      </c>
      <c r="C109" s="61" t="s">
        <v>2101</v>
      </c>
      <c r="D109" s="72" t="s">
        <v>105</v>
      </c>
      <c r="E109" s="61" t="s">
        <v>73</v>
      </c>
      <c r="F109" s="72" t="s">
        <v>3137</v>
      </c>
      <c r="G109" s="72">
        <v>2001</v>
      </c>
      <c r="H109" s="73">
        <v>1</v>
      </c>
      <c r="I109" s="63">
        <v>0</v>
      </c>
      <c r="J109" s="74">
        <v>17</v>
      </c>
      <c r="K109" s="74">
        <v>0.2</v>
      </c>
      <c r="L109" s="62">
        <v>0</v>
      </c>
      <c r="M109" s="63">
        <v>0</v>
      </c>
      <c r="N109" s="63">
        <v>0</v>
      </c>
      <c r="O109" s="63">
        <v>0</v>
      </c>
      <c r="P109" s="63">
        <v>0</v>
      </c>
      <c r="Q109" s="63">
        <v>0</v>
      </c>
      <c r="R109" s="63">
        <v>0</v>
      </c>
      <c r="S109" s="63">
        <v>0</v>
      </c>
      <c r="T109" s="62">
        <v>0</v>
      </c>
      <c r="U109" s="63">
        <v>0</v>
      </c>
      <c r="V109" s="63">
        <v>0</v>
      </c>
      <c r="W109" s="63">
        <v>0</v>
      </c>
      <c r="X109" s="62">
        <v>0</v>
      </c>
      <c r="Y109" s="74">
        <v>1</v>
      </c>
      <c r="Z109" s="63">
        <v>0</v>
      </c>
      <c r="AA109" s="62">
        <v>0</v>
      </c>
      <c r="AB109" s="63">
        <v>0</v>
      </c>
      <c r="AC109" s="63">
        <v>0</v>
      </c>
      <c r="AD109" s="63">
        <v>0</v>
      </c>
      <c r="AE109" s="63">
        <v>0</v>
      </c>
      <c r="AF109" s="73">
        <v>0.06</v>
      </c>
      <c r="AG109" s="63">
        <v>0</v>
      </c>
      <c r="AH109" s="74">
        <v>0.06</v>
      </c>
      <c r="AI109" s="74">
        <v>0.06</v>
      </c>
      <c r="AJ109" s="74">
        <v>0.06</v>
      </c>
      <c r="AK109" s="66" t="s">
        <v>25</v>
      </c>
      <c r="AL109" s="31" t="s">
        <v>244</v>
      </c>
    </row>
    <row r="110" spans="1:38" ht="17.25" thickBot="1">
      <c r="A110" s="75">
        <v>108</v>
      </c>
      <c r="B110" s="60" t="s">
        <v>2045</v>
      </c>
      <c r="C110" s="61" t="s">
        <v>2112</v>
      </c>
      <c r="D110" s="72" t="s">
        <v>105</v>
      </c>
      <c r="E110" s="61" t="s">
        <v>93</v>
      </c>
      <c r="F110" s="72" t="s">
        <v>3138</v>
      </c>
      <c r="G110" s="72">
        <v>2001</v>
      </c>
      <c r="H110" s="73">
        <v>1</v>
      </c>
      <c r="I110" s="74">
        <v>1</v>
      </c>
      <c r="J110" s="74">
        <v>87</v>
      </c>
      <c r="K110" s="74">
        <v>1</v>
      </c>
      <c r="L110" s="62">
        <v>0</v>
      </c>
      <c r="M110" s="63">
        <v>0</v>
      </c>
      <c r="N110" s="63">
        <v>0</v>
      </c>
      <c r="O110" s="63">
        <v>0</v>
      </c>
      <c r="P110" s="63">
        <v>0</v>
      </c>
      <c r="Q110" s="63">
        <v>0</v>
      </c>
      <c r="R110" s="63">
        <v>0</v>
      </c>
      <c r="S110" s="63">
        <v>0</v>
      </c>
      <c r="T110" s="62">
        <v>0</v>
      </c>
      <c r="U110" s="63">
        <v>0</v>
      </c>
      <c r="V110" s="74">
        <v>0.1</v>
      </c>
      <c r="W110" s="74">
        <v>0.1</v>
      </c>
      <c r="X110" s="62">
        <v>0</v>
      </c>
      <c r="Y110" s="74">
        <v>3</v>
      </c>
      <c r="Z110" s="74">
        <v>1</v>
      </c>
      <c r="AA110" s="62">
        <v>0</v>
      </c>
      <c r="AB110" s="63">
        <v>0</v>
      </c>
      <c r="AC110" s="63">
        <v>0</v>
      </c>
      <c r="AD110" s="63">
        <v>0</v>
      </c>
      <c r="AE110" s="63">
        <v>0</v>
      </c>
      <c r="AF110" s="73">
        <v>0.01</v>
      </c>
      <c r="AG110" s="74">
        <v>0.12</v>
      </c>
      <c r="AH110" s="74">
        <v>0.14000000000000001</v>
      </c>
      <c r="AI110" s="74">
        <v>0.01</v>
      </c>
      <c r="AJ110" s="74">
        <v>0.14000000000000001</v>
      </c>
      <c r="AK110" s="66" t="s">
        <v>25</v>
      </c>
      <c r="AL110" s="31" t="s">
        <v>246</v>
      </c>
    </row>
    <row r="111" spans="1:38" ht="17.25" thickBot="1">
      <c r="A111" s="75">
        <v>109</v>
      </c>
      <c r="B111" s="60" t="s">
        <v>370</v>
      </c>
      <c r="C111" s="61" t="s">
        <v>2102</v>
      </c>
      <c r="D111" s="72" t="s">
        <v>103</v>
      </c>
      <c r="E111" s="61" t="s">
        <v>67</v>
      </c>
      <c r="F111" s="72" t="s">
        <v>3139</v>
      </c>
      <c r="G111" s="72">
        <v>2001</v>
      </c>
      <c r="H111" s="73">
        <v>1</v>
      </c>
      <c r="I111" s="74">
        <v>1</v>
      </c>
      <c r="J111" s="74">
        <v>67</v>
      </c>
      <c r="K111" s="74">
        <v>0.7</v>
      </c>
      <c r="L111" s="62">
        <v>0</v>
      </c>
      <c r="M111" s="74">
        <v>1</v>
      </c>
      <c r="N111" s="74">
        <v>1</v>
      </c>
      <c r="O111" s="63">
        <v>0</v>
      </c>
      <c r="P111" s="63">
        <v>0</v>
      </c>
      <c r="Q111" s="63">
        <v>0</v>
      </c>
      <c r="R111" s="74">
        <v>1</v>
      </c>
      <c r="S111" s="63">
        <v>0</v>
      </c>
      <c r="T111" s="73">
        <v>0.1</v>
      </c>
      <c r="U111" s="74">
        <v>0.1</v>
      </c>
      <c r="V111" s="74">
        <v>0.6</v>
      </c>
      <c r="W111" s="74">
        <v>0.7</v>
      </c>
      <c r="X111" s="73">
        <v>1</v>
      </c>
      <c r="Y111" s="74">
        <v>3</v>
      </c>
      <c r="Z111" s="74">
        <v>6</v>
      </c>
      <c r="AA111" s="62">
        <v>0</v>
      </c>
      <c r="AB111" s="74">
        <v>1.34</v>
      </c>
      <c r="AC111" s="74">
        <v>1.34</v>
      </c>
      <c r="AD111" s="63">
        <v>0</v>
      </c>
      <c r="AE111" s="74">
        <v>1.34</v>
      </c>
      <c r="AF111" s="73">
        <v>0.09</v>
      </c>
      <c r="AG111" s="74">
        <v>0.85</v>
      </c>
      <c r="AH111" s="74">
        <v>0.94</v>
      </c>
      <c r="AI111" s="74">
        <v>0.09</v>
      </c>
      <c r="AJ111" s="74">
        <v>0.94</v>
      </c>
      <c r="AK111" s="66" t="s">
        <v>25</v>
      </c>
      <c r="AL111" s="31" t="s">
        <v>248</v>
      </c>
    </row>
    <row r="112" spans="1:38" ht="17.25" thickBot="1">
      <c r="A112" s="75">
        <v>110</v>
      </c>
      <c r="B112" s="60" t="s">
        <v>376</v>
      </c>
      <c r="C112" s="61" t="s">
        <v>2126</v>
      </c>
      <c r="D112" s="72" t="s">
        <v>105</v>
      </c>
      <c r="E112" s="61" t="s">
        <v>73</v>
      </c>
      <c r="F112" s="72" t="s">
        <v>3140</v>
      </c>
      <c r="G112" s="72">
        <v>1991</v>
      </c>
      <c r="H112" s="73">
        <v>1</v>
      </c>
      <c r="I112" s="74">
        <v>1</v>
      </c>
      <c r="J112" s="74">
        <v>90</v>
      </c>
      <c r="K112" s="74">
        <v>1</v>
      </c>
      <c r="L112" s="62">
        <v>0</v>
      </c>
      <c r="M112" s="63">
        <v>0</v>
      </c>
      <c r="N112" s="63">
        <v>0</v>
      </c>
      <c r="O112" s="63">
        <v>0</v>
      </c>
      <c r="P112" s="63">
        <v>0</v>
      </c>
      <c r="Q112" s="63">
        <v>0</v>
      </c>
      <c r="R112" s="63">
        <v>0</v>
      </c>
      <c r="S112" s="63">
        <v>0</v>
      </c>
      <c r="T112" s="73">
        <v>0.5</v>
      </c>
      <c r="U112" s="74">
        <v>0.5</v>
      </c>
      <c r="V112" s="74">
        <v>0.6</v>
      </c>
      <c r="W112" s="74">
        <v>1.1000000000000001</v>
      </c>
      <c r="X112" s="62">
        <v>0</v>
      </c>
      <c r="Y112" s="74">
        <v>8</v>
      </c>
      <c r="Z112" s="74">
        <v>7</v>
      </c>
      <c r="AA112" s="62">
        <v>0</v>
      </c>
      <c r="AB112" s="63">
        <v>0</v>
      </c>
      <c r="AC112" s="63">
        <v>0</v>
      </c>
      <c r="AD112" s="63">
        <v>0</v>
      </c>
      <c r="AE112" s="63">
        <v>0</v>
      </c>
      <c r="AF112" s="73">
        <v>0.5</v>
      </c>
      <c r="AG112" s="74">
        <v>0.61</v>
      </c>
      <c r="AH112" s="74">
        <v>1.1000000000000001</v>
      </c>
      <c r="AI112" s="74">
        <v>0.5</v>
      </c>
      <c r="AJ112" s="74">
        <v>1.1000000000000001</v>
      </c>
      <c r="AK112" s="66" t="s">
        <v>25</v>
      </c>
      <c r="AL112" s="31" t="s">
        <v>249</v>
      </c>
    </row>
    <row r="113" spans="1:38" ht="17.25" thickBot="1">
      <c r="A113" s="75">
        <v>111</v>
      </c>
      <c r="B113" s="60" t="s">
        <v>380</v>
      </c>
      <c r="C113" s="61" t="s">
        <v>2102</v>
      </c>
      <c r="D113" s="72" t="s">
        <v>107</v>
      </c>
      <c r="E113" s="61" t="s">
        <v>85</v>
      </c>
      <c r="F113" s="72" t="s">
        <v>3141</v>
      </c>
      <c r="G113" s="72">
        <v>2000</v>
      </c>
      <c r="H113" s="73">
        <v>1</v>
      </c>
      <c r="I113" s="74">
        <v>1</v>
      </c>
      <c r="J113" s="74">
        <v>89</v>
      </c>
      <c r="K113" s="74">
        <v>1</v>
      </c>
      <c r="L113" s="62">
        <v>0</v>
      </c>
      <c r="M113" s="63">
        <v>0</v>
      </c>
      <c r="N113" s="63">
        <v>0</v>
      </c>
      <c r="O113" s="63">
        <v>0</v>
      </c>
      <c r="P113" s="63">
        <v>0</v>
      </c>
      <c r="Q113" s="63">
        <v>0</v>
      </c>
      <c r="R113" s="63">
        <v>0</v>
      </c>
      <c r="S113" s="63">
        <v>0</v>
      </c>
      <c r="T113" s="62">
        <v>0</v>
      </c>
      <c r="U113" s="63">
        <v>0</v>
      </c>
      <c r="V113" s="63">
        <v>0</v>
      </c>
      <c r="W113" s="74">
        <v>0.1</v>
      </c>
      <c r="X113" s="62">
        <v>0</v>
      </c>
      <c r="Y113" s="74">
        <v>3</v>
      </c>
      <c r="Z113" s="63">
        <v>0</v>
      </c>
      <c r="AA113" s="62">
        <v>0</v>
      </c>
      <c r="AB113" s="63">
        <v>0</v>
      </c>
      <c r="AC113" s="63">
        <v>0</v>
      </c>
      <c r="AD113" s="63">
        <v>0</v>
      </c>
      <c r="AE113" s="63">
        <v>0</v>
      </c>
      <c r="AF113" s="73">
        <v>0.03</v>
      </c>
      <c r="AG113" s="74">
        <v>0.02</v>
      </c>
      <c r="AH113" s="74">
        <v>0.05</v>
      </c>
      <c r="AI113" s="74">
        <v>0.03</v>
      </c>
      <c r="AJ113" s="74">
        <v>0.05</v>
      </c>
      <c r="AK113" s="66" t="s">
        <v>25</v>
      </c>
      <c r="AL113" s="31" t="s">
        <v>251</v>
      </c>
    </row>
    <row r="114" spans="1:38" ht="17.25" thickBot="1">
      <c r="A114" s="75">
        <v>112</v>
      </c>
      <c r="B114" s="60" t="s">
        <v>382</v>
      </c>
      <c r="C114" s="61" t="s">
        <v>2112</v>
      </c>
      <c r="D114" s="72" t="s">
        <v>105</v>
      </c>
      <c r="E114" s="61" t="s">
        <v>67</v>
      </c>
      <c r="F114" s="72" t="s">
        <v>3142</v>
      </c>
      <c r="G114" s="72">
        <v>1997</v>
      </c>
      <c r="H114" s="73">
        <v>1</v>
      </c>
      <c r="I114" s="74">
        <v>1</v>
      </c>
      <c r="J114" s="74">
        <v>84</v>
      </c>
      <c r="K114" s="74">
        <v>0.9</v>
      </c>
      <c r="L114" s="62">
        <v>0</v>
      </c>
      <c r="M114" s="63">
        <v>0</v>
      </c>
      <c r="N114" s="63">
        <v>0</v>
      </c>
      <c r="O114" s="63">
        <v>0</v>
      </c>
      <c r="P114" s="63">
        <v>0</v>
      </c>
      <c r="Q114" s="63">
        <v>0</v>
      </c>
      <c r="R114" s="74">
        <v>1</v>
      </c>
      <c r="S114" s="63">
        <v>0</v>
      </c>
      <c r="T114" s="73">
        <v>0.1</v>
      </c>
      <c r="U114" s="74">
        <v>0.1</v>
      </c>
      <c r="V114" s="63">
        <v>0</v>
      </c>
      <c r="W114" s="74">
        <v>0.1</v>
      </c>
      <c r="X114" s="73">
        <v>2</v>
      </c>
      <c r="Y114" s="74">
        <v>4</v>
      </c>
      <c r="Z114" s="74">
        <v>1</v>
      </c>
      <c r="AA114" s="62">
        <v>0</v>
      </c>
      <c r="AB114" s="63">
        <v>0</v>
      </c>
      <c r="AC114" s="63">
        <v>0</v>
      </c>
      <c r="AD114" s="63">
        <v>0</v>
      </c>
      <c r="AE114" s="63">
        <v>0</v>
      </c>
      <c r="AF114" s="73">
        <v>0.1</v>
      </c>
      <c r="AG114" s="63">
        <v>0</v>
      </c>
      <c r="AH114" s="74">
        <v>0.1</v>
      </c>
      <c r="AI114" s="74">
        <v>0.1</v>
      </c>
      <c r="AJ114" s="74">
        <v>0.1</v>
      </c>
      <c r="AK114" s="66" t="s">
        <v>25</v>
      </c>
      <c r="AL114" s="31" t="s">
        <v>253</v>
      </c>
    </row>
    <row r="115" spans="1:38" ht="17.25" thickBot="1">
      <c r="A115" s="75">
        <v>113</v>
      </c>
      <c r="B115" s="60" t="s">
        <v>3143</v>
      </c>
      <c r="C115" s="61" t="s">
        <v>2104</v>
      </c>
      <c r="D115" s="72" t="s">
        <v>107</v>
      </c>
      <c r="E115" s="61" t="s">
        <v>81</v>
      </c>
      <c r="F115" s="72" t="s">
        <v>3144</v>
      </c>
      <c r="G115" s="72">
        <v>2003</v>
      </c>
      <c r="H115" s="73">
        <v>1</v>
      </c>
      <c r="I115" s="63">
        <v>0</v>
      </c>
      <c r="J115" s="74">
        <v>15</v>
      </c>
      <c r="K115" s="74">
        <v>0.2</v>
      </c>
      <c r="L115" s="62">
        <v>0</v>
      </c>
      <c r="M115" s="63">
        <v>0</v>
      </c>
      <c r="N115" s="63">
        <v>0</v>
      </c>
      <c r="O115" s="63">
        <v>0</v>
      </c>
      <c r="P115" s="63">
        <v>0</v>
      </c>
      <c r="Q115" s="63">
        <v>0</v>
      </c>
      <c r="R115" s="63">
        <v>0</v>
      </c>
      <c r="S115" s="63">
        <v>0</v>
      </c>
      <c r="T115" s="62">
        <v>0</v>
      </c>
      <c r="U115" s="63">
        <v>0</v>
      </c>
      <c r="V115" s="63">
        <v>0</v>
      </c>
      <c r="W115" s="63">
        <v>0</v>
      </c>
      <c r="X115" s="73">
        <v>1</v>
      </c>
      <c r="Y115" s="74">
        <v>1</v>
      </c>
      <c r="Z115" s="74">
        <v>1</v>
      </c>
      <c r="AA115" s="62">
        <v>0</v>
      </c>
      <c r="AB115" s="63">
        <v>0</v>
      </c>
      <c r="AC115" s="63">
        <v>0</v>
      </c>
      <c r="AD115" s="63">
        <v>0</v>
      </c>
      <c r="AE115" s="63">
        <v>0</v>
      </c>
      <c r="AF115" s="62">
        <v>0</v>
      </c>
      <c r="AG115" s="63">
        <v>0</v>
      </c>
      <c r="AH115" s="63">
        <v>0</v>
      </c>
      <c r="AI115" s="63">
        <v>0</v>
      </c>
      <c r="AJ115" s="63">
        <v>0</v>
      </c>
      <c r="AK115" s="66" t="s">
        <v>25</v>
      </c>
      <c r="AL115" s="31" t="s">
        <v>254</v>
      </c>
    </row>
    <row r="116" spans="1:38" ht="17.25" thickBot="1">
      <c r="A116" s="75">
        <v>114</v>
      </c>
      <c r="B116" s="60" t="s">
        <v>3145</v>
      </c>
      <c r="C116" s="61" t="s">
        <v>2133</v>
      </c>
      <c r="D116" s="72" t="s">
        <v>107</v>
      </c>
      <c r="E116" s="61" t="s">
        <v>65</v>
      </c>
      <c r="F116" s="72" t="s">
        <v>3146</v>
      </c>
      <c r="G116" s="72">
        <v>2002</v>
      </c>
      <c r="H116" s="73">
        <v>1</v>
      </c>
      <c r="I116" s="63">
        <v>0</v>
      </c>
      <c r="J116" s="74">
        <v>12</v>
      </c>
      <c r="K116" s="74">
        <v>0.1</v>
      </c>
      <c r="L116" s="62">
        <v>0</v>
      </c>
      <c r="M116" s="63">
        <v>0</v>
      </c>
      <c r="N116" s="63">
        <v>0</v>
      </c>
      <c r="O116" s="63">
        <v>0</v>
      </c>
      <c r="P116" s="63">
        <v>0</v>
      </c>
      <c r="Q116" s="63">
        <v>0</v>
      </c>
      <c r="R116" s="63">
        <v>0</v>
      </c>
      <c r="S116" s="63">
        <v>0</v>
      </c>
      <c r="T116" s="62">
        <v>0</v>
      </c>
      <c r="U116" s="63">
        <v>0</v>
      </c>
      <c r="V116" s="63">
        <v>0</v>
      </c>
      <c r="W116" s="63">
        <v>0</v>
      </c>
      <c r="X116" s="62">
        <v>0</v>
      </c>
      <c r="Y116" s="63">
        <v>0</v>
      </c>
      <c r="Z116" s="74">
        <v>1</v>
      </c>
      <c r="AA116" s="62">
        <v>0</v>
      </c>
      <c r="AB116" s="63">
        <v>0</v>
      </c>
      <c r="AC116" s="63">
        <v>0</v>
      </c>
      <c r="AD116" s="63">
        <v>0</v>
      </c>
      <c r="AE116" s="63">
        <v>0</v>
      </c>
      <c r="AF116" s="62">
        <v>0</v>
      </c>
      <c r="AG116" s="63">
        <v>0</v>
      </c>
      <c r="AH116" s="63">
        <v>0</v>
      </c>
      <c r="AI116" s="63">
        <v>0</v>
      </c>
      <c r="AJ116" s="63">
        <v>0</v>
      </c>
      <c r="AK116" s="66" t="s">
        <v>25</v>
      </c>
      <c r="AL116" s="31" t="s">
        <v>256</v>
      </c>
    </row>
    <row r="117" spans="1:38" ht="17.25" thickBot="1">
      <c r="A117" s="75">
        <v>115</v>
      </c>
      <c r="B117" s="60" t="s">
        <v>386</v>
      </c>
      <c r="C117" s="61" t="s">
        <v>2106</v>
      </c>
      <c r="D117" s="72" t="s">
        <v>103</v>
      </c>
      <c r="E117" s="61" t="s">
        <v>65</v>
      </c>
      <c r="F117" s="72" t="s">
        <v>3147</v>
      </c>
      <c r="G117" s="72">
        <v>2000</v>
      </c>
      <c r="H117" s="73">
        <v>1</v>
      </c>
      <c r="I117" s="74">
        <v>1</v>
      </c>
      <c r="J117" s="74">
        <v>79</v>
      </c>
      <c r="K117" s="74">
        <v>0.9</v>
      </c>
      <c r="L117" s="73">
        <v>2</v>
      </c>
      <c r="M117" s="63">
        <v>0</v>
      </c>
      <c r="N117" s="74">
        <v>2</v>
      </c>
      <c r="O117" s="74">
        <v>2</v>
      </c>
      <c r="P117" s="63">
        <v>0</v>
      </c>
      <c r="Q117" s="63">
        <v>0</v>
      </c>
      <c r="R117" s="63">
        <v>0</v>
      </c>
      <c r="S117" s="63">
        <v>0</v>
      </c>
      <c r="T117" s="73">
        <v>0.6</v>
      </c>
      <c r="U117" s="74">
        <v>0.6</v>
      </c>
      <c r="V117" s="74">
        <v>0.3</v>
      </c>
      <c r="W117" s="74">
        <v>0.8</v>
      </c>
      <c r="X117" s="73">
        <v>1</v>
      </c>
      <c r="Y117" s="74">
        <v>1</v>
      </c>
      <c r="Z117" s="74">
        <v>3</v>
      </c>
      <c r="AA117" s="73">
        <v>2.2799999999999998</v>
      </c>
      <c r="AB117" s="63">
        <v>0</v>
      </c>
      <c r="AC117" s="74">
        <v>2.2799999999999998</v>
      </c>
      <c r="AD117" s="74">
        <v>2.2799999999999998</v>
      </c>
      <c r="AE117" s="74">
        <v>2.2799999999999998</v>
      </c>
      <c r="AF117" s="73">
        <v>0.65</v>
      </c>
      <c r="AG117" s="74">
        <v>0.28999999999999998</v>
      </c>
      <c r="AH117" s="74">
        <v>0.94</v>
      </c>
      <c r="AI117" s="74">
        <v>0.65</v>
      </c>
      <c r="AJ117" s="74">
        <v>0.94</v>
      </c>
      <c r="AK117" s="66" t="s">
        <v>25</v>
      </c>
      <c r="AL117" s="31" t="s">
        <v>258</v>
      </c>
    </row>
    <row r="118" spans="1:38" ht="17.25" thickBot="1">
      <c r="A118" s="75">
        <v>116</v>
      </c>
      <c r="B118" s="60" t="s">
        <v>3148</v>
      </c>
      <c r="C118" s="61" t="s">
        <v>2102</v>
      </c>
      <c r="D118" s="72" t="s">
        <v>103</v>
      </c>
      <c r="E118" s="61" t="s">
        <v>2647</v>
      </c>
      <c r="F118" s="72" t="s">
        <v>3149</v>
      </c>
      <c r="G118" s="72">
        <v>2004</v>
      </c>
      <c r="H118" s="73">
        <v>1</v>
      </c>
      <c r="I118" s="63">
        <v>0</v>
      </c>
      <c r="J118" s="74">
        <v>4</v>
      </c>
      <c r="K118" s="63">
        <v>0</v>
      </c>
      <c r="L118" s="62">
        <v>0</v>
      </c>
      <c r="M118" s="63">
        <v>0</v>
      </c>
      <c r="N118" s="63">
        <v>0</v>
      </c>
      <c r="O118" s="63">
        <v>0</v>
      </c>
      <c r="P118" s="63">
        <v>0</v>
      </c>
      <c r="Q118" s="63">
        <v>0</v>
      </c>
      <c r="R118" s="63">
        <v>0</v>
      </c>
      <c r="S118" s="63">
        <v>0</v>
      </c>
      <c r="T118" s="62">
        <v>0</v>
      </c>
      <c r="U118" s="63">
        <v>0</v>
      </c>
      <c r="V118" s="63">
        <v>0</v>
      </c>
      <c r="W118" s="63">
        <v>0</v>
      </c>
      <c r="X118" s="62">
        <v>0</v>
      </c>
      <c r="Y118" s="63">
        <v>0</v>
      </c>
      <c r="Z118" s="63">
        <v>0</v>
      </c>
      <c r="AA118" s="62">
        <v>0</v>
      </c>
      <c r="AB118" s="63">
        <v>0</v>
      </c>
      <c r="AC118" s="63">
        <v>0</v>
      </c>
      <c r="AD118" s="63">
        <v>0</v>
      </c>
      <c r="AE118" s="63">
        <v>0</v>
      </c>
      <c r="AF118" s="62">
        <v>0</v>
      </c>
      <c r="AG118" s="63">
        <v>0</v>
      </c>
      <c r="AH118" s="63">
        <v>0</v>
      </c>
      <c r="AI118" s="63">
        <v>0</v>
      </c>
      <c r="AJ118" s="63">
        <v>0</v>
      </c>
      <c r="AK118" s="66" t="s">
        <v>25</v>
      </c>
      <c r="AL118" s="31" t="s">
        <v>260</v>
      </c>
    </row>
    <row r="119" spans="1:38" ht="17.25" thickBot="1">
      <c r="A119" s="75">
        <v>117</v>
      </c>
      <c r="B119" s="60" t="s">
        <v>391</v>
      </c>
      <c r="C119" s="61" t="s">
        <v>2126</v>
      </c>
      <c r="D119" s="72" t="s">
        <v>2100</v>
      </c>
      <c r="E119" s="61" t="s">
        <v>63</v>
      </c>
      <c r="F119" s="72" t="s">
        <v>3150</v>
      </c>
      <c r="G119" s="72">
        <v>1999</v>
      </c>
      <c r="H119" s="73">
        <v>1</v>
      </c>
      <c r="I119" s="74">
        <v>1</v>
      </c>
      <c r="J119" s="74">
        <v>90</v>
      </c>
      <c r="K119" s="74">
        <v>1</v>
      </c>
      <c r="L119" s="62">
        <v>0</v>
      </c>
      <c r="M119" s="63">
        <v>0</v>
      </c>
      <c r="N119" s="63">
        <v>0</v>
      </c>
      <c r="O119" s="63">
        <v>0</v>
      </c>
      <c r="P119" s="63">
        <v>0</v>
      </c>
      <c r="Q119" s="63">
        <v>0</v>
      </c>
      <c r="R119" s="63">
        <v>0</v>
      </c>
      <c r="S119" s="63">
        <v>0</v>
      </c>
      <c r="T119" s="73">
        <v>0.1</v>
      </c>
      <c r="U119" s="74">
        <v>0.1</v>
      </c>
      <c r="V119" s="74">
        <v>0.2</v>
      </c>
      <c r="W119" s="74">
        <v>0.2</v>
      </c>
      <c r="X119" s="73">
        <v>3</v>
      </c>
      <c r="Y119" s="74">
        <v>4</v>
      </c>
      <c r="Z119" s="74">
        <v>10</v>
      </c>
      <c r="AA119" s="62">
        <v>0</v>
      </c>
      <c r="AB119" s="63">
        <v>0</v>
      </c>
      <c r="AC119" s="63">
        <v>0</v>
      </c>
      <c r="AD119" s="63">
        <v>0</v>
      </c>
      <c r="AE119" s="63">
        <v>0</v>
      </c>
      <c r="AF119" s="73">
        <v>0.05</v>
      </c>
      <c r="AG119" s="74">
        <v>0.18</v>
      </c>
      <c r="AH119" s="74">
        <v>0.23</v>
      </c>
      <c r="AI119" s="74">
        <v>0.05</v>
      </c>
      <c r="AJ119" s="74">
        <v>0.23</v>
      </c>
      <c r="AK119" s="66" t="s">
        <v>25</v>
      </c>
      <c r="AL119" s="31" t="s">
        <v>2067</v>
      </c>
    </row>
    <row r="120" spans="1:38" ht="17.25" thickBot="1">
      <c r="A120" s="75">
        <v>118</v>
      </c>
      <c r="B120" s="60" t="s">
        <v>393</v>
      </c>
      <c r="C120" s="61" t="s">
        <v>2108</v>
      </c>
      <c r="D120" s="72" t="s">
        <v>107</v>
      </c>
      <c r="E120" s="61" t="s">
        <v>73</v>
      </c>
      <c r="F120" s="72" t="s">
        <v>3151</v>
      </c>
      <c r="G120" s="72">
        <v>2000</v>
      </c>
      <c r="H120" s="73">
        <v>1</v>
      </c>
      <c r="I120" s="74">
        <v>1</v>
      </c>
      <c r="J120" s="74">
        <v>90</v>
      </c>
      <c r="K120" s="74">
        <v>1</v>
      </c>
      <c r="L120" s="62">
        <v>0</v>
      </c>
      <c r="M120" s="63">
        <v>0</v>
      </c>
      <c r="N120" s="63">
        <v>0</v>
      </c>
      <c r="O120" s="63">
        <v>0</v>
      </c>
      <c r="P120" s="63">
        <v>0</v>
      </c>
      <c r="Q120" s="63">
        <v>0</v>
      </c>
      <c r="R120" s="63">
        <v>0</v>
      </c>
      <c r="S120" s="63">
        <v>0</v>
      </c>
      <c r="T120" s="62">
        <v>0</v>
      </c>
      <c r="U120" s="63">
        <v>0</v>
      </c>
      <c r="V120" s="63">
        <v>0</v>
      </c>
      <c r="W120" s="63">
        <v>0</v>
      </c>
      <c r="X120" s="62">
        <v>0</v>
      </c>
      <c r="Y120" s="74">
        <v>6</v>
      </c>
      <c r="Z120" s="63">
        <v>0</v>
      </c>
      <c r="AA120" s="62">
        <v>0</v>
      </c>
      <c r="AB120" s="63">
        <v>0</v>
      </c>
      <c r="AC120" s="63">
        <v>0</v>
      </c>
      <c r="AD120" s="63">
        <v>0</v>
      </c>
      <c r="AE120" s="63">
        <v>0</v>
      </c>
      <c r="AF120" s="73">
        <v>0.02</v>
      </c>
      <c r="AG120" s="63">
        <v>0</v>
      </c>
      <c r="AH120" s="74">
        <v>0.02</v>
      </c>
      <c r="AI120" s="74">
        <v>0.02</v>
      </c>
      <c r="AJ120" s="74">
        <v>0.02</v>
      </c>
      <c r="AK120" s="66" t="s">
        <v>25</v>
      </c>
      <c r="AL120" s="31" t="s">
        <v>262</v>
      </c>
    </row>
    <row r="121" spans="1:38" ht="17.25" thickBot="1">
      <c r="A121" s="75">
        <v>119</v>
      </c>
      <c r="B121" s="60" t="s">
        <v>395</v>
      </c>
      <c r="C121" s="61" t="s">
        <v>2144</v>
      </c>
      <c r="D121" s="72" t="s">
        <v>2109</v>
      </c>
      <c r="E121" s="61" t="s">
        <v>93</v>
      </c>
      <c r="F121" s="72" t="s">
        <v>3152</v>
      </c>
      <c r="G121" s="72">
        <v>1996</v>
      </c>
      <c r="H121" s="73">
        <v>1</v>
      </c>
      <c r="I121" s="63">
        <v>0</v>
      </c>
      <c r="J121" s="74">
        <v>28</v>
      </c>
      <c r="K121" s="74">
        <v>0.3</v>
      </c>
      <c r="L121" s="62">
        <v>0</v>
      </c>
      <c r="M121" s="63">
        <v>0</v>
      </c>
      <c r="N121" s="63">
        <v>0</v>
      </c>
      <c r="O121" s="63">
        <v>0</v>
      </c>
      <c r="P121" s="63">
        <v>0</v>
      </c>
      <c r="Q121" s="63">
        <v>0</v>
      </c>
      <c r="R121" s="63">
        <v>0</v>
      </c>
      <c r="S121" s="63">
        <v>0</v>
      </c>
      <c r="T121" s="73">
        <v>0.3</v>
      </c>
      <c r="U121" s="74">
        <v>0.3</v>
      </c>
      <c r="V121" s="63">
        <v>0</v>
      </c>
      <c r="W121" s="74">
        <v>0.3</v>
      </c>
      <c r="X121" s="73">
        <v>1</v>
      </c>
      <c r="Y121" s="74">
        <v>2</v>
      </c>
      <c r="Z121" s="74">
        <v>3</v>
      </c>
      <c r="AA121" s="62">
        <v>0</v>
      </c>
      <c r="AB121" s="63">
        <v>0</v>
      </c>
      <c r="AC121" s="63">
        <v>0</v>
      </c>
      <c r="AD121" s="63">
        <v>0</v>
      </c>
      <c r="AE121" s="63">
        <v>0</v>
      </c>
      <c r="AF121" s="73">
        <v>1.1000000000000001</v>
      </c>
      <c r="AG121" s="63">
        <v>0</v>
      </c>
      <c r="AH121" s="74">
        <v>1.1000000000000001</v>
      </c>
      <c r="AI121" s="74">
        <v>1.1000000000000001</v>
      </c>
      <c r="AJ121" s="74">
        <v>1.1000000000000001</v>
      </c>
      <c r="AK121" s="66" t="s">
        <v>25</v>
      </c>
      <c r="AL121" s="31">
        <v>44781702</v>
      </c>
    </row>
    <row r="122" spans="1:38" ht="17.25" thickBot="1">
      <c r="A122" s="75">
        <v>120</v>
      </c>
      <c r="B122" s="60" t="s">
        <v>400</v>
      </c>
      <c r="C122" s="61" t="s">
        <v>2102</v>
      </c>
      <c r="D122" s="72" t="s">
        <v>107</v>
      </c>
      <c r="E122" s="61" t="s">
        <v>77</v>
      </c>
      <c r="F122" s="72" t="s">
        <v>3057</v>
      </c>
      <c r="G122" s="72">
        <v>1997</v>
      </c>
      <c r="H122" s="73">
        <v>1</v>
      </c>
      <c r="I122" s="74">
        <v>1</v>
      </c>
      <c r="J122" s="74">
        <v>90</v>
      </c>
      <c r="K122" s="74">
        <v>1</v>
      </c>
      <c r="L122" s="62">
        <v>0</v>
      </c>
      <c r="M122" s="74">
        <v>1</v>
      </c>
      <c r="N122" s="74">
        <v>1</v>
      </c>
      <c r="O122" s="63">
        <v>0</v>
      </c>
      <c r="P122" s="63">
        <v>0</v>
      </c>
      <c r="Q122" s="63">
        <v>0</v>
      </c>
      <c r="R122" s="63">
        <v>0</v>
      </c>
      <c r="S122" s="63">
        <v>0</v>
      </c>
      <c r="T122" s="62">
        <v>0</v>
      </c>
      <c r="U122" s="63">
        <v>0</v>
      </c>
      <c r="V122" s="74">
        <v>0.7</v>
      </c>
      <c r="W122" s="74">
        <v>0.7</v>
      </c>
      <c r="X122" s="73">
        <v>5</v>
      </c>
      <c r="Y122" s="74">
        <v>6</v>
      </c>
      <c r="Z122" s="74">
        <v>3</v>
      </c>
      <c r="AA122" s="62">
        <v>0</v>
      </c>
      <c r="AB122" s="74">
        <v>1</v>
      </c>
      <c r="AC122" s="74">
        <v>1</v>
      </c>
      <c r="AD122" s="63">
        <v>0</v>
      </c>
      <c r="AE122" s="74">
        <v>1</v>
      </c>
      <c r="AF122" s="62">
        <v>0</v>
      </c>
      <c r="AG122" s="74">
        <v>0.74</v>
      </c>
      <c r="AH122" s="74">
        <v>0.74</v>
      </c>
      <c r="AI122" s="63">
        <v>0</v>
      </c>
      <c r="AJ122" s="74">
        <v>0.74</v>
      </c>
      <c r="AK122" s="66" t="s">
        <v>25</v>
      </c>
      <c r="AL122" s="31" t="s">
        <v>264</v>
      </c>
    </row>
    <row r="123" spans="1:38" ht="17.25" thickBot="1">
      <c r="A123" s="75">
        <v>121</v>
      </c>
      <c r="B123" s="60" t="s">
        <v>402</v>
      </c>
      <c r="C123" s="61" t="s">
        <v>2144</v>
      </c>
      <c r="D123" s="72" t="s">
        <v>103</v>
      </c>
      <c r="E123" s="61" t="s">
        <v>71</v>
      </c>
      <c r="F123" s="72" t="s">
        <v>3153</v>
      </c>
      <c r="G123" s="72">
        <v>1992</v>
      </c>
      <c r="H123" s="73">
        <v>1</v>
      </c>
      <c r="I123" s="74">
        <v>1</v>
      </c>
      <c r="J123" s="74">
        <v>74</v>
      </c>
      <c r="K123" s="74">
        <v>0.8</v>
      </c>
      <c r="L123" s="62">
        <v>0</v>
      </c>
      <c r="M123" s="63">
        <v>0</v>
      </c>
      <c r="N123" s="63">
        <v>0</v>
      </c>
      <c r="O123" s="63">
        <v>0</v>
      </c>
      <c r="P123" s="63">
        <v>0</v>
      </c>
      <c r="Q123" s="63">
        <v>0</v>
      </c>
      <c r="R123" s="63">
        <v>0</v>
      </c>
      <c r="S123" s="63">
        <v>0</v>
      </c>
      <c r="T123" s="73">
        <v>0.1</v>
      </c>
      <c r="U123" s="74">
        <v>0.1</v>
      </c>
      <c r="V123" s="63">
        <v>0</v>
      </c>
      <c r="W123" s="74">
        <v>0.1</v>
      </c>
      <c r="X123" s="73">
        <v>3</v>
      </c>
      <c r="Y123" s="74">
        <v>5</v>
      </c>
      <c r="Z123" s="74">
        <v>11</v>
      </c>
      <c r="AA123" s="62">
        <v>0</v>
      </c>
      <c r="AB123" s="63">
        <v>0</v>
      </c>
      <c r="AC123" s="63">
        <v>0</v>
      </c>
      <c r="AD123" s="63">
        <v>0</v>
      </c>
      <c r="AE123" s="63">
        <v>0</v>
      </c>
      <c r="AF123" s="73">
        <v>0.12</v>
      </c>
      <c r="AG123" s="63">
        <v>0</v>
      </c>
      <c r="AH123" s="74">
        <v>0.12</v>
      </c>
      <c r="AI123" s="74">
        <v>0.12</v>
      </c>
      <c r="AJ123" s="74">
        <v>0.12</v>
      </c>
      <c r="AK123" s="66" t="s">
        <v>25</v>
      </c>
      <c r="AL123" s="31" t="s">
        <v>266</v>
      </c>
    </row>
    <row r="124" spans="1:38" ht="17.25" thickBot="1">
      <c r="A124" s="75">
        <v>122</v>
      </c>
      <c r="B124" s="60" t="s">
        <v>404</v>
      </c>
      <c r="C124" s="61" t="s">
        <v>2101</v>
      </c>
      <c r="D124" s="72" t="s">
        <v>107</v>
      </c>
      <c r="E124" s="61" t="s">
        <v>77</v>
      </c>
      <c r="F124" s="72" t="s">
        <v>3154</v>
      </c>
      <c r="G124" s="72">
        <v>2002</v>
      </c>
      <c r="H124" s="73">
        <v>1</v>
      </c>
      <c r="I124" s="74">
        <v>1</v>
      </c>
      <c r="J124" s="74">
        <v>71</v>
      </c>
      <c r="K124" s="74">
        <v>0.8</v>
      </c>
      <c r="L124" s="62">
        <v>0</v>
      </c>
      <c r="M124" s="63">
        <v>0</v>
      </c>
      <c r="N124" s="63">
        <v>0</v>
      </c>
      <c r="O124" s="63">
        <v>0</v>
      </c>
      <c r="P124" s="63">
        <v>0</v>
      </c>
      <c r="Q124" s="63">
        <v>0</v>
      </c>
      <c r="R124" s="74">
        <v>1</v>
      </c>
      <c r="S124" s="63">
        <v>0</v>
      </c>
      <c r="T124" s="62">
        <v>0</v>
      </c>
      <c r="U124" s="63">
        <v>0</v>
      </c>
      <c r="V124" s="74">
        <v>0.1</v>
      </c>
      <c r="W124" s="74">
        <v>0.1</v>
      </c>
      <c r="X124" s="73">
        <v>1</v>
      </c>
      <c r="Y124" s="74">
        <v>1</v>
      </c>
      <c r="Z124" s="74">
        <v>1</v>
      </c>
      <c r="AA124" s="62">
        <v>0</v>
      </c>
      <c r="AB124" s="63">
        <v>0</v>
      </c>
      <c r="AC124" s="63">
        <v>0</v>
      </c>
      <c r="AD124" s="63">
        <v>0</v>
      </c>
      <c r="AE124" s="63">
        <v>0</v>
      </c>
      <c r="AF124" s="73">
        <v>0.04</v>
      </c>
      <c r="AG124" s="74">
        <v>0.1</v>
      </c>
      <c r="AH124" s="74">
        <v>0.14000000000000001</v>
      </c>
      <c r="AI124" s="74">
        <v>0.04</v>
      </c>
      <c r="AJ124" s="74">
        <v>0.14000000000000001</v>
      </c>
      <c r="AK124" s="66" t="s">
        <v>25</v>
      </c>
      <c r="AL124" s="31" t="s">
        <v>266</v>
      </c>
    </row>
    <row r="125" spans="1:38" ht="17.25" thickBot="1">
      <c r="A125" s="75">
        <v>123</v>
      </c>
      <c r="B125" s="60" t="s">
        <v>639</v>
      </c>
      <c r="C125" s="61" t="s">
        <v>2102</v>
      </c>
      <c r="D125" s="72" t="s">
        <v>107</v>
      </c>
      <c r="E125" s="61" t="s">
        <v>95</v>
      </c>
      <c r="F125" s="72" t="s">
        <v>3155</v>
      </c>
      <c r="G125" s="72">
        <v>2002</v>
      </c>
      <c r="H125" s="73">
        <v>1</v>
      </c>
      <c r="I125" s="63">
        <v>0</v>
      </c>
      <c r="J125" s="74">
        <v>16</v>
      </c>
      <c r="K125" s="74">
        <v>0.2</v>
      </c>
      <c r="L125" s="62">
        <v>0</v>
      </c>
      <c r="M125" s="63">
        <v>0</v>
      </c>
      <c r="N125" s="63">
        <v>0</v>
      </c>
      <c r="O125" s="63">
        <v>0</v>
      </c>
      <c r="P125" s="63">
        <v>0</v>
      </c>
      <c r="Q125" s="63">
        <v>0</v>
      </c>
      <c r="R125" s="63">
        <v>0</v>
      </c>
      <c r="S125" s="63">
        <v>0</v>
      </c>
      <c r="T125" s="62">
        <v>0</v>
      </c>
      <c r="U125" s="63">
        <v>0</v>
      </c>
      <c r="V125" s="63">
        <v>0</v>
      </c>
      <c r="W125" s="63">
        <v>0</v>
      </c>
      <c r="X125" s="62">
        <v>0</v>
      </c>
      <c r="Y125" s="74">
        <v>3</v>
      </c>
      <c r="Z125" s="74">
        <v>1</v>
      </c>
      <c r="AA125" s="62">
        <v>0</v>
      </c>
      <c r="AB125" s="63">
        <v>0</v>
      </c>
      <c r="AC125" s="63">
        <v>0</v>
      </c>
      <c r="AD125" s="63">
        <v>0</v>
      </c>
      <c r="AE125" s="63">
        <v>0</v>
      </c>
      <c r="AF125" s="62">
        <v>0</v>
      </c>
      <c r="AG125" s="63">
        <v>0</v>
      </c>
      <c r="AH125" s="63">
        <v>0</v>
      </c>
      <c r="AI125" s="63">
        <v>0</v>
      </c>
      <c r="AJ125" s="63">
        <v>0</v>
      </c>
      <c r="AK125" s="66" t="s">
        <v>25</v>
      </c>
      <c r="AL125" s="31" t="s">
        <v>268</v>
      </c>
    </row>
    <row r="126" spans="1:38" ht="17.25" thickBot="1">
      <c r="A126" s="75">
        <v>124</v>
      </c>
      <c r="B126" s="60" t="s">
        <v>415</v>
      </c>
      <c r="C126" s="61" t="s">
        <v>2102</v>
      </c>
      <c r="D126" s="72" t="s">
        <v>103</v>
      </c>
      <c r="E126" s="61" t="s">
        <v>91</v>
      </c>
      <c r="F126" s="72" t="s">
        <v>3156</v>
      </c>
      <c r="G126" s="72">
        <v>1992</v>
      </c>
      <c r="H126" s="73">
        <v>1</v>
      </c>
      <c r="I126" s="63">
        <v>0</v>
      </c>
      <c r="J126" s="74">
        <v>13</v>
      </c>
      <c r="K126" s="74">
        <v>0.1</v>
      </c>
      <c r="L126" s="62">
        <v>0</v>
      </c>
      <c r="M126" s="63">
        <v>0</v>
      </c>
      <c r="N126" s="63">
        <v>0</v>
      </c>
      <c r="O126" s="63">
        <v>0</v>
      </c>
      <c r="P126" s="63">
        <v>0</v>
      </c>
      <c r="Q126" s="63">
        <v>0</v>
      </c>
      <c r="R126" s="63">
        <v>0</v>
      </c>
      <c r="S126" s="63">
        <v>0</v>
      </c>
      <c r="T126" s="73">
        <v>0.1</v>
      </c>
      <c r="U126" s="74">
        <v>0.1</v>
      </c>
      <c r="V126" s="63">
        <v>0</v>
      </c>
      <c r="W126" s="74">
        <v>0.1</v>
      </c>
      <c r="X126" s="62">
        <v>0</v>
      </c>
      <c r="Y126" s="63">
        <v>0</v>
      </c>
      <c r="Z126" s="74">
        <v>1</v>
      </c>
      <c r="AA126" s="62">
        <v>0</v>
      </c>
      <c r="AB126" s="63">
        <v>0</v>
      </c>
      <c r="AC126" s="63">
        <v>0</v>
      </c>
      <c r="AD126" s="63">
        <v>0</v>
      </c>
      <c r="AE126" s="63">
        <v>0</v>
      </c>
      <c r="AF126" s="73">
        <v>0.86</v>
      </c>
      <c r="AG126" s="63">
        <v>0</v>
      </c>
      <c r="AH126" s="74">
        <v>0.86</v>
      </c>
      <c r="AI126" s="74">
        <v>0.86</v>
      </c>
      <c r="AJ126" s="74">
        <v>0.86</v>
      </c>
      <c r="AK126" s="66" t="s">
        <v>25</v>
      </c>
      <c r="AL126" s="31" t="s">
        <v>269</v>
      </c>
    </row>
    <row r="127" spans="1:38" ht="17.25" thickBot="1">
      <c r="A127" s="75">
        <v>125</v>
      </c>
      <c r="B127" s="60" t="s">
        <v>417</v>
      </c>
      <c r="C127" s="61" t="s">
        <v>2119</v>
      </c>
      <c r="D127" s="72" t="s">
        <v>103</v>
      </c>
      <c r="E127" s="61" t="s">
        <v>67</v>
      </c>
      <c r="F127" s="72" t="s">
        <v>3157</v>
      </c>
      <c r="G127" s="72">
        <v>1999</v>
      </c>
      <c r="H127" s="73">
        <v>1</v>
      </c>
      <c r="I127" s="74">
        <v>1</v>
      </c>
      <c r="J127" s="74">
        <v>67</v>
      </c>
      <c r="K127" s="74">
        <v>0.7</v>
      </c>
      <c r="L127" s="73">
        <v>2</v>
      </c>
      <c r="M127" s="63">
        <v>0</v>
      </c>
      <c r="N127" s="74">
        <v>2</v>
      </c>
      <c r="O127" s="74">
        <v>2</v>
      </c>
      <c r="P127" s="63">
        <v>0</v>
      </c>
      <c r="Q127" s="63">
        <v>0</v>
      </c>
      <c r="R127" s="63">
        <v>0</v>
      </c>
      <c r="S127" s="63">
        <v>0</v>
      </c>
      <c r="T127" s="73">
        <v>0.8</v>
      </c>
      <c r="U127" s="74">
        <v>0.8</v>
      </c>
      <c r="V127" s="63">
        <v>0</v>
      </c>
      <c r="W127" s="74">
        <v>0.8</v>
      </c>
      <c r="X127" s="73">
        <v>2</v>
      </c>
      <c r="Y127" s="74">
        <v>1</v>
      </c>
      <c r="Z127" s="74">
        <v>3</v>
      </c>
      <c r="AA127" s="73">
        <v>2.69</v>
      </c>
      <c r="AB127" s="63">
        <v>0</v>
      </c>
      <c r="AC127" s="74">
        <v>2.69</v>
      </c>
      <c r="AD127" s="74">
        <v>2.69</v>
      </c>
      <c r="AE127" s="74">
        <v>2.69</v>
      </c>
      <c r="AF127" s="73">
        <v>1.04</v>
      </c>
      <c r="AG127" s="63">
        <v>0</v>
      </c>
      <c r="AH127" s="74">
        <v>1.04</v>
      </c>
      <c r="AI127" s="74">
        <v>1.04</v>
      </c>
      <c r="AJ127" s="74">
        <v>1.04</v>
      </c>
      <c r="AK127" s="66" t="s">
        <v>25</v>
      </c>
      <c r="AL127" s="31" t="s">
        <v>270</v>
      </c>
    </row>
    <row r="128" spans="1:38" ht="17.25" thickBot="1">
      <c r="A128" s="75">
        <v>126</v>
      </c>
      <c r="B128" s="60" t="s">
        <v>419</v>
      </c>
      <c r="C128" s="61" t="s">
        <v>2117</v>
      </c>
      <c r="D128" s="72" t="s">
        <v>105</v>
      </c>
      <c r="E128" s="61" t="s">
        <v>96</v>
      </c>
      <c r="F128" s="72" t="s">
        <v>3158</v>
      </c>
      <c r="G128" s="72">
        <v>1996</v>
      </c>
      <c r="H128" s="73">
        <v>1</v>
      </c>
      <c r="I128" s="74">
        <v>1</v>
      </c>
      <c r="J128" s="74">
        <v>90</v>
      </c>
      <c r="K128" s="74">
        <v>1</v>
      </c>
      <c r="L128" s="62">
        <v>0</v>
      </c>
      <c r="M128" s="63">
        <v>0</v>
      </c>
      <c r="N128" s="63">
        <v>0</v>
      </c>
      <c r="O128" s="63">
        <v>0</v>
      </c>
      <c r="P128" s="63">
        <v>0</v>
      </c>
      <c r="Q128" s="63">
        <v>0</v>
      </c>
      <c r="R128" s="63">
        <v>0</v>
      </c>
      <c r="S128" s="63">
        <v>0</v>
      </c>
      <c r="T128" s="73">
        <v>0.3</v>
      </c>
      <c r="U128" s="74">
        <v>0.3</v>
      </c>
      <c r="V128" s="74">
        <v>0.1</v>
      </c>
      <c r="W128" s="74">
        <v>0.4</v>
      </c>
      <c r="X128" s="73">
        <v>3</v>
      </c>
      <c r="Y128" s="74">
        <v>4</v>
      </c>
      <c r="Z128" s="74">
        <v>4</v>
      </c>
      <c r="AA128" s="62">
        <v>0</v>
      </c>
      <c r="AB128" s="63">
        <v>0</v>
      </c>
      <c r="AC128" s="63">
        <v>0</v>
      </c>
      <c r="AD128" s="63">
        <v>0</v>
      </c>
      <c r="AE128" s="63">
        <v>0</v>
      </c>
      <c r="AF128" s="73">
        <v>0.32</v>
      </c>
      <c r="AG128" s="74">
        <v>0.13</v>
      </c>
      <c r="AH128" s="74">
        <v>0.45</v>
      </c>
      <c r="AI128" s="74">
        <v>0.32</v>
      </c>
      <c r="AJ128" s="74">
        <v>0.45</v>
      </c>
      <c r="AK128" s="66" t="s">
        <v>25</v>
      </c>
      <c r="AL128" s="31" t="s">
        <v>270</v>
      </c>
    </row>
    <row r="129" spans="1:38" ht="17.25" thickBot="1">
      <c r="A129" s="75">
        <v>127</v>
      </c>
      <c r="B129" s="60" t="s">
        <v>3159</v>
      </c>
      <c r="C129" s="61" t="s">
        <v>2141</v>
      </c>
      <c r="D129" s="72" t="s">
        <v>103</v>
      </c>
      <c r="E129" s="61" t="s">
        <v>81</v>
      </c>
      <c r="F129" s="72" t="s">
        <v>3160</v>
      </c>
      <c r="G129" s="72">
        <v>2001</v>
      </c>
      <c r="H129" s="73">
        <v>1</v>
      </c>
      <c r="I129" s="74">
        <v>1</v>
      </c>
      <c r="J129" s="74">
        <v>90</v>
      </c>
      <c r="K129" s="74">
        <v>1</v>
      </c>
      <c r="L129" s="62">
        <v>0</v>
      </c>
      <c r="M129" s="63">
        <v>0</v>
      </c>
      <c r="N129" s="63">
        <v>0</v>
      </c>
      <c r="O129" s="63">
        <v>0</v>
      </c>
      <c r="P129" s="63">
        <v>0</v>
      </c>
      <c r="Q129" s="63">
        <v>0</v>
      </c>
      <c r="R129" s="74">
        <v>1</v>
      </c>
      <c r="S129" s="63">
        <v>0</v>
      </c>
      <c r="T129" s="73">
        <v>0.5</v>
      </c>
      <c r="U129" s="74">
        <v>0.5</v>
      </c>
      <c r="V129" s="63">
        <v>0</v>
      </c>
      <c r="W129" s="74">
        <v>0.5</v>
      </c>
      <c r="X129" s="73">
        <v>5</v>
      </c>
      <c r="Y129" s="63">
        <v>0</v>
      </c>
      <c r="Z129" s="74">
        <v>5</v>
      </c>
      <c r="AA129" s="62">
        <v>0</v>
      </c>
      <c r="AB129" s="63">
        <v>0</v>
      </c>
      <c r="AC129" s="63">
        <v>0</v>
      </c>
      <c r="AD129" s="63">
        <v>0</v>
      </c>
      <c r="AE129" s="63">
        <v>0</v>
      </c>
      <c r="AF129" s="73">
        <v>0.55000000000000004</v>
      </c>
      <c r="AG129" s="63">
        <v>0</v>
      </c>
      <c r="AH129" s="74">
        <v>0.55000000000000004</v>
      </c>
      <c r="AI129" s="74">
        <v>0.55000000000000004</v>
      </c>
      <c r="AJ129" s="74">
        <v>0.55000000000000004</v>
      </c>
      <c r="AK129" s="66" t="s">
        <v>25</v>
      </c>
      <c r="AL129" s="31" t="s">
        <v>271</v>
      </c>
    </row>
    <row r="130" spans="1:38" ht="17.25" thickBot="1">
      <c r="A130" s="75">
        <v>128</v>
      </c>
      <c r="B130" s="60" t="s">
        <v>422</v>
      </c>
      <c r="C130" s="61" t="s">
        <v>2102</v>
      </c>
      <c r="D130" s="72" t="s">
        <v>107</v>
      </c>
      <c r="E130" s="61" t="s">
        <v>81</v>
      </c>
      <c r="F130" s="72" t="s">
        <v>3161</v>
      </c>
      <c r="G130" s="72">
        <v>1999</v>
      </c>
      <c r="H130" s="73">
        <v>1</v>
      </c>
      <c r="I130" s="74">
        <v>1</v>
      </c>
      <c r="J130" s="74">
        <v>75</v>
      </c>
      <c r="K130" s="74">
        <v>0.8</v>
      </c>
      <c r="L130" s="62">
        <v>0</v>
      </c>
      <c r="M130" s="63">
        <v>0</v>
      </c>
      <c r="N130" s="63">
        <v>0</v>
      </c>
      <c r="O130" s="63">
        <v>0</v>
      </c>
      <c r="P130" s="63">
        <v>0</v>
      </c>
      <c r="Q130" s="63">
        <v>0</v>
      </c>
      <c r="R130" s="63">
        <v>0</v>
      </c>
      <c r="S130" s="63">
        <v>0</v>
      </c>
      <c r="T130" s="62">
        <v>0</v>
      </c>
      <c r="U130" s="63">
        <v>0</v>
      </c>
      <c r="V130" s="74">
        <v>0.3</v>
      </c>
      <c r="W130" s="74">
        <v>0.3</v>
      </c>
      <c r="X130" s="73">
        <v>5</v>
      </c>
      <c r="Y130" s="74">
        <v>7</v>
      </c>
      <c r="Z130" s="74">
        <v>13</v>
      </c>
      <c r="AA130" s="62">
        <v>0</v>
      </c>
      <c r="AB130" s="63">
        <v>0</v>
      </c>
      <c r="AC130" s="63">
        <v>0</v>
      </c>
      <c r="AD130" s="63">
        <v>0</v>
      </c>
      <c r="AE130" s="63">
        <v>0</v>
      </c>
      <c r="AF130" s="73">
        <v>0.04</v>
      </c>
      <c r="AG130" s="74">
        <v>0.31</v>
      </c>
      <c r="AH130" s="74">
        <v>0.35</v>
      </c>
      <c r="AI130" s="74">
        <v>0.04</v>
      </c>
      <c r="AJ130" s="74">
        <v>0.35</v>
      </c>
      <c r="AK130" s="66" t="s">
        <v>25</v>
      </c>
      <c r="AL130" s="31" t="s">
        <v>272</v>
      </c>
    </row>
    <row r="131" spans="1:38" ht="17.25" thickBot="1">
      <c r="A131" s="75">
        <v>129</v>
      </c>
      <c r="B131" s="60" t="s">
        <v>424</v>
      </c>
      <c r="C131" s="61" t="s">
        <v>2126</v>
      </c>
      <c r="D131" s="72" t="s">
        <v>105</v>
      </c>
      <c r="E131" s="61" t="s">
        <v>77</v>
      </c>
      <c r="F131" s="72" t="s">
        <v>3162</v>
      </c>
      <c r="G131" s="72">
        <v>1998</v>
      </c>
      <c r="H131" s="73">
        <v>1</v>
      </c>
      <c r="I131" s="74">
        <v>1</v>
      </c>
      <c r="J131" s="74">
        <v>90</v>
      </c>
      <c r="K131" s="74">
        <v>1</v>
      </c>
      <c r="L131" s="62">
        <v>0</v>
      </c>
      <c r="M131" s="63">
        <v>0</v>
      </c>
      <c r="N131" s="63">
        <v>0</v>
      </c>
      <c r="O131" s="63">
        <v>0</v>
      </c>
      <c r="P131" s="63">
        <v>0</v>
      </c>
      <c r="Q131" s="63">
        <v>0</v>
      </c>
      <c r="R131" s="63">
        <v>0</v>
      </c>
      <c r="S131" s="63">
        <v>0</v>
      </c>
      <c r="T131" s="62">
        <v>0</v>
      </c>
      <c r="U131" s="63">
        <v>0</v>
      </c>
      <c r="V131" s="63">
        <v>0</v>
      </c>
      <c r="W131" s="74">
        <v>0.1</v>
      </c>
      <c r="X131" s="62">
        <v>0</v>
      </c>
      <c r="Y131" s="74">
        <v>3</v>
      </c>
      <c r="Z131" s="74">
        <v>3</v>
      </c>
      <c r="AA131" s="62">
        <v>0</v>
      </c>
      <c r="AB131" s="63">
        <v>0</v>
      </c>
      <c r="AC131" s="63">
        <v>0</v>
      </c>
      <c r="AD131" s="63">
        <v>0</v>
      </c>
      <c r="AE131" s="63">
        <v>0</v>
      </c>
      <c r="AF131" s="73">
        <v>0.04</v>
      </c>
      <c r="AG131" s="74">
        <v>0.05</v>
      </c>
      <c r="AH131" s="74">
        <v>0.08</v>
      </c>
      <c r="AI131" s="74">
        <v>0.04</v>
      </c>
      <c r="AJ131" s="74">
        <v>0.08</v>
      </c>
      <c r="AK131" s="66" t="s">
        <v>25</v>
      </c>
      <c r="AL131" s="31" t="s">
        <v>273</v>
      </c>
    </row>
    <row r="132" spans="1:38" ht="17.25" thickBot="1">
      <c r="A132" s="75">
        <v>130</v>
      </c>
      <c r="B132" s="60" t="s">
        <v>427</v>
      </c>
      <c r="C132" s="61" t="s">
        <v>2115</v>
      </c>
      <c r="D132" s="72" t="s">
        <v>105</v>
      </c>
      <c r="E132" s="61" t="s">
        <v>77</v>
      </c>
      <c r="F132" s="72" t="s">
        <v>3085</v>
      </c>
      <c r="G132" s="72">
        <v>1996</v>
      </c>
      <c r="H132" s="73">
        <v>1</v>
      </c>
      <c r="I132" s="74">
        <v>1</v>
      </c>
      <c r="J132" s="74">
        <v>48</v>
      </c>
      <c r="K132" s="74">
        <v>0.5</v>
      </c>
      <c r="L132" s="62">
        <v>0</v>
      </c>
      <c r="M132" s="63">
        <v>0</v>
      </c>
      <c r="N132" s="63">
        <v>0</v>
      </c>
      <c r="O132" s="63">
        <v>0</v>
      </c>
      <c r="P132" s="63">
        <v>0</v>
      </c>
      <c r="Q132" s="63">
        <v>0</v>
      </c>
      <c r="R132" s="63">
        <v>0</v>
      </c>
      <c r="S132" s="63">
        <v>0</v>
      </c>
      <c r="T132" s="62">
        <v>0</v>
      </c>
      <c r="U132" s="63">
        <v>0</v>
      </c>
      <c r="V132" s="63">
        <v>0</v>
      </c>
      <c r="W132" s="63">
        <v>0</v>
      </c>
      <c r="X132" s="73">
        <v>1</v>
      </c>
      <c r="Y132" s="74">
        <v>2</v>
      </c>
      <c r="Z132" s="74">
        <v>3</v>
      </c>
      <c r="AA132" s="62">
        <v>0</v>
      </c>
      <c r="AB132" s="63">
        <v>0</v>
      </c>
      <c r="AC132" s="63">
        <v>0</v>
      </c>
      <c r="AD132" s="63">
        <v>0</v>
      </c>
      <c r="AE132" s="63">
        <v>0</v>
      </c>
      <c r="AF132" s="62">
        <v>0</v>
      </c>
      <c r="AG132" s="63">
        <v>0</v>
      </c>
      <c r="AH132" s="63">
        <v>0</v>
      </c>
      <c r="AI132" s="63">
        <v>0</v>
      </c>
      <c r="AJ132" s="63">
        <v>0</v>
      </c>
      <c r="AK132" s="66" t="s">
        <v>25</v>
      </c>
      <c r="AL132" s="31" t="s">
        <v>274</v>
      </c>
    </row>
    <row r="133" spans="1:38" ht="17.25" thickBot="1">
      <c r="A133" s="75">
        <v>131</v>
      </c>
      <c r="B133" s="60" t="s">
        <v>430</v>
      </c>
      <c r="C133" s="61" t="s">
        <v>2145</v>
      </c>
      <c r="D133" s="72" t="s">
        <v>103</v>
      </c>
      <c r="E133" s="61" t="s">
        <v>75</v>
      </c>
      <c r="F133" s="72" t="s">
        <v>3163</v>
      </c>
      <c r="G133" s="72">
        <v>1991</v>
      </c>
      <c r="H133" s="73">
        <v>1</v>
      </c>
      <c r="I133" s="74">
        <v>1</v>
      </c>
      <c r="J133" s="74">
        <v>57</v>
      </c>
      <c r="K133" s="74">
        <v>0.6</v>
      </c>
      <c r="L133" s="62">
        <v>0</v>
      </c>
      <c r="M133" s="63">
        <v>0</v>
      </c>
      <c r="N133" s="63">
        <v>0</v>
      </c>
      <c r="O133" s="63">
        <v>0</v>
      </c>
      <c r="P133" s="63">
        <v>0</v>
      </c>
      <c r="Q133" s="63">
        <v>0</v>
      </c>
      <c r="R133" s="63">
        <v>0</v>
      </c>
      <c r="S133" s="63">
        <v>0</v>
      </c>
      <c r="T133" s="73">
        <v>0.1</v>
      </c>
      <c r="U133" s="74">
        <v>0.1</v>
      </c>
      <c r="V133" s="63">
        <v>0</v>
      </c>
      <c r="W133" s="74">
        <v>0.1</v>
      </c>
      <c r="X133" s="62">
        <v>0</v>
      </c>
      <c r="Y133" s="74">
        <v>1</v>
      </c>
      <c r="Z133" s="74">
        <v>5</v>
      </c>
      <c r="AA133" s="62">
        <v>0</v>
      </c>
      <c r="AB133" s="63">
        <v>0</v>
      </c>
      <c r="AC133" s="63">
        <v>0</v>
      </c>
      <c r="AD133" s="63">
        <v>0</v>
      </c>
      <c r="AE133" s="63">
        <v>0</v>
      </c>
      <c r="AF133" s="73">
        <v>0.11</v>
      </c>
      <c r="AG133" s="63">
        <v>0</v>
      </c>
      <c r="AH133" s="74">
        <v>0.11</v>
      </c>
      <c r="AI133" s="74">
        <v>0.11</v>
      </c>
      <c r="AJ133" s="74">
        <v>0.11</v>
      </c>
      <c r="AK133" s="66" t="s">
        <v>25</v>
      </c>
      <c r="AL133" s="31" t="s">
        <v>275</v>
      </c>
    </row>
    <row r="134" spans="1:38" ht="17.25" thickBot="1">
      <c r="A134" s="75">
        <v>132</v>
      </c>
      <c r="B134" s="60" t="s">
        <v>2244</v>
      </c>
      <c r="C134" s="61" t="s">
        <v>2112</v>
      </c>
      <c r="D134" s="72" t="s">
        <v>105</v>
      </c>
      <c r="E134" s="61" t="s">
        <v>73</v>
      </c>
      <c r="F134" s="72" t="s">
        <v>3164</v>
      </c>
      <c r="G134" s="72">
        <v>2001</v>
      </c>
      <c r="H134" s="73">
        <v>1</v>
      </c>
      <c r="I134" s="74">
        <v>1</v>
      </c>
      <c r="J134" s="74">
        <v>87</v>
      </c>
      <c r="K134" s="74">
        <v>1</v>
      </c>
      <c r="L134" s="73">
        <v>1</v>
      </c>
      <c r="M134" s="63">
        <v>0</v>
      </c>
      <c r="N134" s="74">
        <v>1</v>
      </c>
      <c r="O134" s="63">
        <v>0</v>
      </c>
      <c r="P134" s="74">
        <v>1</v>
      </c>
      <c r="Q134" s="74">
        <v>1</v>
      </c>
      <c r="R134" s="63">
        <v>0</v>
      </c>
      <c r="S134" s="63">
        <v>0</v>
      </c>
      <c r="T134" s="73">
        <v>1.3</v>
      </c>
      <c r="U134" s="74">
        <v>0.6</v>
      </c>
      <c r="V134" s="63">
        <v>0</v>
      </c>
      <c r="W134" s="74">
        <v>0.6</v>
      </c>
      <c r="X134" s="73">
        <v>3</v>
      </c>
      <c r="Y134" s="74">
        <v>4</v>
      </c>
      <c r="Z134" s="74">
        <v>12</v>
      </c>
      <c r="AA134" s="73">
        <v>1.03</v>
      </c>
      <c r="AB134" s="63">
        <v>0</v>
      </c>
      <c r="AC134" s="74">
        <v>1.03</v>
      </c>
      <c r="AD134" s="63">
        <v>0</v>
      </c>
      <c r="AE134" s="63">
        <v>0</v>
      </c>
      <c r="AF134" s="73">
        <v>1.4</v>
      </c>
      <c r="AG134" s="74">
        <v>0.01</v>
      </c>
      <c r="AH134" s="74">
        <v>1.41</v>
      </c>
      <c r="AI134" s="74">
        <v>0.57999999999999996</v>
      </c>
      <c r="AJ134" s="74">
        <v>0.6</v>
      </c>
      <c r="AK134" s="66" t="s">
        <v>25</v>
      </c>
      <c r="AL134" s="31" t="s">
        <v>277</v>
      </c>
    </row>
    <row r="135" spans="1:38" ht="17.25" thickBot="1">
      <c r="A135" s="75">
        <v>133</v>
      </c>
      <c r="B135" s="60" t="s">
        <v>432</v>
      </c>
      <c r="C135" s="61" t="s">
        <v>2112</v>
      </c>
      <c r="D135" s="72" t="s">
        <v>105</v>
      </c>
      <c r="E135" s="61" t="s">
        <v>67</v>
      </c>
      <c r="F135" s="72" t="s">
        <v>3165</v>
      </c>
      <c r="G135" s="72">
        <v>1996</v>
      </c>
      <c r="H135" s="73">
        <v>1</v>
      </c>
      <c r="I135" s="74">
        <v>1</v>
      </c>
      <c r="J135" s="74">
        <v>90</v>
      </c>
      <c r="K135" s="74">
        <v>1</v>
      </c>
      <c r="L135" s="62">
        <v>0</v>
      </c>
      <c r="M135" s="63">
        <v>0</v>
      </c>
      <c r="N135" s="63">
        <v>0</v>
      </c>
      <c r="O135" s="63">
        <v>0</v>
      </c>
      <c r="P135" s="63">
        <v>0</v>
      </c>
      <c r="Q135" s="63">
        <v>0</v>
      </c>
      <c r="R135" s="63">
        <v>0</v>
      </c>
      <c r="S135" s="63">
        <v>0</v>
      </c>
      <c r="T135" s="73">
        <v>0.1</v>
      </c>
      <c r="U135" s="74">
        <v>0.1</v>
      </c>
      <c r="V135" s="63">
        <v>0</v>
      </c>
      <c r="W135" s="74">
        <v>0.1</v>
      </c>
      <c r="X135" s="73">
        <v>1</v>
      </c>
      <c r="Y135" s="74">
        <v>4</v>
      </c>
      <c r="Z135" s="74">
        <v>3</v>
      </c>
      <c r="AA135" s="62">
        <v>0</v>
      </c>
      <c r="AB135" s="63">
        <v>0</v>
      </c>
      <c r="AC135" s="63">
        <v>0</v>
      </c>
      <c r="AD135" s="63">
        <v>0</v>
      </c>
      <c r="AE135" s="63">
        <v>0</v>
      </c>
      <c r="AF135" s="73">
        <v>0.12</v>
      </c>
      <c r="AG135" s="63">
        <v>0</v>
      </c>
      <c r="AH135" s="74">
        <v>0.12</v>
      </c>
      <c r="AI135" s="74">
        <v>0.12</v>
      </c>
      <c r="AJ135" s="74">
        <v>0.12</v>
      </c>
      <c r="AK135" s="66" t="s">
        <v>25</v>
      </c>
      <c r="AL135" s="31" t="s">
        <v>278</v>
      </c>
    </row>
    <row r="136" spans="1:38" ht="17.25" thickBot="1">
      <c r="A136" s="75">
        <v>134</v>
      </c>
      <c r="B136" s="60" t="s">
        <v>3166</v>
      </c>
      <c r="C136" s="61" t="s">
        <v>2102</v>
      </c>
      <c r="D136" s="72" t="s">
        <v>107</v>
      </c>
      <c r="E136" s="61" t="s">
        <v>2999</v>
      </c>
      <c r="F136" s="72" t="s">
        <v>3167</v>
      </c>
      <c r="G136" s="72">
        <v>2000</v>
      </c>
      <c r="H136" s="73">
        <v>1</v>
      </c>
      <c r="I136" s="74">
        <v>1</v>
      </c>
      <c r="J136" s="74">
        <v>90</v>
      </c>
      <c r="K136" s="74">
        <v>1</v>
      </c>
      <c r="L136" s="62">
        <v>0</v>
      </c>
      <c r="M136" s="63">
        <v>0</v>
      </c>
      <c r="N136" s="63">
        <v>0</v>
      </c>
      <c r="O136" s="63">
        <v>0</v>
      </c>
      <c r="P136" s="63">
        <v>0</v>
      </c>
      <c r="Q136" s="63">
        <v>0</v>
      </c>
      <c r="R136" s="63">
        <v>0</v>
      </c>
      <c r="S136" s="63">
        <v>0</v>
      </c>
      <c r="T136" s="62">
        <v>0</v>
      </c>
      <c r="U136" s="63">
        <v>0</v>
      </c>
      <c r="V136" s="74">
        <v>0.1</v>
      </c>
      <c r="W136" s="74">
        <v>0.1</v>
      </c>
      <c r="X136" s="73">
        <v>2</v>
      </c>
      <c r="Y136" s="74">
        <v>3</v>
      </c>
      <c r="Z136" s="74">
        <v>6</v>
      </c>
      <c r="AA136" s="62">
        <v>0</v>
      </c>
      <c r="AB136" s="63">
        <v>0</v>
      </c>
      <c r="AC136" s="63">
        <v>0</v>
      </c>
      <c r="AD136" s="63">
        <v>0</v>
      </c>
      <c r="AE136" s="63">
        <v>0</v>
      </c>
      <c r="AF136" s="62">
        <v>0</v>
      </c>
      <c r="AG136" s="74">
        <v>0.12</v>
      </c>
      <c r="AH136" s="74">
        <v>0.12</v>
      </c>
      <c r="AI136" s="63">
        <v>0</v>
      </c>
      <c r="AJ136" s="74">
        <v>0.12</v>
      </c>
      <c r="AK136" s="66" t="s">
        <v>25</v>
      </c>
      <c r="AL136" s="31" t="s">
        <v>280</v>
      </c>
    </row>
    <row r="137" spans="1:38" ht="17.25" thickBot="1">
      <c r="A137" s="75">
        <v>135</v>
      </c>
      <c r="B137" s="60" t="s">
        <v>436</v>
      </c>
      <c r="C137" s="61" t="s">
        <v>2128</v>
      </c>
      <c r="D137" s="72" t="s">
        <v>103</v>
      </c>
      <c r="E137" s="61" t="s">
        <v>87</v>
      </c>
      <c r="F137" s="72" t="s">
        <v>3168</v>
      </c>
      <c r="G137" s="72">
        <v>2001</v>
      </c>
      <c r="H137" s="73">
        <v>1</v>
      </c>
      <c r="I137" s="74">
        <v>1</v>
      </c>
      <c r="J137" s="74">
        <v>79</v>
      </c>
      <c r="K137" s="74">
        <v>0.9</v>
      </c>
      <c r="L137" s="62">
        <v>0</v>
      </c>
      <c r="M137" s="63">
        <v>0</v>
      </c>
      <c r="N137" s="63">
        <v>0</v>
      </c>
      <c r="O137" s="63">
        <v>0</v>
      </c>
      <c r="P137" s="63">
        <v>0</v>
      </c>
      <c r="Q137" s="63">
        <v>0</v>
      </c>
      <c r="R137" s="63">
        <v>0</v>
      </c>
      <c r="S137" s="63">
        <v>0</v>
      </c>
      <c r="T137" s="73">
        <v>0.3</v>
      </c>
      <c r="U137" s="74">
        <v>0.3</v>
      </c>
      <c r="V137" s="63">
        <v>0</v>
      </c>
      <c r="W137" s="74">
        <v>0.3</v>
      </c>
      <c r="X137" s="73">
        <v>1</v>
      </c>
      <c r="Y137" s="63">
        <v>0</v>
      </c>
      <c r="Z137" s="74">
        <v>2</v>
      </c>
      <c r="AA137" s="62">
        <v>0</v>
      </c>
      <c r="AB137" s="63">
        <v>0</v>
      </c>
      <c r="AC137" s="63">
        <v>0</v>
      </c>
      <c r="AD137" s="63">
        <v>0</v>
      </c>
      <c r="AE137" s="63">
        <v>0</v>
      </c>
      <c r="AF137" s="73">
        <v>0.32</v>
      </c>
      <c r="AG137" s="63">
        <v>0</v>
      </c>
      <c r="AH137" s="74">
        <v>0.32</v>
      </c>
      <c r="AI137" s="74">
        <v>0.32</v>
      </c>
      <c r="AJ137" s="74">
        <v>0.32</v>
      </c>
      <c r="AK137" s="66" t="s">
        <v>25</v>
      </c>
      <c r="AL137" s="31" t="s">
        <v>282</v>
      </c>
    </row>
    <row r="138" spans="1:38" ht="17.25" thickBot="1">
      <c r="A138" s="75">
        <v>136</v>
      </c>
      <c r="B138" s="60" t="s">
        <v>642</v>
      </c>
      <c r="C138" s="61" t="s">
        <v>2102</v>
      </c>
      <c r="D138" s="72" t="s">
        <v>124</v>
      </c>
      <c r="E138" s="61" t="s">
        <v>85</v>
      </c>
      <c r="F138" s="72" t="s">
        <v>3169</v>
      </c>
      <c r="G138" s="72">
        <v>1993</v>
      </c>
      <c r="H138" s="73">
        <v>1</v>
      </c>
      <c r="I138" s="74">
        <v>1</v>
      </c>
      <c r="J138" s="74">
        <v>90</v>
      </c>
      <c r="K138" s="74">
        <v>1</v>
      </c>
      <c r="L138" s="62">
        <v>0</v>
      </c>
      <c r="M138" s="63">
        <v>0</v>
      </c>
      <c r="N138" s="63">
        <v>0</v>
      </c>
      <c r="O138" s="63">
        <v>0</v>
      </c>
      <c r="P138" s="63">
        <v>0</v>
      </c>
      <c r="Q138" s="63">
        <v>0</v>
      </c>
      <c r="R138" s="63">
        <v>0</v>
      </c>
      <c r="S138" s="63">
        <v>0</v>
      </c>
      <c r="T138" s="62">
        <v>0</v>
      </c>
      <c r="U138" s="63">
        <v>0</v>
      </c>
      <c r="V138" s="63">
        <v>0</v>
      </c>
      <c r="W138" s="63">
        <v>0</v>
      </c>
      <c r="X138" s="62">
        <v>0</v>
      </c>
      <c r="Y138" s="63">
        <v>0</v>
      </c>
      <c r="Z138" s="63">
        <v>0</v>
      </c>
      <c r="AA138" s="62">
        <v>0</v>
      </c>
      <c r="AB138" s="63">
        <v>0</v>
      </c>
      <c r="AC138" s="63">
        <v>0</v>
      </c>
      <c r="AD138" s="63">
        <v>0</v>
      </c>
      <c r="AE138" s="63">
        <v>0</v>
      </c>
      <c r="AF138" s="62">
        <v>0</v>
      </c>
      <c r="AG138" s="63">
        <v>0</v>
      </c>
      <c r="AH138" s="63">
        <v>0</v>
      </c>
      <c r="AI138" s="63">
        <v>0</v>
      </c>
      <c r="AJ138" s="63">
        <v>0</v>
      </c>
      <c r="AK138" s="66" t="s">
        <v>25</v>
      </c>
      <c r="AL138" s="31" t="s">
        <v>283</v>
      </c>
    </row>
    <row r="139" spans="1:38" ht="17.25" thickBot="1">
      <c r="A139" s="75">
        <v>137</v>
      </c>
      <c r="B139" s="60" t="s">
        <v>438</v>
      </c>
      <c r="C139" s="61" t="s">
        <v>2102</v>
      </c>
      <c r="D139" s="72" t="s">
        <v>105</v>
      </c>
      <c r="E139" s="61" t="s">
        <v>79</v>
      </c>
      <c r="F139" s="72" t="s">
        <v>3170</v>
      </c>
      <c r="G139" s="72">
        <v>2001</v>
      </c>
      <c r="H139" s="73">
        <v>1</v>
      </c>
      <c r="I139" s="63">
        <v>0</v>
      </c>
      <c r="J139" s="74">
        <v>25</v>
      </c>
      <c r="K139" s="74">
        <v>0.3</v>
      </c>
      <c r="L139" s="62">
        <v>0</v>
      </c>
      <c r="M139" s="63">
        <v>0</v>
      </c>
      <c r="N139" s="63">
        <v>0</v>
      </c>
      <c r="O139" s="63">
        <v>0</v>
      </c>
      <c r="P139" s="63">
        <v>0</v>
      </c>
      <c r="Q139" s="63">
        <v>0</v>
      </c>
      <c r="R139" s="63">
        <v>0</v>
      </c>
      <c r="S139" s="63">
        <v>0</v>
      </c>
      <c r="T139" s="62">
        <v>0</v>
      </c>
      <c r="U139" s="63">
        <v>0</v>
      </c>
      <c r="V139" s="63">
        <v>0</v>
      </c>
      <c r="W139" s="63">
        <v>0</v>
      </c>
      <c r="X139" s="62">
        <v>0</v>
      </c>
      <c r="Y139" s="74">
        <v>2</v>
      </c>
      <c r="Z139" s="74">
        <v>1</v>
      </c>
      <c r="AA139" s="62">
        <v>0</v>
      </c>
      <c r="AB139" s="63">
        <v>0</v>
      </c>
      <c r="AC139" s="63">
        <v>0</v>
      </c>
      <c r="AD139" s="63">
        <v>0</v>
      </c>
      <c r="AE139" s="63">
        <v>0</v>
      </c>
      <c r="AF139" s="62">
        <v>0</v>
      </c>
      <c r="AG139" s="63">
        <v>0</v>
      </c>
      <c r="AH139" s="63">
        <v>0</v>
      </c>
      <c r="AI139" s="63">
        <v>0</v>
      </c>
      <c r="AJ139" s="63">
        <v>0</v>
      </c>
      <c r="AK139" s="66" t="s">
        <v>25</v>
      </c>
      <c r="AL139" s="31" t="s">
        <v>285</v>
      </c>
    </row>
    <row r="140" spans="1:38" ht="17.25" thickBot="1">
      <c r="A140" s="75">
        <v>138</v>
      </c>
      <c r="B140" s="60" t="s">
        <v>442</v>
      </c>
      <c r="C140" s="61" t="s">
        <v>2131</v>
      </c>
      <c r="D140" s="72" t="s">
        <v>103</v>
      </c>
      <c r="E140" s="61" t="s">
        <v>79</v>
      </c>
      <c r="F140" s="72" t="s">
        <v>3171</v>
      </c>
      <c r="G140" s="72">
        <v>1996</v>
      </c>
      <c r="H140" s="73">
        <v>1</v>
      </c>
      <c r="I140" s="74">
        <v>1</v>
      </c>
      <c r="J140" s="74">
        <v>65</v>
      </c>
      <c r="K140" s="74">
        <v>0.7</v>
      </c>
      <c r="L140" s="62">
        <v>0</v>
      </c>
      <c r="M140" s="63">
        <v>0</v>
      </c>
      <c r="N140" s="63">
        <v>0</v>
      </c>
      <c r="O140" s="63">
        <v>0</v>
      </c>
      <c r="P140" s="63">
        <v>0</v>
      </c>
      <c r="Q140" s="63">
        <v>0</v>
      </c>
      <c r="R140" s="74">
        <v>1</v>
      </c>
      <c r="S140" s="63">
        <v>0</v>
      </c>
      <c r="T140" s="73">
        <v>0.1</v>
      </c>
      <c r="U140" s="74">
        <v>0.1</v>
      </c>
      <c r="V140" s="63">
        <v>0</v>
      </c>
      <c r="W140" s="74">
        <v>0.1</v>
      </c>
      <c r="X140" s="73">
        <v>1</v>
      </c>
      <c r="Y140" s="74">
        <v>2</v>
      </c>
      <c r="Z140" s="74">
        <v>2</v>
      </c>
      <c r="AA140" s="62">
        <v>0</v>
      </c>
      <c r="AB140" s="63">
        <v>0</v>
      </c>
      <c r="AC140" s="63">
        <v>0</v>
      </c>
      <c r="AD140" s="63">
        <v>0</v>
      </c>
      <c r="AE140" s="63">
        <v>0</v>
      </c>
      <c r="AF140" s="73">
        <v>0.1</v>
      </c>
      <c r="AG140" s="74">
        <v>0.04</v>
      </c>
      <c r="AH140" s="74">
        <v>0.13</v>
      </c>
      <c r="AI140" s="74">
        <v>0.1</v>
      </c>
      <c r="AJ140" s="74">
        <v>0.13</v>
      </c>
      <c r="AK140" s="66" t="s">
        <v>25</v>
      </c>
      <c r="AL140" s="31" t="s">
        <v>287</v>
      </c>
    </row>
    <row r="141" spans="1:38" ht="17.25" thickBot="1">
      <c r="A141" s="75">
        <v>139</v>
      </c>
      <c r="B141" s="60" t="s">
        <v>3172</v>
      </c>
      <c r="C141" s="61" t="s">
        <v>2115</v>
      </c>
      <c r="D141" s="72" t="s">
        <v>107</v>
      </c>
      <c r="E141" s="61" t="s">
        <v>2999</v>
      </c>
      <c r="F141" s="72" t="s">
        <v>3173</v>
      </c>
      <c r="G141" s="72">
        <v>1997</v>
      </c>
      <c r="H141" s="73">
        <v>1</v>
      </c>
      <c r="I141" s="74">
        <v>1</v>
      </c>
      <c r="J141" s="74">
        <v>75</v>
      </c>
      <c r="K141" s="74">
        <v>0.8</v>
      </c>
      <c r="L141" s="62">
        <v>0</v>
      </c>
      <c r="M141" s="63">
        <v>0</v>
      </c>
      <c r="N141" s="63">
        <v>0</v>
      </c>
      <c r="O141" s="63">
        <v>0</v>
      </c>
      <c r="P141" s="63">
        <v>0</v>
      </c>
      <c r="Q141" s="63">
        <v>0</v>
      </c>
      <c r="R141" s="74">
        <v>1</v>
      </c>
      <c r="S141" s="63">
        <v>0</v>
      </c>
      <c r="T141" s="62">
        <v>0</v>
      </c>
      <c r="U141" s="63">
        <v>0</v>
      </c>
      <c r="V141" s="63">
        <v>0</v>
      </c>
      <c r="W141" s="63">
        <v>0</v>
      </c>
      <c r="X141" s="62">
        <v>0</v>
      </c>
      <c r="Y141" s="74">
        <v>2</v>
      </c>
      <c r="Z141" s="63">
        <v>0</v>
      </c>
      <c r="AA141" s="62">
        <v>0</v>
      </c>
      <c r="AB141" s="63">
        <v>0</v>
      </c>
      <c r="AC141" s="63">
        <v>0</v>
      </c>
      <c r="AD141" s="63">
        <v>0</v>
      </c>
      <c r="AE141" s="63">
        <v>0</v>
      </c>
      <c r="AF141" s="62">
        <v>0</v>
      </c>
      <c r="AG141" s="63">
        <v>0</v>
      </c>
      <c r="AH141" s="63">
        <v>0</v>
      </c>
      <c r="AI141" s="63">
        <v>0</v>
      </c>
      <c r="AJ141" s="63">
        <v>0</v>
      </c>
      <c r="AK141" s="66" t="s">
        <v>25</v>
      </c>
      <c r="AL141" s="31" t="s">
        <v>289</v>
      </c>
    </row>
    <row r="142" spans="1:38" ht="17.25" thickBot="1">
      <c r="A142" s="75">
        <v>140</v>
      </c>
      <c r="B142" s="60" t="s">
        <v>445</v>
      </c>
      <c r="C142" s="61" t="s">
        <v>2115</v>
      </c>
      <c r="D142" s="72" t="s">
        <v>107</v>
      </c>
      <c r="E142" s="61" t="s">
        <v>77</v>
      </c>
      <c r="F142" s="72" t="s">
        <v>3174</v>
      </c>
      <c r="G142" s="72">
        <v>1990</v>
      </c>
      <c r="H142" s="73">
        <v>1</v>
      </c>
      <c r="I142" s="63">
        <v>0</v>
      </c>
      <c r="J142" s="74">
        <v>7</v>
      </c>
      <c r="K142" s="74">
        <v>0.1</v>
      </c>
      <c r="L142" s="62">
        <v>0</v>
      </c>
      <c r="M142" s="63">
        <v>0</v>
      </c>
      <c r="N142" s="63">
        <v>0</v>
      </c>
      <c r="O142" s="63">
        <v>0</v>
      </c>
      <c r="P142" s="63">
        <v>0</v>
      </c>
      <c r="Q142" s="63">
        <v>0</v>
      </c>
      <c r="R142" s="63">
        <v>0</v>
      </c>
      <c r="S142" s="63">
        <v>0</v>
      </c>
      <c r="T142" s="62">
        <v>0</v>
      </c>
      <c r="U142" s="63">
        <v>0</v>
      </c>
      <c r="V142" s="74">
        <v>0.3</v>
      </c>
      <c r="W142" s="74">
        <v>0.3</v>
      </c>
      <c r="X142" s="62">
        <v>0</v>
      </c>
      <c r="Y142" s="74">
        <v>1</v>
      </c>
      <c r="Z142" s="74">
        <v>1</v>
      </c>
      <c r="AA142" s="62">
        <v>0</v>
      </c>
      <c r="AB142" s="63">
        <v>0</v>
      </c>
      <c r="AC142" s="63">
        <v>0</v>
      </c>
      <c r="AD142" s="63">
        <v>0</v>
      </c>
      <c r="AE142" s="63">
        <v>0</v>
      </c>
      <c r="AF142" s="62">
        <v>0</v>
      </c>
      <c r="AG142" s="74">
        <v>4.4800000000000004</v>
      </c>
      <c r="AH142" s="74">
        <v>4.4800000000000004</v>
      </c>
      <c r="AI142" s="63">
        <v>0</v>
      </c>
      <c r="AJ142" s="74">
        <v>4.4800000000000004</v>
      </c>
      <c r="AK142" s="66" t="s">
        <v>25</v>
      </c>
      <c r="AL142" s="31" t="s">
        <v>291</v>
      </c>
    </row>
    <row r="143" spans="1:38" ht="17.25" thickBot="1">
      <c r="A143" s="75">
        <v>141</v>
      </c>
      <c r="B143" s="60" t="s">
        <v>3175</v>
      </c>
      <c r="C143" s="61" t="s">
        <v>2153</v>
      </c>
      <c r="D143" s="72" t="s">
        <v>107</v>
      </c>
      <c r="E143" s="61" t="s">
        <v>2999</v>
      </c>
      <c r="F143" s="72" t="s">
        <v>3176</v>
      </c>
      <c r="G143" s="72">
        <v>2001</v>
      </c>
      <c r="H143" s="73">
        <v>1</v>
      </c>
      <c r="I143" s="74">
        <v>1</v>
      </c>
      <c r="J143" s="74">
        <v>63</v>
      </c>
      <c r="K143" s="74">
        <v>0.7</v>
      </c>
      <c r="L143" s="62">
        <v>0</v>
      </c>
      <c r="M143" s="63">
        <v>0</v>
      </c>
      <c r="N143" s="63">
        <v>0</v>
      </c>
      <c r="O143" s="63">
        <v>0</v>
      </c>
      <c r="P143" s="63">
        <v>0</v>
      </c>
      <c r="Q143" s="63">
        <v>0</v>
      </c>
      <c r="R143" s="74">
        <v>1</v>
      </c>
      <c r="S143" s="63">
        <v>0</v>
      </c>
      <c r="T143" s="62">
        <v>0</v>
      </c>
      <c r="U143" s="63">
        <v>0</v>
      </c>
      <c r="V143" s="74">
        <v>0.3</v>
      </c>
      <c r="W143" s="74">
        <v>0.3</v>
      </c>
      <c r="X143" s="73">
        <v>6</v>
      </c>
      <c r="Y143" s="74">
        <v>4</v>
      </c>
      <c r="Z143" s="74">
        <v>4</v>
      </c>
      <c r="AA143" s="62">
        <v>0</v>
      </c>
      <c r="AB143" s="63">
        <v>0</v>
      </c>
      <c r="AC143" s="63">
        <v>0</v>
      </c>
      <c r="AD143" s="63">
        <v>0</v>
      </c>
      <c r="AE143" s="63">
        <v>0</v>
      </c>
      <c r="AF143" s="73">
        <v>0.03</v>
      </c>
      <c r="AG143" s="74">
        <v>0.36</v>
      </c>
      <c r="AH143" s="74">
        <v>0.39</v>
      </c>
      <c r="AI143" s="74">
        <v>0.03</v>
      </c>
      <c r="AJ143" s="74">
        <v>0.39</v>
      </c>
      <c r="AK143" s="66" t="s">
        <v>25</v>
      </c>
      <c r="AL143" s="31" t="s">
        <v>293</v>
      </c>
    </row>
    <row r="144" spans="1:38" ht="17.25" thickBot="1">
      <c r="A144" s="75">
        <v>142</v>
      </c>
      <c r="B144" s="60" t="s">
        <v>447</v>
      </c>
      <c r="C144" s="61" t="s">
        <v>2146</v>
      </c>
      <c r="D144" s="72" t="s">
        <v>103</v>
      </c>
      <c r="E144" s="61" t="s">
        <v>93</v>
      </c>
      <c r="F144" s="72" t="s">
        <v>3177</v>
      </c>
      <c r="G144" s="72">
        <v>1997</v>
      </c>
      <c r="H144" s="73">
        <v>1</v>
      </c>
      <c r="I144" s="63">
        <v>0</v>
      </c>
      <c r="J144" s="74">
        <v>3</v>
      </c>
      <c r="K144" s="63">
        <v>0</v>
      </c>
      <c r="L144" s="62">
        <v>0</v>
      </c>
      <c r="M144" s="63">
        <v>0</v>
      </c>
      <c r="N144" s="63">
        <v>0</v>
      </c>
      <c r="O144" s="63">
        <v>0</v>
      </c>
      <c r="P144" s="63">
        <v>0</v>
      </c>
      <c r="Q144" s="63">
        <v>0</v>
      </c>
      <c r="R144" s="63">
        <v>0</v>
      </c>
      <c r="S144" s="63">
        <v>0</v>
      </c>
      <c r="T144" s="62">
        <v>0</v>
      </c>
      <c r="U144" s="63">
        <v>0</v>
      </c>
      <c r="V144" s="74">
        <v>0.1</v>
      </c>
      <c r="W144" s="74">
        <v>0.1</v>
      </c>
      <c r="X144" s="62">
        <v>0</v>
      </c>
      <c r="Y144" s="63">
        <v>0</v>
      </c>
      <c r="Z144" s="63">
        <v>0</v>
      </c>
      <c r="AA144" s="62">
        <v>0</v>
      </c>
      <c r="AB144" s="63">
        <v>0</v>
      </c>
      <c r="AC144" s="63">
        <v>0</v>
      </c>
      <c r="AD144" s="63">
        <v>0</v>
      </c>
      <c r="AE144" s="63">
        <v>0</v>
      </c>
      <c r="AF144" s="62">
        <v>0</v>
      </c>
      <c r="AG144" s="74">
        <v>3.79</v>
      </c>
      <c r="AH144" s="74">
        <v>3.79</v>
      </c>
      <c r="AI144" s="63">
        <v>0</v>
      </c>
      <c r="AJ144" s="74">
        <v>3.79</v>
      </c>
      <c r="AK144" s="66" t="s">
        <v>25</v>
      </c>
      <c r="AL144" s="31" t="s">
        <v>294</v>
      </c>
    </row>
    <row r="145" spans="1:38" ht="17.25" thickBot="1">
      <c r="A145" s="75">
        <v>143</v>
      </c>
      <c r="B145" s="60" t="s">
        <v>449</v>
      </c>
      <c r="C145" s="61" t="s">
        <v>2104</v>
      </c>
      <c r="D145" s="72" t="s">
        <v>105</v>
      </c>
      <c r="E145" s="61" t="s">
        <v>83</v>
      </c>
      <c r="F145" s="72" t="s">
        <v>3178</v>
      </c>
      <c r="G145" s="72">
        <v>1999</v>
      </c>
      <c r="H145" s="73">
        <v>1</v>
      </c>
      <c r="I145" s="74">
        <v>1</v>
      </c>
      <c r="J145" s="74">
        <v>90</v>
      </c>
      <c r="K145" s="74">
        <v>1</v>
      </c>
      <c r="L145" s="62">
        <v>0</v>
      </c>
      <c r="M145" s="63">
        <v>0</v>
      </c>
      <c r="N145" s="63">
        <v>0</v>
      </c>
      <c r="O145" s="63">
        <v>0</v>
      </c>
      <c r="P145" s="63">
        <v>0</v>
      </c>
      <c r="Q145" s="63">
        <v>0</v>
      </c>
      <c r="R145" s="63">
        <v>0</v>
      </c>
      <c r="S145" s="63">
        <v>0</v>
      </c>
      <c r="T145" s="62">
        <v>0</v>
      </c>
      <c r="U145" s="63">
        <v>0</v>
      </c>
      <c r="V145" s="63">
        <v>0</v>
      </c>
      <c r="W145" s="63">
        <v>0</v>
      </c>
      <c r="X145" s="73">
        <v>2</v>
      </c>
      <c r="Y145" s="74">
        <v>6</v>
      </c>
      <c r="Z145" s="63">
        <v>0</v>
      </c>
      <c r="AA145" s="62">
        <v>0</v>
      </c>
      <c r="AB145" s="63">
        <v>0</v>
      </c>
      <c r="AC145" s="63">
        <v>0</v>
      </c>
      <c r="AD145" s="63">
        <v>0</v>
      </c>
      <c r="AE145" s="63">
        <v>0</v>
      </c>
      <c r="AF145" s="73">
        <v>0.03</v>
      </c>
      <c r="AG145" s="74">
        <v>0.02</v>
      </c>
      <c r="AH145" s="74">
        <v>0.05</v>
      </c>
      <c r="AI145" s="74">
        <v>0.03</v>
      </c>
      <c r="AJ145" s="74">
        <v>0.05</v>
      </c>
      <c r="AK145" s="66" t="s">
        <v>25</v>
      </c>
      <c r="AL145" s="31" t="s">
        <v>295</v>
      </c>
    </row>
    <row r="146" spans="1:38" ht="17.25" thickBot="1">
      <c r="A146" s="75">
        <v>144</v>
      </c>
      <c r="B146" s="60" t="s">
        <v>3179</v>
      </c>
      <c r="C146" s="61" t="s">
        <v>2134</v>
      </c>
      <c r="D146" s="72" t="s">
        <v>124</v>
      </c>
      <c r="E146" s="61" t="s">
        <v>2999</v>
      </c>
      <c r="F146" s="72" t="s">
        <v>3180</v>
      </c>
      <c r="G146" s="72">
        <v>1992</v>
      </c>
      <c r="H146" s="73">
        <v>1</v>
      </c>
      <c r="I146" s="74">
        <v>1</v>
      </c>
      <c r="J146" s="74">
        <v>90</v>
      </c>
      <c r="K146" s="74">
        <v>1</v>
      </c>
      <c r="L146" s="62">
        <v>0</v>
      </c>
      <c r="M146" s="63">
        <v>0</v>
      </c>
      <c r="N146" s="63">
        <v>0</v>
      </c>
      <c r="O146" s="63">
        <v>0</v>
      </c>
      <c r="P146" s="63">
        <v>0</v>
      </c>
      <c r="Q146" s="63">
        <v>0</v>
      </c>
      <c r="R146" s="63">
        <v>0</v>
      </c>
      <c r="S146" s="63">
        <v>0</v>
      </c>
      <c r="T146" s="62">
        <v>0</v>
      </c>
      <c r="U146" s="63">
        <v>0</v>
      </c>
      <c r="V146" s="63">
        <v>0</v>
      </c>
      <c r="W146" s="63">
        <v>0</v>
      </c>
      <c r="X146" s="62">
        <v>0</v>
      </c>
      <c r="Y146" s="63">
        <v>0</v>
      </c>
      <c r="Z146" s="63">
        <v>0</v>
      </c>
      <c r="AA146" s="62">
        <v>0</v>
      </c>
      <c r="AB146" s="63">
        <v>0</v>
      </c>
      <c r="AC146" s="63">
        <v>0</v>
      </c>
      <c r="AD146" s="63">
        <v>0</v>
      </c>
      <c r="AE146" s="63">
        <v>0</v>
      </c>
      <c r="AF146" s="62">
        <v>0</v>
      </c>
      <c r="AG146" s="63">
        <v>0</v>
      </c>
      <c r="AH146" s="63">
        <v>0</v>
      </c>
      <c r="AI146" s="63">
        <v>0</v>
      </c>
      <c r="AJ146" s="63">
        <v>0</v>
      </c>
      <c r="AK146" s="66" t="s">
        <v>25</v>
      </c>
      <c r="AL146" s="31" t="s">
        <v>635</v>
      </c>
    </row>
    <row r="147" spans="1:38" ht="17.25" thickBot="1">
      <c r="A147" s="75">
        <v>145</v>
      </c>
      <c r="B147" s="60" t="s">
        <v>453</v>
      </c>
      <c r="C147" s="61" t="s">
        <v>2102</v>
      </c>
      <c r="D147" s="72" t="s">
        <v>107</v>
      </c>
      <c r="E147" s="61" t="s">
        <v>96</v>
      </c>
      <c r="F147" s="72" t="s">
        <v>3181</v>
      </c>
      <c r="G147" s="72">
        <v>1993</v>
      </c>
      <c r="H147" s="73">
        <v>1</v>
      </c>
      <c r="I147" s="74">
        <v>1</v>
      </c>
      <c r="J147" s="74">
        <v>90</v>
      </c>
      <c r="K147" s="74">
        <v>1</v>
      </c>
      <c r="L147" s="62">
        <v>0</v>
      </c>
      <c r="M147" s="63">
        <v>0</v>
      </c>
      <c r="N147" s="63">
        <v>0</v>
      </c>
      <c r="O147" s="63">
        <v>0</v>
      </c>
      <c r="P147" s="63">
        <v>0</v>
      </c>
      <c r="Q147" s="63">
        <v>0</v>
      </c>
      <c r="R147" s="63">
        <v>0</v>
      </c>
      <c r="S147" s="63">
        <v>0</v>
      </c>
      <c r="T147" s="62">
        <v>0</v>
      </c>
      <c r="U147" s="63">
        <v>0</v>
      </c>
      <c r="V147" s="63">
        <v>0</v>
      </c>
      <c r="W147" s="63">
        <v>0</v>
      </c>
      <c r="X147" s="73">
        <v>1</v>
      </c>
      <c r="Y147" s="74">
        <v>5</v>
      </c>
      <c r="Z147" s="63">
        <v>0</v>
      </c>
      <c r="AA147" s="62">
        <v>0</v>
      </c>
      <c r="AB147" s="63">
        <v>0</v>
      </c>
      <c r="AC147" s="63">
        <v>0</v>
      </c>
      <c r="AD147" s="63">
        <v>0</v>
      </c>
      <c r="AE147" s="63">
        <v>0</v>
      </c>
      <c r="AF147" s="73">
        <v>0.04</v>
      </c>
      <c r="AG147" s="63">
        <v>0</v>
      </c>
      <c r="AH147" s="74">
        <v>0.04</v>
      </c>
      <c r="AI147" s="74">
        <v>0.04</v>
      </c>
      <c r="AJ147" s="74">
        <v>0.04</v>
      </c>
      <c r="AK147" s="66" t="s">
        <v>25</v>
      </c>
      <c r="AL147" s="31" t="s">
        <v>296</v>
      </c>
    </row>
    <row r="148" spans="1:38" ht="17.25" thickBot="1">
      <c r="A148" s="75">
        <v>146</v>
      </c>
      <c r="B148" s="60" t="s">
        <v>456</v>
      </c>
      <c r="C148" s="61" t="s">
        <v>2126</v>
      </c>
      <c r="D148" s="72" t="s">
        <v>105</v>
      </c>
      <c r="E148" s="61" t="s">
        <v>91</v>
      </c>
      <c r="F148" s="72" t="s">
        <v>3182</v>
      </c>
      <c r="G148" s="72">
        <v>1996</v>
      </c>
      <c r="H148" s="73">
        <v>1</v>
      </c>
      <c r="I148" s="63">
        <v>0</v>
      </c>
      <c r="J148" s="74">
        <v>5</v>
      </c>
      <c r="K148" s="74">
        <v>0.1</v>
      </c>
      <c r="L148" s="62">
        <v>0</v>
      </c>
      <c r="M148" s="63">
        <v>0</v>
      </c>
      <c r="N148" s="63">
        <v>0</v>
      </c>
      <c r="O148" s="63">
        <v>0</v>
      </c>
      <c r="P148" s="63">
        <v>0</v>
      </c>
      <c r="Q148" s="63">
        <v>0</v>
      </c>
      <c r="R148" s="63">
        <v>0</v>
      </c>
      <c r="S148" s="63">
        <v>0</v>
      </c>
      <c r="T148" s="62">
        <v>0</v>
      </c>
      <c r="U148" s="63">
        <v>0</v>
      </c>
      <c r="V148" s="63">
        <v>0</v>
      </c>
      <c r="W148" s="63">
        <v>0</v>
      </c>
      <c r="X148" s="62">
        <v>0</v>
      </c>
      <c r="Y148" s="63">
        <v>0</v>
      </c>
      <c r="Z148" s="63">
        <v>0</v>
      </c>
      <c r="AA148" s="62">
        <v>0</v>
      </c>
      <c r="AB148" s="63">
        <v>0</v>
      </c>
      <c r="AC148" s="63">
        <v>0</v>
      </c>
      <c r="AD148" s="63">
        <v>0</v>
      </c>
      <c r="AE148" s="63">
        <v>0</v>
      </c>
      <c r="AF148" s="62">
        <v>0</v>
      </c>
      <c r="AG148" s="63">
        <v>0</v>
      </c>
      <c r="AH148" s="63">
        <v>0</v>
      </c>
      <c r="AI148" s="63">
        <v>0</v>
      </c>
      <c r="AJ148" s="63">
        <v>0</v>
      </c>
      <c r="AK148" s="66" t="s">
        <v>25</v>
      </c>
      <c r="AL148" s="31" t="s">
        <v>298</v>
      </c>
    </row>
    <row r="149" spans="1:38" ht="17.25" thickBot="1">
      <c r="A149" s="75">
        <v>147</v>
      </c>
      <c r="B149" s="60" t="s">
        <v>3183</v>
      </c>
      <c r="C149" s="61" t="s">
        <v>2160</v>
      </c>
      <c r="D149" s="72" t="s">
        <v>107</v>
      </c>
      <c r="E149" s="61" t="s">
        <v>95</v>
      </c>
      <c r="F149" s="72" t="s">
        <v>3184</v>
      </c>
      <c r="G149" s="72">
        <v>2003</v>
      </c>
      <c r="H149" s="73">
        <v>1</v>
      </c>
      <c r="I149" s="74">
        <v>1</v>
      </c>
      <c r="J149" s="74">
        <v>90</v>
      </c>
      <c r="K149" s="74">
        <v>1</v>
      </c>
      <c r="L149" s="62">
        <v>0</v>
      </c>
      <c r="M149" s="63">
        <v>0</v>
      </c>
      <c r="N149" s="63">
        <v>0</v>
      </c>
      <c r="O149" s="63">
        <v>0</v>
      </c>
      <c r="P149" s="63">
        <v>0</v>
      </c>
      <c r="Q149" s="63">
        <v>0</v>
      </c>
      <c r="R149" s="63">
        <v>0</v>
      </c>
      <c r="S149" s="63">
        <v>0</v>
      </c>
      <c r="T149" s="62">
        <v>0</v>
      </c>
      <c r="U149" s="63">
        <v>0</v>
      </c>
      <c r="V149" s="63">
        <v>0</v>
      </c>
      <c r="W149" s="63">
        <v>0</v>
      </c>
      <c r="X149" s="73">
        <v>1</v>
      </c>
      <c r="Y149" s="74">
        <v>3</v>
      </c>
      <c r="Z149" s="74">
        <v>4</v>
      </c>
      <c r="AA149" s="62">
        <v>0</v>
      </c>
      <c r="AB149" s="63">
        <v>0</v>
      </c>
      <c r="AC149" s="63">
        <v>0</v>
      </c>
      <c r="AD149" s="63">
        <v>0</v>
      </c>
      <c r="AE149" s="63">
        <v>0</v>
      </c>
      <c r="AF149" s="62">
        <v>0</v>
      </c>
      <c r="AG149" s="74">
        <v>0.05</v>
      </c>
      <c r="AH149" s="74">
        <v>0.05</v>
      </c>
      <c r="AI149" s="63">
        <v>0</v>
      </c>
      <c r="AJ149" s="74">
        <v>0.05</v>
      </c>
      <c r="AK149" s="66" t="s">
        <v>25</v>
      </c>
      <c r="AL149" s="31" t="s">
        <v>2056</v>
      </c>
    </row>
    <row r="150" spans="1:38" ht="17.25" thickBot="1">
      <c r="A150" s="75">
        <v>148</v>
      </c>
      <c r="B150" s="60" t="s">
        <v>460</v>
      </c>
      <c r="C150" s="61" t="s">
        <v>2102</v>
      </c>
      <c r="D150" s="72" t="s">
        <v>107</v>
      </c>
      <c r="E150" s="61" t="s">
        <v>93</v>
      </c>
      <c r="F150" s="72" t="s">
        <v>3185</v>
      </c>
      <c r="G150" s="72">
        <v>1997</v>
      </c>
      <c r="H150" s="73">
        <v>1</v>
      </c>
      <c r="I150" s="74">
        <v>1</v>
      </c>
      <c r="J150" s="74">
        <v>90</v>
      </c>
      <c r="K150" s="74">
        <v>1</v>
      </c>
      <c r="L150" s="62">
        <v>0</v>
      </c>
      <c r="M150" s="63">
        <v>0</v>
      </c>
      <c r="N150" s="63">
        <v>0</v>
      </c>
      <c r="O150" s="63">
        <v>0</v>
      </c>
      <c r="P150" s="63">
        <v>0</v>
      </c>
      <c r="Q150" s="63">
        <v>0</v>
      </c>
      <c r="R150" s="63">
        <v>0</v>
      </c>
      <c r="S150" s="63">
        <v>0</v>
      </c>
      <c r="T150" s="62">
        <v>0</v>
      </c>
      <c r="U150" s="63">
        <v>0</v>
      </c>
      <c r="V150" s="63">
        <v>0</v>
      </c>
      <c r="W150" s="74">
        <v>0.1</v>
      </c>
      <c r="X150" s="73">
        <v>1</v>
      </c>
      <c r="Y150" s="74">
        <v>1</v>
      </c>
      <c r="Z150" s="63">
        <v>0</v>
      </c>
      <c r="AA150" s="62">
        <v>0</v>
      </c>
      <c r="AB150" s="63">
        <v>0</v>
      </c>
      <c r="AC150" s="63">
        <v>0</v>
      </c>
      <c r="AD150" s="63">
        <v>0</v>
      </c>
      <c r="AE150" s="63">
        <v>0</v>
      </c>
      <c r="AF150" s="73">
        <v>0.03</v>
      </c>
      <c r="AG150" s="74">
        <v>0.03</v>
      </c>
      <c r="AH150" s="74">
        <v>0.06</v>
      </c>
      <c r="AI150" s="74">
        <v>0.03</v>
      </c>
      <c r="AJ150" s="74">
        <v>0.06</v>
      </c>
      <c r="AK150" s="66" t="s">
        <v>25</v>
      </c>
      <c r="AL150" s="31" t="s">
        <v>299</v>
      </c>
    </row>
    <row r="151" spans="1:38" ht="17.25" thickBot="1">
      <c r="A151" s="75">
        <v>149</v>
      </c>
      <c r="B151" s="60" t="s">
        <v>3186</v>
      </c>
      <c r="C151" s="61" t="s">
        <v>2108</v>
      </c>
      <c r="D151" s="72" t="s">
        <v>103</v>
      </c>
      <c r="E151" s="61" t="s">
        <v>95</v>
      </c>
      <c r="F151" s="72" t="s">
        <v>3187</v>
      </c>
      <c r="G151" s="72">
        <v>1999</v>
      </c>
      <c r="H151" s="73">
        <v>1</v>
      </c>
      <c r="I151" s="63">
        <v>0</v>
      </c>
      <c r="J151" s="74">
        <v>31</v>
      </c>
      <c r="K151" s="74">
        <v>0.3</v>
      </c>
      <c r="L151" s="62">
        <v>0</v>
      </c>
      <c r="M151" s="63">
        <v>0</v>
      </c>
      <c r="N151" s="63">
        <v>0</v>
      </c>
      <c r="O151" s="63">
        <v>0</v>
      </c>
      <c r="P151" s="63">
        <v>0</v>
      </c>
      <c r="Q151" s="63">
        <v>0</v>
      </c>
      <c r="R151" s="63">
        <v>0</v>
      </c>
      <c r="S151" s="63">
        <v>0</v>
      </c>
      <c r="T151" s="62">
        <v>0</v>
      </c>
      <c r="U151" s="63">
        <v>0</v>
      </c>
      <c r="V151" s="63">
        <v>0</v>
      </c>
      <c r="W151" s="63">
        <v>0</v>
      </c>
      <c r="X151" s="62">
        <v>0</v>
      </c>
      <c r="Y151" s="74">
        <v>1</v>
      </c>
      <c r="Z151" s="74">
        <v>1</v>
      </c>
      <c r="AA151" s="62">
        <v>0</v>
      </c>
      <c r="AB151" s="63">
        <v>0</v>
      </c>
      <c r="AC151" s="63">
        <v>0</v>
      </c>
      <c r="AD151" s="63">
        <v>0</v>
      </c>
      <c r="AE151" s="63">
        <v>0</v>
      </c>
      <c r="AF151" s="62">
        <v>0</v>
      </c>
      <c r="AG151" s="63">
        <v>0</v>
      </c>
      <c r="AH151" s="63">
        <v>0</v>
      </c>
      <c r="AI151" s="63">
        <v>0</v>
      </c>
      <c r="AJ151" s="63">
        <v>0</v>
      </c>
      <c r="AK151" s="66" t="s">
        <v>25</v>
      </c>
      <c r="AL151" s="31" t="s">
        <v>300</v>
      </c>
    </row>
    <row r="152" spans="1:38" ht="17.25" thickBot="1">
      <c r="A152" s="75">
        <v>150</v>
      </c>
      <c r="B152" s="60" t="s">
        <v>3188</v>
      </c>
      <c r="C152" s="61" t="s">
        <v>2142</v>
      </c>
      <c r="D152" s="72" t="s">
        <v>105</v>
      </c>
      <c r="E152" s="61" t="s">
        <v>2646</v>
      </c>
      <c r="F152" s="72" t="s">
        <v>3189</v>
      </c>
      <c r="G152" s="72">
        <v>2004</v>
      </c>
      <c r="H152" s="73">
        <v>1</v>
      </c>
      <c r="I152" s="74">
        <v>1</v>
      </c>
      <c r="J152" s="74">
        <v>60</v>
      </c>
      <c r="K152" s="74">
        <v>0.7</v>
      </c>
      <c r="L152" s="62">
        <v>0</v>
      </c>
      <c r="M152" s="63">
        <v>0</v>
      </c>
      <c r="N152" s="63">
        <v>0</v>
      </c>
      <c r="O152" s="63">
        <v>0</v>
      </c>
      <c r="P152" s="63">
        <v>0</v>
      </c>
      <c r="Q152" s="63">
        <v>0</v>
      </c>
      <c r="R152" s="63">
        <v>0</v>
      </c>
      <c r="S152" s="63">
        <v>0</v>
      </c>
      <c r="T152" s="73">
        <v>0.1</v>
      </c>
      <c r="U152" s="74">
        <v>0.1</v>
      </c>
      <c r="V152" s="74">
        <v>0.1</v>
      </c>
      <c r="W152" s="74">
        <v>0.2</v>
      </c>
      <c r="X152" s="73">
        <v>1</v>
      </c>
      <c r="Y152" s="63">
        <v>0</v>
      </c>
      <c r="Z152" s="74">
        <v>1</v>
      </c>
      <c r="AA152" s="62">
        <v>0</v>
      </c>
      <c r="AB152" s="63">
        <v>0</v>
      </c>
      <c r="AC152" s="63">
        <v>0</v>
      </c>
      <c r="AD152" s="63">
        <v>0</v>
      </c>
      <c r="AE152" s="63">
        <v>0</v>
      </c>
      <c r="AF152" s="73">
        <v>0.12</v>
      </c>
      <c r="AG152" s="74">
        <v>0.22</v>
      </c>
      <c r="AH152" s="74">
        <v>0.34</v>
      </c>
      <c r="AI152" s="74">
        <v>0.12</v>
      </c>
      <c r="AJ152" s="74">
        <v>0.34</v>
      </c>
      <c r="AK152" s="66" t="s">
        <v>25</v>
      </c>
      <c r="AL152" s="31" t="s">
        <v>302</v>
      </c>
    </row>
    <row r="153" spans="1:38" ht="17.25" thickBot="1">
      <c r="A153" s="75">
        <v>151</v>
      </c>
      <c r="B153" s="60" t="s">
        <v>464</v>
      </c>
      <c r="C153" s="61" t="s">
        <v>2104</v>
      </c>
      <c r="D153" s="72" t="s">
        <v>107</v>
      </c>
      <c r="E153" s="61" t="s">
        <v>79</v>
      </c>
      <c r="F153" s="72" t="s">
        <v>3190</v>
      </c>
      <c r="G153" s="72">
        <v>1999</v>
      </c>
      <c r="H153" s="73">
        <v>1</v>
      </c>
      <c r="I153" s="74">
        <v>1</v>
      </c>
      <c r="J153" s="74">
        <v>90</v>
      </c>
      <c r="K153" s="74">
        <v>1</v>
      </c>
      <c r="L153" s="62">
        <v>0</v>
      </c>
      <c r="M153" s="63">
        <v>0</v>
      </c>
      <c r="N153" s="63">
        <v>0</v>
      </c>
      <c r="O153" s="63">
        <v>0</v>
      </c>
      <c r="P153" s="63">
        <v>0</v>
      </c>
      <c r="Q153" s="63">
        <v>0</v>
      </c>
      <c r="R153" s="63">
        <v>0</v>
      </c>
      <c r="S153" s="63">
        <v>0</v>
      </c>
      <c r="T153" s="62">
        <v>0</v>
      </c>
      <c r="U153" s="63">
        <v>0</v>
      </c>
      <c r="V153" s="63">
        <v>0</v>
      </c>
      <c r="W153" s="63">
        <v>0</v>
      </c>
      <c r="X153" s="62">
        <v>0</v>
      </c>
      <c r="Y153" s="63">
        <v>0</v>
      </c>
      <c r="Z153" s="63">
        <v>0</v>
      </c>
      <c r="AA153" s="62">
        <v>0</v>
      </c>
      <c r="AB153" s="63">
        <v>0</v>
      </c>
      <c r="AC153" s="63">
        <v>0</v>
      </c>
      <c r="AD153" s="63">
        <v>0</v>
      </c>
      <c r="AE153" s="63">
        <v>0</v>
      </c>
      <c r="AF153" s="62">
        <v>0</v>
      </c>
      <c r="AG153" s="63">
        <v>0</v>
      </c>
      <c r="AH153" s="63">
        <v>0</v>
      </c>
      <c r="AI153" s="63">
        <v>0</v>
      </c>
      <c r="AJ153" s="63">
        <v>0</v>
      </c>
      <c r="AK153" s="66" t="s">
        <v>25</v>
      </c>
      <c r="AL153" s="31" t="s">
        <v>303</v>
      </c>
    </row>
    <row r="154" spans="1:38" ht="17.25" thickBot="1">
      <c r="A154" s="75">
        <v>152</v>
      </c>
      <c r="B154" s="60" t="s">
        <v>466</v>
      </c>
      <c r="C154" s="61" t="s">
        <v>2102</v>
      </c>
      <c r="D154" s="72" t="s">
        <v>107</v>
      </c>
      <c r="E154" s="61" t="s">
        <v>83</v>
      </c>
      <c r="F154" s="72" t="s">
        <v>3191</v>
      </c>
      <c r="G154" s="72">
        <v>1997</v>
      </c>
      <c r="H154" s="73">
        <v>1</v>
      </c>
      <c r="I154" s="74">
        <v>1</v>
      </c>
      <c r="J154" s="74">
        <v>90</v>
      </c>
      <c r="K154" s="74">
        <v>1</v>
      </c>
      <c r="L154" s="62">
        <v>0</v>
      </c>
      <c r="M154" s="63">
        <v>0</v>
      </c>
      <c r="N154" s="63">
        <v>0</v>
      </c>
      <c r="O154" s="63">
        <v>0</v>
      </c>
      <c r="P154" s="63">
        <v>0</v>
      </c>
      <c r="Q154" s="63">
        <v>0</v>
      </c>
      <c r="R154" s="63">
        <v>0</v>
      </c>
      <c r="S154" s="63">
        <v>0</v>
      </c>
      <c r="T154" s="62">
        <v>0</v>
      </c>
      <c r="U154" s="63">
        <v>0</v>
      </c>
      <c r="V154" s="63">
        <v>0</v>
      </c>
      <c r="W154" s="63">
        <v>0</v>
      </c>
      <c r="X154" s="62">
        <v>0</v>
      </c>
      <c r="Y154" s="74">
        <v>3</v>
      </c>
      <c r="Z154" s="63">
        <v>0</v>
      </c>
      <c r="AA154" s="62">
        <v>0</v>
      </c>
      <c r="AB154" s="63">
        <v>0</v>
      </c>
      <c r="AC154" s="63">
        <v>0</v>
      </c>
      <c r="AD154" s="63">
        <v>0</v>
      </c>
      <c r="AE154" s="63">
        <v>0</v>
      </c>
      <c r="AF154" s="62">
        <v>0</v>
      </c>
      <c r="AG154" s="63">
        <v>0</v>
      </c>
      <c r="AH154" s="63">
        <v>0</v>
      </c>
      <c r="AI154" s="63">
        <v>0</v>
      </c>
      <c r="AJ154" s="63">
        <v>0</v>
      </c>
      <c r="AK154" s="66" t="s">
        <v>25</v>
      </c>
      <c r="AL154" s="31" t="s">
        <v>305</v>
      </c>
    </row>
    <row r="155" spans="1:38" ht="17.25" thickBot="1">
      <c r="A155" s="75">
        <v>153</v>
      </c>
      <c r="B155" s="60" t="s">
        <v>469</v>
      </c>
      <c r="C155" s="61" t="s">
        <v>2141</v>
      </c>
      <c r="D155" s="72" t="s">
        <v>105</v>
      </c>
      <c r="E155" s="61" t="s">
        <v>87</v>
      </c>
      <c r="F155" s="72" t="s">
        <v>3192</v>
      </c>
      <c r="G155" s="72">
        <v>1989</v>
      </c>
      <c r="H155" s="73">
        <v>1</v>
      </c>
      <c r="I155" s="63">
        <v>0</v>
      </c>
      <c r="J155" s="74">
        <v>1</v>
      </c>
      <c r="K155" s="63">
        <v>0</v>
      </c>
      <c r="L155" s="62">
        <v>0</v>
      </c>
      <c r="M155" s="63">
        <v>0</v>
      </c>
      <c r="N155" s="63">
        <v>0</v>
      </c>
      <c r="O155" s="63">
        <v>0</v>
      </c>
      <c r="P155" s="63">
        <v>0</v>
      </c>
      <c r="Q155" s="63">
        <v>0</v>
      </c>
      <c r="R155" s="63">
        <v>0</v>
      </c>
      <c r="S155" s="63">
        <v>0</v>
      </c>
      <c r="T155" s="62">
        <v>0</v>
      </c>
      <c r="U155" s="63">
        <v>0</v>
      </c>
      <c r="V155" s="63">
        <v>0</v>
      </c>
      <c r="W155" s="63">
        <v>0</v>
      </c>
      <c r="X155" s="62">
        <v>0</v>
      </c>
      <c r="Y155" s="74">
        <v>1</v>
      </c>
      <c r="Z155" s="63">
        <v>0</v>
      </c>
      <c r="AA155" s="62">
        <v>0</v>
      </c>
      <c r="AB155" s="63">
        <v>0</v>
      </c>
      <c r="AC155" s="63">
        <v>0</v>
      </c>
      <c r="AD155" s="63">
        <v>0</v>
      </c>
      <c r="AE155" s="63">
        <v>0</v>
      </c>
      <c r="AF155" s="73">
        <v>2.02</v>
      </c>
      <c r="AG155" s="63">
        <v>0</v>
      </c>
      <c r="AH155" s="74">
        <v>2.02</v>
      </c>
      <c r="AI155" s="74">
        <v>2.02</v>
      </c>
      <c r="AJ155" s="74">
        <v>2.02</v>
      </c>
      <c r="AK155" s="66" t="s">
        <v>25</v>
      </c>
      <c r="AL155" s="31" t="s">
        <v>307</v>
      </c>
    </row>
    <row r="156" spans="1:38" ht="17.25" thickBot="1">
      <c r="A156" s="75">
        <v>154</v>
      </c>
      <c r="B156" s="60" t="s">
        <v>471</v>
      </c>
      <c r="C156" s="61" t="s">
        <v>2133</v>
      </c>
      <c r="D156" s="72" t="s">
        <v>105</v>
      </c>
      <c r="E156" s="61" t="s">
        <v>65</v>
      </c>
      <c r="F156" s="72" t="s">
        <v>3193</v>
      </c>
      <c r="G156" s="72">
        <v>1994</v>
      </c>
      <c r="H156" s="73">
        <v>1</v>
      </c>
      <c r="I156" s="63">
        <v>0</v>
      </c>
      <c r="J156" s="74">
        <v>68</v>
      </c>
      <c r="K156" s="74">
        <v>0.8</v>
      </c>
      <c r="L156" s="62">
        <v>0</v>
      </c>
      <c r="M156" s="63">
        <v>0</v>
      </c>
      <c r="N156" s="63">
        <v>0</v>
      </c>
      <c r="O156" s="63">
        <v>0</v>
      </c>
      <c r="P156" s="63">
        <v>0</v>
      </c>
      <c r="Q156" s="63">
        <v>0</v>
      </c>
      <c r="R156" s="63">
        <v>0</v>
      </c>
      <c r="S156" s="63">
        <v>0</v>
      </c>
      <c r="T156" s="62">
        <v>0</v>
      </c>
      <c r="U156" s="63">
        <v>0</v>
      </c>
      <c r="V156" s="74">
        <v>0.2</v>
      </c>
      <c r="W156" s="74">
        <v>0.2</v>
      </c>
      <c r="X156" s="73">
        <v>1</v>
      </c>
      <c r="Y156" s="74">
        <v>4</v>
      </c>
      <c r="Z156" s="74">
        <v>2</v>
      </c>
      <c r="AA156" s="62">
        <v>0</v>
      </c>
      <c r="AB156" s="63">
        <v>0</v>
      </c>
      <c r="AC156" s="63">
        <v>0</v>
      </c>
      <c r="AD156" s="63">
        <v>0</v>
      </c>
      <c r="AE156" s="63">
        <v>0</v>
      </c>
      <c r="AF156" s="62">
        <v>0</v>
      </c>
      <c r="AG156" s="74">
        <v>0.32</v>
      </c>
      <c r="AH156" s="74">
        <v>0.32</v>
      </c>
      <c r="AI156" s="63">
        <v>0</v>
      </c>
      <c r="AJ156" s="74">
        <v>0.32</v>
      </c>
      <c r="AK156" s="66" t="s">
        <v>25</v>
      </c>
      <c r="AL156" s="31" t="s">
        <v>308</v>
      </c>
    </row>
    <row r="157" spans="1:38" ht="17.25" thickBot="1">
      <c r="A157" s="75">
        <v>155</v>
      </c>
      <c r="B157" s="60" t="s">
        <v>474</v>
      </c>
      <c r="C157" s="61" t="s">
        <v>2119</v>
      </c>
      <c r="D157" s="72" t="s">
        <v>103</v>
      </c>
      <c r="E157" s="61" t="s">
        <v>71</v>
      </c>
      <c r="F157" s="72" t="s">
        <v>3194</v>
      </c>
      <c r="G157" s="72">
        <v>2000</v>
      </c>
      <c r="H157" s="73">
        <v>1</v>
      </c>
      <c r="I157" s="74">
        <v>1</v>
      </c>
      <c r="J157" s="74">
        <v>90</v>
      </c>
      <c r="K157" s="74">
        <v>1</v>
      </c>
      <c r="L157" s="62">
        <v>0</v>
      </c>
      <c r="M157" s="63">
        <v>0</v>
      </c>
      <c r="N157" s="63">
        <v>0</v>
      </c>
      <c r="O157" s="63">
        <v>0</v>
      </c>
      <c r="P157" s="63">
        <v>0</v>
      </c>
      <c r="Q157" s="63">
        <v>0</v>
      </c>
      <c r="R157" s="63">
        <v>0</v>
      </c>
      <c r="S157" s="63">
        <v>0</v>
      </c>
      <c r="T157" s="62">
        <v>0</v>
      </c>
      <c r="U157" s="63">
        <v>0</v>
      </c>
      <c r="V157" s="74">
        <v>0.1</v>
      </c>
      <c r="W157" s="74">
        <v>0.1</v>
      </c>
      <c r="X157" s="73">
        <v>4</v>
      </c>
      <c r="Y157" s="74">
        <v>3</v>
      </c>
      <c r="Z157" s="74">
        <v>11</v>
      </c>
      <c r="AA157" s="62">
        <v>0</v>
      </c>
      <c r="AB157" s="63">
        <v>0</v>
      </c>
      <c r="AC157" s="63">
        <v>0</v>
      </c>
      <c r="AD157" s="63">
        <v>0</v>
      </c>
      <c r="AE157" s="63">
        <v>0</v>
      </c>
      <c r="AF157" s="73">
        <v>0.04</v>
      </c>
      <c r="AG157" s="74">
        <v>0.05</v>
      </c>
      <c r="AH157" s="74">
        <v>0.09</v>
      </c>
      <c r="AI157" s="74">
        <v>0.04</v>
      </c>
      <c r="AJ157" s="74">
        <v>0.09</v>
      </c>
      <c r="AK157" s="66" t="s">
        <v>25</v>
      </c>
      <c r="AL157" s="31" t="s">
        <v>309</v>
      </c>
    </row>
    <row r="158" spans="1:38" ht="17.25" thickBot="1">
      <c r="A158" s="75">
        <v>156</v>
      </c>
      <c r="B158" s="60" t="s">
        <v>479</v>
      </c>
      <c r="C158" s="61" t="s">
        <v>2110</v>
      </c>
      <c r="D158" s="72" t="s">
        <v>107</v>
      </c>
      <c r="E158" s="61" t="s">
        <v>65</v>
      </c>
      <c r="F158" s="72" t="s">
        <v>3195</v>
      </c>
      <c r="G158" s="72">
        <v>1994</v>
      </c>
      <c r="H158" s="73">
        <v>1</v>
      </c>
      <c r="I158" s="63">
        <v>0</v>
      </c>
      <c r="J158" s="74">
        <v>12</v>
      </c>
      <c r="K158" s="74">
        <v>0.1</v>
      </c>
      <c r="L158" s="62">
        <v>0</v>
      </c>
      <c r="M158" s="63">
        <v>0</v>
      </c>
      <c r="N158" s="63">
        <v>0</v>
      </c>
      <c r="O158" s="63">
        <v>0</v>
      </c>
      <c r="P158" s="63">
        <v>0</v>
      </c>
      <c r="Q158" s="63">
        <v>0</v>
      </c>
      <c r="R158" s="63">
        <v>0</v>
      </c>
      <c r="S158" s="63">
        <v>0</v>
      </c>
      <c r="T158" s="62">
        <v>0</v>
      </c>
      <c r="U158" s="63">
        <v>0</v>
      </c>
      <c r="V158" s="63">
        <v>0</v>
      </c>
      <c r="W158" s="63">
        <v>0</v>
      </c>
      <c r="X158" s="62">
        <v>0</v>
      </c>
      <c r="Y158" s="63">
        <v>0</v>
      </c>
      <c r="Z158" s="63">
        <v>0</v>
      </c>
      <c r="AA158" s="62">
        <v>0</v>
      </c>
      <c r="AB158" s="63">
        <v>0</v>
      </c>
      <c r="AC158" s="63">
        <v>0</v>
      </c>
      <c r="AD158" s="63">
        <v>0</v>
      </c>
      <c r="AE158" s="63">
        <v>0</v>
      </c>
      <c r="AF158" s="73">
        <v>0.27</v>
      </c>
      <c r="AG158" s="63">
        <v>0</v>
      </c>
      <c r="AH158" s="74">
        <v>0.27</v>
      </c>
      <c r="AI158" s="74">
        <v>0.27</v>
      </c>
      <c r="AJ158" s="74">
        <v>0.27</v>
      </c>
      <c r="AK158" s="66" t="s">
        <v>25</v>
      </c>
      <c r="AL158" s="31" t="s">
        <v>311</v>
      </c>
    </row>
    <row r="159" spans="1:38" ht="17.25" thickBot="1">
      <c r="A159" s="75">
        <v>157</v>
      </c>
      <c r="B159" s="60" t="s">
        <v>3196</v>
      </c>
      <c r="C159" s="61" t="s">
        <v>2104</v>
      </c>
      <c r="D159" s="72" t="s">
        <v>2123</v>
      </c>
      <c r="E159" s="61" t="s">
        <v>2647</v>
      </c>
      <c r="F159" s="72" t="s">
        <v>3197</v>
      </c>
      <c r="G159" s="72">
        <v>2001</v>
      </c>
      <c r="H159" s="73">
        <v>1</v>
      </c>
      <c r="I159" s="63">
        <v>0</v>
      </c>
      <c r="J159" s="74">
        <v>11</v>
      </c>
      <c r="K159" s="74">
        <v>0.1</v>
      </c>
      <c r="L159" s="62">
        <v>0</v>
      </c>
      <c r="M159" s="63">
        <v>0</v>
      </c>
      <c r="N159" s="63">
        <v>0</v>
      </c>
      <c r="O159" s="63">
        <v>0</v>
      </c>
      <c r="P159" s="63">
        <v>0</v>
      </c>
      <c r="Q159" s="63">
        <v>0</v>
      </c>
      <c r="R159" s="63">
        <v>0</v>
      </c>
      <c r="S159" s="63">
        <v>0</v>
      </c>
      <c r="T159" s="62">
        <v>0</v>
      </c>
      <c r="U159" s="63">
        <v>0</v>
      </c>
      <c r="V159" s="63">
        <v>0</v>
      </c>
      <c r="W159" s="63">
        <v>0</v>
      </c>
      <c r="X159" s="62">
        <v>0</v>
      </c>
      <c r="Y159" s="63">
        <v>0</v>
      </c>
      <c r="Z159" s="63">
        <v>0</v>
      </c>
      <c r="AA159" s="62">
        <v>0</v>
      </c>
      <c r="AB159" s="63">
        <v>0</v>
      </c>
      <c r="AC159" s="63">
        <v>0</v>
      </c>
      <c r="AD159" s="63">
        <v>0</v>
      </c>
      <c r="AE159" s="63">
        <v>0</v>
      </c>
      <c r="AF159" s="62">
        <v>0</v>
      </c>
      <c r="AG159" s="63">
        <v>0</v>
      </c>
      <c r="AH159" s="63">
        <v>0</v>
      </c>
      <c r="AI159" s="63">
        <v>0</v>
      </c>
      <c r="AJ159" s="63">
        <v>0</v>
      </c>
      <c r="AK159" s="66" t="s">
        <v>25</v>
      </c>
      <c r="AL159" s="31" t="s">
        <v>313</v>
      </c>
    </row>
    <row r="160" spans="1:38" ht="17.25" thickBot="1">
      <c r="A160" s="75">
        <v>158</v>
      </c>
      <c r="B160" s="60" t="s">
        <v>486</v>
      </c>
      <c r="C160" s="61" t="s">
        <v>2118</v>
      </c>
      <c r="D160" s="72" t="s">
        <v>105</v>
      </c>
      <c r="E160" s="61" t="s">
        <v>93</v>
      </c>
      <c r="F160" s="72" t="s">
        <v>3198</v>
      </c>
      <c r="G160" s="72">
        <v>1993</v>
      </c>
      <c r="H160" s="73">
        <v>1</v>
      </c>
      <c r="I160" s="74">
        <v>1</v>
      </c>
      <c r="J160" s="74">
        <v>90</v>
      </c>
      <c r="K160" s="74">
        <v>1</v>
      </c>
      <c r="L160" s="62">
        <v>0</v>
      </c>
      <c r="M160" s="63">
        <v>0</v>
      </c>
      <c r="N160" s="63">
        <v>0</v>
      </c>
      <c r="O160" s="63">
        <v>0</v>
      </c>
      <c r="P160" s="63">
        <v>0</v>
      </c>
      <c r="Q160" s="63">
        <v>0</v>
      </c>
      <c r="R160" s="74">
        <v>1</v>
      </c>
      <c r="S160" s="63">
        <v>0</v>
      </c>
      <c r="T160" s="73">
        <v>0.1</v>
      </c>
      <c r="U160" s="74">
        <v>0.1</v>
      </c>
      <c r="V160" s="63">
        <v>0</v>
      </c>
      <c r="W160" s="74">
        <v>0.1</v>
      </c>
      <c r="X160" s="73">
        <v>1</v>
      </c>
      <c r="Y160" s="74">
        <v>4</v>
      </c>
      <c r="Z160" s="74">
        <v>2</v>
      </c>
      <c r="AA160" s="62">
        <v>0</v>
      </c>
      <c r="AB160" s="63">
        <v>0</v>
      </c>
      <c r="AC160" s="63">
        <v>0</v>
      </c>
      <c r="AD160" s="63">
        <v>0</v>
      </c>
      <c r="AE160" s="63">
        <v>0</v>
      </c>
      <c r="AF160" s="73">
        <v>0.1</v>
      </c>
      <c r="AG160" s="63">
        <v>0</v>
      </c>
      <c r="AH160" s="74">
        <v>0.1</v>
      </c>
      <c r="AI160" s="74">
        <v>0.1</v>
      </c>
      <c r="AJ160" s="74">
        <v>0.1</v>
      </c>
      <c r="AK160" s="66" t="s">
        <v>25</v>
      </c>
      <c r="AL160" s="31" t="s">
        <v>315</v>
      </c>
    </row>
    <row r="161" spans="1:38" ht="17.25" thickBot="1">
      <c r="A161" s="75">
        <v>159</v>
      </c>
      <c r="B161" s="60" t="s">
        <v>76</v>
      </c>
      <c r="C161" s="61" t="s">
        <v>2126</v>
      </c>
      <c r="D161" s="72" t="s">
        <v>124</v>
      </c>
      <c r="E161" s="61" t="s">
        <v>75</v>
      </c>
      <c r="F161" s="72" t="s">
        <v>3199</v>
      </c>
      <c r="G161" s="72">
        <v>1992</v>
      </c>
      <c r="H161" s="73">
        <v>1</v>
      </c>
      <c r="I161" s="74">
        <v>1</v>
      </c>
      <c r="J161" s="74">
        <v>90</v>
      </c>
      <c r="K161" s="74">
        <v>1</v>
      </c>
      <c r="L161" s="62">
        <v>0</v>
      </c>
      <c r="M161" s="63">
        <v>0</v>
      </c>
      <c r="N161" s="63">
        <v>0</v>
      </c>
      <c r="O161" s="63">
        <v>0</v>
      </c>
      <c r="P161" s="63">
        <v>0</v>
      </c>
      <c r="Q161" s="63">
        <v>0</v>
      </c>
      <c r="R161" s="63">
        <v>0</v>
      </c>
      <c r="S161" s="63">
        <v>0</v>
      </c>
      <c r="T161" s="62">
        <v>0</v>
      </c>
      <c r="U161" s="63">
        <v>0</v>
      </c>
      <c r="V161" s="63">
        <v>0</v>
      </c>
      <c r="W161" s="63">
        <v>0</v>
      </c>
      <c r="X161" s="62">
        <v>0</v>
      </c>
      <c r="Y161" s="63">
        <v>0</v>
      </c>
      <c r="Z161" s="63">
        <v>0</v>
      </c>
      <c r="AA161" s="62">
        <v>0</v>
      </c>
      <c r="AB161" s="63">
        <v>0</v>
      </c>
      <c r="AC161" s="63">
        <v>0</v>
      </c>
      <c r="AD161" s="63">
        <v>0</v>
      </c>
      <c r="AE161" s="63">
        <v>0</v>
      </c>
      <c r="AF161" s="62">
        <v>0</v>
      </c>
      <c r="AG161" s="63">
        <v>0</v>
      </c>
      <c r="AH161" s="63">
        <v>0</v>
      </c>
      <c r="AI161" s="63">
        <v>0</v>
      </c>
      <c r="AJ161" s="63">
        <v>0</v>
      </c>
      <c r="AK161" s="66" t="s">
        <v>25</v>
      </c>
      <c r="AL161" s="31" t="s">
        <v>316</v>
      </c>
    </row>
    <row r="162" spans="1:38" ht="17.25" thickBot="1">
      <c r="A162" s="75">
        <v>160</v>
      </c>
      <c r="B162" s="60" t="s">
        <v>490</v>
      </c>
      <c r="C162" s="61" t="s">
        <v>2136</v>
      </c>
      <c r="D162" s="72" t="s">
        <v>105</v>
      </c>
      <c r="E162" s="61" t="s">
        <v>85</v>
      </c>
      <c r="F162" s="72" t="s">
        <v>3200</v>
      </c>
      <c r="G162" s="72">
        <v>1994</v>
      </c>
      <c r="H162" s="73">
        <v>1</v>
      </c>
      <c r="I162" s="74">
        <v>1</v>
      </c>
      <c r="J162" s="74">
        <v>90</v>
      </c>
      <c r="K162" s="74">
        <v>1</v>
      </c>
      <c r="L162" s="62">
        <v>0</v>
      </c>
      <c r="M162" s="63">
        <v>0</v>
      </c>
      <c r="N162" s="63">
        <v>0</v>
      </c>
      <c r="O162" s="63">
        <v>0</v>
      </c>
      <c r="P162" s="63">
        <v>0</v>
      </c>
      <c r="Q162" s="63">
        <v>0</v>
      </c>
      <c r="R162" s="63">
        <v>0</v>
      </c>
      <c r="S162" s="63">
        <v>0</v>
      </c>
      <c r="T162" s="62">
        <v>0</v>
      </c>
      <c r="U162" s="63">
        <v>0</v>
      </c>
      <c r="V162" s="63">
        <v>0</v>
      </c>
      <c r="W162" s="63">
        <v>0</v>
      </c>
      <c r="X162" s="73">
        <v>2</v>
      </c>
      <c r="Y162" s="74">
        <v>7</v>
      </c>
      <c r="Z162" s="74">
        <v>4</v>
      </c>
      <c r="AA162" s="62">
        <v>0</v>
      </c>
      <c r="AB162" s="63">
        <v>0</v>
      </c>
      <c r="AC162" s="63">
        <v>0</v>
      </c>
      <c r="AD162" s="63">
        <v>0</v>
      </c>
      <c r="AE162" s="63">
        <v>0</v>
      </c>
      <c r="AF162" s="73">
        <v>0.02</v>
      </c>
      <c r="AG162" s="63">
        <v>0</v>
      </c>
      <c r="AH162" s="74">
        <v>0.02</v>
      </c>
      <c r="AI162" s="74">
        <v>0.02</v>
      </c>
      <c r="AJ162" s="74">
        <v>0.02</v>
      </c>
      <c r="AK162" s="66" t="s">
        <v>25</v>
      </c>
      <c r="AL162" s="31" t="s">
        <v>318</v>
      </c>
    </row>
    <row r="163" spans="1:38" ht="17.25" thickBot="1">
      <c r="A163" s="75">
        <v>161</v>
      </c>
      <c r="B163" s="60" t="s">
        <v>493</v>
      </c>
      <c r="C163" s="61" t="s">
        <v>2102</v>
      </c>
      <c r="D163" s="72" t="s">
        <v>107</v>
      </c>
      <c r="E163" s="61" t="s">
        <v>65</v>
      </c>
      <c r="F163" s="72" t="s">
        <v>3201</v>
      </c>
      <c r="G163" s="72">
        <v>2004</v>
      </c>
      <c r="H163" s="73">
        <v>1</v>
      </c>
      <c r="I163" s="74">
        <v>1</v>
      </c>
      <c r="J163" s="74">
        <v>78</v>
      </c>
      <c r="K163" s="74">
        <v>0.9</v>
      </c>
      <c r="L163" s="62">
        <v>0</v>
      </c>
      <c r="M163" s="63">
        <v>0</v>
      </c>
      <c r="N163" s="63">
        <v>0</v>
      </c>
      <c r="O163" s="63">
        <v>0</v>
      </c>
      <c r="P163" s="63">
        <v>0</v>
      </c>
      <c r="Q163" s="63">
        <v>0</v>
      </c>
      <c r="R163" s="63">
        <v>0</v>
      </c>
      <c r="S163" s="63">
        <v>0</v>
      </c>
      <c r="T163" s="62">
        <v>0</v>
      </c>
      <c r="U163" s="63">
        <v>0</v>
      </c>
      <c r="V163" s="63">
        <v>0</v>
      </c>
      <c r="W163" s="63">
        <v>0</v>
      </c>
      <c r="X163" s="73">
        <v>1</v>
      </c>
      <c r="Y163" s="74">
        <v>3</v>
      </c>
      <c r="Z163" s="74">
        <v>1</v>
      </c>
      <c r="AA163" s="62">
        <v>0</v>
      </c>
      <c r="AB163" s="63">
        <v>0</v>
      </c>
      <c r="AC163" s="63">
        <v>0</v>
      </c>
      <c r="AD163" s="63">
        <v>0</v>
      </c>
      <c r="AE163" s="63">
        <v>0</v>
      </c>
      <c r="AF163" s="62">
        <v>0</v>
      </c>
      <c r="AG163" s="63">
        <v>0</v>
      </c>
      <c r="AH163" s="63">
        <v>0</v>
      </c>
      <c r="AI163" s="63">
        <v>0</v>
      </c>
      <c r="AJ163" s="63">
        <v>0</v>
      </c>
      <c r="AK163" s="66" t="s">
        <v>25</v>
      </c>
      <c r="AL163" s="31" t="s">
        <v>319</v>
      </c>
    </row>
    <row r="164" spans="1:38" ht="17.25" thickBot="1">
      <c r="A164" s="75">
        <v>162</v>
      </c>
      <c r="B164" s="60" t="s">
        <v>497</v>
      </c>
      <c r="C164" s="61" t="s">
        <v>2119</v>
      </c>
      <c r="D164" s="72" t="s">
        <v>107</v>
      </c>
      <c r="E164" s="61" t="s">
        <v>69</v>
      </c>
      <c r="F164" s="72" t="s">
        <v>3202</v>
      </c>
      <c r="G164" s="72">
        <v>1994</v>
      </c>
      <c r="H164" s="73">
        <v>1</v>
      </c>
      <c r="I164" s="63">
        <v>0</v>
      </c>
      <c r="J164" s="74">
        <v>45</v>
      </c>
      <c r="K164" s="74">
        <v>0.5</v>
      </c>
      <c r="L164" s="62">
        <v>0</v>
      </c>
      <c r="M164" s="63">
        <v>0</v>
      </c>
      <c r="N164" s="63">
        <v>0</v>
      </c>
      <c r="O164" s="63">
        <v>0</v>
      </c>
      <c r="P164" s="63">
        <v>0</v>
      </c>
      <c r="Q164" s="63">
        <v>0</v>
      </c>
      <c r="R164" s="63">
        <v>0</v>
      </c>
      <c r="S164" s="63">
        <v>0</v>
      </c>
      <c r="T164" s="62">
        <v>0</v>
      </c>
      <c r="U164" s="63">
        <v>0</v>
      </c>
      <c r="V164" s="63">
        <v>0</v>
      </c>
      <c r="W164" s="63">
        <v>0</v>
      </c>
      <c r="X164" s="62">
        <v>0</v>
      </c>
      <c r="Y164" s="63">
        <v>0</v>
      </c>
      <c r="Z164" s="74">
        <v>1</v>
      </c>
      <c r="AA164" s="62">
        <v>0</v>
      </c>
      <c r="AB164" s="63">
        <v>0</v>
      </c>
      <c r="AC164" s="63">
        <v>0</v>
      </c>
      <c r="AD164" s="63">
        <v>0</v>
      </c>
      <c r="AE164" s="63">
        <v>0</v>
      </c>
      <c r="AF164" s="62">
        <v>0</v>
      </c>
      <c r="AG164" s="63">
        <v>0</v>
      </c>
      <c r="AH164" s="63">
        <v>0</v>
      </c>
      <c r="AI164" s="63">
        <v>0</v>
      </c>
      <c r="AJ164" s="63">
        <v>0</v>
      </c>
      <c r="AK164" s="66" t="s">
        <v>25</v>
      </c>
      <c r="AL164" s="31" t="s">
        <v>321</v>
      </c>
    </row>
    <row r="165" spans="1:38" ht="17.25" thickBot="1">
      <c r="A165" s="75">
        <v>163</v>
      </c>
      <c r="B165" s="60" t="s">
        <v>3203</v>
      </c>
      <c r="C165" s="61" t="s">
        <v>2128</v>
      </c>
      <c r="D165" s="72" t="s">
        <v>107</v>
      </c>
      <c r="E165" s="61" t="s">
        <v>2999</v>
      </c>
      <c r="F165" s="72" t="s">
        <v>3204</v>
      </c>
      <c r="G165" s="72">
        <v>1994</v>
      </c>
      <c r="H165" s="73">
        <v>1</v>
      </c>
      <c r="I165" s="74">
        <v>1</v>
      </c>
      <c r="J165" s="74">
        <v>90</v>
      </c>
      <c r="K165" s="74">
        <v>1</v>
      </c>
      <c r="L165" s="62">
        <v>0</v>
      </c>
      <c r="M165" s="63">
        <v>0</v>
      </c>
      <c r="N165" s="63">
        <v>0</v>
      </c>
      <c r="O165" s="63">
        <v>0</v>
      </c>
      <c r="P165" s="63">
        <v>0</v>
      </c>
      <c r="Q165" s="63">
        <v>0</v>
      </c>
      <c r="R165" s="63">
        <v>0</v>
      </c>
      <c r="S165" s="63">
        <v>0</v>
      </c>
      <c r="T165" s="62">
        <v>0</v>
      </c>
      <c r="U165" s="63">
        <v>0</v>
      </c>
      <c r="V165" s="63">
        <v>0</v>
      </c>
      <c r="W165" s="63">
        <v>0</v>
      </c>
      <c r="X165" s="62">
        <v>0</v>
      </c>
      <c r="Y165" s="74">
        <v>2</v>
      </c>
      <c r="Z165" s="63">
        <v>0</v>
      </c>
      <c r="AA165" s="62">
        <v>0</v>
      </c>
      <c r="AB165" s="63">
        <v>0</v>
      </c>
      <c r="AC165" s="63">
        <v>0</v>
      </c>
      <c r="AD165" s="63">
        <v>0</v>
      </c>
      <c r="AE165" s="63">
        <v>0</v>
      </c>
      <c r="AF165" s="62">
        <v>0</v>
      </c>
      <c r="AG165" s="63">
        <v>0</v>
      </c>
      <c r="AH165" s="63">
        <v>0</v>
      </c>
      <c r="AI165" s="63">
        <v>0</v>
      </c>
      <c r="AJ165" s="63">
        <v>0</v>
      </c>
      <c r="AK165" s="66" t="s">
        <v>25</v>
      </c>
      <c r="AL165" s="31" t="s">
        <v>322</v>
      </c>
    </row>
    <row r="166" spans="1:38" ht="17.25" thickBot="1">
      <c r="A166" s="75">
        <v>164</v>
      </c>
      <c r="B166" s="60" t="s">
        <v>504</v>
      </c>
      <c r="C166" s="61" t="s">
        <v>2102</v>
      </c>
      <c r="D166" s="72" t="s">
        <v>105</v>
      </c>
      <c r="E166" s="61" t="s">
        <v>67</v>
      </c>
      <c r="F166" s="72" t="s">
        <v>3205</v>
      </c>
      <c r="G166" s="72">
        <v>1997</v>
      </c>
      <c r="H166" s="73">
        <v>1</v>
      </c>
      <c r="I166" s="63">
        <v>0</v>
      </c>
      <c r="J166" s="74">
        <v>6</v>
      </c>
      <c r="K166" s="74">
        <v>0.1</v>
      </c>
      <c r="L166" s="62">
        <v>0</v>
      </c>
      <c r="M166" s="63">
        <v>0</v>
      </c>
      <c r="N166" s="63">
        <v>0</v>
      </c>
      <c r="O166" s="63">
        <v>0</v>
      </c>
      <c r="P166" s="63">
        <v>0</v>
      </c>
      <c r="Q166" s="63">
        <v>0</v>
      </c>
      <c r="R166" s="63">
        <v>0</v>
      </c>
      <c r="S166" s="63">
        <v>0</v>
      </c>
      <c r="T166" s="62">
        <v>0</v>
      </c>
      <c r="U166" s="63">
        <v>0</v>
      </c>
      <c r="V166" s="63">
        <v>0</v>
      </c>
      <c r="W166" s="63">
        <v>0</v>
      </c>
      <c r="X166" s="62">
        <v>0</v>
      </c>
      <c r="Y166" s="63">
        <v>0</v>
      </c>
      <c r="Z166" s="63">
        <v>0</v>
      </c>
      <c r="AA166" s="62">
        <v>0</v>
      </c>
      <c r="AB166" s="63">
        <v>0</v>
      </c>
      <c r="AC166" s="63">
        <v>0</v>
      </c>
      <c r="AD166" s="63">
        <v>0</v>
      </c>
      <c r="AE166" s="63">
        <v>0</v>
      </c>
      <c r="AF166" s="62">
        <v>0</v>
      </c>
      <c r="AG166" s="63">
        <v>0</v>
      </c>
      <c r="AH166" s="63">
        <v>0</v>
      </c>
      <c r="AI166" s="63">
        <v>0</v>
      </c>
      <c r="AJ166" s="63">
        <v>0</v>
      </c>
      <c r="AK166" s="66" t="s">
        <v>25</v>
      </c>
      <c r="AL166" s="31" t="s">
        <v>2068</v>
      </c>
    </row>
    <row r="167" spans="1:38" ht="17.25" thickBot="1">
      <c r="A167" s="75">
        <v>165</v>
      </c>
      <c r="B167" s="60" t="s">
        <v>3206</v>
      </c>
      <c r="C167" s="61" t="s">
        <v>2102</v>
      </c>
      <c r="D167" s="72" t="s">
        <v>105</v>
      </c>
      <c r="E167" s="61" t="s">
        <v>2647</v>
      </c>
      <c r="F167" s="72" t="s">
        <v>3207</v>
      </c>
      <c r="G167" s="72">
        <v>1997</v>
      </c>
      <c r="H167" s="73">
        <v>1</v>
      </c>
      <c r="I167" s="74">
        <v>1</v>
      </c>
      <c r="J167" s="74">
        <v>79</v>
      </c>
      <c r="K167" s="74">
        <v>0.9</v>
      </c>
      <c r="L167" s="62">
        <v>0</v>
      </c>
      <c r="M167" s="63">
        <v>0</v>
      </c>
      <c r="N167" s="63">
        <v>0</v>
      </c>
      <c r="O167" s="63">
        <v>0</v>
      </c>
      <c r="P167" s="63">
        <v>0</v>
      </c>
      <c r="Q167" s="63">
        <v>0</v>
      </c>
      <c r="R167" s="63">
        <v>0</v>
      </c>
      <c r="S167" s="63">
        <v>0</v>
      </c>
      <c r="T167" s="62">
        <v>0</v>
      </c>
      <c r="U167" s="63">
        <v>0</v>
      </c>
      <c r="V167" s="63">
        <v>0</v>
      </c>
      <c r="W167" s="63">
        <v>0</v>
      </c>
      <c r="X167" s="62">
        <v>0</v>
      </c>
      <c r="Y167" s="74">
        <v>3</v>
      </c>
      <c r="Z167" s="63">
        <v>0</v>
      </c>
      <c r="AA167" s="62">
        <v>0</v>
      </c>
      <c r="AB167" s="63">
        <v>0</v>
      </c>
      <c r="AC167" s="63">
        <v>0</v>
      </c>
      <c r="AD167" s="63">
        <v>0</v>
      </c>
      <c r="AE167" s="63">
        <v>0</v>
      </c>
      <c r="AF167" s="62">
        <v>0</v>
      </c>
      <c r="AG167" s="74">
        <v>0.02</v>
      </c>
      <c r="AH167" s="74">
        <v>0.02</v>
      </c>
      <c r="AI167" s="63">
        <v>0</v>
      </c>
      <c r="AJ167" s="74">
        <v>0.02</v>
      </c>
      <c r="AK167" s="66" t="s">
        <v>25</v>
      </c>
      <c r="AL167" s="31" t="s">
        <v>323</v>
      </c>
    </row>
    <row r="168" spans="1:38" ht="17.25" thickBot="1">
      <c r="A168" s="75">
        <v>166</v>
      </c>
      <c r="B168" s="60" t="s">
        <v>507</v>
      </c>
      <c r="C168" s="61" t="s">
        <v>2112</v>
      </c>
      <c r="D168" s="72" t="s">
        <v>105</v>
      </c>
      <c r="E168" s="61" t="s">
        <v>83</v>
      </c>
      <c r="F168" s="72" t="s">
        <v>3208</v>
      </c>
      <c r="G168" s="72">
        <v>1998</v>
      </c>
      <c r="H168" s="73">
        <v>1</v>
      </c>
      <c r="I168" s="74">
        <v>1</v>
      </c>
      <c r="J168" s="74">
        <v>90</v>
      </c>
      <c r="K168" s="74">
        <v>1</v>
      </c>
      <c r="L168" s="62">
        <v>0</v>
      </c>
      <c r="M168" s="63">
        <v>0</v>
      </c>
      <c r="N168" s="63">
        <v>0</v>
      </c>
      <c r="O168" s="63">
        <v>0</v>
      </c>
      <c r="P168" s="63">
        <v>0</v>
      </c>
      <c r="Q168" s="63">
        <v>0</v>
      </c>
      <c r="R168" s="74">
        <v>1</v>
      </c>
      <c r="S168" s="63">
        <v>0</v>
      </c>
      <c r="T168" s="73">
        <v>0.2</v>
      </c>
      <c r="U168" s="74">
        <v>0.2</v>
      </c>
      <c r="V168" s="74">
        <v>0.1</v>
      </c>
      <c r="W168" s="74">
        <v>0.3</v>
      </c>
      <c r="X168" s="62">
        <v>0</v>
      </c>
      <c r="Y168" s="74">
        <v>8</v>
      </c>
      <c r="Z168" s="74">
        <v>3</v>
      </c>
      <c r="AA168" s="62">
        <v>0</v>
      </c>
      <c r="AB168" s="63">
        <v>0</v>
      </c>
      <c r="AC168" s="63">
        <v>0</v>
      </c>
      <c r="AD168" s="63">
        <v>0</v>
      </c>
      <c r="AE168" s="63">
        <v>0</v>
      </c>
      <c r="AF168" s="73">
        <v>0.19</v>
      </c>
      <c r="AG168" s="74">
        <v>0.12</v>
      </c>
      <c r="AH168" s="74">
        <v>0.31</v>
      </c>
      <c r="AI168" s="74">
        <v>0.19</v>
      </c>
      <c r="AJ168" s="74">
        <v>0.31</v>
      </c>
      <c r="AK168" s="66" t="s">
        <v>25</v>
      </c>
      <c r="AL168" s="31" t="s">
        <v>325</v>
      </c>
    </row>
    <row r="169" spans="1:38" ht="17.25" thickBot="1">
      <c r="A169" s="75">
        <v>167</v>
      </c>
      <c r="B169" s="60" t="s">
        <v>2074</v>
      </c>
      <c r="C169" s="61" t="s">
        <v>2149</v>
      </c>
      <c r="D169" s="72" t="s">
        <v>105</v>
      </c>
      <c r="E169" s="61" t="s">
        <v>75</v>
      </c>
      <c r="F169" s="72" t="s">
        <v>3209</v>
      </c>
      <c r="G169" s="72">
        <v>1996</v>
      </c>
      <c r="H169" s="73">
        <v>1</v>
      </c>
      <c r="I169" s="74">
        <v>1</v>
      </c>
      <c r="J169" s="74">
        <v>90</v>
      </c>
      <c r="K169" s="74">
        <v>1</v>
      </c>
      <c r="L169" s="62">
        <v>0</v>
      </c>
      <c r="M169" s="63">
        <v>0</v>
      </c>
      <c r="N169" s="63">
        <v>0</v>
      </c>
      <c r="O169" s="63">
        <v>0</v>
      </c>
      <c r="P169" s="63">
        <v>0</v>
      </c>
      <c r="Q169" s="63">
        <v>0</v>
      </c>
      <c r="R169" s="63">
        <v>0</v>
      </c>
      <c r="S169" s="63">
        <v>0</v>
      </c>
      <c r="T169" s="62">
        <v>0</v>
      </c>
      <c r="U169" s="63">
        <v>0</v>
      </c>
      <c r="V169" s="74">
        <v>0.1</v>
      </c>
      <c r="W169" s="74">
        <v>0.1</v>
      </c>
      <c r="X169" s="62">
        <v>0</v>
      </c>
      <c r="Y169" s="74">
        <v>4</v>
      </c>
      <c r="Z169" s="74">
        <v>1</v>
      </c>
      <c r="AA169" s="62">
        <v>0</v>
      </c>
      <c r="AB169" s="63">
        <v>0</v>
      </c>
      <c r="AC169" s="63">
        <v>0</v>
      </c>
      <c r="AD169" s="63">
        <v>0</v>
      </c>
      <c r="AE169" s="63">
        <v>0</v>
      </c>
      <c r="AF169" s="73">
        <v>0.02</v>
      </c>
      <c r="AG169" s="74">
        <v>7.0000000000000007E-2</v>
      </c>
      <c r="AH169" s="74">
        <v>0.1</v>
      </c>
      <c r="AI169" s="74">
        <v>0.02</v>
      </c>
      <c r="AJ169" s="74">
        <v>0.1</v>
      </c>
      <c r="AK169" s="66" t="s">
        <v>25</v>
      </c>
      <c r="AL169" s="31" t="s">
        <v>327</v>
      </c>
    </row>
    <row r="170" spans="1:38" ht="17.25" thickBot="1">
      <c r="A170" s="75">
        <v>168</v>
      </c>
      <c r="B170" s="60" t="s">
        <v>3210</v>
      </c>
      <c r="C170" s="61" t="s">
        <v>2108</v>
      </c>
      <c r="D170" s="72" t="s">
        <v>2100</v>
      </c>
      <c r="E170" s="61" t="s">
        <v>81</v>
      </c>
      <c r="F170" s="72" t="s">
        <v>3211</v>
      </c>
      <c r="G170" s="72">
        <v>2002</v>
      </c>
      <c r="H170" s="73">
        <v>1</v>
      </c>
      <c r="I170" s="63">
        <v>0</v>
      </c>
      <c r="J170" s="74">
        <v>10</v>
      </c>
      <c r="K170" s="74">
        <v>0.1</v>
      </c>
      <c r="L170" s="62">
        <v>0</v>
      </c>
      <c r="M170" s="63">
        <v>0</v>
      </c>
      <c r="N170" s="63">
        <v>0</v>
      </c>
      <c r="O170" s="63">
        <v>0</v>
      </c>
      <c r="P170" s="63">
        <v>0</v>
      </c>
      <c r="Q170" s="63">
        <v>0</v>
      </c>
      <c r="R170" s="63">
        <v>0</v>
      </c>
      <c r="S170" s="63">
        <v>0</v>
      </c>
      <c r="T170" s="62">
        <v>0</v>
      </c>
      <c r="U170" s="63">
        <v>0</v>
      </c>
      <c r="V170" s="63">
        <v>0</v>
      </c>
      <c r="W170" s="63">
        <v>0</v>
      </c>
      <c r="X170" s="62">
        <v>0</v>
      </c>
      <c r="Y170" s="63">
        <v>0</v>
      </c>
      <c r="Z170" s="74">
        <v>3</v>
      </c>
      <c r="AA170" s="62">
        <v>0</v>
      </c>
      <c r="AB170" s="63">
        <v>0</v>
      </c>
      <c r="AC170" s="63">
        <v>0</v>
      </c>
      <c r="AD170" s="63">
        <v>0</v>
      </c>
      <c r="AE170" s="63">
        <v>0</v>
      </c>
      <c r="AF170" s="62">
        <v>0</v>
      </c>
      <c r="AG170" s="63">
        <v>0</v>
      </c>
      <c r="AH170" s="63">
        <v>0</v>
      </c>
      <c r="AI170" s="63">
        <v>0</v>
      </c>
      <c r="AJ170" s="63">
        <v>0</v>
      </c>
      <c r="AK170" s="66" t="s">
        <v>25</v>
      </c>
      <c r="AL170" s="31" t="s">
        <v>2058</v>
      </c>
    </row>
    <row r="171" spans="1:38" ht="17.25" thickBot="1">
      <c r="A171" s="75">
        <v>169</v>
      </c>
      <c r="B171" s="60" t="s">
        <v>510</v>
      </c>
      <c r="C171" s="61" t="s">
        <v>2111</v>
      </c>
      <c r="D171" s="72" t="s">
        <v>105</v>
      </c>
      <c r="E171" s="61" t="s">
        <v>79</v>
      </c>
      <c r="F171" s="72" t="s">
        <v>3212</v>
      </c>
      <c r="G171" s="72">
        <v>1998</v>
      </c>
      <c r="H171" s="73">
        <v>1</v>
      </c>
      <c r="I171" s="74">
        <v>1</v>
      </c>
      <c r="J171" s="74">
        <v>90</v>
      </c>
      <c r="K171" s="74">
        <v>1</v>
      </c>
      <c r="L171" s="62">
        <v>0</v>
      </c>
      <c r="M171" s="63">
        <v>0</v>
      </c>
      <c r="N171" s="63">
        <v>0</v>
      </c>
      <c r="O171" s="63">
        <v>0</v>
      </c>
      <c r="P171" s="63">
        <v>0</v>
      </c>
      <c r="Q171" s="63">
        <v>0</v>
      </c>
      <c r="R171" s="74">
        <v>1</v>
      </c>
      <c r="S171" s="63">
        <v>0</v>
      </c>
      <c r="T171" s="62">
        <v>0</v>
      </c>
      <c r="U171" s="63">
        <v>0</v>
      </c>
      <c r="V171" s="63">
        <v>0</v>
      </c>
      <c r="W171" s="63">
        <v>0</v>
      </c>
      <c r="X171" s="73">
        <v>1</v>
      </c>
      <c r="Y171" s="74">
        <v>5</v>
      </c>
      <c r="Z171" s="74">
        <v>1</v>
      </c>
      <c r="AA171" s="62">
        <v>0</v>
      </c>
      <c r="AB171" s="63">
        <v>0</v>
      </c>
      <c r="AC171" s="63">
        <v>0</v>
      </c>
      <c r="AD171" s="63">
        <v>0</v>
      </c>
      <c r="AE171" s="63">
        <v>0</v>
      </c>
      <c r="AF171" s="62">
        <v>0</v>
      </c>
      <c r="AG171" s="74">
        <v>0.02</v>
      </c>
      <c r="AH171" s="74">
        <v>0.02</v>
      </c>
      <c r="AI171" s="63">
        <v>0</v>
      </c>
      <c r="AJ171" s="74">
        <v>0.02</v>
      </c>
      <c r="AK171" s="66" t="s">
        <v>25</v>
      </c>
      <c r="AL171" s="31" t="s">
        <v>329</v>
      </c>
    </row>
    <row r="172" spans="1:38" ht="17.25" thickBot="1">
      <c r="A172" s="75">
        <v>170</v>
      </c>
      <c r="B172" s="60" t="s">
        <v>511</v>
      </c>
      <c r="C172" s="61" t="s">
        <v>2102</v>
      </c>
      <c r="D172" s="72" t="s">
        <v>105</v>
      </c>
      <c r="E172" s="61" t="s">
        <v>71</v>
      </c>
      <c r="F172" s="72" t="s">
        <v>3213</v>
      </c>
      <c r="G172" s="72">
        <v>1996</v>
      </c>
      <c r="H172" s="73">
        <v>1</v>
      </c>
      <c r="I172" s="74">
        <v>1</v>
      </c>
      <c r="J172" s="74">
        <v>90</v>
      </c>
      <c r="K172" s="74">
        <v>1</v>
      </c>
      <c r="L172" s="62">
        <v>0</v>
      </c>
      <c r="M172" s="74">
        <v>2</v>
      </c>
      <c r="N172" s="74">
        <v>2</v>
      </c>
      <c r="O172" s="63">
        <v>0</v>
      </c>
      <c r="P172" s="63">
        <v>0</v>
      </c>
      <c r="Q172" s="63">
        <v>0</v>
      </c>
      <c r="R172" s="74">
        <v>1</v>
      </c>
      <c r="S172" s="63">
        <v>0</v>
      </c>
      <c r="T172" s="73">
        <v>0.1</v>
      </c>
      <c r="U172" s="74">
        <v>0.1</v>
      </c>
      <c r="V172" s="74">
        <v>0.9</v>
      </c>
      <c r="W172" s="74">
        <v>1</v>
      </c>
      <c r="X172" s="73">
        <v>1</v>
      </c>
      <c r="Y172" s="74">
        <v>7</v>
      </c>
      <c r="Z172" s="74">
        <v>8</v>
      </c>
      <c r="AA172" s="62">
        <v>0</v>
      </c>
      <c r="AB172" s="74">
        <v>2</v>
      </c>
      <c r="AC172" s="74">
        <v>2</v>
      </c>
      <c r="AD172" s="63">
        <v>0</v>
      </c>
      <c r="AE172" s="74">
        <v>2</v>
      </c>
      <c r="AF172" s="73">
        <v>7.0000000000000007E-2</v>
      </c>
      <c r="AG172" s="74">
        <v>0.93</v>
      </c>
      <c r="AH172" s="74">
        <v>1</v>
      </c>
      <c r="AI172" s="74">
        <v>7.0000000000000007E-2</v>
      </c>
      <c r="AJ172" s="74">
        <v>1</v>
      </c>
      <c r="AK172" s="66" t="s">
        <v>25</v>
      </c>
      <c r="AL172" s="31" t="s">
        <v>330</v>
      </c>
    </row>
    <row r="173" spans="1:38" ht="17.25" thickBot="1">
      <c r="A173" s="75">
        <v>171</v>
      </c>
      <c r="B173" s="60" t="s">
        <v>513</v>
      </c>
      <c r="C173" s="61" t="s">
        <v>2134</v>
      </c>
      <c r="D173" s="72" t="s">
        <v>105</v>
      </c>
      <c r="E173" s="61" t="s">
        <v>87</v>
      </c>
      <c r="F173" s="72" t="s">
        <v>3214</v>
      </c>
      <c r="G173" s="72">
        <v>1998</v>
      </c>
      <c r="H173" s="73">
        <v>1</v>
      </c>
      <c r="I173" s="74">
        <v>1</v>
      </c>
      <c r="J173" s="74">
        <v>89</v>
      </c>
      <c r="K173" s="74">
        <v>1</v>
      </c>
      <c r="L173" s="62">
        <v>0</v>
      </c>
      <c r="M173" s="63">
        <v>0</v>
      </c>
      <c r="N173" s="63">
        <v>0</v>
      </c>
      <c r="O173" s="63">
        <v>0</v>
      </c>
      <c r="P173" s="63">
        <v>0</v>
      </c>
      <c r="Q173" s="63">
        <v>0</v>
      </c>
      <c r="R173" s="74">
        <v>1</v>
      </c>
      <c r="S173" s="63">
        <v>0</v>
      </c>
      <c r="T173" s="62">
        <v>0</v>
      </c>
      <c r="U173" s="63">
        <v>0</v>
      </c>
      <c r="V173" s="63">
        <v>0</v>
      </c>
      <c r="W173" s="63">
        <v>0</v>
      </c>
      <c r="X173" s="62">
        <v>0</v>
      </c>
      <c r="Y173" s="74">
        <v>1</v>
      </c>
      <c r="Z173" s="63">
        <v>0</v>
      </c>
      <c r="AA173" s="62">
        <v>0</v>
      </c>
      <c r="AB173" s="63">
        <v>0</v>
      </c>
      <c r="AC173" s="63">
        <v>0</v>
      </c>
      <c r="AD173" s="63">
        <v>0</v>
      </c>
      <c r="AE173" s="63">
        <v>0</v>
      </c>
      <c r="AF173" s="62">
        <v>0</v>
      </c>
      <c r="AG173" s="74">
        <v>0.02</v>
      </c>
      <c r="AH173" s="74">
        <v>0.02</v>
      </c>
      <c r="AI173" s="63">
        <v>0</v>
      </c>
      <c r="AJ173" s="74">
        <v>0.02</v>
      </c>
      <c r="AK173" s="66" t="s">
        <v>25</v>
      </c>
      <c r="AL173" s="31" t="s">
        <v>332</v>
      </c>
    </row>
    <row r="174" spans="1:38" ht="17.25" thickBot="1">
      <c r="A174" s="75">
        <v>172</v>
      </c>
      <c r="B174" s="60" t="s">
        <v>3215</v>
      </c>
      <c r="C174" s="61" t="s">
        <v>2134</v>
      </c>
      <c r="D174" s="72" t="s">
        <v>103</v>
      </c>
      <c r="E174" s="61" t="s">
        <v>2646</v>
      </c>
      <c r="F174" s="72" t="s">
        <v>3216</v>
      </c>
      <c r="G174" s="72">
        <v>1997</v>
      </c>
      <c r="H174" s="73">
        <v>1</v>
      </c>
      <c r="I174" s="63">
        <v>0</v>
      </c>
      <c r="J174" s="74">
        <v>17</v>
      </c>
      <c r="K174" s="74">
        <v>0.2</v>
      </c>
      <c r="L174" s="62">
        <v>0</v>
      </c>
      <c r="M174" s="63">
        <v>0</v>
      </c>
      <c r="N174" s="63">
        <v>0</v>
      </c>
      <c r="O174" s="63">
        <v>0</v>
      </c>
      <c r="P174" s="63">
        <v>0</v>
      </c>
      <c r="Q174" s="63">
        <v>0</v>
      </c>
      <c r="R174" s="63">
        <v>0</v>
      </c>
      <c r="S174" s="63">
        <v>0</v>
      </c>
      <c r="T174" s="62">
        <v>0</v>
      </c>
      <c r="U174" s="63">
        <v>0</v>
      </c>
      <c r="V174" s="63">
        <v>0</v>
      </c>
      <c r="W174" s="63">
        <v>0</v>
      </c>
      <c r="X174" s="73">
        <v>1</v>
      </c>
      <c r="Y174" s="63">
        <v>0</v>
      </c>
      <c r="Z174" s="74">
        <v>3</v>
      </c>
      <c r="AA174" s="62">
        <v>0</v>
      </c>
      <c r="AB174" s="63">
        <v>0</v>
      </c>
      <c r="AC174" s="63">
        <v>0</v>
      </c>
      <c r="AD174" s="63">
        <v>0</v>
      </c>
      <c r="AE174" s="63">
        <v>0</v>
      </c>
      <c r="AF174" s="62">
        <v>0</v>
      </c>
      <c r="AG174" s="63">
        <v>0</v>
      </c>
      <c r="AH174" s="63">
        <v>0</v>
      </c>
      <c r="AI174" s="63">
        <v>0</v>
      </c>
      <c r="AJ174" s="63">
        <v>0</v>
      </c>
      <c r="AK174" s="66" t="s">
        <v>25</v>
      </c>
      <c r="AL174" s="31" t="s">
        <v>636</v>
      </c>
    </row>
    <row r="175" spans="1:38" ht="17.25" thickBot="1">
      <c r="A175" s="75">
        <v>173</v>
      </c>
      <c r="B175" s="60" t="s">
        <v>514</v>
      </c>
      <c r="C175" s="61" t="s">
        <v>2102</v>
      </c>
      <c r="D175" s="72" t="s">
        <v>103</v>
      </c>
      <c r="E175" s="61" t="s">
        <v>73</v>
      </c>
      <c r="F175" s="72" t="s">
        <v>3217</v>
      </c>
      <c r="G175" s="72">
        <v>1994</v>
      </c>
      <c r="H175" s="73">
        <v>1</v>
      </c>
      <c r="I175" s="74">
        <v>1</v>
      </c>
      <c r="J175" s="74">
        <v>73</v>
      </c>
      <c r="K175" s="74">
        <v>0.8</v>
      </c>
      <c r="L175" s="73">
        <v>1</v>
      </c>
      <c r="M175" s="63">
        <v>0</v>
      </c>
      <c r="N175" s="74">
        <v>1</v>
      </c>
      <c r="O175" s="74">
        <v>1</v>
      </c>
      <c r="P175" s="63">
        <v>0</v>
      </c>
      <c r="Q175" s="63">
        <v>0</v>
      </c>
      <c r="R175" s="63">
        <v>0</v>
      </c>
      <c r="S175" s="63">
        <v>0</v>
      </c>
      <c r="T175" s="73">
        <v>0.4</v>
      </c>
      <c r="U175" s="74">
        <v>0.4</v>
      </c>
      <c r="V175" s="63">
        <v>0</v>
      </c>
      <c r="W175" s="74">
        <v>0.4</v>
      </c>
      <c r="X175" s="73">
        <v>1</v>
      </c>
      <c r="Y175" s="74">
        <v>3</v>
      </c>
      <c r="Z175" s="74">
        <v>7</v>
      </c>
      <c r="AA175" s="73">
        <v>1.23</v>
      </c>
      <c r="AB175" s="63">
        <v>0</v>
      </c>
      <c r="AC175" s="74">
        <v>1.23</v>
      </c>
      <c r="AD175" s="74">
        <v>1.23</v>
      </c>
      <c r="AE175" s="74">
        <v>1.23</v>
      </c>
      <c r="AF175" s="73">
        <v>0.5</v>
      </c>
      <c r="AG175" s="74">
        <v>0.06</v>
      </c>
      <c r="AH175" s="74">
        <v>0.55000000000000004</v>
      </c>
      <c r="AI175" s="74">
        <v>0.5</v>
      </c>
      <c r="AJ175" s="74">
        <v>0.55000000000000004</v>
      </c>
      <c r="AK175" s="66" t="s">
        <v>25</v>
      </c>
      <c r="AL175" s="31" t="s">
        <v>333</v>
      </c>
    </row>
    <row r="176" spans="1:38" ht="17.25" thickBot="1">
      <c r="A176" s="75">
        <v>174</v>
      </c>
      <c r="B176" s="60" t="s">
        <v>517</v>
      </c>
      <c r="C176" s="61" t="s">
        <v>2112</v>
      </c>
      <c r="D176" s="72" t="s">
        <v>103</v>
      </c>
      <c r="E176" s="61" t="s">
        <v>63</v>
      </c>
      <c r="F176" s="72" t="s">
        <v>3218</v>
      </c>
      <c r="G176" s="72">
        <v>2001</v>
      </c>
      <c r="H176" s="73">
        <v>1</v>
      </c>
      <c r="I176" s="74">
        <v>1</v>
      </c>
      <c r="J176" s="74">
        <v>85</v>
      </c>
      <c r="K176" s="74">
        <v>0.9</v>
      </c>
      <c r="L176" s="62">
        <v>0</v>
      </c>
      <c r="M176" s="74">
        <v>1</v>
      </c>
      <c r="N176" s="74">
        <v>1</v>
      </c>
      <c r="O176" s="63">
        <v>0</v>
      </c>
      <c r="P176" s="63">
        <v>0</v>
      </c>
      <c r="Q176" s="63">
        <v>0</v>
      </c>
      <c r="R176" s="63">
        <v>0</v>
      </c>
      <c r="S176" s="63">
        <v>0</v>
      </c>
      <c r="T176" s="62">
        <v>0</v>
      </c>
      <c r="U176" s="63">
        <v>0</v>
      </c>
      <c r="V176" s="74">
        <v>0.2</v>
      </c>
      <c r="W176" s="74">
        <v>0.2</v>
      </c>
      <c r="X176" s="73">
        <v>3</v>
      </c>
      <c r="Y176" s="74">
        <v>3</v>
      </c>
      <c r="Z176" s="74">
        <v>9</v>
      </c>
      <c r="AA176" s="62">
        <v>0</v>
      </c>
      <c r="AB176" s="74">
        <v>1.06</v>
      </c>
      <c r="AC176" s="74">
        <v>1.06</v>
      </c>
      <c r="AD176" s="63">
        <v>0</v>
      </c>
      <c r="AE176" s="74">
        <v>1.06</v>
      </c>
      <c r="AF176" s="62">
        <v>0</v>
      </c>
      <c r="AG176" s="74">
        <v>0.17</v>
      </c>
      <c r="AH176" s="74">
        <v>0.17</v>
      </c>
      <c r="AI176" s="63">
        <v>0</v>
      </c>
      <c r="AJ176" s="74">
        <v>0.17</v>
      </c>
      <c r="AK176" s="66" t="s">
        <v>25</v>
      </c>
      <c r="AL176" s="31" t="s">
        <v>333</v>
      </c>
    </row>
    <row r="177" spans="1:38" ht="17.25" thickBot="1">
      <c r="A177" s="75">
        <v>175</v>
      </c>
      <c r="B177" s="60" t="s">
        <v>84</v>
      </c>
      <c r="C177" s="61" t="s">
        <v>2111</v>
      </c>
      <c r="D177" s="72" t="s">
        <v>124</v>
      </c>
      <c r="E177" s="61" t="s">
        <v>83</v>
      </c>
      <c r="F177" s="72" t="s">
        <v>3219</v>
      </c>
      <c r="G177" s="72">
        <v>1992</v>
      </c>
      <c r="H177" s="73">
        <v>1</v>
      </c>
      <c r="I177" s="74">
        <v>1</v>
      </c>
      <c r="J177" s="74">
        <v>90</v>
      </c>
      <c r="K177" s="74">
        <v>1</v>
      </c>
      <c r="L177" s="62">
        <v>0</v>
      </c>
      <c r="M177" s="63">
        <v>0</v>
      </c>
      <c r="N177" s="63">
        <v>0</v>
      </c>
      <c r="O177" s="63">
        <v>0</v>
      </c>
      <c r="P177" s="63">
        <v>0</v>
      </c>
      <c r="Q177" s="63">
        <v>0</v>
      </c>
      <c r="R177" s="74">
        <v>1</v>
      </c>
      <c r="S177" s="63">
        <v>0</v>
      </c>
      <c r="T177" s="62">
        <v>0</v>
      </c>
      <c r="U177" s="63">
        <v>0</v>
      </c>
      <c r="V177" s="63">
        <v>0</v>
      </c>
      <c r="W177" s="63">
        <v>0</v>
      </c>
      <c r="X177" s="62">
        <v>0</v>
      </c>
      <c r="Y177" s="63">
        <v>0</v>
      </c>
      <c r="Z177" s="63">
        <v>0</v>
      </c>
      <c r="AA177" s="62">
        <v>0</v>
      </c>
      <c r="AB177" s="63">
        <v>0</v>
      </c>
      <c r="AC177" s="63">
        <v>0</v>
      </c>
      <c r="AD177" s="63">
        <v>0</v>
      </c>
      <c r="AE177" s="63">
        <v>0</v>
      </c>
      <c r="AF177" s="62">
        <v>0</v>
      </c>
      <c r="AG177" s="63">
        <v>0</v>
      </c>
      <c r="AH177" s="63">
        <v>0</v>
      </c>
      <c r="AI177" s="63">
        <v>0</v>
      </c>
      <c r="AJ177" s="63">
        <v>0</v>
      </c>
      <c r="AK177" s="66" t="s">
        <v>25</v>
      </c>
      <c r="AL177" s="31" t="s">
        <v>335</v>
      </c>
    </row>
    <row r="178" spans="1:38" ht="17.25" thickBot="1">
      <c r="A178" s="75">
        <v>176</v>
      </c>
      <c r="B178" s="60" t="s">
        <v>518</v>
      </c>
      <c r="C178" s="61" t="s">
        <v>2111</v>
      </c>
      <c r="D178" s="72" t="s">
        <v>107</v>
      </c>
      <c r="E178" s="61" t="s">
        <v>69</v>
      </c>
      <c r="F178" s="72" t="s">
        <v>3220</v>
      </c>
      <c r="G178" s="72">
        <v>1998</v>
      </c>
      <c r="H178" s="73">
        <v>1</v>
      </c>
      <c r="I178" s="74">
        <v>1</v>
      </c>
      <c r="J178" s="74">
        <v>45</v>
      </c>
      <c r="K178" s="74">
        <v>0.5</v>
      </c>
      <c r="L178" s="62">
        <v>0</v>
      </c>
      <c r="M178" s="63">
        <v>0</v>
      </c>
      <c r="N178" s="63">
        <v>0</v>
      </c>
      <c r="O178" s="63">
        <v>0</v>
      </c>
      <c r="P178" s="63">
        <v>0</v>
      </c>
      <c r="Q178" s="63">
        <v>0</v>
      </c>
      <c r="R178" s="74">
        <v>1</v>
      </c>
      <c r="S178" s="63">
        <v>0</v>
      </c>
      <c r="T178" s="62">
        <v>0</v>
      </c>
      <c r="U178" s="63">
        <v>0</v>
      </c>
      <c r="V178" s="63">
        <v>0</v>
      </c>
      <c r="W178" s="63">
        <v>0</v>
      </c>
      <c r="X178" s="73">
        <v>2</v>
      </c>
      <c r="Y178" s="74">
        <v>5</v>
      </c>
      <c r="Z178" s="63">
        <v>0</v>
      </c>
      <c r="AA178" s="62">
        <v>0</v>
      </c>
      <c r="AB178" s="63">
        <v>0</v>
      </c>
      <c r="AC178" s="63">
        <v>0</v>
      </c>
      <c r="AD178" s="63">
        <v>0</v>
      </c>
      <c r="AE178" s="63">
        <v>0</v>
      </c>
      <c r="AF178" s="62">
        <v>0</v>
      </c>
      <c r="AG178" s="63">
        <v>0</v>
      </c>
      <c r="AH178" s="63">
        <v>0</v>
      </c>
      <c r="AI178" s="63">
        <v>0</v>
      </c>
      <c r="AJ178" s="63">
        <v>0</v>
      </c>
      <c r="AK178" s="66" t="s">
        <v>25</v>
      </c>
      <c r="AL178" s="31" t="s">
        <v>336</v>
      </c>
    </row>
    <row r="179" spans="1:38" ht="17.25" thickBot="1">
      <c r="A179" s="75">
        <v>177</v>
      </c>
      <c r="B179" s="60" t="s">
        <v>519</v>
      </c>
      <c r="C179" s="61" t="s">
        <v>2141</v>
      </c>
      <c r="D179" s="72" t="s">
        <v>105</v>
      </c>
      <c r="E179" s="61" t="s">
        <v>71</v>
      </c>
      <c r="F179" s="72" t="s">
        <v>3221</v>
      </c>
      <c r="G179" s="72">
        <v>2002</v>
      </c>
      <c r="H179" s="73">
        <v>1</v>
      </c>
      <c r="I179" s="63">
        <v>0</v>
      </c>
      <c r="J179" s="74">
        <v>16</v>
      </c>
      <c r="K179" s="74">
        <v>0.2</v>
      </c>
      <c r="L179" s="62">
        <v>0</v>
      </c>
      <c r="M179" s="63">
        <v>0</v>
      </c>
      <c r="N179" s="63">
        <v>0</v>
      </c>
      <c r="O179" s="63">
        <v>0</v>
      </c>
      <c r="P179" s="63">
        <v>0</v>
      </c>
      <c r="Q179" s="63">
        <v>0</v>
      </c>
      <c r="R179" s="63">
        <v>0</v>
      </c>
      <c r="S179" s="63">
        <v>0</v>
      </c>
      <c r="T179" s="73">
        <v>0.1</v>
      </c>
      <c r="U179" s="74">
        <v>0.1</v>
      </c>
      <c r="V179" s="63">
        <v>0</v>
      </c>
      <c r="W179" s="74">
        <v>0.1</v>
      </c>
      <c r="X179" s="62">
        <v>0</v>
      </c>
      <c r="Y179" s="63">
        <v>0</v>
      </c>
      <c r="Z179" s="74">
        <v>1</v>
      </c>
      <c r="AA179" s="62">
        <v>0</v>
      </c>
      <c r="AB179" s="63">
        <v>0</v>
      </c>
      <c r="AC179" s="63">
        <v>0</v>
      </c>
      <c r="AD179" s="63">
        <v>0</v>
      </c>
      <c r="AE179" s="63">
        <v>0</v>
      </c>
      <c r="AF179" s="73">
        <v>0.49</v>
      </c>
      <c r="AG179" s="63">
        <v>0</v>
      </c>
      <c r="AH179" s="74">
        <v>0.49</v>
      </c>
      <c r="AI179" s="74">
        <v>0.49</v>
      </c>
      <c r="AJ179" s="74">
        <v>0.49</v>
      </c>
      <c r="AK179" s="66" t="s">
        <v>25</v>
      </c>
      <c r="AL179" s="31" t="s">
        <v>337</v>
      </c>
    </row>
    <row r="180" spans="1:38" ht="17.25" thickBot="1">
      <c r="A180" s="75">
        <v>178</v>
      </c>
      <c r="B180" s="60" t="s">
        <v>522</v>
      </c>
      <c r="C180" s="61" t="s">
        <v>2104</v>
      </c>
      <c r="D180" s="72" t="s">
        <v>103</v>
      </c>
      <c r="E180" s="61" t="s">
        <v>96</v>
      </c>
      <c r="F180" s="72" t="s">
        <v>3165</v>
      </c>
      <c r="G180" s="72">
        <v>1996</v>
      </c>
      <c r="H180" s="73">
        <v>1</v>
      </c>
      <c r="I180" s="74">
        <v>1</v>
      </c>
      <c r="J180" s="74">
        <v>71</v>
      </c>
      <c r="K180" s="74">
        <v>0.8</v>
      </c>
      <c r="L180" s="62">
        <v>0</v>
      </c>
      <c r="M180" s="63">
        <v>0</v>
      </c>
      <c r="N180" s="63">
        <v>0</v>
      </c>
      <c r="O180" s="63">
        <v>0</v>
      </c>
      <c r="P180" s="63">
        <v>0</v>
      </c>
      <c r="Q180" s="63">
        <v>0</v>
      </c>
      <c r="R180" s="63">
        <v>0</v>
      </c>
      <c r="S180" s="63">
        <v>0</v>
      </c>
      <c r="T180" s="73">
        <v>1.3</v>
      </c>
      <c r="U180" s="74">
        <v>1.3</v>
      </c>
      <c r="V180" s="74">
        <v>0.1</v>
      </c>
      <c r="W180" s="74">
        <v>1.4</v>
      </c>
      <c r="X180" s="73">
        <v>1</v>
      </c>
      <c r="Y180" s="63">
        <v>0</v>
      </c>
      <c r="Z180" s="74">
        <v>3</v>
      </c>
      <c r="AA180" s="62">
        <v>0</v>
      </c>
      <c r="AB180" s="63">
        <v>0</v>
      </c>
      <c r="AC180" s="63">
        <v>0</v>
      </c>
      <c r="AD180" s="63">
        <v>0</v>
      </c>
      <c r="AE180" s="63">
        <v>0</v>
      </c>
      <c r="AF180" s="73">
        <v>1.71</v>
      </c>
      <c r="AG180" s="74">
        <v>0.09</v>
      </c>
      <c r="AH180" s="74">
        <v>1.79</v>
      </c>
      <c r="AI180" s="74">
        <v>1.71</v>
      </c>
      <c r="AJ180" s="74">
        <v>1.79</v>
      </c>
      <c r="AK180" s="66" t="s">
        <v>25</v>
      </c>
      <c r="AL180" s="31" t="s">
        <v>338</v>
      </c>
    </row>
    <row r="181" spans="1:38" ht="17.25" thickBot="1">
      <c r="A181" s="75">
        <v>179</v>
      </c>
      <c r="B181" s="60" t="s">
        <v>524</v>
      </c>
      <c r="C181" s="61" t="s">
        <v>2150</v>
      </c>
      <c r="D181" s="72" t="s">
        <v>103</v>
      </c>
      <c r="E181" s="61" t="s">
        <v>77</v>
      </c>
      <c r="F181" s="72" t="s">
        <v>3222</v>
      </c>
      <c r="G181" s="72">
        <v>1999</v>
      </c>
      <c r="H181" s="73">
        <v>1</v>
      </c>
      <c r="I181" s="74">
        <v>1</v>
      </c>
      <c r="J181" s="74">
        <v>90</v>
      </c>
      <c r="K181" s="74">
        <v>1</v>
      </c>
      <c r="L181" s="73">
        <v>1</v>
      </c>
      <c r="M181" s="63">
        <v>0</v>
      </c>
      <c r="N181" s="74">
        <v>1</v>
      </c>
      <c r="O181" s="63">
        <v>0</v>
      </c>
      <c r="P181" s="74">
        <v>1</v>
      </c>
      <c r="Q181" s="74">
        <v>1</v>
      </c>
      <c r="R181" s="63">
        <v>0</v>
      </c>
      <c r="S181" s="63">
        <v>0</v>
      </c>
      <c r="T181" s="73">
        <v>1.4</v>
      </c>
      <c r="U181" s="74">
        <v>0.6</v>
      </c>
      <c r="V181" s="63">
        <v>0</v>
      </c>
      <c r="W181" s="74">
        <v>0.6</v>
      </c>
      <c r="X181" s="73">
        <v>1</v>
      </c>
      <c r="Y181" s="74">
        <v>6</v>
      </c>
      <c r="Z181" s="74">
        <v>7</v>
      </c>
      <c r="AA181" s="73">
        <v>1</v>
      </c>
      <c r="AB181" s="63">
        <v>0</v>
      </c>
      <c r="AC181" s="74">
        <v>1</v>
      </c>
      <c r="AD181" s="63">
        <v>0</v>
      </c>
      <c r="AE181" s="63">
        <v>0</v>
      </c>
      <c r="AF181" s="73">
        <v>1.4</v>
      </c>
      <c r="AG181" s="63">
        <v>0</v>
      </c>
      <c r="AH181" s="74">
        <v>1.4</v>
      </c>
      <c r="AI181" s="74">
        <v>0.61</v>
      </c>
      <c r="AJ181" s="74">
        <v>0.61</v>
      </c>
      <c r="AK181" s="66" t="s">
        <v>25</v>
      </c>
      <c r="AL181" s="31" t="s">
        <v>339</v>
      </c>
    </row>
    <row r="182" spans="1:38" ht="17.25" thickBot="1">
      <c r="A182" s="75">
        <v>180</v>
      </c>
      <c r="B182" s="60" t="s">
        <v>3223</v>
      </c>
      <c r="C182" s="61" t="s">
        <v>2102</v>
      </c>
      <c r="D182" s="72" t="s">
        <v>105</v>
      </c>
      <c r="E182" s="61" t="s">
        <v>65</v>
      </c>
      <c r="F182" s="72" t="s">
        <v>3224</v>
      </c>
      <c r="G182" s="72">
        <v>2002</v>
      </c>
      <c r="H182" s="73">
        <v>1</v>
      </c>
      <c r="I182" s="63">
        <v>0</v>
      </c>
      <c r="J182" s="74">
        <v>1</v>
      </c>
      <c r="K182" s="63">
        <v>0</v>
      </c>
      <c r="L182" s="62">
        <v>0</v>
      </c>
      <c r="M182" s="63">
        <v>0</v>
      </c>
      <c r="N182" s="63">
        <v>0</v>
      </c>
      <c r="O182" s="63">
        <v>0</v>
      </c>
      <c r="P182" s="63">
        <v>0</v>
      </c>
      <c r="Q182" s="63">
        <v>0</v>
      </c>
      <c r="R182" s="63">
        <v>0</v>
      </c>
      <c r="S182" s="63">
        <v>0</v>
      </c>
      <c r="T182" s="62">
        <v>0</v>
      </c>
      <c r="U182" s="63">
        <v>0</v>
      </c>
      <c r="V182" s="63">
        <v>0</v>
      </c>
      <c r="W182" s="63">
        <v>0</v>
      </c>
      <c r="X182" s="62">
        <v>0</v>
      </c>
      <c r="Y182" s="63">
        <v>0</v>
      </c>
      <c r="Z182" s="63">
        <v>0</v>
      </c>
      <c r="AA182" s="62">
        <v>0</v>
      </c>
      <c r="AB182" s="63">
        <v>0</v>
      </c>
      <c r="AC182" s="63">
        <v>0</v>
      </c>
      <c r="AD182" s="63">
        <v>0</v>
      </c>
      <c r="AE182" s="63">
        <v>0</v>
      </c>
      <c r="AF182" s="62">
        <v>0</v>
      </c>
      <c r="AG182" s="63">
        <v>0</v>
      </c>
      <c r="AH182" s="63">
        <v>0</v>
      </c>
      <c r="AI182" s="63">
        <v>0</v>
      </c>
      <c r="AJ182" s="63">
        <v>0</v>
      </c>
      <c r="AK182" s="66" t="s">
        <v>25</v>
      </c>
      <c r="AL182" s="31" t="s">
        <v>341</v>
      </c>
    </row>
    <row r="183" spans="1:38" ht="17.25" thickBot="1">
      <c r="A183" s="75">
        <v>181</v>
      </c>
      <c r="B183" s="60" t="s">
        <v>525</v>
      </c>
      <c r="C183" s="61" t="s">
        <v>2101</v>
      </c>
      <c r="D183" s="72" t="s">
        <v>2109</v>
      </c>
      <c r="E183" s="61" t="s">
        <v>83</v>
      </c>
      <c r="F183" s="72" t="s">
        <v>3225</v>
      </c>
      <c r="G183" s="72">
        <v>1994</v>
      </c>
      <c r="H183" s="73">
        <v>1</v>
      </c>
      <c r="I183" s="74">
        <v>1</v>
      </c>
      <c r="J183" s="74">
        <v>63</v>
      </c>
      <c r="K183" s="74">
        <v>0.7</v>
      </c>
      <c r="L183" s="62">
        <v>0</v>
      </c>
      <c r="M183" s="63">
        <v>0</v>
      </c>
      <c r="N183" s="63">
        <v>0</v>
      </c>
      <c r="O183" s="63">
        <v>0</v>
      </c>
      <c r="P183" s="63">
        <v>0</v>
      </c>
      <c r="Q183" s="63">
        <v>0</v>
      </c>
      <c r="R183" s="63">
        <v>0</v>
      </c>
      <c r="S183" s="63">
        <v>0</v>
      </c>
      <c r="T183" s="62">
        <v>0</v>
      </c>
      <c r="U183" s="63">
        <v>0</v>
      </c>
      <c r="V183" s="63">
        <v>0</v>
      </c>
      <c r="W183" s="63">
        <v>0</v>
      </c>
      <c r="X183" s="62">
        <v>0</v>
      </c>
      <c r="Y183" s="74">
        <v>1</v>
      </c>
      <c r="Z183" s="74">
        <v>6</v>
      </c>
      <c r="AA183" s="62">
        <v>0</v>
      </c>
      <c r="AB183" s="63">
        <v>0</v>
      </c>
      <c r="AC183" s="63">
        <v>0</v>
      </c>
      <c r="AD183" s="63">
        <v>0</v>
      </c>
      <c r="AE183" s="63">
        <v>0</v>
      </c>
      <c r="AF183" s="62">
        <v>0</v>
      </c>
      <c r="AG183" s="74">
        <v>0.01</v>
      </c>
      <c r="AH183" s="74">
        <v>0.01</v>
      </c>
      <c r="AI183" s="63">
        <v>0</v>
      </c>
      <c r="AJ183" s="74">
        <v>0.01</v>
      </c>
      <c r="AK183" s="66" t="s">
        <v>25</v>
      </c>
      <c r="AL183" s="31" t="s">
        <v>342</v>
      </c>
    </row>
    <row r="184" spans="1:38" ht="17.25" thickBot="1">
      <c r="A184" s="75">
        <v>182</v>
      </c>
      <c r="B184" s="60" t="s">
        <v>526</v>
      </c>
      <c r="C184" s="61" t="s">
        <v>2101</v>
      </c>
      <c r="D184" s="72" t="s">
        <v>107</v>
      </c>
      <c r="E184" s="61" t="s">
        <v>87</v>
      </c>
      <c r="F184" s="72" t="s">
        <v>3226</v>
      </c>
      <c r="G184" s="72">
        <v>1996</v>
      </c>
      <c r="H184" s="73">
        <v>1</v>
      </c>
      <c r="I184" s="74">
        <v>1</v>
      </c>
      <c r="J184" s="74">
        <v>90</v>
      </c>
      <c r="K184" s="74">
        <v>1</v>
      </c>
      <c r="L184" s="62">
        <v>0</v>
      </c>
      <c r="M184" s="63">
        <v>0</v>
      </c>
      <c r="N184" s="63">
        <v>0</v>
      </c>
      <c r="O184" s="63">
        <v>0</v>
      </c>
      <c r="P184" s="63">
        <v>0</v>
      </c>
      <c r="Q184" s="63">
        <v>0</v>
      </c>
      <c r="R184" s="63">
        <v>0</v>
      </c>
      <c r="S184" s="63">
        <v>0</v>
      </c>
      <c r="T184" s="62">
        <v>0</v>
      </c>
      <c r="U184" s="63">
        <v>0</v>
      </c>
      <c r="V184" s="63">
        <v>0</v>
      </c>
      <c r="W184" s="63">
        <v>0</v>
      </c>
      <c r="X184" s="62">
        <v>0</v>
      </c>
      <c r="Y184" s="63">
        <v>0</v>
      </c>
      <c r="Z184" s="63">
        <v>0</v>
      </c>
      <c r="AA184" s="62">
        <v>0</v>
      </c>
      <c r="AB184" s="63">
        <v>0</v>
      </c>
      <c r="AC184" s="63">
        <v>0</v>
      </c>
      <c r="AD184" s="63">
        <v>0</v>
      </c>
      <c r="AE184" s="63">
        <v>0</v>
      </c>
      <c r="AF184" s="62">
        <v>0</v>
      </c>
      <c r="AG184" s="63">
        <v>0</v>
      </c>
      <c r="AH184" s="63">
        <v>0</v>
      </c>
      <c r="AI184" s="63">
        <v>0</v>
      </c>
      <c r="AJ184" s="63">
        <v>0</v>
      </c>
      <c r="AK184" s="66" t="s">
        <v>25</v>
      </c>
      <c r="AL184" s="2" t="s">
        <v>344</v>
      </c>
    </row>
    <row r="185" spans="1:38" ht="17.25" thickBot="1">
      <c r="A185" s="75">
        <v>183</v>
      </c>
      <c r="B185" s="60" t="s">
        <v>527</v>
      </c>
      <c r="C185" s="61" t="s">
        <v>2101</v>
      </c>
      <c r="D185" s="72" t="s">
        <v>103</v>
      </c>
      <c r="E185" s="61" t="s">
        <v>69</v>
      </c>
      <c r="F185" s="72" t="s">
        <v>3227</v>
      </c>
      <c r="G185" s="72">
        <v>1996</v>
      </c>
      <c r="H185" s="73">
        <v>1</v>
      </c>
      <c r="I185" s="63">
        <v>0</v>
      </c>
      <c r="J185" s="74">
        <v>3</v>
      </c>
      <c r="K185" s="63">
        <v>0</v>
      </c>
      <c r="L185" s="62">
        <v>0</v>
      </c>
      <c r="M185" s="63">
        <v>0</v>
      </c>
      <c r="N185" s="63">
        <v>0</v>
      </c>
      <c r="O185" s="63">
        <v>0</v>
      </c>
      <c r="P185" s="63">
        <v>0</v>
      </c>
      <c r="Q185" s="63">
        <v>0</v>
      </c>
      <c r="R185" s="63">
        <v>0</v>
      </c>
      <c r="S185" s="63">
        <v>0</v>
      </c>
      <c r="T185" s="62">
        <v>0</v>
      </c>
      <c r="U185" s="63">
        <v>0</v>
      </c>
      <c r="V185" s="63">
        <v>0</v>
      </c>
      <c r="W185" s="63">
        <v>0</v>
      </c>
      <c r="X185" s="62">
        <v>0</v>
      </c>
      <c r="Y185" s="63">
        <v>0</v>
      </c>
      <c r="Z185" s="63">
        <v>0</v>
      </c>
      <c r="AA185" s="62">
        <v>0</v>
      </c>
      <c r="AB185" s="63">
        <v>0</v>
      </c>
      <c r="AC185" s="63">
        <v>0</v>
      </c>
      <c r="AD185" s="63">
        <v>0</v>
      </c>
      <c r="AE185" s="63">
        <v>0</v>
      </c>
      <c r="AF185" s="62">
        <v>0</v>
      </c>
      <c r="AG185" s="63">
        <v>0</v>
      </c>
      <c r="AH185" s="63">
        <v>0</v>
      </c>
      <c r="AI185" s="63">
        <v>0</v>
      </c>
      <c r="AJ185" s="63">
        <v>0</v>
      </c>
      <c r="AK185" s="66" t="s">
        <v>25</v>
      </c>
      <c r="AL185" s="31" t="s">
        <v>346</v>
      </c>
    </row>
    <row r="186" spans="1:38" ht="17.25" thickBot="1">
      <c r="A186" s="75">
        <v>184</v>
      </c>
      <c r="B186" s="60" t="s">
        <v>528</v>
      </c>
      <c r="C186" s="61" t="s">
        <v>2128</v>
      </c>
      <c r="D186" s="72" t="s">
        <v>107</v>
      </c>
      <c r="E186" s="61" t="s">
        <v>95</v>
      </c>
      <c r="F186" s="72" t="s">
        <v>3228</v>
      </c>
      <c r="G186" s="72">
        <v>1997</v>
      </c>
      <c r="H186" s="73">
        <v>1</v>
      </c>
      <c r="I186" s="63">
        <v>0</v>
      </c>
      <c r="J186" s="74">
        <v>31</v>
      </c>
      <c r="K186" s="74">
        <v>0.3</v>
      </c>
      <c r="L186" s="62">
        <v>0</v>
      </c>
      <c r="M186" s="63">
        <v>0</v>
      </c>
      <c r="N186" s="63">
        <v>0</v>
      </c>
      <c r="O186" s="63">
        <v>0</v>
      </c>
      <c r="P186" s="63">
        <v>0</v>
      </c>
      <c r="Q186" s="63">
        <v>0</v>
      </c>
      <c r="R186" s="74">
        <v>1</v>
      </c>
      <c r="S186" s="63">
        <v>0</v>
      </c>
      <c r="T186" s="62">
        <v>0</v>
      </c>
      <c r="U186" s="63">
        <v>0</v>
      </c>
      <c r="V186" s="63">
        <v>0</v>
      </c>
      <c r="W186" s="63">
        <v>0</v>
      </c>
      <c r="X186" s="73">
        <v>1</v>
      </c>
      <c r="Y186" s="74">
        <v>1</v>
      </c>
      <c r="Z186" s="63">
        <v>0</v>
      </c>
      <c r="AA186" s="62">
        <v>0</v>
      </c>
      <c r="AB186" s="63">
        <v>0</v>
      </c>
      <c r="AC186" s="63">
        <v>0</v>
      </c>
      <c r="AD186" s="63">
        <v>0</v>
      </c>
      <c r="AE186" s="63">
        <v>0</v>
      </c>
      <c r="AF186" s="62">
        <v>0</v>
      </c>
      <c r="AG186" s="74">
        <v>0.06</v>
      </c>
      <c r="AH186" s="74">
        <v>0.06</v>
      </c>
      <c r="AI186" s="63">
        <v>0</v>
      </c>
      <c r="AJ186" s="74">
        <v>0.06</v>
      </c>
      <c r="AK186" s="66" t="s">
        <v>25</v>
      </c>
      <c r="AL186" s="2" t="s">
        <v>348</v>
      </c>
    </row>
    <row r="187" spans="1:38" ht="17.25" thickBot="1">
      <c r="A187" s="75">
        <v>185</v>
      </c>
      <c r="B187" s="60" t="s">
        <v>529</v>
      </c>
      <c r="C187" s="61" t="s">
        <v>2102</v>
      </c>
      <c r="D187" s="72" t="s">
        <v>107</v>
      </c>
      <c r="E187" s="61" t="s">
        <v>73</v>
      </c>
      <c r="F187" s="72" t="s">
        <v>3229</v>
      </c>
      <c r="G187" s="72">
        <v>1986</v>
      </c>
      <c r="H187" s="73">
        <v>1</v>
      </c>
      <c r="I187" s="74">
        <v>1</v>
      </c>
      <c r="J187" s="74">
        <v>78</v>
      </c>
      <c r="K187" s="74">
        <v>0.9</v>
      </c>
      <c r="L187" s="62">
        <v>0</v>
      </c>
      <c r="M187" s="63">
        <v>0</v>
      </c>
      <c r="N187" s="63">
        <v>0</v>
      </c>
      <c r="O187" s="63">
        <v>0</v>
      </c>
      <c r="P187" s="63">
        <v>0</v>
      </c>
      <c r="Q187" s="63">
        <v>0</v>
      </c>
      <c r="R187" s="63">
        <v>0</v>
      </c>
      <c r="S187" s="63">
        <v>0</v>
      </c>
      <c r="T187" s="62">
        <v>0</v>
      </c>
      <c r="U187" s="63">
        <v>0</v>
      </c>
      <c r="V187" s="63">
        <v>0</v>
      </c>
      <c r="W187" s="63">
        <v>0</v>
      </c>
      <c r="X187" s="73">
        <v>1</v>
      </c>
      <c r="Y187" s="74">
        <v>5</v>
      </c>
      <c r="Z187" s="74">
        <v>3</v>
      </c>
      <c r="AA187" s="62">
        <v>0</v>
      </c>
      <c r="AB187" s="63">
        <v>0</v>
      </c>
      <c r="AC187" s="63">
        <v>0</v>
      </c>
      <c r="AD187" s="63">
        <v>0</v>
      </c>
      <c r="AE187" s="63">
        <v>0</v>
      </c>
      <c r="AF187" s="62">
        <v>0</v>
      </c>
      <c r="AG187" s="63">
        <v>0</v>
      </c>
      <c r="AH187" s="63">
        <v>0</v>
      </c>
      <c r="AI187" s="63">
        <v>0</v>
      </c>
      <c r="AJ187" s="63">
        <v>0</v>
      </c>
      <c r="AK187" s="66" t="s">
        <v>25</v>
      </c>
      <c r="AL187" s="2" t="s">
        <v>350</v>
      </c>
    </row>
    <row r="188" spans="1:38" ht="17.25" thickBot="1">
      <c r="A188" s="75">
        <v>186</v>
      </c>
      <c r="B188" s="60" t="s">
        <v>530</v>
      </c>
      <c r="C188" s="61" t="s">
        <v>2102</v>
      </c>
      <c r="D188" s="72" t="s">
        <v>107</v>
      </c>
      <c r="E188" s="61" t="s">
        <v>83</v>
      </c>
      <c r="F188" s="72" t="s">
        <v>3230</v>
      </c>
      <c r="G188" s="72">
        <v>1993</v>
      </c>
      <c r="H188" s="73">
        <v>1</v>
      </c>
      <c r="I188" s="74">
        <v>1</v>
      </c>
      <c r="J188" s="74">
        <v>30</v>
      </c>
      <c r="K188" s="74">
        <v>0.3</v>
      </c>
      <c r="L188" s="62">
        <v>0</v>
      </c>
      <c r="M188" s="63">
        <v>0</v>
      </c>
      <c r="N188" s="63">
        <v>0</v>
      </c>
      <c r="O188" s="63">
        <v>0</v>
      </c>
      <c r="P188" s="63">
        <v>0</v>
      </c>
      <c r="Q188" s="63">
        <v>0</v>
      </c>
      <c r="R188" s="63">
        <v>0</v>
      </c>
      <c r="S188" s="63">
        <v>0</v>
      </c>
      <c r="T188" s="62">
        <v>0</v>
      </c>
      <c r="U188" s="63">
        <v>0</v>
      </c>
      <c r="V188" s="63">
        <v>0</v>
      </c>
      <c r="W188" s="63">
        <v>0</v>
      </c>
      <c r="X188" s="62">
        <v>0</v>
      </c>
      <c r="Y188" s="63">
        <v>0</v>
      </c>
      <c r="Z188" s="63">
        <v>0</v>
      </c>
      <c r="AA188" s="62">
        <v>0</v>
      </c>
      <c r="AB188" s="63">
        <v>0</v>
      </c>
      <c r="AC188" s="63">
        <v>0</v>
      </c>
      <c r="AD188" s="63">
        <v>0</v>
      </c>
      <c r="AE188" s="63">
        <v>0</v>
      </c>
      <c r="AF188" s="73">
        <v>0.02</v>
      </c>
      <c r="AG188" s="74">
        <v>7.0000000000000007E-2</v>
      </c>
      <c r="AH188" s="74">
        <v>0.09</v>
      </c>
      <c r="AI188" s="74">
        <v>0.02</v>
      </c>
      <c r="AJ188" s="74">
        <v>0.09</v>
      </c>
      <c r="AK188" s="66" t="s">
        <v>25</v>
      </c>
      <c r="AL188" s="2" t="s">
        <v>352</v>
      </c>
    </row>
    <row r="189" spans="1:38" ht="17.25" thickBot="1">
      <c r="A189" s="75">
        <v>187</v>
      </c>
      <c r="B189" s="60" t="s">
        <v>531</v>
      </c>
      <c r="C189" s="61" t="s">
        <v>2102</v>
      </c>
      <c r="D189" s="72" t="s">
        <v>107</v>
      </c>
      <c r="E189" s="61" t="s">
        <v>85</v>
      </c>
      <c r="F189" s="72" t="s">
        <v>3231</v>
      </c>
      <c r="G189" s="72">
        <v>1999</v>
      </c>
      <c r="H189" s="73">
        <v>1</v>
      </c>
      <c r="I189" s="74">
        <v>1</v>
      </c>
      <c r="J189" s="74">
        <v>90</v>
      </c>
      <c r="K189" s="74">
        <v>1</v>
      </c>
      <c r="L189" s="62">
        <v>0</v>
      </c>
      <c r="M189" s="63">
        <v>0</v>
      </c>
      <c r="N189" s="63">
        <v>0</v>
      </c>
      <c r="O189" s="63">
        <v>0</v>
      </c>
      <c r="P189" s="63">
        <v>0</v>
      </c>
      <c r="Q189" s="63">
        <v>0</v>
      </c>
      <c r="R189" s="63">
        <v>0</v>
      </c>
      <c r="S189" s="63">
        <v>0</v>
      </c>
      <c r="T189" s="62">
        <v>0</v>
      </c>
      <c r="U189" s="63">
        <v>0</v>
      </c>
      <c r="V189" s="63">
        <v>0</v>
      </c>
      <c r="W189" s="63">
        <v>0</v>
      </c>
      <c r="X189" s="73">
        <v>1</v>
      </c>
      <c r="Y189" s="74">
        <v>3</v>
      </c>
      <c r="Z189" s="74">
        <v>7</v>
      </c>
      <c r="AA189" s="62">
        <v>0</v>
      </c>
      <c r="AB189" s="63">
        <v>0</v>
      </c>
      <c r="AC189" s="63">
        <v>0</v>
      </c>
      <c r="AD189" s="63">
        <v>0</v>
      </c>
      <c r="AE189" s="63">
        <v>0</v>
      </c>
      <c r="AF189" s="62">
        <v>0</v>
      </c>
      <c r="AG189" s="63">
        <v>0</v>
      </c>
      <c r="AH189" s="63">
        <v>0</v>
      </c>
      <c r="AI189" s="63">
        <v>0</v>
      </c>
      <c r="AJ189" s="63">
        <v>0</v>
      </c>
      <c r="AK189" s="66" t="s">
        <v>25</v>
      </c>
      <c r="AL189" s="2" t="s">
        <v>354</v>
      </c>
    </row>
    <row r="190" spans="1:38" ht="17.25" thickBot="1">
      <c r="A190" s="75">
        <v>188</v>
      </c>
      <c r="B190" s="60" t="s">
        <v>532</v>
      </c>
      <c r="C190" s="61" t="s">
        <v>2151</v>
      </c>
      <c r="D190" s="72" t="s">
        <v>103</v>
      </c>
      <c r="E190" s="61" t="s">
        <v>73</v>
      </c>
      <c r="F190" s="72" t="s">
        <v>3232</v>
      </c>
      <c r="G190" s="72">
        <v>1997</v>
      </c>
      <c r="H190" s="73">
        <v>1</v>
      </c>
      <c r="I190" s="74">
        <v>1</v>
      </c>
      <c r="J190" s="74">
        <v>90</v>
      </c>
      <c r="K190" s="74">
        <v>1</v>
      </c>
      <c r="L190" s="62">
        <v>0</v>
      </c>
      <c r="M190" s="74">
        <v>1</v>
      </c>
      <c r="N190" s="74">
        <v>1</v>
      </c>
      <c r="O190" s="63">
        <v>0</v>
      </c>
      <c r="P190" s="63">
        <v>0</v>
      </c>
      <c r="Q190" s="63">
        <v>0</v>
      </c>
      <c r="R190" s="74">
        <v>1</v>
      </c>
      <c r="S190" s="63">
        <v>0</v>
      </c>
      <c r="T190" s="62">
        <v>0</v>
      </c>
      <c r="U190" s="63">
        <v>0</v>
      </c>
      <c r="V190" s="74">
        <v>0.6</v>
      </c>
      <c r="W190" s="74">
        <v>0.6</v>
      </c>
      <c r="X190" s="73">
        <v>7</v>
      </c>
      <c r="Y190" s="74">
        <v>5</v>
      </c>
      <c r="Z190" s="74">
        <v>20</v>
      </c>
      <c r="AA190" s="62">
        <v>0</v>
      </c>
      <c r="AB190" s="74">
        <v>1</v>
      </c>
      <c r="AC190" s="74">
        <v>1</v>
      </c>
      <c r="AD190" s="63">
        <v>0</v>
      </c>
      <c r="AE190" s="74">
        <v>1</v>
      </c>
      <c r="AF190" s="73">
        <v>0.02</v>
      </c>
      <c r="AG190" s="74">
        <v>0.55000000000000004</v>
      </c>
      <c r="AH190" s="74">
        <v>0.56999999999999995</v>
      </c>
      <c r="AI190" s="74">
        <v>0.02</v>
      </c>
      <c r="AJ190" s="74">
        <v>0.56999999999999995</v>
      </c>
      <c r="AK190" s="66" t="s">
        <v>25</v>
      </c>
      <c r="AL190" s="31" t="s">
        <v>355</v>
      </c>
    </row>
    <row r="191" spans="1:38" ht="17.25" thickBot="1">
      <c r="A191" s="75">
        <v>189</v>
      </c>
      <c r="B191" s="60" t="s">
        <v>533</v>
      </c>
      <c r="C191" s="61" t="s">
        <v>2149</v>
      </c>
      <c r="D191" s="72" t="s">
        <v>103</v>
      </c>
      <c r="E191" s="61" t="s">
        <v>75</v>
      </c>
      <c r="F191" s="72" t="s">
        <v>3233</v>
      </c>
      <c r="G191" s="72">
        <v>1994</v>
      </c>
      <c r="H191" s="73">
        <v>1</v>
      </c>
      <c r="I191" s="63">
        <v>0</v>
      </c>
      <c r="J191" s="74">
        <v>33</v>
      </c>
      <c r="K191" s="74">
        <v>0.4</v>
      </c>
      <c r="L191" s="62">
        <v>0</v>
      </c>
      <c r="M191" s="63">
        <v>0</v>
      </c>
      <c r="N191" s="63">
        <v>0</v>
      </c>
      <c r="O191" s="63">
        <v>0</v>
      </c>
      <c r="P191" s="63">
        <v>0</v>
      </c>
      <c r="Q191" s="63">
        <v>0</v>
      </c>
      <c r="R191" s="63">
        <v>0</v>
      </c>
      <c r="S191" s="63">
        <v>0</v>
      </c>
      <c r="T191" s="73">
        <v>0.2</v>
      </c>
      <c r="U191" s="74">
        <v>0.2</v>
      </c>
      <c r="V191" s="63">
        <v>0</v>
      </c>
      <c r="W191" s="74">
        <v>0.2</v>
      </c>
      <c r="X191" s="62">
        <v>0</v>
      </c>
      <c r="Y191" s="74">
        <v>1</v>
      </c>
      <c r="Z191" s="63">
        <v>0</v>
      </c>
      <c r="AA191" s="62">
        <v>0</v>
      </c>
      <c r="AB191" s="63">
        <v>0</v>
      </c>
      <c r="AC191" s="63">
        <v>0</v>
      </c>
      <c r="AD191" s="63">
        <v>0</v>
      </c>
      <c r="AE191" s="63">
        <v>0</v>
      </c>
      <c r="AF191" s="73">
        <v>0.44</v>
      </c>
      <c r="AG191" s="63">
        <v>0</v>
      </c>
      <c r="AH191" s="74">
        <v>0.44</v>
      </c>
      <c r="AI191" s="74">
        <v>0.44</v>
      </c>
      <c r="AJ191" s="74">
        <v>0.44</v>
      </c>
      <c r="AK191" s="66" t="s">
        <v>25</v>
      </c>
      <c r="AL191" s="31" t="s">
        <v>356</v>
      </c>
    </row>
    <row r="192" spans="1:38" ht="17.25" thickBot="1">
      <c r="A192" s="75">
        <v>190</v>
      </c>
      <c r="B192" s="60" t="s">
        <v>534</v>
      </c>
      <c r="C192" s="61" t="s">
        <v>2128</v>
      </c>
      <c r="D192" s="72" t="s">
        <v>105</v>
      </c>
      <c r="E192" s="61" t="s">
        <v>95</v>
      </c>
      <c r="F192" s="72" t="s">
        <v>3234</v>
      </c>
      <c r="G192" s="72">
        <v>1992</v>
      </c>
      <c r="H192" s="73">
        <v>1</v>
      </c>
      <c r="I192" s="63">
        <v>0</v>
      </c>
      <c r="J192" s="74">
        <v>24</v>
      </c>
      <c r="K192" s="74">
        <v>0.3</v>
      </c>
      <c r="L192" s="62">
        <v>0</v>
      </c>
      <c r="M192" s="63">
        <v>0</v>
      </c>
      <c r="N192" s="63">
        <v>0</v>
      </c>
      <c r="O192" s="63">
        <v>0</v>
      </c>
      <c r="P192" s="63">
        <v>0</v>
      </c>
      <c r="Q192" s="63">
        <v>0</v>
      </c>
      <c r="R192" s="63">
        <v>0</v>
      </c>
      <c r="S192" s="63">
        <v>0</v>
      </c>
      <c r="T192" s="62">
        <v>0</v>
      </c>
      <c r="U192" s="63">
        <v>0</v>
      </c>
      <c r="V192" s="63">
        <v>0</v>
      </c>
      <c r="W192" s="63">
        <v>0</v>
      </c>
      <c r="X192" s="73">
        <v>1</v>
      </c>
      <c r="Y192" s="63">
        <v>0</v>
      </c>
      <c r="Z192" s="74">
        <v>6</v>
      </c>
      <c r="AA192" s="62">
        <v>0</v>
      </c>
      <c r="AB192" s="63">
        <v>0</v>
      </c>
      <c r="AC192" s="63">
        <v>0</v>
      </c>
      <c r="AD192" s="63">
        <v>0</v>
      </c>
      <c r="AE192" s="63">
        <v>0</v>
      </c>
      <c r="AF192" s="73">
        <v>0.15</v>
      </c>
      <c r="AG192" s="63">
        <v>0</v>
      </c>
      <c r="AH192" s="74">
        <v>0.15</v>
      </c>
      <c r="AI192" s="74">
        <v>0.15</v>
      </c>
      <c r="AJ192" s="74">
        <v>0.15</v>
      </c>
      <c r="AK192" s="66" t="s">
        <v>25</v>
      </c>
      <c r="AL192" s="31" t="s">
        <v>357</v>
      </c>
    </row>
    <row r="193" spans="1:38" ht="17.25" thickBot="1">
      <c r="A193" s="75">
        <v>191</v>
      </c>
      <c r="B193" s="60" t="s">
        <v>3235</v>
      </c>
      <c r="C193" s="61" t="s">
        <v>2102</v>
      </c>
      <c r="D193" s="72" t="s">
        <v>103</v>
      </c>
      <c r="E193" s="61" t="s">
        <v>2999</v>
      </c>
      <c r="F193" s="72" t="s">
        <v>3236</v>
      </c>
      <c r="G193" s="72">
        <v>1995</v>
      </c>
      <c r="H193" s="73">
        <v>1</v>
      </c>
      <c r="I193" s="74">
        <v>1</v>
      </c>
      <c r="J193" s="74">
        <v>90</v>
      </c>
      <c r="K193" s="74">
        <v>1</v>
      </c>
      <c r="L193" s="73">
        <v>1</v>
      </c>
      <c r="M193" s="63">
        <v>0</v>
      </c>
      <c r="N193" s="74">
        <v>1</v>
      </c>
      <c r="O193" s="63">
        <v>0</v>
      </c>
      <c r="P193" s="74">
        <v>1</v>
      </c>
      <c r="Q193" s="74">
        <v>1</v>
      </c>
      <c r="R193" s="63">
        <v>0</v>
      </c>
      <c r="S193" s="63">
        <v>0</v>
      </c>
      <c r="T193" s="73">
        <v>1.1000000000000001</v>
      </c>
      <c r="U193" s="74">
        <v>0.3</v>
      </c>
      <c r="V193" s="63">
        <v>0</v>
      </c>
      <c r="W193" s="74">
        <v>0.3</v>
      </c>
      <c r="X193" s="73">
        <v>2</v>
      </c>
      <c r="Y193" s="74">
        <v>5</v>
      </c>
      <c r="Z193" s="74">
        <v>5</v>
      </c>
      <c r="AA193" s="73">
        <v>1</v>
      </c>
      <c r="AB193" s="63">
        <v>0</v>
      </c>
      <c r="AC193" s="74">
        <v>1</v>
      </c>
      <c r="AD193" s="63">
        <v>0</v>
      </c>
      <c r="AE193" s="63">
        <v>0</v>
      </c>
      <c r="AF193" s="73">
        <v>1.06</v>
      </c>
      <c r="AG193" s="63">
        <v>0</v>
      </c>
      <c r="AH193" s="74">
        <v>1.06</v>
      </c>
      <c r="AI193" s="74">
        <v>0.27</v>
      </c>
      <c r="AJ193" s="74">
        <v>0.27</v>
      </c>
      <c r="AK193" s="66" t="s">
        <v>25</v>
      </c>
      <c r="AL193" s="31" t="s">
        <v>359</v>
      </c>
    </row>
    <row r="194" spans="1:38" ht="17.25" thickBot="1">
      <c r="A194" s="75">
        <v>192</v>
      </c>
      <c r="B194" s="60" t="s">
        <v>535</v>
      </c>
      <c r="C194" s="61" t="s">
        <v>2102</v>
      </c>
      <c r="D194" s="72" t="s">
        <v>105</v>
      </c>
      <c r="E194" s="61" t="s">
        <v>69</v>
      </c>
      <c r="F194" s="72" t="s">
        <v>3237</v>
      </c>
      <c r="G194" s="72">
        <v>1999</v>
      </c>
      <c r="H194" s="73">
        <v>1</v>
      </c>
      <c r="I194" s="74">
        <v>1</v>
      </c>
      <c r="J194" s="74">
        <v>67</v>
      </c>
      <c r="K194" s="74">
        <v>0.7</v>
      </c>
      <c r="L194" s="62">
        <v>0</v>
      </c>
      <c r="M194" s="63">
        <v>0</v>
      </c>
      <c r="N194" s="63">
        <v>0</v>
      </c>
      <c r="O194" s="63">
        <v>0</v>
      </c>
      <c r="P194" s="63">
        <v>0</v>
      </c>
      <c r="Q194" s="63">
        <v>0</v>
      </c>
      <c r="R194" s="63">
        <v>0</v>
      </c>
      <c r="S194" s="63">
        <v>0</v>
      </c>
      <c r="T194" s="62">
        <v>0</v>
      </c>
      <c r="U194" s="63">
        <v>0</v>
      </c>
      <c r="V194" s="63">
        <v>0</v>
      </c>
      <c r="W194" s="63">
        <v>0</v>
      </c>
      <c r="X194" s="73">
        <v>1</v>
      </c>
      <c r="Y194" s="74">
        <v>1</v>
      </c>
      <c r="Z194" s="74">
        <v>4</v>
      </c>
      <c r="AA194" s="62">
        <v>0</v>
      </c>
      <c r="AB194" s="63">
        <v>0</v>
      </c>
      <c r="AC194" s="63">
        <v>0</v>
      </c>
      <c r="AD194" s="63">
        <v>0</v>
      </c>
      <c r="AE194" s="63">
        <v>0</v>
      </c>
      <c r="AF194" s="62">
        <v>0</v>
      </c>
      <c r="AG194" s="63">
        <v>0</v>
      </c>
      <c r="AH194" s="63">
        <v>0</v>
      </c>
      <c r="AI194" s="63">
        <v>0</v>
      </c>
      <c r="AJ194" s="63">
        <v>0</v>
      </c>
      <c r="AK194" s="66" t="s">
        <v>25</v>
      </c>
      <c r="AL194" s="31" t="s">
        <v>359</v>
      </c>
    </row>
    <row r="195" spans="1:38" ht="17.25" thickBot="1">
      <c r="A195" s="75">
        <v>193</v>
      </c>
      <c r="B195" s="60" t="s">
        <v>537</v>
      </c>
      <c r="C195" s="61" t="s">
        <v>2152</v>
      </c>
      <c r="D195" s="72" t="s">
        <v>2100</v>
      </c>
      <c r="E195" s="61" t="s">
        <v>81</v>
      </c>
      <c r="F195" s="72" t="s">
        <v>3238</v>
      </c>
      <c r="G195" s="72">
        <v>2001</v>
      </c>
      <c r="H195" s="73">
        <v>1</v>
      </c>
      <c r="I195" s="63">
        <v>0</v>
      </c>
      <c r="J195" s="74">
        <v>10</v>
      </c>
      <c r="K195" s="74">
        <v>0.1</v>
      </c>
      <c r="L195" s="62">
        <v>0</v>
      </c>
      <c r="M195" s="63">
        <v>0</v>
      </c>
      <c r="N195" s="63">
        <v>0</v>
      </c>
      <c r="O195" s="63">
        <v>0</v>
      </c>
      <c r="P195" s="63">
        <v>0</v>
      </c>
      <c r="Q195" s="63">
        <v>0</v>
      </c>
      <c r="R195" s="63">
        <v>0</v>
      </c>
      <c r="S195" s="63">
        <v>0</v>
      </c>
      <c r="T195" s="62">
        <v>0</v>
      </c>
      <c r="U195" s="63">
        <v>0</v>
      </c>
      <c r="V195" s="63">
        <v>0</v>
      </c>
      <c r="W195" s="63">
        <v>0</v>
      </c>
      <c r="X195" s="73">
        <v>1</v>
      </c>
      <c r="Y195" s="63">
        <v>0</v>
      </c>
      <c r="Z195" s="74">
        <v>1</v>
      </c>
      <c r="AA195" s="62">
        <v>0</v>
      </c>
      <c r="AB195" s="63">
        <v>0</v>
      </c>
      <c r="AC195" s="63">
        <v>0</v>
      </c>
      <c r="AD195" s="63">
        <v>0</v>
      </c>
      <c r="AE195" s="63">
        <v>0</v>
      </c>
      <c r="AF195" s="62">
        <v>0</v>
      </c>
      <c r="AG195" s="63">
        <v>0</v>
      </c>
      <c r="AH195" s="63">
        <v>0</v>
      </c>
      <c r="AI195" s="63">
        <v>0</v>
      </c>
      <c r="AJ195" s="63">
        <v>0</v>
      </c>
      <c r="AK195" s="66" t="s">
        <v>25</v>
      </c>
      <c r="AL195" s="31" t="s">
        <v>361</v>
      </c>
    </row>
    <row r="196" spans="1:38" ht="17.25" thickBot="1">
      <c r="A196" s="75">
        <v>194</v>
      </c>
      <c r="B196" s="60" t="s">
        <v>538</v>
      </c>
      <c r="C196" s="61" t="s">
        <v>2102</v>
      </c>
      <c r="D196" s="72" t="s">
        <v>103</v>
      </c>
      <c r="E196" s="61" t="s">
        <v>67</v>
      </c>
      <c r="F196" s="72" t="s">
        <v>3239</v>
      </c>
      <c r="G196" s="72">
        <v>1995</v>
      </c>
      <c r="H196" s="73">
        <v>1</v>
      </c>
      <c r="I196" s="63">
        <v>0</v>
      </c>
      <c r="J196" s="74">
        <v>5</v>
      </c>
      <c r="K196" s="74">
        <v>0.1</v>
      </c>
      <c r="L196" s="62">
        <v>0</v>
      </c>
      <c r="M196" s="74">
        <v>1</v>
      </c>
      <c r="N196" s="74">
        <v>1</v>
      </c>
      <c r="O196" s="63">
        <v>0</v>
      </c>
      <c r="P196" s="63">
        <v>0</v>
      </c>
      <c r="Q196" s="63">
        <v>0</v>
      </c>
      <c r="R196" s="63">
        <v>0</v>
      </c>
      <c r="S196" s="63">
        <v>0</v>
      </c>
      <c r="T196" s="62">
        <v>0</v>
      </c>
      <c r="U196" s="63">
        <v>0</v>
      </c>
      <c r="V196" s="74">
        <v>0.6</v>
      </c>
      <c r="W196" s="74">
        <v>0.6</v>
      </c>
      <c r="X196" s="73">
        <v>1</v>
      </c>
      <c r="Y196" s="74">
        <v>3</v>
      </c>
      <c r="Z196" s="63">
        <v>0</v>
      </c>
      <c r="AA196" s="62">
        <v>0</v>
      </c>
      <c r="AB196" s="74">
        <v>18</v>
      </c>
      <c r="AC196" s="74">
        <v>18</v>
      </c>
      <c r="AD196" s="63">
        <v>0</v>
      </c>
      <c r="AE196" s="74">
        <v>18</v>
      </c>
      <c r="AF196" s="62">
        <v>0</v>
      </c>
      <c r="AG196" s="74">
        <v>10.18</v>
      </c>
      <c r="AH196" s="74">
        <v>10.18</v>
      </c>
      <c r="AI196" s="63">
        <v>0</v>
      </c>
      <c r="AJ196" s="74">
        <v>10.18</v>
      </c>
      <c r="AK196" s="66" t="s">
        <v>25</v>
      </c>
      <c r="AL196" s="31" t="s">
        <v>362</v>
      </c>
    </row>
    <row r="197" spans="1:38" ht="17.25" thickBot="1">
      <c r="A197" s="75">
        <v>195</v>
      </c>
      <c r="B197" s="60" t="s">
        <v>645</v>
      </c>
      <c r="C197" s="61" t="s">
        <v>2158</v>
      </c>
      <c r="D197" s="72" t="s">
        <v>105</v>
      </c>
      <c r="E197" s="61" t="s">
        <v>2999</v>
      </c>
      <c r="F197" s="72" t="s">
        <v>3240</v>
      </c>
      <c r="G197" s="72">
        <v>1994</v>
      </c>
      <c r="H197" s="73">
        <v>1</v>
      </c>
      <c r="I197" s="74">
        <v>1</v>
      </c>
      <c r="J197" s="74">
        <v>90</v>
      </c>
      <c r="K197" s="74">
        <v>1</v>
      </c>
      <c r="L197" s="62">
        <v>0</v>
      </c>
      <c r="M197" s="63">
        <v>0</v>
      </c>
      <c r="N197" s="63">
        <v>0</v>
      </c>
      <c r="O197" s="63">
        <v>0</v>
      </c>
      <c r="P197" s="63">
        <v>0</v>
      </c>
      <c r="Q197" s="63">
        <v>0</v>
      </c>
      <c r="R197" s="63">
        <v>0</v>
      </c>
      <c r="S197" s="63">
        <v>0</v>
      </c>
      <c r="T197" s="62">
        <v>0</v>
      </c>
      <c r="U197" s="63">
        <v>0</v>
      </c>
      <c r="V197" s="63">
        <v>0</v>
      </c>
      <c r="W197" s="63">
        <v>0</v>
      </c>
      <c r="X197" s="62">
        <v>0</v>
      </c>
      <c r="Y197" s="63">
        <v>0</v>
      </c>
      <c r="Z197" s="74">
        <v>2</v>
      </c>
      <c r="AA197" s="62">
        <v>0</v>
      </c>
      <c r="AB197" s="63">
        <v>0</v>
      </c>
      <c r="AC197" s="63">
        <v>0</v>
      </c>
      <c r="AD197" s="63">
        <v>0</v>
      </c>
      <c r="AE197" s="63">
        <v>0</v>
      </c>
      <c r="AF197" s="73">
        <v>0.01</v>
      </c>
      <c r="AG197" s="74">
        <v>0.02</v>
      </c>
      <c r="AH197" s="74">
        <v>0.03</v>
      </c>
      <c r="AI197" s="74">
        <v>0.01</v>
      </c>
      <c r="AJ197" s="74">
        <v>0.03</v>
      </c>
      <c r="AK197" s="66" t="s">
        <v>25</v>
      </c>
      <c r="AL197" s="31" t="s">
        <v>364</v>
      </c>
    </row>
    <row r="198" spans="1:38" ht="17.25" thickBot="1">
      <c r="A198" s="75">
        <v>196</v>
      </c>
      <c r="B198" s="60" t="s">
        <v>541</v>
      </c>
      <c r="C198" s="61" t="s">
        <v>2112</v>
      </c>
      <c r="D198" s="72" t="s">
        <v>124</v>
      </c>
      <c r="E198" s="61" t="s">
        <v>95</v>
      </c>
      <c r="F198" s="72" t="s">
        <v>3241</v>
      </c>
      <c r="G198" s="72">
        <v>1989</v>
      </c>
      <c r="H198" s="73">
        <v>1</v>
      </c>
      <c r="I198" s="74">
        <v>1</v>
      </c>
      <c r="J198" s="74">
        <v>90</v>
      </c>
      <c r="K198" s="74">
        <v>1</v>
      </c>
      <c r="L198" s="62">
        <v>0</v>
      </c>
      <c r="M198" s="63">
        <v>0</v>
      </c>
      <c r="N198" s="63">
        <v>0</v>
      </c>
      <c r="O198" s="63">
        <v>0</v>
      </c>
      <c r="P198" s="63">
        <v>0</v>
      </c>
      <c r="Q198" s="63">
        <v>0</v>
      </c>
      <c r="R198" s="63">
        <v>0</v>
      </c>
      <c r="S198" s="63">
        <v>0</v>
      </c>
      <c r="T198" s="62">
        <v>0</v>
      </c>
      <c r="U198" s="63">
        <v>0</v>
      </c>
      <c r="V198" s="63">
        <v>0</v>
      </c>
      <c r="W198" s="63">
        <v>0</v>
      </c>
      <c r="X198" s="62">
        <v>0</v>
      </c>
      <c r="Y198" s="63">
        <v>0</v>
      </c>
      <c r="Z198" s="63">
        <v>0</v>
      </c>
      <c r="AA198" s="62">
        <v>0</v>
      </c>
      <c r="AB198" s="63">
        <v>0</v>
      </c>
      <c r="AC198" s="63">
        <v>0</v>
      </c>
      <c r="AD198" s="63">
        <v>0</v>
      </c>
      <c r="AE198" s="63">
        <v>0</v>
      </c>
      <c r="AF198" s="62">
        <v>0</v>
      </c>
      <c r="AG198" s="63">
        <v>0</v>
      </c>
      <c r="AH198" s="63">
        <v>0</v>
      </c>
      <c r="AI198" s="63">
        <v>0</v>
      </c>
      <c r="AJ198" s="63">
        <v>0</v>
      </c>
      <c r="AK198" s="66" t="s">
        <v>25</v>
      </c>
      <c r="AL198" s="31" t="s">
        <v>2073</v>
      </c>
    </row>
    <row r="199" spans="1:38" ht="17.25" thickBot="1">
      <c r="A199" s="75">
        <v>197</v>
      </c>
      <c r="B199" s="60" t="s">
        <v>542</v>
      </c>
      <c r="C199" s="61" t="s">
        <v>2131</v>
      </c>
      <c r="D199" s="72" t="s">
        <v>2100</v>
      </c>
      <c r="E199" s="61" t="s">
        <v>93</v>
      </c>
      <c r="F199" s="72" t="s">
        <v>3242</v>
      </c>
      <c r="G199" s="72">
        <v>2000</v>
      </c>
      <c r="H199" s="73">
        <v>1</v>
      </c>
      <c r="I199" s="74">
        <v>1</v>
      </c>
      <c r="J199" s="74">
        <v>90</v>
      </c>
      <c r="K199" s="74">
        <v>1</v>
      </c>
      <c r="L199" s="62">
        <v>0</v>
      </c>
      <c r="M199" s="63">
        <v>0</v>
      </c>
      <c r="N199" s="63">
        <v>0</v>
      </c>
      <c r="O199" s="63">
        <v>0</v>
      </c>
      <c r="P199" s="63">
        <v>0</v>
      </c>
      <c r="Q199" s="63">
        <v>0</v>
      </c>
      <c r="R199" s="74">
        <v>1</v>
      </c>
      <c r="S199" s="63">
        <v>0</v>
      </c>
      <c r="T199" s="73">
        <v>0.8</v>
      </c>
      <c r="U199" s="74">
        <v>0.8</v>
      </c>
      <c r="V199" s="74">
        <v>0.5</v>
      </c>
      <c r="W199" s="74">
        <v>1.2</v>
      </c>
      <c r="X199" s="73">
        <v>7</v>
      </c>
      <c r="Y199" s="74">
        <v>2</v>
      </c>
      <c r="Z199" s="74">
        <v>7</v>
      </c>
      <c r="AA199" s="62">
        <v>0</v>
      </c>
      <c r="AB199" s="63">
        <v>0</v>
      </c>
      <c r="AC199" s="63">
        <v>0</v>
      </c>
      <c r="AD199" s="63">
        <v>0</v>
      </c>
      <c r="AE199" s="63">
        <v>0</v>
      </c>
      <c r="AF199" s="73">
        <v>0.79</v>
      </c>
      <c r="AG199" s="74">
        <v>0.46</v>
      </c>
      <c r="AH199" s="74">
        <v>1.24</v>
      </c>
      <c r="AI199" s="74">
        <v>0.79</v>
      </c>
      <c r="AJ199" s="74">
        <v>1.24</v>
      </c>
      <c r="AK199" s="66" t="s">
        <v>25</v>
      </c>
      <c r="AL199" s="31" t="s">
        <v>367</v>
      </c>
    </row>
    <row r="200" spans="1:38" ht="17.25" thickBot="1">
      <c r="A200" s="75">
        <v>198</v>
      </c>
      <c r="B200" s="60" t="s">
        <v>544</v>
      </c>
      <c r="C200" s="61" t="s">
        <v>2102</v>
      </c>
      <c r="D200" s="72" t="s">
        <v>103</v>
      </c>
      <c r="E200" s="61" t="s">
        <v>63</v>
      </c>
      <c r="F200" s="72" t="s">
        <v>3243</v>
      </c>
      <c r="G200" s="72">
        <v>1999</v>
      </c>
      <c r="H200" s="73">
        <v>1</v>
      </c>
      <c r="I200" s="74">
        <v>1</v>
      </c>
      <c r="J200" s="74">
        <v>72</v>
      </c>
      <c r="K200" s="74">
        <v>0.8</v>
      </c>
      <c r="L200" s="73">
        <v>1</v>
      </c>
      <c r="M200" s="63">
        <v>0</v>
      </c>
      <c r="N200" s="74">
        <v>1</v>
      </c>
      <c r="O200" s="74">
        <v>1</v>
      </c>
      <c r="P200" s="63">
        <v>0</v>
      </c>
      <c r="Q200" s="63">
        <v>0</v>
      </c>
      <c r="R200" s="63">
        <v>0</v>
      </c>
      <c r="S200" s="63">
        <v>0</v>
      </c>
      <c r="T200" s="73">
        <v>0.2</v>
      </c>
      <c r="U200" s="74">
        <v>0.2</v>
      </c>
      <c r="V200" s="63">
        <v>0</v>
      </c>
      <c r="W200" s="74">
        <v>0.2</v>
      </c>
      <c r="X200" s="62">
        <v>0</v>
      </c>
      <c r="Y200" s="63">
        <v>0</v>
      </c>
      <c r="Z200" s="74">
        <v>4</v>
      </c>
      <c r="AA200" s="73">
        <v>1.25</v>
      </c>
      <c r="AB200" s="63">
        <v>0</v>
      </c>
      <c r="AC200" s="74">
        <v>1.25</v>
      </c>
      <c r="AD200" s="74">
        <v>1.25</v>
      </c>
      <c r="AE200" s="74">
        <v>1.25</v>
      </c>
      <c r="AF200" s="73">
        <v>0.26</v>
      </c>
      <c r="AG200" s="63">
        <v>0</v>
      </c>
      <c r="AH200" s="74">
        <v>0.26</v>
      </c>
      <c r="AI200" s="74">
        <v>0.26</v>
      </c>
      <c r="AJ200" s="74">
        <v>0.26</v>
      </c>
      <c r="AK200" s="66" t="s">
        <v>25</v>
      </c>
      <c r="AL200" s="31" t="s">
        <v>369</v>
      </c>
    </row>
    <row r="201" spans="1:38" ht="17.25" thickBot="1">
      <c r="A201" s="75">
        <v>199</v>
      </c>
      <c r="B201" s="60" t="s">
        <v>3244</v>
      </c>
      <c r="C201" s="61" t="s">
        <v>2140</v>
      </c>
      <c r="D201" s="72" t="s">
        <v>105</v>
      </c>
      <c r="E201" s="61" t="s">
        <v>2647</v>
      </c>
      <c r="F201" s="72" t="s">
        <v>3245</v>
      </c>
      <c r="G201" s="72">
        <v>1991</v>
      </c>
      <c r="H201" s="73">
        <v>1</v>
      </c>
      <c r="I201" s="74">
        <v>1</v>
      </c>
      <c r="J201" s="74">
        <v>90</v>
      </c>
      <c r="K201" s="74">
        <v>1</v>
      </c>
      <c r="L201" s="62">
        <v>0</v>
      </c>
      <c r="M201" s="63">
        <v>0</v>
      </c>
      <c r="N201" s="63">
        <v>0</v>
      </c>
      <c r="O201" s="63">
        <v>0</v>
      </c>
      <c r="P201" s="63">
        <v>0</v>
      </c>
      <c r="Q201" s="63">
        <v>0</v>
      </c>
      <c r="R201" s="63">
        <v>0</v>
      </c>
      <c r="S201" s="63">
        <v>0</v>
      </c>
      <c r="T201" s="62">
        <v>0</v>
      </c>
      <c r="U201" s="63">
        <v>0</v>
      </c>
      <c r="V201" s="74">
        <v>0.1</v>
      </c>
      <c r="W201" s="74">
        <v>0.1</v>
      </c>
      <c r="X201" s="62">
        <v>0</v>
      </c>
      <c r="Y201" s="74">
        <v>4</v>
      </c>
      <c r="Z201" s="74">
        <v>1</v>
      </c>
      <c r="AA201" s="62">
        <v>0</v>
      </c>
      <c r="AB201" s="63">
        <v>0</v>
      </c>
      <c r="AC201" s="63">
        <v>0</v>
      </c>
      <c r="AD201" s="63">
        <v>0</v>
      </c>
      <c r="AE201" s="63">
        <v>0</v>
      </c>
      <c r="AF201" s="73">
        <v>0.04</v>
      </c>
      <c r="AG201" s="74">
        <v>0.08</v>
      </c>
      <c r="AH201" s="74">
        <v>0.12</v>
      </c>
      <c r="AI201" s="74">
        <v>0.04</v>
      </c>
      <c r="AJ201" s="74">
        <v>0.12</v>
      </c>
      <c r="AK201" s="66" t="s">
        <v>25</v>
      </c>
      <c r="AL201" s="31" t="s">
        <v>371</v>
      </c>
    </row>
    <row r="202" spans="1:38" ht="17.25" thickBot="1">
      <c r="A202" s="75">
        <v>200</v>
      </c>
      <c r="B202" s="60" t="s">
        <v>545</v>
      </c>
      <c r="C202" s="61" t="s">
        <v>2131</v>
      </c>
      <c r="D202" s="72" t="s">
        <v>105</v>
      </c>
      <c r="E202" s="61" t="s">
        <v>93</v>
      </c>
      <c r="F202" s="72" t="s">
        <v>3246</v>
      </c>
      <c r="G202" s="72">
        <v>1998</v>
      </c>
      <c r="H202" s="73">
        <v>1</v>
      </c>
      <c r="I202" s="74">
        <v>1</v>
      </c>
      <c r="J202" s="74">
        <v>90</v>
      </c>
      <c r="K202" s="74">
        <v>1</v>
      </c>
      <c r="L202" s="62">
        <v>0</v>
      </c>
      <c r="M202" s="63">
        <v>0</v>
      </c>
      <c r="N202" s="63">
        <v>0</v>
      </c>
      <c r="O202" s="63">
        <v>0</v>
      </c>
      <c r="P202" s="63">
        <v>0</v>
      </c>
      <c r="Q202" s="63">
        <v>0</v>
      </c>
      <c r="R202" s="63">
        <v>0</v>
      </c>
      <c r="S202" s="63">
        <v>0</v>
      </c>
      <c r="T202" s="62">
        <v>0</v>
      </c>
      <c r="U202" s="63">
        <v>0</v>
      </c>
      <c r="V202" s="63">
        <v>0</v>
      </c>
      <c r="W202" s="63">
        <v>0</v>
      </c>
      <c r="X202" s="73">
        <v>3</v>
      </c>
      <c r="Y202" s="74">
        <v>3</v>
      </c>
      <c r="Z202" s="74">
        <v>3</v>
      </c>
      <c r="AA202" s="62">
        <v>0</v>
      </c>
      <c r="AB202" s="63">
        <v>0</v>
      </c>
      <c r="AC202" s="63">
        <v>0</v>
      </c>
      <c r="AD202" s="63">
        <v>0</v>
      </c>
      <c r="AE202" s="63">
        <v>0</v>
      </c>
      <c r="AF202" s="62">
        <v>0</v>
      </c>
      <c r="AG202" s="74">
        <v>0.04</v>
      </c>
      <c r="AH202" s="74">
        <v>0.04</v>
      </c>
      <c r="AI202" s="63">
        <v>0</v>
      </c>
      <c r="AJ202" s="74">
        <v>0.04</v>
      </c>
      <c r="AK202" s="66" t="s">
        <v>25</v>
      </c>
      <c r="AL202" s="31" t="s">
        <v>371</v>
      </c>
    </row>
    <row r="203" spans="1:38" ht="17.25" thickBot="1">
      <c r="A203" s="75">
        <v>201</v>
      </c>
      <c r="B203" s="60" t="s">
        <v>546</v>
      </c>
      <c r="C203" s="61" t="s">
        <v>2127</v>
      </c>
      <c r="D203" s="72" t="s">
        <v>103</v>
      </c>
      <c r="E203" s="61" t="s">
        <v>79</v>
      </c>
      <c r="F203" s="72" t="s">
        <v>3247</v>
      </c>
      <c r="G203" s="72">
        <v>1999</v>
      </c>
      <c r="H203" s="73">
        <v>1</v>
      </c>
      <c r="I203" s="63">
        <v>0</v>
      </c>
      <c r="J203" s="74">
        <v>25</v>
      </c>
      <c r="K203" s="74">
        <v>0.3</v>
      </c>
      <c r="L203" s="62">
        <v>0</v>
      </c>
      <c r="M203" s="63">
        <v>0</v>
      </c>
      <c r="N203" s="63">
        <v>0</v>
      </c>
      <c r="O203" s="63">
        <v>0</v>
      </c>
      <c r="P203" s="63">
        <v>0</v>
      </c>
      <c r="Q203" s="63">
        <v>0</v>
      </c>
      <c r="R203" s="63">
        <v>0</v>
      </c>
      <c r="S203" s="63">
        <v>0</v>
      </c>
      <c r="T203" s="62">
        <v>0</v>
      </c>
      <c r="U203" s="63">
        <v>0</v>
      </c>
      <c r="V203" s="63">
        <v>0</v>
      </c>
      <c r="W203" s="63">
        <v>0</v>
      </c>
      <c r="X203" s="73">
        <v>1</v>
      </c>
      <c r="Y203" s="74">
        <v>1</v>
      </c>
      <c r="Z203" s="74">
        <v>4</v>
      </c>
      <c r="AA203" s="62">
        <v>0</v>
      </c>
      <c r="AB203" s="63">
        <v>0</v>
      </c>
      <c r="AC203" s="63">
        <v>0</v>
      </c>
      <c r="AD203" s="63">
        <v>0</v>
      </c>
      <c r="AE203" s="63">
        <v>0</v>
      </c>
      <c r="AF203" s="73">
        <v>0.13</v>
      </c>
      <c r="AG203" s="63">
        <v>0</v>
      </c>
      <c r="AH203" s="74">
        <v>0.13</v>
      </c>
      <c r="AI203" s="74">
        <v>0.13</v>
      </c>
      <c r="AJ203" s="74">
        <v>0.13</v>
      </c>
      <c r="AK203" s="66" t="s">
        <v>25</v>
      </c>
      <c r="AL203" s="31" t="s">
        <v>372</v>
      </c>
    </row>
    <row r="204" spans="1:38" ht="17.25" thickBot="1">
      <c r="A204" s="75">
        <v>202</v>
      </c>
      <c r="B204" s="60" t="s">
        <v>547</v>
      </c>
      <c r="C204" s="61" t="s">
        <v>2115</v>
      </c>
      <c r="D204" s="72" t="s">
        <v>105</v>
      </c>
      <c r="E204" s="61" t="s">
        <v>77</v>
      </c>
      <c r="F204" s="72" t="s">
        <v>3248</v>
      </c>
      <c r="G204" s="72">
        <v>1994</v>
      </c>
      <c r="H204" s="73">
        <v>1</v>
      </c>
      <c r="I204" s="74">
        <v>1</v>
      </c>
      <c r="J204" s="74">
        <v>71</v>
      </c>
      <c r="K204" s="74">
        <v>0.8</v>
      </c>
      <c r="L204" s="62">
        <v>0</v>
      </c>
      <c r="M204" s="63">
        <v>0</v>
      </c>
      <c r="N204" s="63">
        <v>0</v>
      </c>
      <c r="O204" s="63">
        <v>0</v>
      </c>
      <c r="P204" s="63">
        <v>0</v>
      </c>
      <c r="Q204" s="63">
        <v>0</v>
      </c>
      <c r="R204" s="63">
        <v>0</v>
      </c>
      <c r="S204" s="63">
        <v>0</v>
      </c>
      <c r="T204" s="62">
        <v>0</v>
      </c>
      <c r="U204" s="63">
        <v>0</v>
      </c>
      <c r="V204" s="63">
        <v>0</v>
      </c>
      <c r="W204" s="63">
        <v>0</v>
      </c>
      <c r="X204" s="62">
        <v>0</v>
      </c>
      <c r="Y204" s="74">
        <v>2</v>
      </c>
      <c r="Z204" s="74">
        <v>1</v>
      </c>
      <c r="AA204" s="62">
        <v>0</v>
      </c>
      <c r="AB204" s="63">
        <v>0</v>
      </c>
      <c r="AC204" s="63">
        <v>0</v>
      </c>
      <c r="AD204" s="63">
        <v>0</v>
      </c>
      <c r="AE204" s="63">
        <v>0</v>
      </c>
      <c r="AF204" s="62">
        <v>0</v>
      </c>
      <c r="AG204" s="63">
        <v>0</v>
      </c>
      <c r="AH204" s="63">
        <v>0</v>
      </c>
      <c r="AI204" s="63">
        <v>0</v>
      </c>
      <c r="AJ204" s="63">
        <v>0</v>
      </c>
      <c r="AK204" s="66" t="s">
        <v>25</v>
      </c>
      <c r="AL204" s="31" t="s">
        <v>374</v>
      </c>
    </row>
    <row r="205" spans="1:38" ht="17.25" thickBot="1">
      <c r="A205" s="75">
        <v>203</v>
      </c>
      <c r="B205" s="60" t="s">
        <v>3249</v>
      </c>
      <c r="C205" s="61" t="s">
        <v>2122</v>
      </c>
      <c r="D205" s="72" t="s">
        <v>107</v>
      </c>
      <c r="E205" s="61" t="s">
        <v>2646</v>
      </c>
      <c r="F205" s="72" t="s">
        <v>3250</v>
      </c>
      <c r="G205" s="72">
        <v>1999</v>
      </c>
      <c r="H205" s="73">
        <v>1</v>
      </c>
      <c r="I205" s="74">
        <v>1</v>
      </c>
      <c r="J205" s="74">
        <v>90</v>
      </c>
      <c r="K205" s="74">
        <v>1</v>
      </c>
      <c r="L205" s="62">
        <v>0</v>
      </c>
      <c r="M205" s="63">
        <v>0</v>
      </c>
      <c r="N205" s="63">
        <v>0</v>
      </c>
      <c r="O205" s="63">
        <v>0</v>
      </c>
      <c r="P205" s="63">
        <v>0</v>
      </c>
      <c r="Q205" s="63">
        <v>0</v>
      </c>
      <c r="R205" s="63">
        <v>0</v>
      </c>
      <c r="S205" s="63">
        <v>0</v>
      </c>
      <c r="T205" s="62">
        <v>0</v>
      </c>
      <c r="U205" s="63">
        <v>0</v>
      </c>
      <c r="V205" s="63">
        <v>0</v>
      </c>
      <c r="W205" s="63">
        <v>0</v>
      </c>
      <c r="X205" s="62">
        <v>0</v>
      </c>
      <c r="Y205" s="74">
        <v>3</v>
      </c>
      <c r="Z205" s="63">
        <v>0</v>
      </c>
      <c r="AA205" s="62">
        <v>0</v>
      </c>
      <c r="AB205" s="63">
        <v>0</v>
      </c>
      <c r="AC205" s="63">
        <v>0</v>
      </c>
      <c r="AD205" s="63">
        <v>0</v>
      </c>
      <c r="AE205" s="63">
        <v>0</v>
      </c>
      <c r="AF205" s="62">
        <v>0</v>
      </c>
      <c r="AG205" s="63">
        <v>0</v>
      </c>
      <c r="AH205" s="63">
        <v>0</v>
      </c>
      <c r="AI205" s="63">
        <v>0</v>
      </c>
      <c r="AJ205" s="63">
        <v>0</v>
      </c>
      <c r="AK205" s="66" t="s">
        <v>25</v>
      </c>
      <c r="AL205" s="31" t="s">
        <v>375</v>
      </c>
    </row>
    <row r="206" spans="1:38" ht="17.25" thickBot="1">
      <c r="A206" s="75">
        <v>204</v>
      </c>
      <c r="B206" s="60" t="s">
        <v>3251</v>
      </c>
      <c r="C206" s="61" t="s">
        <v>2122</v>
      </c>
      <c r="D206" s="72" t="s">
        <v>107</v>
      </c>
      <c r="E206" s="61" t="s">
        <v>2999</v>
      </c>
      <c r="F206" s="72" t="s">
        <v>3252</v>
      </c>
      <c r="G206" s="72">
        <v>1997</v>
      </c>
      <c r="H206" s="73">
        <v>1</v>
      </c>
      <c r="I206" s="63">
        <v>0</v>
      </c>
      <c r="J206" s="74">
        <v>15</v>
      </c>
      <c r="K206" s="74">
        <v>0.2</v>
      </c>
      <c r="L206" s="62">
        <v>0</v>
      </c>
      <c r="M206" s="63">
        <v>0</v>
      </c>
      <c r="N206" s="63">
        <v>0</v>
      </c>
      <c r="O206" s="63">
        <v>0</v>
      </c>
      <c r="P206" s="63">
        <v>0</v>
      </c>
      <c r="Q206" s="63">
        <v>0</v>
      </c>
      <c r="R206" s="63">
        <v>0</v>
      </c>
      <c r="S206" s="63">
        <v>0</v>
      </c>
      <c r="T206" s="62">
        <v>0</v>
      </c>
      <c r="U206" s="63">
        <v>0</v>
      </c>
      <c r="V206" s="63">
        <v>0</v>
      </c>
      <c r="W206" s="63">
        <v>0</v>
      </c>
      <c r="X206" s="62">
        <v>0</v>
      </c>
      <c r="Y206" s="63">
        <v>0</v>
      </c>
      <c r="Z206" s="63">
        <v>0</v>
      </c>
      <c r="AA206" s="62">
        <v>0</v>
      </c>
      <c r="AB206" s="63">
        <v>0</v>
      </c>
      <c r="AC206" s="63">
        <v>0</v>
      </c>
      <c r="AD206" s="63">
        <v>0</v>
      </c>
      <c r="AE206" s="63">
        <v>0</v>
      </c>
      <c r="AF206" s="62">
        <v>0</v>
      </c>
      <c r="AG206" s="63">
        <v>0</v>
      </c>
      <c r="AH206" s="63">
        <v>0</v>
      </c>
      <c r="AI206" s="63">
        <v>0</v>
      </c>
      <c r="AJ206" s="63">
        <v>0</v>
      </c>
      <c r="AK206" s="66" t="s">
        <v>25</v>
      </c>
      <c r="AL206" s="31" t="s">
        <v>377</v>
      </c>
    </row>
    <row r="207" spans="1:38" ht="17.25" thickBot="1">
      <c r="A207" s="75">
        <v>205</v>
      </c>
      <c r="B207" s="60" t="s">
        <v>551</v>
      </c>
      <c r="C207" s="61" t="s">
        <v>2134</v>
      </c>
      <c r="D207" s="72" t="s">
        <v>105</v>
      </c>
      <c r="E207" s="61" t="s">
        <v>96</v>
      </c>
      <c r="F207" s="72" t="s">
        <v>3253</v>
      </c>
      <c r="G207" s="72">
        <v>2001</v>
      </c>
      <c r="H207" s="73">
        <v>1</v>
      </c>
      <c r="I207" s="74">
        <v>1</v>
      </c>
      <c r="J207" s="74">
        <v>90</v>
      </c>
      <c r="K207" s="74">
        <v>1</v>
      </c>
      <c r="L207" s="62">
        <v>0</v>
      </c>
      <c r="M207" s="63">
        <v>0</v>
      </c>
      <c r="N207" s="63">
        <v>0</v>
      </c>
      <c r="O207" s="63">
        <v>0</v>
      </c>
      <c r="P207" s="63">
        <v>0</v>
      </c>
      <c r="Q207" s="63">
        <v>0</v>
      </c>
      <c r="R207" s="63">
        <v>0</v>
      </c>
      <c r="S207" s="63">
        <v>0</v>
      </c>
      <c r="T207" s="73">
        <v>0.1</v>
      </c>
      <c r="U207" s="74">
        <v>0.1</v>
      </c>
      <c r="V207" s="74">
        <v>1.1000000000000001</v>
      </c>
      <c r="W207" s="74">
        <v>1.2</v>
      </c>
      <c r="X207" s="73">
        <v>2</v>
      </c>
      <c r="Y207" s="74">
        <v>4</v>
      </c>
      <c r="Z207" s="74">
        <v>6</v>
      </c>
      <c r="AA207" s="62">
        <v>0</v>
      </c>
      <c r="AB207" s="63">
        <v>0</v>
      </c>
      <c r="AC207" s="63">
        <v>0</v>
      </c>
      <c r="AD207" s="63">
        <v>0</v>
      </c>
      <c r="AE207" s="63">
        <v>0</v>
      </c>
      <c r="AF207" s="73">
        <v>0.05</v>
      </c>
      <c r="AG207" s="74">
        <v>1.1399999999999999</v>
      </c>
      <c r="AH207" s="74">
        <v>1.19</v>
      </c>
      <c r="AI207" s="74">
        <v>0.05</v>
      </c>
      <c r="AJ207" s="74">
        <v>1.19</v>
      </c>
      <c r="AK207" s="66" t="s">
        <v>25</v>
      </c>
      <c r="AL207" s="31" t="s">
        <v>378</v>
      </c>
    </row>
    <row r="208" spans="1:38" ht="17.25" thickBot="1">
      <c r="A208" s="75">
        <v>206</v>
      </c>
      <c r="B208" s="60" t="s">
        <v>3254</v>
      </c>
      <c r="C208" s="61" t="s">
        <v>2150</v>
      </c>
      <c r="D208" s="72" t="s">
        <v>124</v>
      </c>
      <c r="E208" s="61" t="s">
        <v>69</v>
      </c>
      <c r="F208" s="72" t="s">
        <v>3255</v>
      </c>
      <c r="G208" s="72">
        <v>1996</v>
      </c>
      <c r="H208" s="73">
        <v>1</v>
      </c>
      <c r="I208" s="74">
        <v>1</v>
      </c>
      <c r="J208" s="74">
        <v>90</v>
      </c>
      <c r="K208" s="74">
        <v>1</v>
      </c>
      <c r="L208" s="62">
        <v>0</v>
      </c>
      <c r="M208" s="63">
        <v>0</v>
      </c>
      <c r="N208" s="63">
        <v>0</v>
      </c>
      <c r="O208" s="63">
        <v>0</v>
      </c>
      <c r="P208" s="63">
        <v>0</v>
      </c>
      <c r="Q208" s="63">
        <v>0</v>
      </c>
      <c r="R208" s="63">
        <v>0</v>
      </c>
      <c r="S208" s="63">
        <v>0</v>
      </c>
      <c r="T208" s="62">
        <v>0</v>
      </c>
      <c r="U208" s="63">
        <v>0</v>
      </c>
      <c r="V208" s="63">
        <v>0</v>
      </c>
      <c r="W208" s="63">
        <v>0</v>
      </c>
      <c r="X208" s="62">
        <v>0</v>
      </c>
      <c r="Y208" s="63">
        <v>0</v>
      </c>
      <c r="Z208" s="63">
        <v>0</v>
      </c>
      <c r="AA208" s="62">
        <v>0</v>
      </c>
      <c r="AB208" s="63">
        <v>0</v>
      </c>
      <c r="AC208" s="63">
        <v>0</v>
      </c>
      <c r="AD208" s="63">
        <v>0</v>
      </c>
      <c r="AE208" s="63">
        <v>0</v>
      </c>
      <c r="AF208" s="62">
        <v>0</v>
      </c>
      <c r="AG208" s="63">
        <v>0</v>
      </c>
      <c r="AH208" s="63">
        <v>0</v>
      </c>
      <c r="AI208" s="63">
        <v>0</v>
      </c>
      <c r="AJ208" s="63">
        <v>0</v>
      </c>
      <c r="AK208" s="66" t="s">
        <v>25</v>
      </c>
      <c r="AL208" s="31" t="s">
        <v>379</v>
      </c>
    </row>
    <row r="209" spans="1:38" ht="17.25" thickBot="1">
      <c r="A209" s="75">
        <v>207</v>
      </c>
      <c r="B209" s="60" t="s">
        <v>3256</v>
      </c>
      <c r="C209" s="61" t="s">
        <v>2102</v>
      </c>
      <c r="D209" s="72" t="s">
        <v>103</v>
      </c>
      <c r="E209" s="61" t="s">
        <v>2647</v>
      </c>
      <c r="F209" s="72" t="s">
        <v>3257</v>
      </c>
      <c r="G209" s="72">
        <v>1994</v>
      </c>
      <c r="H209" s="73">
        <v>1</v>
      </c>
      <c r="I209" s="74">
        <v>1</v>
      </c>
      <c r="J209" s="74">
        <v>86</v>
      </c>
      <c r="K209" s="74">
        <v>1</v>
      </c>
      <c r="L209" s="62">
        <v>0</v>
      </c>
      <c r="M209" s="63">
        <v>0</v>
      </c>
      <c r="N209" s="63">
        <v>0</v>
      </c>
      <c r="O209" s="63">
        <v>0</v>
      </c>
      <c r="P209" s="63">
        <v>0</v>
      </c>
      <c r="Q209" s="63">
        <v>0</v>
      </c>
      <c r="R209" s="63">
        <v>0</v>
      </c>
      <c r="S209" s="63">
        <v>0</v>
      </c>
      <c r="T209" s="73">
        <v>0.1</v>
      </c>
      <c r="U209" s="74">
        <v>0.1</v>
      </c>
      <c r="V209" s="63">
        <v>0</v>
      </c>
      <c r="W209" s="74">
        <v>0.1</v>
      </c>
      <c r="X209" s="62">
        <v>0</v>
      </c>
      <c r="Y209" s="74">
        <v>3</v>
      </c>
      <c r="Z209" s="74">
        <v>2</v>
      </c>
      <c r="AA209" s="62">
        <v>0</v>
      </c>
      <c r="AB209" s="63">
        <v>0</v>
      </c>
      <c r="AC209" s="63">
        <v>0</v>
      </c>
      <c r="AD209" s="63">
        <v>0</v>
      </c>
      <c r="AE209" s="63">
        <v>0</v>
      </c>
      <c r="AF209" s="73">
        <v>0.13</v>
      </c>
      <c r="AG209" s="63">
        <v>0</v>
      </c>
      <c r="AH209" s="74">
        <v>0.13</v>
      </c>
      <c r="AI209" s="74">
        <v>0.13</v>
      </c>
      <c r="AJ209" s="74">
        <v>0.13</v>
      </c>
      <c r="AK209" s="66" t="s">
        <v>25</v>
      </c>
      <c r="AL209" s="31" t="s">
        <v>381</v>
      </c>
    </row>
    <row r="210" spans="1:38" ht="17.25" thickBot="1">
      <c r="A210" s="75">
        <v>208</v>
      </c>
      <c r="B210" s="60" t="s">
        <v>3258</v>
      </c>
      <c r="C210" s="61" t="s">
        <v>2115</v>
      </c>
      <c r="D210" s="72" t="s">
        <v>103</v>
      </c>
      <c r="E210" s="61" t="s">
        <v>2647</v>
      </c>
      <c r="F210" s="72" t="s">
        <v>3259</v>
      </c>
      <c r="G210" s="72">
        <v>2003</v>
      </c>
      <c r="H210" s="73">
        <v>1</v>
      </c>
      <c r="I210" s="74">
        <v>1</v>
      </c>
      <c r="J210" s="74">
        <v>90</v>
      </c>
      <c r="K210" s="74">
        <v>1</v>
      </c>
      <c r="L210" s="62">
        <v>0</v>
      </c>
      <c r="M210" s="63">
        <v>0</v>
      </c>
      <c r="N210" s="63">
        <v>0</v>
      </c>
      <c r="O210" s="63">
        <v>0</v>
      </c>
      <c r="P210" s="63">
        <v>0</v>
      </c>
      <c r="Q210" s="63">
        <v>0</v>
      </c>
      <c r="R210" s="74">
        <v>1</v>
      </c>
      <c r="S210" s="63">
        <v>0</v>
      </c>
      <c r="T210" s="73">
        <v>0.2</v>
      </c>
      <c r="U210" s="74">
        <v>0.2</v>
      </c>
      <c r="V210" s="63">
        <v>0</v>
      </c>
      <c r="W210" s="74">
        <v>0.2</v>
      </c>
      <c r="X210" s="73">
        <v>1</v>
      </c>
      <c r="Y210" s="63">
        <v>0</v>
      </c>
      <c r="Z210" s="74">
        <v>5</v>
      </c>
      <c r="AA210" s="62">
        <v>0</v>
      </c>
      <c r="AB210" s="63">
        <v>0</v>
      </c>
      <c r="AC210" s="63">
        <v>0</v>
      </c>
      <c r="AD210" s="63">
        <v>0</v>
      </c>
      <c r="AE210" s="63">
        <v>0</v>
      </c>
      <c r="AF210" s="73">
        <v>0.24</v>
      </c>
      <c r="AG210" s="63">
        <v>0</v>
      </c>
      <c r="AH210" s="74">
        <v>0.24</v>
      </c>
      <c r="AI210" s="74">
        <v>0.24</v>
      </c>
      <c r="AJ210" s="74">
        <v>0.24</v>
      </c>
      <c r="AK210" s="66" t="s">
        <v>25</v>
      </c>
      <c r="AL210" s="31" t="s">
        <v>383</v>
      </c>
    </row>
    <row r="211" spans="1:38" ht="17.25" thickBot="1">
      <c r="A211" s="75">
        <v>209</v>
      </c>
      <c r="B211" s="60" t="s">
        <v>552</v>
      </c>
      <c r="C211" s="61" t="s">
        <v>2102</v>
      </c>
      <c r="D211" s="72" t="s">
        <v>105</v>
      </c>
      <c r="E211" s="61" t="s">
        <v>65</v>
      </c>
      <c r="F211" s="72" t="s">
        <v>3260</v>
      </c>
      <c r="G211" s="72">
        <v>2002</v>
      </c>
      <c r="H211" s="73">
        <v>1</v>
      </c>
      <c r="I211" s="63">
        <v>0</v>
      </c>
      <c r="J211" s="74">
        <v>11</v>
      </c>
      <c r="K211" s="74">
        <v>0.1</v>
      </c>
      <c r="L211" s="62">
        <v>0</v>
      </c>
      <c r="M211" s="63">
        <v>0</v>
      </c>
      <c r="N211" s="63">
        <v>0</v>
      </c>
      <c r="O211" s="63">
        <v>0</v>
      </c>
      <c r="P211" s="63">
        <v>0</v>
      </c>
      <c r="Q211" s="63">
        <v>0</v>
      </c>
      <c r="R211" s="63">
        <v>0</v>
      </c>
      <c r="S211" s="63">
        <v>0</v>
      </c>
      <c r="T211" s="62">
        <v>0</v>
      </c>
      <c r="U211" s="63">
        <v>0</v>
      </c>
      <c r="V211" s="63">
        <v>0</v>
      </c>
      <c r="W211" s="63">
        <v>0</v>
      </c>
      <c r="X211" s="62">
        <v>0</v>
      </c>
      <c r="Y211" s="63">
        <v>0</v>
      </c>
      <c r="Z211" s="63">
        <v>0</v>
      </c>
      <c r="AA211" s="62">
        <v>0</v>
      </c>
      <c r="AB211" s="63">
        <v>0</v>
      </c>
      <c r="AC211" s="63">
        <v>0</v>
      </c>
      <c r="AD211" s="63">
        <v>0</v>
      </c>
      <c r="AE211" s="63">
        <v>0</v>
      </c>
      <c r="AF211" s="62">
        <v>0</v>
      </c>
      <c r="AG211" s="63">
        <v>0</v>
      </c>
      <c r="AH211" s="63">
        <v>0</v>
      </c>
      <c r="AI211" s="63">
        <v>0</v>
      </c>
      <c r="AJ211" s="63">
        <v>0</v>
      </c>
      <c r="AK211" s="66" t="s">
        <v>25</v>
      </c>
      <c r="AL211" s="31" t="s">
        <v>384</v>
      </c>
    </row>
    <row r="212" spans="1:38" ht="17.25" thickBot="1">
      <c r="A212" s="75">
        <v>210</v>
      </c>
      <c r="B212" s="60" t="s">
        <v>553</v>
      </c>
      <c r="C212" s="61" t="s">
        <v>2142</v>
      </c>
      <c r="D212" s="72" t="s">
        <v>107</v>
      </c>
      <c r="E212" s="61" t="s">
        <v>91</v>
      </c>
      <c r="F212" s="72" t="s">
        <v>3261</v>
      </c>
      <c r="G212" s="72">
        <v>1994</v>
      </c>
      <c r="H212" s="73">
        <v>1</v>
      </c>
      <c r="I212" s="74">
        <v>1</v>
      </c>
      <c r="J212" s="74">
        <v>90</v>
      </c>
      <c r="K212" s="74">
        <v>1</v>
      </c>
      <c r="L212" s="62">
        <v>0</v>
      </c>
      <c r="M212" s="63">
        <v>0</v>
      </c>
      <c r="N212" s="63">
        <v>0</v>
      </c>
      <c r="O212" s="63">
        <v>0</v>
      </c>
      <c r="P212" s="63">
        <v>0</v>
      </c>
      <c r="Q212" s="63">
        <v>0</v>
      </c>
      <c r="R212" s="74">
        <v>1</v>
      </c>
      <c r="S212" s="63">
        <v>0</v>
      </c>
      <c r="T212" s="62">
        <v>0</v>
      </c>
      <c r="U212" s="63">
        <v>0</v>
      </c>
      <c r="V212" s="74">
        <v>0.1</v>
      </c>
      <c r="W212" s="74">
        <v>0.1</v>
      </c>
      <c r="X212" s="62">
        <v>0</v>
      </c>
      <c r="Y212" s="74">
        <v>3</v>
      </c>
      <c r="Z212" s="74">
        <v>2</v>
      </c>
      <c r="AA212" s="62">
        <v>0</v>
      </c>
      <c r="AB212" s="63">
        <v>0</v>
      </c>
      <c r="AC212" s="63">
        <v>0</v>
      </c>
      <c r="AD212" s="63">
        <v>0</v>
      </c>
      <c r="AE212" s="63">
        <v>0</v>
      </c>
      <c r="AF212" s="62">
        <v>0</v>
      </c>
      <c r="AG212" s="74">
        <v>7.0000000000000007E-2</v>
      </c>
      <c r="AH212" s="74">
        <v>7.0000000000000007E-2</v>
      </c>
      <c r="AI212" s="63">
        <v>0</v>
      </c>
      <c r="AJ212" s="74">
        <v>7.0000000000000007E-2</v>
      </c>
      <c r="AK212" s="66" t="s">
        <v>25</v>
      </c>
      <c r="AL212" s="31" t="s">
        <v>385</v>
      </c>
    </row>
    <row r="213" spans="1:38" ht="17.25" thickBot="1">
      <c r="A213" s="75">
        <v>211</v>
      </c>
      <c r="B213" s="60" t="s">
        <v>554</v>
      </c>
      <c r="C213" s="61" t="s">
        <v>2112</v>
      </c>
      <c r="D213" s="72" t="s">
        <v>105</v>
      </c>
      <c r="E213" s="61" t="s">
        <v>91</v>
      </c>
      <c r="F213" s="72" t="s">
        <v>3262</v>
      </c>
      <c r="G213" s="72">
        <v>1997</v>
      </c>
      <c r="H213" s="73">
        <v>1</v>
      </c>
      <c r="I213" s="74">
        <v>1</v>
      </c>
      <c r="J213" s="74">
        <v>89</v>
      </c>
      <c r="K213" s="74">
        <v>1</v>
      </c>
      <c r="L213" s="62">
        <v>0</v>
      </c>
      <c r="M213" s="63">
        <v>0</v>
      </c>
      <c r="N213" s="63">
        <v>0</v>
      </c>
      <c r="O213" s="63">
        <v>0</v>
      </c>
      <c r="P213" s="63">
        <v>0</v>
      </c>
      <c r="Q213" s="63">
        <v>0</v>
      </c>
      <c r="R213" s="74">
        <v>1</v>
      </c>
      <c r="S213" s="63">
        <v>0</v>
      </c>
      <c r="T213" s="73">
        <v>0.2</v>
      </c>
      <c r="U213" s="74">
        <v>0.2</v>
      </c>
      <c r="V213" s="74">
        <v>0.1</v>
      </c>
      <c r="W213" s="74">
        <v>0.3</v>
      </c>
      <c r="X213" s="62">
        <v>0</v>
      </c>
      <c r="Y213" s="74">
        <v>6</v>
      </c>
      <c r="Z213" s="74">
        <v>1</v>
      </c>
      <c r="AA213" s="62">
        <v>0</v>
      </c>
      <c r="AB213" s="63">
        <v>0</v>
      </c>
      <c r="AC213" s="63">
        <v>0</v>
      </c>
      <c r="AD213" s="63">
        <v>0</v>
      </c>
      <c r="AE213" s="63">
        <v>0</v>
      </c>
      <c r="AF213" s="73">
        <v>0.18</v>
      </c>
      <c r="AG213" s="74">
        <v>0.15</v>
      </c>
      <c r="AH213" s="74">
        <v>0.33</v>
      </c>
      <c r="AI213" s="74">
        <v>0.18</v>
      </c>
      <c r="AJ213" s="74">
        <v>0.33</v>
      </c>
      <c r="AK213" s="66" t="s">
        <v>25</v>
      </c>
      <c r="AL213" s="31" t="s">
        <v>387</v>
      </c>
    </row>
    <row r="214" spans="1:38" ht="17.25" thickBot="1">
      <c r="A214" s="75">
        <v>212</v>
      </c>
      <c r="B214" s="60" t="s">
        <v>555</v>
      </c>
      <c r="C214" s="61" t="s">
        <v>2114</v>
      </c>
      <c r="D214" s="72" t="s">
        <v>2123</v>
      </c>
      <c r="E214" s="61" t="s">
        <v>63</v>
      </c>
      <c r="F214" s="72" t="s">
        <v>3123</v>
      </c>
      <c r="G214" s="72">
        <v>1993</v>
      </c>
      <c r="H214" s="73">
        <v>1</v>
      </c>
      <c r="I214" s="74">
        <v>1</v>
      </c>
      <c r="J214" s="74">
        <v>90</v>
      </c>
      <c r="K214" s="74">
        <v>1</v>
      </c>
      <c r="L214" s="62">
        <v>0</v>
      </c>
      <c r="M214" s="63">
        <v>0</v>
      </c>
      <c r="N214" s="63">
        <v>0</v>
      </c>
      <c r="O214" s="63">
        <v>0</v>
      </c>
      <c r="P214" s="63">
        <v>0</v>
      </c>
      <c r="Q214" s="63">
        <v>0</v>
      </c>
      <c r="R214" s="63">
        <v>0</v>
      </c>
      <c r="S214" s="63">
        <v>0</v>
      </c>
      <c r="T214" s="62">
        <v>0</v>
      </c>
      <c r="U214" s="63">
        <v>0</v>
      </c>
      <c r="V214" s="74">
        <v>0.1</v>
      </c>
      <c r="W214" s="74">
        <v>0.1</v>
      </c>
      <c r="X214" s="73">
        <v>5</v>
      </c>
      <c r="Y214" s="74">
        <v>11</v>
      </c>
      <c r="Z214" s="63">
        <v>0</v>
      </c>
      <c r="AA214" s="62">
        <v>0</v>
      </c>
      <c r="AB214" s="63">
        <v>0</v>
      </c>
      <c r="AC214" s="63">
        <v>0</v>
      </c>
      <c r="AD214" s="63">
        <v>0</v>
      </c>
      <c r="AE214" s="63">
        <v>0</v>
      </c>
      <c r="AF214" s="62">
        <v>0</v>
      </c>
      <c r="AG214" s="74">
        <v>0.05</v>
      </c>
      <c r="AH214" s="74">
        <v>0.05</v>
      </c>
      <c r="AI214" s="63">
        <v>0</v>
      </c>
      <c r="AJ214" s="74">
        <v>0.05</v>
      </c>
      <c r="AK214" s="66" t="s">
        <v>25</v>
      </c>
      <c r="AL214" s="31" t="s">
        <v>388</v>
      </c>
    </row>
    <row r="215" spans="1:38" ht="17.25" thickBot="1">
      <c r="A215" s="75">
        <v>213</v>
      </c>
      <c r="B215" s="60" t="s">
        <v>556</v>
      </c>
      <c r="C215" s="61" t="s">
        <v>2101</v>
      </c>
      <c r="D215" s="72" t="s">
        <v>107</v>
      </c>
      <c r="E215" s="61" t="s">
        <v>96</v>
      </c>
      <c r="F215" s="72" t="s">
        <v>3263</v>
      </c>
      <c r="G215" s="72">
        <v>2001</v>
      </c>
      <c r="H215" s="73">
        <v>1</v>
      </c>
      <c r="I215" s="74">
        <v>1</v>
      </c>
      <c r="J215" s="74">
        <v>90</v>
      </c>
      <c r="K215" s="74">
        <v>1</v>
      </c>
      <c r="L215" s="62">
        <v>0</v>
      </c>
      <c r="M215" s="63">
        <v>0</v>
      </c>
      <c r="N215" s="63">
        <v>0</v>
      </c>
      <c r="O215" s="63">
        <v>0</v>
      </c>
      <c r="P215" s="63">
        <v>0</v>
      </c>
      <c r="Q215" s="63">
        <v>0</v>
      </c>
      <c r="R215" s="63">
        <v>0</v>
      </c>
      <c r="S215" s="63">
        <v>0</v>
      </c>
      <c r="T215" s="73">
        <v>0.3</v>
      </c>
      <c r="U215" s="74">
        <v>0.3</v>
      </c>
      <c r="V215" s="63">
        <v>0</v>
      </c>
      <c r="W215" s="74">
        <v>0.3</v>
      </c>
      <c r="X215" s="73">
        <v>3</v>
      </c>
      <c r="Y215" s="74">
        <v>2</v>
      </c>
      <c r="Z215" s="74">
        <v>3</v>
      </c>
      <c r="AA215" s="62">
        <v>0</v>
      </c>
      <c r="AB215" s="63">
        <v>0</v>
      </c>
      <c r="AC215" s="63">
        <v>0</v>
      </c>
      <c r="AD215" s="63">
        <v>0</v>
      </c>
      <c r="AE215" s="63">
        <v>0</v>
      </c>
      <c r="AF215" s="73">
        <v>0.31</v>
      </c>
      <c r="AG215" s="63">
        <v>0</v>
      </c>
      <c r="AH215" s="74">
        <v>0.31</v>
      </c>
      <c r="AI215" s="74">
        <v>0.31</v>
      </c>
      <c r="AJ215" s="74">
        <v>0.31</v>
      </c>
      <c r="AK215" s="66" t="s">
        <v>25</v>
      </c>
      <c r="AL215" s="31" t="s">
        <v>389</v>
      </c>
    </row>
    <row r="216" spans="1:38" ht="17.25" thickBot="1">
      <c r="A216" s="75">
        <v>214</v>
      </c>
      <c r="B216" s="60" t="s">
        <v>647</v>
      </c>
      <c r="C216" s="61" t="s">
        <v>2127</v>
      </c>
      <c r="D216" s="72" t="s">
        <v>105</v>
      </c>
      <c r="E216" s="61" t="s">
        <v>69</v>
      </c>
      <c r="F216" s="72" t="s">
        <v>3264</v>
      </c>
      <c r="G216" s="72">
        <v>2001</v>
      </c>
      <c r="H216" s="73">
        <v>1</v>
      </c>
      <c r="I216" s="63">
        <v>0</v>
      </c>
      <c r="J216" s="74">
        <v>14</v>
      </c>
      <c r="K216" s="74">
        <v>0.2</v>
      </c>
      <c r="L216" s="62">
        <v>0</v>
      </c>
      <c r="M216" s="63">
        <v>0</v>
      </c>
      <c r="N216" s="63">
        <v>0</v>
      </c>
      <c r="O216" s="63">
        <v>0</v>
      </c>
      <c r="P216" s="63">
        <v>0</v>
      </c>
      <c r="Q216" s="63">
        <v>0</v>
      </c>
      <c r="R216" s="63">
        <v>0</v>
      </c>
      <c r="S216" s="63">
        <v>0</v>
      </c>
      <c r="T216" s="73">
        <v>0.2</v>
      </c>
      <c r="U216" s="74">
        <v>0.2</v>
      </c>
      <c r="V216" s="63">
        <v>0</v>
      </c>
      <c r="W216" s="74">
        <v>0.2</v>
      </c>
      <c r="X216" s="73">
        <v>1</v>
      </c>
      <c r="Y216" s="63">
        <v>0</v>
      </c>
      <c r="Z216" s="74">
        <v>1</v>
      </c>
      <c r="AA216" s="62">
        <v>0</v>
      </c>
      <c r="AB216" s="63">
        <v>0</v>
      </c>
      <c r="AC216" s="63">
        <v>0</v>
      </c>
      <c r="AD216" s="63">
        <v>0</v>
      </c>
      <c r="AE216" s="63">
        <v>0</v>
      </c>
      <c r="AF216" s="73">
        <v>1.57</v>
      </c>
      <c r="AG216" s="63">
        <v>0</v>
      </c>
      <c r="AH216" s="74">
        <v>1.57</v>
      </c>
      <c r="AI216" s="74">
        <v>1.57</v>
      </c>
      <c r="AJ216" s="74">
        <v>1.57</v>
      </c>
      <c r="AK216" s="66" t="s">
        <v>25</v>
      </c>
      <c r="AL216" s="31" t="s">
        <v>390</v>
      </c>
    </row>
    <row r="217" spans="1:38" ht="17.25" thickBot="1">
      <c r="A217" s="75">
        <v>215</v>
      </c>
      <c r="B217" s="60" t="s">
        <v>557</v>
      </c>
      <c r="C217" s="61" t="s">
        <v>2112</v>
      </c>
      <c r="D217" s="72" t="s">
        <v>105</v>
      </c>
      <c r="E217" s="61" t="s">
        <v>75</v>
      </c>
      <c r="F217" s="72" t="s">
        <v>3085</v>
      </c>
      <c r="G217" s="72">
        <v>1996</v>
      </c>
      <c r="H217" s="73">
        <v>1</v>
      </c>
      <c r="I217" s="63">
        <v>0</v>
      </c>
      <c r="J217" s="74">
        <v>33</v>
      </c>
      <c r="K217" s="74">
        <v>0.4</v>
      </c>
      <c r="L217" s="62">
        <v>0</v>
      </c>
      <c r="M217" s="63">
        <v>0</v>
      </c>
      <c r="N217" s="63">
        <v>0</v>
      </c>
      <c r="O217" s="63">
        <v>0</v>
      </c>
      <c r="P217" s="63">
        <v>0</v>
      </c>
      <c r="Q217" s="63">
        <v>0</v>
      </c>
      <c r="R217" s="63">
        <v>0</v>
      </c>
      <c r="S217" s="63">
        <v>0</v>
      </c>
      <c r="T217" s="62">
        <v>0</v>
      </c>
      <c r="U217" s="63">
        <v>0</v>
      </c>
      <c r="V217" s="63">
        <v>0</v>
      </c>
      <c r="W217" s="63">
        <v>0</v>
      </c>
      <c r="X217" s="62">
        <v>0</v>
      </c>
      <c r="Y217" s="74">
        <v>1</v>
      </c>
      <c r="Z217" s="74">
        <v>4</v>
      </c>
      <c r="AA217" s="62">
        <v>0</v>
      </c>
      <c r="AB217" s="63">
        <v>0</v>
      </c>
      <c r="AC217" s="63">
        <v>0</v>
      </c>
      <c r="AD217" s="63">
        <v>0</v>
      </c>
      <c r="AE217" s="63">
        <v>0</v>
      </c>
      <c r="AF217" s="62">
        <v>0</v>
      </c>
      <c r="AG217" s="63">
        <v>0</v>
      </c>
      <c r="AH217" s="63">
        <v>0</v>
      </c>
      <c r="AI217" s="63">
        <v>0</v>
      </c>
      <c r="AJ217" s="63">
        <v>0</v>
      </c>
      <c r="AK217" s="66" t="s">
        <v>25</v>
      </c>
      <c r="AL217" s="31" t="s">
        <v>392</v>
      </c>
    </row>
    <row r="218" spans="1:38" ht="17.25" thickBot="1">
      <c r="A218" s="75">
        <v>216</v>
      </c>
      <c r="B218" s="60" t="s">
        <v>558</v>
      </c>
      <c r="C218" s="61" t="s">
        <v>2133</v>
      </c>
      <c r="D218" s="72" t="s">
        <v>103</v>
      </c>
      <c r="E218" s="61" t="s">
        <v>71</v>
      </c>
      <c r="F218" s="72" t="s">
        <v>3265</v>
      </c>
      <c r="G218" s="72">
        <v>1989</v>
      </c>
      <c r="H218" s="73">
        <v>1</v>
      </c>
      <c r="I218" s="63">
        <v>0</v>
      </c>
      <c r="J218" s="74">
        <v>16</v>
      </c>
      <c r="K218" s="74">
        <v>0.2</v>
      </c>
      <c r="L218" s="62">
        <v>0</v>
      </c>
      <c r="M218" s="63">
        <v>0</v>
      </c>
      <c r="N218" s="63">
        <v>0</v>
      </c>
      <c r="O218" s="63">
        <v>0</v>
      </c>
      <c r="P218" s="63">
        <v>0</v>
      </c>
      <c r="Q218" s="63">
        <v>0</v>
      </c>
      <c r="R218" s="63">
        <v>0</v>
      </c>
      <c r="S218" s="63">
        <v>0</v>
      </c>
      <c r="T218" s="62">
        <v>0</v>
      </c>
      <c r="U218" s="63">
        <v>0</v>
      </c>
      <c r="V218" s="74">
        <v>0.1</v>
      </c>
      <c r="W218" s="74">
        <v>0.1</v>
      </c>
      <c r="X218" s="73">
        <v>2</v>
      </c>
      <c r="Y218" s="74">
        <v>3</v>
      </c>
      <c r="Z218" s="74">
        <v>3</v>
      </c>
      <c r="AA218" s="62">
        <v>0</v>
      </c>
      <c r="AB218" s="63">
        <v>0</v>
      </c>
      <c r="AC218" s="63">
        <v>0</v>
      </c>
      <c r="AD218" s="63">
        <v>0</v>
      </c>
      <c r="AE218" s="63">
        <v>0</v>
      </c>
      <c r="AF218" s="62">
        <v>0</v>
      </c>
      <c r="AG218" s="74">
        <v>0.49</v>
      </c>
      <c r="AH218" s="74">
        <v>0.49</v>
      </c>
      <c r="AI218" s="63">
        <v>0</v>
      </c>
      <c r="AJ218" s="74">
        <v>0.49</v>
      </c>
      <c r="AK218" s="66" t="s">
        <v>25</v>
      </c>
      <c r="AL218" s="31" t="s">
        <v>394</v>
      </c>
    </row>
    <row r="219" spans="1:38" ht="17.25" thickBot="1">
      <c r="A219" s="75">
        <v>217</v>
      </c>
      <c r="B219" s="60" t="s">
        <v>3266</v>
      </c>
      <c r="C219" s="61" t="s">
        <v>2102</v>
      </c>
      <c r="D219" s="72" t="s">
        <v>103</v>
      </c>
      <c r="E219" s="61" t="s">
        <v>83</v>
      </c>
      <c r="F219" s="72" t="s">
        <v>3267</v>
      </c>
      <c r="G219" s="72">
        <v>2002</v>
      </c>
      <c r="H219" s="73">
        <v>1</v>
      </c>
      <c r="I219" s="63">
        <v>0</v>
      </c>
      <c r="J219" s="74">
        <v>4</v>
      </c>
      <c r="K219" s="63">
        <v>0</v>
      </c>
      <c r="L219" s="62">
        <v>0</v>
      </c>
      <c r="M219" s="63">
        <v>0</v>
      </c>
      <c r="N219" s="63">
        <v>0</v>
      </c>
      <c r="O219" s="63">
        <v>0</v>
      </c>
      <c r="P219" s="63">
        <v>0</v>
      </c>
      <c r="Q219" s="63">
        <v>0</v>
      </c>
      <c r="R219" s="63">
        <v>0</v>
      </c>
      <c r="S219" s="63">
        <v>0</v>
      </c>
      <c r="T219" s="62">
        <v>0</v>
      </c>
      <c r="U219" s="63">
        <v>0</v>
      </c>
      <c r="V219" s="63">
        <v>0</v>
      </c>
      <c r="W219" s="63">
        <v>0</v>
      </c>
      <c r="X219" s="73">
        <v>2</v>
      </c>
      <c r="Y219" s="63">
        <v>0</v>
      </c>
      <c r="Z219" s="74">
        <v>1</v>
      </c>
      <c r="AA219" s="62">
        <v>0</v>
      </c>
      <c r="AB219" s="63">
        <v>0</v>
      </c>
      <c r="AC219" s="63">
        <v>0</v>
      </c>
      <c r="AD219" s="63">
        <v>0</v>
      </c>
      <c r="AE219" s="63">
        <v>0</v>
      </c>
      <c r="AF219" s="62">
        <v>0</v>
      </c>
      <c r="AG219" s="63">
        <v>0</v>
      </c>
      <c r="AH219" s="63">
        <v>0</v>
      </c>
      <c r="AI219" s="63">
        <v>0</v>
      </c>
      <c r="AJ219" s="63">
        <v>0</v>
      </c>
      <c r="AK219" s="66" t="s">
        <v>25</v>
      </c>
      <c r="AL219" s="31" t="s">
        <v>396</v>
      </c>
    </row>
    <row r="220" spans="1:38" ht="17.25" thickBot="1">
      <c r="A220" s="75">
        <v>218</v>
      </c>
      <c r="B220" s="60" t="s">
        <v>97</v>
      </c>
      <c r="C220" s="61" t="s">
        <v>2102</v>
      </c>
      <c r="D220" s="72" t="s">
        <v>124</v>
      </c>
      <c r="E220" s="61" t="s">
        <v>96</v>
      </c>
      <c r="F220" s="72" t="s">
        <v>3268</v>
      </c>
      <c r="G220" s="72">
        <v>1994</v>
      </c>
      <c r="H220" s="73">
        <v>1</v>
      </c>
      <c r="I220" s="74">
        <v>1</v>
      </c>
      <c r="J220" s="74">
        <v>90</v>
      </c>
      <c r="K220" s="74">
        <v>1</v>
      </c>
      <c r="L220" s="62">
        <v>0</v>
      </c>
      <c r="M220" s="63">
        <v>0</v>
      </c>
      <c r="N220" s="63">
        <v>0</v>
      </c>
      <c r="O220" s="63">
        <v>0</v>
      </c>
      <c r="P220" s="63">
        <v>0</v>
      </c>
      <c r="Q220" s="63">
        <v>0</v>
      </c>
      <c r="R220" s="63">
        <v>0</v>
      </c>
      <c r="S220" s="63">
        <v>0</v>
      </c>
      <c r="T220" s="62">
        <v>0</v>
      </c>
      <c r="U220" s="63">
        <v>0</v>
      </c>
      <c r="V220" s="63">
        <v>0</v>
      </c>
      <c r="W220" s="63">
        <v>0</v>
      </c>
      <c r="X220" s="62">
        <v>0</v>
      </c>
      <c r="Y220" s="63">
        <v>0</v>
      </c>
      <c r="Z220" s="63">
        <v>0</v>
      </c>
      <c r="AA220" s="62">
        <v>0</v>
      </c>
      <c r="AB220" s="63">
        <v>0</v>
      </c>
      <c r="AC220" s="63">
        <v>0</v>
      </c>
      <c r="AD220" s="63">
        <v>0</v>
      </c>
      <c r="AE220" s="63">
        <v>0</v>
      </c>
      <c r="AF220" s="62">
        <v>0</v>
      </c>
      <c r="AG220" s="74">
        <v>0.01</v>
      </c>
      <c r="AH220" s="74">
        <v>0.01</v>
      </c>
      <c r="AI220" s="63">
        <v>0</v>
      </c>
      <c r="AJ220" s="74">
        <v>0.01</v>
      </c>
      <c r="AK220" s="66" t="s">
        <v>25</v>
      </c>
      <c r="AL220" s="31" t="s">
        <v>397</v>
      </c>
    </row>
    <row r="221" spans="1:38" ht="17.25" thickBot="1">
      <c r="A221" s="75">
        <v>219</v>
      </c>
      <c r="B221" s="60" t="s">
        <v>560</v>
      </c>
      <c r="C221" s="61" t="s">
        <v>2116</v>
      </c>
      <c r="D221" s="72" t="s">
        <v>107</v>
      </c>
      <c r="E221" s="61" t="s">
        <v>77</v>
      </c>
      <c r="F221" s="72" t="s">
        <v>3269</v>
      </c>
      <c r="G221" s="72">
        <v>1993</v>
      </c>
      <c r="H221" s="73">
        <v>1</v>
      </c>
      <c r="I221" s="74">
        <v>1</v>
      </c>
      <c r="J221" s="74">
        <v>90</v>
      </c>
      <c r="K221" s="74">
        <v>1</v>
      </c>
      <c r="L221" s="62">
        <v>0</v>
      </c>
      <c r="M221" s="63">
        <v>0</v>
      </c>
      <c r="N221" s="63">
        <v>0</v>
      </c>
      <c r="O221" s="63">
        <v>0</v>
      </c>
      <c r="P221" s="63">
        <v>0</v>
      </c>
      <c r="Q221" s="63">
        <v>0</v>
      </c>
      <c r="R221" s="63">
        <v>0</v>
      </c>
      <c r="S221" s="63">
        <v>0</v>
      </c>
      <c r="T221" s="62">
        <v>0</v>
      </c>
      <c r="U221" s="63">
        <v>0</v>
      </c>
      <c r="V221" s="63">
        <v>0</v>
      </c>
      <c r="W221" s="63">
        <v>0</v>
      </c>
      <c r="X221" s="62">
        <v>0</v>
      </c>
      <c r="Y221" s="63">
        <v>0</v>
      </c>
      <c r="Z221" s="63">
        <v>0</v>
      </c>
      <c r="AA221" s="62">
        <v>0</v>
      </c>
      <c r="AB221" s="63">
        <v>0</v>
      </c>
      <c r="AC221" s="63">
        <v>0</v>
      </c>
      <c r="AD221" s="63">
        <v>0</v>
      </c>
      <c r="AE221" s="63">
        <v>0</v>
      </c>
      <c r="AF221" s="62">
        <v>0</v>
      </c>
      <c r="AG221" s="63">
        <v>0</v>
      </c>
      <c r="AH221" s="63">
        <v>0</v>
      </c>
      <c r="AI221" s="63">
        <v>0</v>
      </c>
      <c r="AJ221" s="63">
        <v>0</v>
      </c>
      <c r="AK221" s="66" t="s">
        <v>25</v>
      </c>
      <c r="AL221" s="31" t="s">
        <v>398</v>
      </c>
    </row>
    <row r="222" spans="1:38" ht="17.25" thickBot="1">
      <c r="A222" s="75">
        <v>220</v>
      </c>
      <c r="B222" s="60" t="s">
        <v>68</v>
      </c>
      <c r="C222" s="61" t="s">
        <v>2102</v>
      </c>
      <c r="D222" s="72" t="s">
        <v>124</v>
      </c>
      <c r="E222" s="61" t="s">
        <v>67</v>
      </c>
      <c r="F222" s="72" t="s">
        <v>3270</v>
      </c>
      <c r="G222" s="72">
        <v>1992</v>
      </c>
      <c r="H222" s="73">
        <v>1</v>
      </c>
      <c r="I222" s="74">
        <v>1</v>
      </c>
      <c r="J222" s="74">
        <v>90</v>
      </c>
      <c r="K222" s="74">
        <v>1</v>
      </c>
      <c r="L222" s="62">
        <v>0</v>
      </c>
      <c r="M222" s="63">
        <v>0</v>
      </c>
      <c r="N222" s="63">
        <v>0</v>
      </c>
      <c r="O222" s="63">
        <v>0</v>
      </c>
      <c r="P222" s="63">
        <v>0</v>
      </c>
      <c r="Q222" s="63">
        <v>0</v>
      </c>
      <c r="R222" s="63">
        <v>0</v>
      </c>
      <c r="S222" s="63">
        <v>0</v>
      </c>
      <c r="T222" s="62">
        <v>0</v>
      </c>
      <c r="U222" s="63">
        <v>0</v>
      </c>
      <c r="V222" s="63">
        <v>0</v>
      </c>
      <c r="W222" s="63">
        <v>0</v>
      </c>
      <c r="X222" s="62">
        <v>0</v>
      </c>
      <c r="Y222" s="63">
        <v>0</v>
      </c>
      <c r="Z222" s="63">
        <v>0</v>
      </c>
      <c r="AA222" s="62">
        <v>0</v>
      </c>
      <c r="AB222" s="63">
        <v>0</v>
      </c>
      <c r="AC222" s="63">
        <v>0</v>
      </c>
      <c r="AD222" s="63">
        <v>0</v>
      </c>
      <c r="AE222" s="63">
        <v>0</v>
      </c>
      <c r="AF222" s="62">
        <v>0</v>
      </c>
      <c r="AG222" s="63">
        <v>0</v>
      </c>
      <c r="AH222" s="63">
        <v>0</v>
      </c>
      <c r="AI222" s="63">
        <v>0</v>
      </c>
      <c r="AJ222" s="63">
        <v>0</v>
      </c>
      <c r="AK222" s="66" t="s">
        <v>25</v>
      </c>
      <c r="AL222" s="31" t="s">
        <v>399</v>
      </c>
    </row>
    <row r="223" spans="1:38" ht="17.25" thickBot="1">
      <c r="A223" s="75">
        <v>221</v>
      </c>
      <c r="B223" s="60" t="s">
        <v>64</v>
      </c>
      <c r="C223" s="61" t="s">
        <v>2102</v>
      </c>
      <c r="D223" s="72" t="s">
        <v>124</v>
      </c>
      <c r="E223" s="61" t="s">
        <v>63</v>
      </c>
      <c r="F223" s="72" t="s">
        <v>3271</v>
      </c>
      <c r="G223" s="72">
        <v>1998</v>
      </c>
      <c r="H223" s="73">
        <v>1</v>
      </c>
      <c r="I223" s="74">
        <v>1</v>
      </c>
      <c r="J223" s="74">
        <v>90</v>
      </c>
      <c r="K223" s="74">
        <v>1</v>
      </c>
      <c r="L223" s="62">
        <v>0</v>
      </c>
      <c r="M223" s="63">
        <v>0</v>
      </c>
      <c r="N223" s="63">
        <v>0</v>
      </c>
      <c r="O223" s="63">
        <v>0</v>
      </c>
      <c r="P223" s="63">
        <v>0</v>
      </c>
      <c r="Q223" s="63">
        <v>0</v>
      </c>
      <c r="R223" s="63">
        <v>0</v>
      </c>
      <c r="S223" s="63">
        <v>0</v>
      </c>
      <c r="T223" s="62">
        <v>0</v>
      </c>
      <c r="U223" s="63">
        <v>0</v>
      </c>
      <c r="V223" s="63">
        <v>0</v>
      </c>
      <c r="W223" s="63">
        <v>0</v>
      </c>
      <c r="X223" s="62">
        <v>0</v>
      </c>
      <c r="Y223" s="63">
        <v>0</v>
      </c>
      <c r="Z223" s="63">
        <v>0</v>
      </c>
      <c r="AA223" s="62">
        <v>0</v>
      </c>
      <c r="AB223" s="63">
        <v>0</v>
      </c>
      <c r="AC223" s="63">
        <v>0</v>
      </c>
      <c r="AD223" s="63">
        <v>0</v>
      </c>
      <c r="AE223" s="63">
        <v>0</v>
      </c>
      <c r="AF223" s="62">
        <v>0</v>
      </c>
      <c r="AG223" s="63">
        <v>0</v>
      </c>
      <c r="AH223" s="63">
        <v>0</v>
      </c>
      <c r="AI223" s="63">
        <v>0</v>
      </c>
      <c r="AJ223" s="63">
        <v>0</v>
      </c>
      <c r="AK223" s="66" t="s">
        <v>25</v>
      </c>
      <c r="AL223" s="31" t="s">
        <v>401</v>
      </c>
    </row>
    <row r="224" spans="1:38" ht="17.25" thickBot="1">
      <c r="A224" s="75">
        <v>222</v>
      </c>
      <c r="B224" s="60" t="s">
        <v>561</v>
      </c>
      <c r="C224" s="61" t="s">
        <v>2102</v>
      </c>
      <c r="D224" s="72" t="s">
        <v>103</v>
      </c>
      <c r="E224" s="61" t="s">
        <v>69</v>
      </c>
      <c r="F224" s="72" t="s">
        <v>3272</v>
      </c>
      <c r="G224" s="72">
        <v>1997</v>
      </c>
      <c r="H224" s="73">
        <v>1</v>
      </c>
      <c r="I224" s="74">
        <v>1</v>
      </c>
      <c r="J224" s="74">
        <v>87</v>
      </c>
      <c r="K224" s="74">
        <v>1</v>
      </c>
      <c r="L224" s="62">
        <v>0</v>
      </c>
      <c r="M224" s="63">
        <v>0</v>
      </c>
      <c r="N224" s="63">
        <v>0</v>
      </c>
      <c r="O224" s="63">
        <v>0</v>
      </c>
      <c r="P224" s="63">
        <v>0</v>
      </c>
      <c r="Q224" s="63">
        <v>0</v>
      </c>
      <c r="R224" s="63">
        <v>0</v>
      </c>
      <c r="S224" s="63">
        <v>0</v>
      </c>
      <c r="T224" s="73">
        <v>0.3</v>
      </c>
      <c r="U224" s="74">
        <v>0.3</v>
      </c>
      <c r="V224" s="63">
        <v>0</v>
      </c>
      <c r="W224" s="74">
        <v>0.3</v>
      </c>
      <c r="X224" s="73">
        <v>2</v>
      </c>
      <c r="Y224" s="74">
        <v>2</v>
      </c>
      <c r="Z224" s="74">
        <v>6</v>
      </c>
      <c r="AA224" s="62">
        <v>0</v>
      </c>
      <c r="AB224" s="63">
        <v>0</v>
      </c>
      <c r="AC224" s="63">
        <v>0</v>
      </c>
      <c r="AD224" s="63">
        <v>0</v>
      </c>
      <c r="AE224" s="63">
        <v>0</v>
      </c>
      <c r="AF224" s="73">
        <v>0.31</v>
      </c>
      <c r="AG224" s="74">
        <v>0.03</v>
      </c>
      <c r="AH224" s="74">
        <v>0.34</v>
      </c>
      <c r="AI224" s="74">
        <v>0.31</v>
      </c>
      <c r="AJ224" s="74">
        <v>0.34</v>
      </c>
      <c r="AK224" s="66" t="s">
        <v>25</v>
      </c>
      <c r="AL224" s="31" t="s">
        <v>403</v>
      </c>
    </row>
    <row r="225" spans="1:38" ht="17.25" thickBot="1">
      <c r="A225" s="75">
        <v>223</v>
      </c>
      <c r="B225" s="60" t="s">
        <v>562</v>
      </c>
      <c r="C225" s="61" t="s">
        <v>2099</v>
      </c>
      <c r="D225" s="72" t="s">
        <v>107</v>
      </c>
      <c r="E225" s="61" t="s">
        <v>75</v>
      </c>
      <c r="F225" s="72" t="s">
        <v>3273</v>
      </c>
      <c r="G225" s="72">
        <v>1987</v>
      </c>
      <c r="H225" s="73">
        <v>1</v>
      </c>
      <c r="I225" s="74">
        <v>1</v>
      </c>
      <c r="J225" s="74">
        <v>90</v>
      </c>
      <c r="K225" s="74">
        <v>1</v>
      </c>
      <c r="L225" s="62">
        <v>0</v>
      </c>
      <c r="M225" s="63">
        <v>0</v>
      </c>
      <c r="N225" s="63">
        <v>0</v>
      </c>
      <c r="O225" s="63">
        <v>0</v>
      </c>
      <c r="P225" s="63">
        <v>0</v>
      </c>
      <c r="Q225" s="63">
        <v>0</v>
      </c>
      <c r="R225" s="63">
        <v>0</v>
      </c>
      <c r="S225" s="63">
        <v>0</v>
      </c>
      <c r="T225" s="62">
        <v>0</v>
      </c>
      <c r="U225" s="63">
        <v>0</v>
      </c>
      <c r="V225" s="63">
        <v>0</v>
      </c>
      <c r="W225" s="63">
        <v>0</v>
      </c>
      <c r="X225" s="73">
        <v>1</v>
      </c>
      <c r="Y225" s="74">
        <v>5</v>
      </c>
      <c r="Z225" s="63">
        <v>0</v>
      </c>
      <c r="AA225" s="62">
        <v>0</v>
      </c>
      <c r="AB225" s="63">
        <v>0</v>
      </c>
      <c r="AC225" s="63">
        <v>0</v>
      </c>
      <c r="AD225" s="63">
        <v>0</v>
      </c>
      <c r="AE225" s="63">
        <v>0</v>
      </c>
      <c r="AF225" s="62">
        <v>0</v>
      </c>
      <c r="AG225" s="63">
        <v>0</v>
      </c>
      <c r="AH225" s="63">
        <v>0</v>
      </c>
      <c r="AI225" s="63">
        <v>0</v>
      </c>
      <c r="AJ225" s="63">
        <v>0</v>
      </c>
      <c r="AK225" s="66" t="s">
        <v>25</v>
      </c>
      <c r="AL225" s="31" t="s">
        <v>405</v>
      </c>
    </row>
    <row r="226" spans="1:38" ht="17.25" thickBot="1">
      <c r="A226" s="75">
        <v>224</v>
      </c>
      <c r="B226" s="60" t="s">
        <v>563</v>
      </c>
      <c r="C226" s="61" t="s">
        <v>2102</v>
      </c>
      <c r="D226" s="72" t="s">
        <v>105</v>
      </c>
      <c r="E226" s="61" t="s">
        <v>2646</v>
      </c>
      <c r="F226" s="72" t="s">
        <v>3274</v>
      </c>
      <c r="G226" s="72">
        <v>1994</v>
      </c>
      <c r="H226" s="73">
        <v>1</v>
      </c>
      <c r="I226" s="63">
        <v>0</v>
      </c>
      <c r="J226" s="74">
        <v>1</v>
      </c>
      <c r="K226" s="63">
        <v>0</v>
      </c>
      <c r="L226" s="62">
        <v>0</v>
      </c>
      <c r="M226" s="63">
        <v>0</v>
      </c>
      <c r="N226" s="63">
        <v>0</v>
      </c>
      <c r="O226" s="63">
        <v>0</v>
      </c>
      <c r="P226" s="63">
        <v>0</v>
      </c>
      <c r="Q226" s="63">
        <v>0</v>
      </c>
      <c r="R226" s="63">
        <v>0</v>
      </c>
      <c r="S226" s="63">
        <v>0</v>
      </c>
      <c r="T226" s="62">
        <v>0</v>
      </c>
      <c r="U226" s="63">
        <v>0</v>
      </c>
      <c r="V226" s="63">
        <v>0</v>
      </c>
      <c r="W226" s="63">
        <v>0</v>
      </c>
      <c r="X226" s="62">
        <v>0</v>
      </c>
      <c r="Y226" s="63">
        <v>0</v>
      </c>
      <c r="Z226" s="63">
        <v>0</v>
      </c>
      <c r="AA226" s="62">
        <v>0</v>
      </c>
      <c r="AB226" s="63">
        <v>0</v>
      </c>
      <c r="AC226" s="63">
        <v>0</v>
      </c>
      <c r="AD226" s="63">
        <v>0</v>
      </c>
      <c r="AE226" s="63">
        <v>0</v>
      </c>
      <c r="AF226" s="62">
        <v>0</v>
      </c>
      <c r="AG226" s="63">
        <v>0</v>
      </c>
      <c r="AH226" s="63">
        <v>0</v>
      </c>
      <c r="AI226" s="63">
        <v>0</v>
      </c>
      <c r="AJ226" s="63">
        <v>0</v>
      </c>
      <c r="AK226" s="66" t="s">
        <v>25</v>
      </c>
      <c r="AL226" s="31" t="s">
        <v>407</v>
      </c>
    </row>
    <row r="227" spans="1:38" ht="17.25" thickBot="1">
      <c r="A227" s="75">
        <v>225</v>
      </c>
      <c r="B227" s="60" t="s">
        <v>564</v>
      </c>
      <c r="C227" s="61" t="s">
        <v>2102</v>
      </c>
      <c r="D227" s="72" t="s">
        <v>105</v>
      </c>
      <c r="E227" s="61" t="s">
        <v>75</v>
      </c>
      <c r="F227" s="72" t="s">
        <v>3275</v>
      </c>
      <c r="G227" s="72">
        <v>1995</v>
      </c>
      <c r="H227" s="73">
        <v>1</v>
      </c>
      <c r="I227" s="74">
        <v>1</v>
      </c>
      <c r="J227" s="74">
        <v>90</v>
      </c>
      <c r="K227" s="74">
        <v>1</v>
      </c>
      <c r="L227" s="62">
        <v>0</v>
      </c>
      <c r="M227" s="63">
        <v>0</v>
      </c>
      <c r="N227" s="63">
        <v>0</v>
      </c>
      <c r="O227" s="63">
        <v>0</v>
      </c>
      <c r="P227" s="63">
        <v>0</v>
      </c>
      <c r="Q227" s="63">
        <v>0</v>
      </c>
      <c r="R227" s="63">
        <v>0</v>
      </c>
      <c r="S227" s="63">
        <v>0</v>
      </c>
      <c r="T227" s="62">
        <v>0</v>
      </c>
      <c r="U227" s="63">
        <v>0</v>
      </c>
      <c r="V227" s="74">
        <v>0.1</v>
      </c>
      <c r="W227" s="74">
        <v>0.1</v>
      </c>
      <c r="X227" s="62">
        <v>0</v>
      </c>
      <c r="Y227" s="74">
        <v>2</v>
      </c>
      <c r="Z227" s="74">
        <v>2</v>
      </c>
      <c r="AA227" s="62">
        <v>0</v>
      </c>
      <c r="AB227" s="63">
        <v>0</v>
      </c>
      <c r="AC227" s="63">
        <v>0</v>
      </c>
      <c r="AD227" s="63">
        <v>0</v>
      </c>
      <c r="AE227" s="63">
        <v>0</v>
      </c>
      <c r="AF227" s="62">
        <v>0</v>
      </c>
      <c r="AG227" s="74">
        <v>0.12</v>
      </c>
      <c r="AH227" s="74">
        <v>0.12</v>
      </c>
      <c r="AI227" s="63">
        <v>0</v>
      </c>
      <c r="AJ227" s="74">
        <v>0.12</v>
      </c>
      <c r="AK227" s="66" t="s">
        <v>25</v>
      </c>
      <c r="AL227" s="31" t="s">
        <v>408</v>
      </c>
    </row>
    <row r="228" spans="1:38" ht="17.25" thickBot="1">
      <c r="A228" s="75">
        <v>226</v>
      </c>
      <c r="B228" s="60" t="s">
        <v>565</v>
      </c>
      <c r="C228" s="61" t="s">
        <v>2116</v>
      </c>
      <c r="D228" s="72" t="s">
        <v>103</v>
      </c>
      <c r="E228" s="61" t="s">
        <v>75</v>
      </c>
      <c r="F228" s="72" t="s">
        <v>3276</v>
      </c>
      <c r="G228" s="72">
        <v>1993</v>
      </c>
      <c r="H228" s="73">
        <v>1</v>
      </c>
      <c r="I228" s="63">
        <v>0</v>
      </c>
      <c r="J228" s="74">
        <v>45</v>
      </c>
      <c r="K228" s="74">
        <v>0.5</v>
      </c>
      <c r="L228" s="73">
        <v>1</v>
      </c>
      <c r="M228" s="63">
        <v>0</v>
      </c>
      <c r="N228" s="74">
        <v>1</v>
      </c>
      <c r="O228" s="74">
        <v>1</v>
      </c>
      <c r="P228" s="63">
        <v>0</v>
      </c>
      <c r="Q228" s="63">
        <v>0</v>
      </c>
      <c r="R228" s="63">
        <v>0</v>
      </c>
      <c r="S228" s="63">
        <v>0</v>
      </c>
      <c r="T228" s="73">
        <v>1.1000000000000001</v>
      </c>
      <c r="U228" s="74">
        <v>1.1000000000000001</v>
      </c>
      <c r="V228" s="63">
        <v>0</v>
      </c>
      <c r="W228" s="74">
        <v>1.1000000000000001</v>
      </c>
      <c r="X228" s="73">
        <v>4</v>
      </c>
      <c r="Y228" s="74">
        <v>2</v>
      </c>
      <c r="Z228" s="74">
        <v>6</v>
      </c>
      <c r="AA228" s="73">
        <v>2</v>
      </c>
      <c r="AB228" s="63">
        <v>0</v>
      </c>
      <c r="AC228" s="74">
        <v>2</v>
      </c>
      <c r="AD228" s="74">
        <v>2</v>
      </c>
      <c r="AE228" s="74">
        <v>2</v>
      </c>
      <c r="AF228" s="73">
        <v>2.27</v>
      </c>
      <c r="AG228" s="63">
        <v>0</v>
      </c>
      <c r="AH228" s="74">
        <v>2.27</v>
      </c>
      <c r="AI228" s="74">
        <v>2.27</v>
      </c>
      <c r="AJ228" s="74">
        <v>2.27</v>
      </c>
      <c r="AK228" s="66" t="s">
        <v>25</v>
      </c>
      <c r="AL228" s="31" t="s">
        <v>409</v>
      </c>
    </row>
    <row r="229" spans="1:38" ht="17.25" thickBot="1">
      <c r="A229" s="75">
        <v>227</v>
      </c>
      <c r="B229" s="60" t="s">
        <v>566</v>
      </c>
      <c r="C229" s="61" t="s">
        <v>2102</v>
      </c>
      <c r="D229" s="72" t="s">
        <v>105</v>
      </c>
      <c r="E229" s="61" t="s">
        <v>63</v>
      </c>
      <c r="F229" s="72" t="s">
        <v>3115</v>
      </c>
      <c r="G229" s="72">
        <v>1999</v>
      </c>
      <c r="H229" s="73">
        <v>1</v>
      </c>
      <c r="I229" s="74">
        <v>1</v>
      </c>
      <c r="J229" s="74">
        <v>90</v>
      </c>
      <c r="K229" s="74">
        <v>1</v>
      </c>
      <c r="L229" s="62">
        <v>0</v>
      </c>
      <c r="M229" s="63">
        <v>0</v>
      </c>
      <c r="N229" s="63">
        <v>0</v>
      </c>
      <c r="O229" s="63">
        <v>0</v>
      </c>
      <c r="P229" s="63">
        <v>0</v>
      </c>
      <c r="Q229" s="63">
        <v>0</v>
      </c>
      <c r="R229" s="63">
        <v>0</v>
      </c>
      <c r="S229" s="63">
        <v>0</v>
      </c>
      <c r="T229" s="73">
        <v>0.2</v>
      </c>
      <c r="U229" s="74">
        <v>0.2</v>
      </c>
      <c r="V229" s="63">
        <v>0</v>
      </c>
      <c r="W229" s="74">
        <v>0.2</v>
      </c>
      <c r="X229" s="73">
        <v>1</v>
      </c>
      <c r="Y229" s="74">
        <v>3</v>
      </c>
      <c r="Z229" s="74">
        <v>4</v>
      </c>
      <c r="AA229" s="62">
        <v>0</v>
      </c>
      <c r="AB229" s="63">
        <v>0</v>
      </c>
      <c r="AC229" s="63">
        <v>0</v>
      </c>
      <c r="AD229" s="63">
        <v>0</v>
      </c>
      <c r="AE229" s="63">
        <v>0</v>
      </c>
      <c r="AF229" s="73">
        <v>0.25</v>
      </c>
      <c r="AG229" s="63">
        <v>0</v>
      </c>
      <c r="AH229" s="74">
        <v>0.25</v>
      </c>
      <c r="AI229" s="74">
        <v>0.25</v>
      </c>
      <c r="AJ229" s="74">
        <v>0.25</v>
      </c>
      <c r="AK229" s="66" t="s">
        <v>25</v>
      </c>
      <c r="AL229" s="31" t="s">
        <v>410</v>
      </c>
    </row>
    <row r="230" spans="1:38" ht="17.25" thickBot="1">
      <c r="A230" s="75">
        <v>228</v>
      </c>
      <c r="B230" s="60" t="s">
        <v>568</v>
      </c>
      <c r="C230" s="61" t="s">
        <v>2112</v>
      </c>
      <c r="D230" s="72" t="s">
        <v>103</v>
      </c>
      <c r="E230" s="61" t="s">
        <v>71</v>
      </c>
      <c r="F230" s="72" t="s">
        <v>3277</v>
      </c>
      <c r="G230" s="72">
        <v>1997</v>
      </c>
      <c r="H230" s="73">
        <v>1</v>
      </c>
      <c r="I230" s="74">
        <v>1</v>
      </c>
      <c r="J230" s="74">
        <v>90</v>
      </c>
      <c r="K230" s="74">
        <v>1</v>
      </c>
      <c r="L230" s="62">
        <v>0</v>
      </c>
      <c r="M230" s="63">
        <v>0</v>
      </c>
      <c r="N230" s="63">
        <v>0</v>
      </c>
      <c r="O230" s="63">
        <v>0</v>
      </c>
      <c r="P230" s="63">
        <v>0</v>
      </c>
      <c r="Q230" s="63">
        <v>0</v>
      </c>
      <c r="R230" s="63">
        <v>0</v>
      </c>
      <c r="S230" s="63">
        <v>0</v>
      </c>
      <c r="T230" s="73">
        <v>0.2</v>
      </c>
      <c r="U230" s="74">
        <v>0.2</v>
      </c>
      <c r="V230" s="63">
        <v>0</v>
      </c>
      <c r="W230" s="74">
        <v>0.2</v>
      </c>
      <c r="X230" s="73">
        <v>1</v>
      </c>
      <c r="Y230" s="74">
        <v>1</v>
      </c>
      <c r="Z230" s="74">
        <v>3</v>
      </c>
      <c r="AA230" s="62">
        <v>0</v>
      </c>
      <c r="AB230" s="63">
        <v>0</v>
      </c>
      <c r="AC230" s="63">
        <v>0</v>
      </c>
      <c r="AD230" s="63">
        <v>0</v>
      </c>
      <c r="AE230" s="63">
        <v>0</v>
      </c>
      <c r="AF230" s="73">
        <v>0.17</v>
      </c>
      <c r="AG230" s="74">
        <v>0.01</v>
      </c>
      <c r="AH230" s="74">
        <v>0.19</v>
      </c>
      <c r="AI230" s="74">
        <v>0.17</v>
      </c>
      <c r="AJ230" s="74">
        <v>0.19</v>
      </c>
      <c r="AK230" s="66" t="s">
        <v>25</v>
      </c>
      <c r="AL230" s="31" t="s">
        <v>411</v>
      </c>
    </row>
    <row r="231" spans="1:38" ht="17.25" thickBot="1">
      <c r="A231" s="75">
        <v>229</v>
      </c>
      <c r="B231" s="60" t="s">
        <v>3278</v>
      </c>
      <c r="C231" s="61" t="s">
        <v>2128</v>
      </c>
      <c r="D231" s="72" t="s">
        <v>107</v>
      </c>
      <c r="E231" s="61" t="s">
        <v>2646</v>
      </c>
      <c r="F231" s="72" t="s">
        <v>3279</v>
      </c>
      <c r="G231" s="72">
        <v>1995</v>
      </c>
      <c r="H231" s="73">
        <v>1</v>
      </c>
      <c r="I231" s="74">
        <v>1</v>
      </c>
      <c r="J231" s="74">
        <v>90</v>
      </c>
      <c r="K231" s="74">
        <v>1</v>
      </c>
      <c r="L231" s="62">
        <v>0</v>
      </c>
      <c r="M231" s="63">
        <v>0</v>
      </c>
      <c r="N231" s="63">
        <v>0</v>
      </c>
      <c r="O231" s="63">
        <v>0</v>
      </c>
      <c r="P231" s="63">
        <v>0</v>
      </c>
      <c r="Q231" s="63">
        <v>0</v>
      </c>
      <c r="R231" s="63">
        <v>0</v>
      </c>
      <c r="S231" s="63">
        <v>0</v>
      </c>
      <c r="T231" s="62">
        <v>0</v>
      </c>
      <c r="U231" s="63">
        <v>0</v>
      </c>
      <c r="V231" s="63">
        <v>0</v>
      </c>
      <c r="W231" s="63">
        <v>0</v>
      </c>
      <c r="X231" s="62">
        <v>0</v>
      </c>
      <c r="Y231" s="74">
        <v>4</v>
      </c>
      <c r="Z231" s="63">
        <v>0</v>
      </c>
      <c r="AA231" s="62">
        <v>0</v>
      </c>
      <c r="AB231" s="63">
        <v>0</v>
      </c>
      <c r="AC231" s="63">
        <v>0</v>
      </c>
      <c r="AD231" s="63">
        <v>0</v>
      </c>
      <c r="AE231" s="63">
        <v>0</v>
      </c>
      <c r="AF231" s="62">
        <v>0</v>
      </c>
      <c r="AG231" s="63">
        <v>0</v>
      </c>
      <c r="AH231" s="63">
        <v>0</v>
      </c>
      <c r="AI231" s="63">
        <v>0</v>
      </c>
      <c r="AJ231" s="63">
        <v>0</v>
      </c>
      <c r="AK231" s="66" t="s">
        <v>25</v>
      </c>
      <c r="AL231" s="31" t="s">
        <v>413</v>
      </c>
    </row>
    <row r="232" spans="1:38" ht="17.25" thickBot="1">
      <c r="A232" s="75">
        <v>230</v>
      </c>
      <c r="B232" s="60" t="s">
        <v>570</v>
      </c>
      <c r="C232" s="61" t="s">
        <v>2101</v>
      </c>
      <c r="D232" s="72" t="s">
        <v>107</v>
      </c>
      <c r="E232" s="61" t="s">
        <v>79</v>
      </c>
      <c r="F232" s="72" t="s">
        <v>3280</v>
      </c>
      <c r="G232" s="72">
        <v>1994</v>
      </c>
      <c r="H232" s="73">
        <v>1</v>
      </c>
      <c r="I232" s="74">
        <v>1</v>
      </c>
      <c r="J232" s="74">
        <v>90</v>
      </c>
      <c r="K232" s="74">
        <v>1</v>
      </c>
      <c r="L232" s="62">
        <v>0</v>
      </c>
      <c r="M232" s="63">
        <v>0</v>
      </c>
      <c r="N232" s="63">
        <v>0</v>
      </c>
      <c r="O232" s="63">
        <v>0</v>
      </c>
      <c r="P232" s="63">
        <v>0</v>
      </c>
      <c r="Q232" s="63">
        <v>0</v>
      </c>
      <c r="R232" s="63">
        <v>0</v>
      </c>
      <c r="S232" s="63">
        <v>0</v>
      </c>
      <c r="T232" s="62">
        <v>0</v>
      </c>
      <c r="U232" s="63">
        <v>0</v>
      </c>
      <c r="V232" s="63">
        <v>0</v>
      </c>
      <c r="W232" s="63">
        <v>0</v>
      </c>
      <c r="X232" s="73">
        <v>1</v>
      </c>
      <c r="Y232" s="74">
        <v>6</v>
      </c>
      <c r="Z232" s="74">
        <v>2</v>
      </c>
      <c r="AA232" s="62">
        <v>0</v>
      </c>
      <c r="AB232" s="63">
        <v>0</v>
      </c>
      <c r="AC232" s="63">
        <v>0</v>
      </c>
      <c r="AD232" s="63">
        <v>0</v>
      </c>
      <c r="AE232" s="63">
        <v>0</v>
      </c>
      <c r="AF232" s="62">
        <v>0</v>
      </c>
      <c r="AG232" s="74">
        <v>0.02</v>
      </c>
      <c r="AH232" s="74">
        <v>0.02</v>
      </c>
      <c r="AI232" s="63">
        <v>0</v>
      </c>
      <c r="AJ232" s="74">
        <v>0.02</v>
      </c>
      <c r="AK232" s="66" t="s">
        <v>25</v>
      </c>
      <c r="AL232" s="31" t="s">
        <v>414</v>
      </c>
    </row>
    <row r="233" spans="1:38" ht="17.25" thickBot="1">
      <c r="A233" s="75">
        <v>231</v>
      </c>
      <c r="B233" s="60" t="s">
        <v>571</v>
      </c>
      <c r="C233" s="61" t="s">
        <v>2099</v>
      </c>
      <c r="D233" s="72" t="s">
        <v>107</v>
      </c>
      <c r="E233" s="61" t="s">
        <v>75</v>
      </c>
      <c r="F233" s="72" t="s">
        <v>3281</v>
      </c>
      <c r="G233" s="72">
        <v>1997</v>
      </c>
      <c r="H233" s="73">
        <v>1</v>
      </c>
      <c r="I233" s="74">
        <v>1</v>
      </c>
      <c r="J233" s="74">
        <v>90</v>
      </c>
      <c r="K233" s="74">
        <v>1</v>
      </c>
      <c r="L233" s="62">
        <v>0</v>
      </c>
      <c r="M233" s="63">
        <v>0</v>
      </c>
      <c r="N233" s="63">
        <v>0</v>
      </c>
      <c r="O233" s="63">
        <v>0</v>
      </c>
      <c r="P233" s="63">
        <v>0</v>
      </c>
      <c r="Q233" s="63">
        <v>0</v>
      </c>
      <c r="R233" s="63">
        <v>0</v>
      </c>
      <c r="S233" s="63">
        <v>0</v>
      </c>
      <c r="T233" s="62">
        <v>0</v>
      </c>
      <c r="U233" s="63">
        <v>0</v>
      </c>
      <c r="V233" s="63">
        <v>0</v>
      </c>
      <c r="W233" s="63">
        <v>0</v>
      </c>
      <c r="X233" s="62">
        <v>0</v>
      </c>
      <c r="Y233" s="74">
        <v>4</v>
      </c>
      <c r="Z233" s="74">
        <v>6</v>
      </c>
      <c r="AA233" s="62">
        <v>0</v>
      </c>
      <c r="AB233" s="63">
        <v>0</v>
      </c>
      <c r="AC233" s="63">
        <v>0</v>
      </c>
      <c r="AD233" s="63">
        <v>0</v>
      </c>
      <c r="AE233" s="63">
        <v>0</v>
      </c>
      <c r="AF233" s="62">
        <v>0</v>
      </c>
      <c r="AG233" s="63">
        <v>0</v>
      </c>
      <c r="AH233" s="63">
        <v>0</v>
      </c>
      <c r="AI233" s="63">
        <v>0</v>
      </c>
      <c r="AJ233" s="63">
        <v>0</v>
      </c>
      <c r="AK233" s="66" t="s">
        <v>25</v>
      </c>
      <c r="AL233" s="31" t="s">
        <v>416</v>
      </c>
    </row>
    <row r="234" spans="1:38" ht="17.25" thickBot="1">
      <c r="A234" s="75">
        <v>232</v>
      </c>
      <c r="B234" s="60" t="s">
        <v>3282</v>
      </c>
      <c r="C234" s="61" t="s">
        <v>2102</v>
      </c>
      <c r="D234" s="72" t="s">
        <v>107</v>
      </c>
      <c r="E234" s="61" t="s">
        <v>2647</v>
      </c>
      <c r="F234" s="72" t="s">
        <v>3198</v>
      </c>
      <c r="G234" s="72">
        <v>1993</v>
      </c>
      <c r="H234" s="73">
        <v>1</v>
      </c>
      <c r="I234" s="74">
        <v>1</v>
      </c>
      <c r="J234" s="74">
        <v>79</v>
      </c>
      <c r="K234" s="74">
        <v>0.9</v>
      </c>
      <c r="L234" s="62">
        <v>0</v>
      </c>
      <c r="M234" s="63">
        <v>0</v>
      </c>
      <c r="N234" s="63">
        <v>0</v>
      </c>
      <c r="O234" s="63">
        <v>0</v>
      </c>
      <c r="P234" s="63">
        <v>0</v>
      </c>
      <c r="Q234" s="63">
        <v>0</v>
      </c>
      <c r="R234" s="63">
        <v>0</v>
      </c>
      <c r="S234" s="63">
        <v>0</v>
      </c>
      <c r="T234" s="62">
        <v>0</v>
      </c>
      <c r="U234" s="63">
        <v>0</v>
      </c>
      <c r="V234" s="63">
        <v>0</v>
      </c>
      <c r="W234" s="63">
        <v>0</v>
      </c>
      <c r="X234" s="62">
        <v>0</v>
      </c>
      <c r="Y234" s="63">
        <v>0</v>
      </c>
      <c r="Z234" s="63">
        <v>0</v>
      </c>
      <c r="AA234" s="62">
        <v>0</v>
      </c>
      <c r="AB234" s="63">
        <v>0</v>
      </c>
      <c r="AC234" s="63">
        <v>0</v>
      </c>
      <c r="AD234" s="63">
        <v>0</v>
      </c>
      <c r="AE234" s="63">
        <v>0</v>
      </c>
      <c r="AF234" s="62">
        <v>0</v>
      </c>
      <c r="AG234" s="63">
        <v>0</v>
      </c>
      <c r="AH234" s="63">
        <v>0</v>
      </c>
      <c r="AI234" s="63">
        <v>0</v>
      </c>
      <c r="AJ234" s="63">
        <v>0</v>
      </c>
      <c r="AK234" s="66" t="s">
        <v>25</v>
      </c>
      <c r="AL234" s="31" t="s">
        <v>416</v>
      </c>
    </row>
    <row r="235" spans="1:38" ht="17.25" thickBot="1">
      <c r="A235" s="75">
        <v>233</v>
      </c>
      <c r="B235" s="60" t="s">
        <v>573</v>
      </c>
      <c r="C235" s="61" t="s">
        <v>2110</v>
      </c>
      <c r="D235" s="72" t="s">
        <v>105</v>
      </c>
      <c r="E235" s="61" t="s">
        <v>65</v>
      </c>
      <c r="F235" s="72" t="s">
        <v>3283</v>
      </c>
      <c r="G235" s="72">
        <v>1996</v>
      </c>
      <c r="H235" s="73">
        <v>1</v>
      </c>
      <c r="I235" s="74">
        <v>1</v>
      </c>
      <c r="J235" s="74">
        <v>90</v>
      </c>
      <c r="K235" s="74">
        <v>1</v>
      </c>
      <c r="L235" s="73">
        <v>1</v>
      </c>
      <c r="M235" s="74">
        <v>1</v>
      </c>
      <c r="N235" s="74">
        <v>2</v>
      </c>
      <c r="O235" s="74">
        <v>1</v>
      </c>
      <c r="P235" s="63">
        <v>0</v>
      </c>
      <c r="Q235" s="63">
        <v>0</v>
      </c>
      <c r="R235" s="63">
        <v>0</v>
      </c>
      <c r="S235" s="63">
        <v>0</v>
      </c>
      <c r="T235" s="73">
        <v>0.5</v>
      </c>
      <c r="U235" s="74">
        <v>0.5</v>
      </c>
      <c r="V235" s="74">
        <v>0.2</v>
      </c>
      <c r="W235" s="74">
        <v>0.7</v>
      </c>
      <c r="X235" s="73">
        <v>1</v>
      </c>
      <c r="Y235" s="74">
        <v>4</v>
      </c>
      <c r="Z235" s="74">
        <v>1</v>
      </c>
      <c r="AA235" s="73">
        <v>1</v>
      </c>
      <c r="AB235" s="74">
        <v>1</v>
      </c>
      <c r="AC235" s="74">
        <v>2</v>
      </c>
      <c r="AD235" s="74">
        <v>1</v>
      </c>
      <c r="AE235" s="74">
        <v>2</v>
      </c>
      <c r="AF235" s="73">
        <v>0.5</v>
      </c>
      <c r="AG235" s="74">
        <v>0.17</v>
      </c>
      <c r="AH235" s="74">
        <v>0.67</v>
      </c>
      <c r="AI235" s="74">
        <v>0.5</v>
      </c>
      <c r="AJ235" s="74">
        <v>0.67</v>
      </c>
      <c r="AK235" s="66" t="s">
        <v>25</v>
      </c>
      <c r="AL235" s="31" t="s">
        <v>418</v>
      </c>
    </row>
    <row r="236" spans="1:38" ht="17.25" thickBot="1">
      <c r="A236" s="75">
        <v>234</v>
      </c>
      <c r="B236" s="60" t="s">
        <v>575</v>
      </c>
      <c r="C236" s="61" t="s">
        <v>2115</v>
      </c>
      <c r="D236" s="72" t="s">
        <v>107</v>
      </c>
      <c r="E236" s="61" t="s">
        <v>77</v>
      </c>
      <c r="F236" s="72" t="s">
        <v>3247</v>
      </c>
      <c r="G236" s="72">
        <v>1999</v>
      </c>
      <c r="H236" s="73">
        <v>1</v>
      </c>
      <c r="I236" s="63">
        <v>0</v>
      </c>
      <c r="J236" s="74">
        <v>19</v>
      </c>
      <c r="K236" s="74">
        <v>0.2</v>
      </c>
      <c r="L236" s="62">
        <v>0</v>
      </c>
      <c r="M236" s="63">
        <v>0</v>
      </c>
      <c r="N236" s="63">
        <v>0</v>
      </c>
      <c r="O236" s="63">
        <v>0</v>
      </c>
      <c r="P236" s="63">
        <v>0</v>
      </c>
      <c r="Q236" s="63">
        <v>0</v>
      </c>
      <c r="R236" s="63">
        <v>0</v>
      </c>
      <c r="S236" s="63">
        <v>0</v>
      </c>
      <c r="T236" s="62">
        <v>0</v>
      </c>
      <c r="U236" s="63">
        <v>0</v>
      </c>
      <c r="V236" s="63">
        <v>0</v>
      </c>
      <c r="W236" s="63">
        <v>0</v>
      </c>
      <c r="X236" s="62">
        <v>0</v>
      </c>
      <c r="Y236" s="63">
        <v>0</v>
      </c>
      <c r="Z236" s="74">
        <v>2</v>
      </c>
      <c r="AA236" s="62">
        <v>0</v>
      </c>
      <c r="AB236" s="63">
        <v>0</v>
      </c>
      <c r="AC236" s="63">
        <v>0</v>
      </c>
      <c r="AD236" s="63">
        <v>0</v>
      </c>
      <c r="AE236" s="63">
        <v>0</v>
      </c>
      <c r="AF236" s="73">
        <v>0.14000000000000001</v>
      </c>
      <c r="AG236" s="63">
        <v>0</v>
      </c>
      <c r="AH236" s="74">
        <v>0.14000000000000001</v>
      </c>
      <c r="AI236" s="74">
        <v>0.14000000000000001</v>
      </c>
      <c r="AJ236" s="74">
        <v>0.14000000000000001</v>
      </c>
      <c r="AK236" s="66" t="s">
        <v>25</v>
      </c>
      <c r="AL236" s="31" t="s">
        <v>640</v>
      </c>
    </row>
    <row r="237" spans="1:38" ht="17.25" thickBot="1">
      <c r="A237" s="75">
        <v>235</v>
      </c>
      <c r="B237" s="60" t="s">
        <v>576</v>
      </c>
      <c r="C237" s="61" t="s">
        <v>2111</v>
      </c>
      <c r="D237" s="72" t="s">
        <v>107</v>
      </c>
      <c r="E237" s="61" t="s">
        <v>71</v>
      </c>
      <c r="F237" s="72" t="s">
        <v>3284</v>
      </c>
      <c r="G237" s="72">
        <v>1998</v>
      </c>
      <c r="H237" s="73">
        <v>1</v>
      </c>
      <c r="I237" s="74">
        <v>1</v>
      </c>
      <c r="J237" s="74">
        <v>13</v>
      </c>
      <c r="K237" s="74">
        <v>0.1</v>
      </c>
      <c r="L237" s="73">
        <v>1</v>
      </c>
      <c r="M237" s="63">
        <v>0</v>
      </c>
      <c r="N237" s="74">
        <v>1</v>
      </c>
      <c r="O237" s="74">
        <v>1</v>
      </c>
      <c r="P237" s="63">
        <v>0</v>
      </c>
      <c r="Q237" s="63">
        <v>0</v>
      </c>
      <c r="R237" s="63">
        <v>0</v>
      </c>
      <c r="S237" s="63">
        <v>0</v>
      </c>
      <c r="T237" s="73">
        <v>0.6</v>
      </c>
      <c r="U237" s="74">
        <v>0.6</v>
      </c>
      <c r="V237" s="63">
        <v>0</v>
      </c>
      <c r="W237" s="74">
        <v>0.6</v>
      </c>
      <c r="X237" s="62">
        <v>0</v>
      </c>
      <c r="Y237" s="74">
        <v>1</v>
      </c>
      <c r="Z237" s="63">
        <v>0</v>
      </c>
      <c r="AA237" s="73">
        <v>6.92</v>
      </c>
      <c r="AB237" s="63">
        <v>0</v>
      </c>
      <c r="AC237" s="74">
        <v>6.92</v>
      </c>
      <c r="AD237" s="74">
        <v>6.92</v>
      </c>
      <c r="AE237" s="74">
        <v>6.92</v>
      </c>
      <c r="AF237" s="73">
        <v>4.0199999999999996</v>
      </c>
      <c r="AG237" s="63">
        <v>0</v>
      </c>
      <c r="AH237" s="74">
        <v>4.0199999999999996</v>
      </c>
      <c r="AI237" s="74">
        <v>4.0199999999999996</v>
      </c>
      <c r="AJ237" s="74">
        <v>4.0199999999999996</v>
      </c>
      <c r="AK237" s="66" t="s">
        <v>25</v>
      </c>
      <c r="AL237" s="31" t="s">
        <v>420</v>
      </c>
    </row>
    <row r="238" spans="1:38" ht="17.25" thickBot="1">
      <c r="A238" s="75">
        <v>236</v>
      </c>
      <c r="B238" s="60" t="s">
        <v>577</v>
      </c>
      <c r="C238" s="61" t="s">
        <v>2102</v>
      </c>
      <c r="D238" s="72" t="s">
        <v>105</v>
      </c>
      <c r="E238" s="61" t="s">
        <v>95</v>
      </c>
      <c r="F238" s="72" t="s">
        <v>3285</v>
      </c>
      <c r="G238" s="72">
        <v>1995</v>
      </c>
      <c r="H238" s="73">
        <v>1</v>
      </c>
      <c r="I238" s="74">
        <v>1</v>
      </c>
      <c r="J238" s="74">
        <v>90</v>
      </c>
      <c r="K238" s="74">
        <v>1</v>
      </c>
      <c r="L238" s="62">
        <v>0</v>
      </c>
      <c r="M238" s="63">
        <v>0</v>
      </c>
      <c r="N238" s="63">
        <v>0</v>
      </c>
      <c r="O238" s="63">
        <v>0</v>
      </c>
      <c r="P238" s="63">
        <v>0</v>
      </c>
      <c r="Q238" s="63">
        <v>0</v>
      </c>
      <c r="R238" s="63">
        <v>0</v>
      </c>
      <c r="S238" s="63">
        <v>0</v>
      </c>
      <c r="T238" s="62">
        <v>0</v>
      </c>
      <c r="U238" s="63">
        <v>0</v>
      </c>
      <c r="V238" s="63">
        <v>0</v>
      </c>
      <c r="W238" s="74">
        <v>0.1</v>
      </c>
      <c r="X238" s="62">
        <v>0</v>
      </c>
      <c r="Y238" s="74">
        <v>5</v>
      </c>
      <c r="Z238" s="74">
        <v>1</v>
      </c>
      <c r="AA238" s="62">
        <v>0</v>
      </c>
      <c r="AB238" s="63">
        <v>0</v>
      </c>
      <c r="AC238" s="63">
        <v>0</v>
      </c>
      <c r="AD238" s="63">
        <v>0</v>
      </c>
      <c r="AE238" s="63">
        <v>0</v>
      </c>
      <c r="AF238" s="73">
        <v>0.03</v>
      </c>
      <c r="AG238" s="74">
        <v>0.02</v>
      </c>
      <c r="AH238" s="74">
        <v>0.05</v>
      </c>
      <c r="AI238" s="74">
        <v>0.03</v>
      </c>
      <c r="AJ238" s="74">
        <v>0.05</v>
      </c>
      <c r="AK238" s="66" t="s">
        <v>25</v>
      </c>
      <c r="AL238" s="31" t="s">
        <v>421</v>
      </c>
    </row>
    <row r="239" spans="1:38" ht="17.25" thickBot="1">
      <c r="A239" s="75">
        <v>237</v>
      </c>
      <c r="B239" s="60" t="s">
        <v>3286</v>
      </c>
      <c r="C239" s="61" t="s">
        <v>2147</v>
      </c>
      <c r="D239" s="72" t="s">
        <v>105</v>
      </c>
      <c r="E239" s="61" t="s">
        <v>2999</v>
      </c>
      <c r="F239" s="72" t="s">
        <v>3287</v>
      </c>
      <c r="G239" s="72">
        <v>1993</v>
      </c>
      <c r="H239" s="73">
        <v>1</v>
      </c>
      <c r="I239" s="74">
        <v>1</v>
      </c>
      <c r="J239" s="74">
        <v>87</v>
      </c>
      <c r="K239" s="74">
        <v>1</v>
      </c>
      <c r="L239" s="62">
        <v>0</v>
      </c>
      <c r="M239" s="63">
        <v>0</v>
      </c>
      <c r="N239" s="63">
        <v>0</v>
      </c>
      <c r="O239" s="63">
        <v>0</v>
      </c>
      <c r="P239" s="63">
        <v>0</v>
      </c>
      <c r="Q239" s="63">
        <v>0</v>
      </c>
      <c r="R239" s="63">
        <v>0</v>
      </c>
      <c r="S239" s="63">
        <v>0</v>
      </c>
      <c r="T239" s="73">
        <v>0.3</v>
      </c>
      <c r="U239" s="74">
        <v>0.3</v>
      </c>
      <c r="V239" s="63">
        <v>0</v>
      </c>
      <c r="W239" s="74">
        <v>0.3</v>
      </c>
      <c r="X239" s="73">
        <v>1</v>
      </c>
      <c r="Y239" s="74">
        <v>1</v>
      </c>
      <c r="Z239" s="74">
        <v>2</v>
      </c>
      <c r="AA239" s="62">
        <v>0</v>
      </c>
      <c r="AB239" s="63">
        <v>0</v>
      </c>
      <c r="AC239" s="63">
        <v>0</v>
      </c>
      <c r="AD239" s="63">
        <v>0</v>
      </c>
      <c r="AE239" s="63">
        <v>0</v>
      </c>
      <c r="AF239" s="73">
        <v>0.28999999999999998</v>
      </c>
      <c r="AG239" s="63">
        <v>0</v>
      </c>
      <c r="AH239" s="74">
        <v>0.28999999999999998</v>
      </c>
      <c r="AI239" s="74">
        <v>0.28999999999999998</v>
      </c>
      <c r="AJ239" s="74">
        <v>0.28999999999999998</v>
      </c>
      <c r="AK239" s="66" t="s">
        <v>25</v>
      </c>
      <c r="AL239" s="31" t="s">
        <v>421</v>
      </c>
    </row>
    <row r="240" spans="1:38" ht="17.25" thickBot="1">
      <c r="A240" s="75">
        <v>238</v>
      </c>
      <c r="B240" s="60" t="s">
        <v>94</v>
      </c>
      <c r="C240" s="61" t="s">
        <v>2131</v>
      </c>
      <c r="D240" s="72" t="s">
        <v>124</v>
      </c>
      <c r="E240" s="61" t="s">
        <v>93</v>
      </c>
      <c r="F240" s="72" t="s">
        <v>3288</v>
      </c>
      <c r="G240" s="72">
        <v>1993</v>
      </c>
      <c r="H240" s="73">
        <v>1</v>
      </c>
      <c r="I240" s="74">
        <v>1</v>
      </c>
      <c r="J240" s="74">
        <v>90</v>
      </c>
      <c r="K240" s="74">
        <v>1</v>
      </c>
      <c r="L240" s="62">
        <v>0</v>
      </c>
      <c r="M240" s="63">
        <v>0</v>
      </c>
      <c r="N240" s="63">
        <v>0</v>
      </c>
      <c r="O240" s="63">
        <v>0</v>
      </c>
      <c r="P240" s="63">
        <v>0</v>
      </c>
      <c r="Q240" s="63">
        <v>0</v>
      </c>
      <c r="R240" s="63">
        <v>0</v>
      </c>
      <c r="S240" s="63">
        <v>0</v>
      </c>
      <c r="T240" s="62">
        <v>0</v>
      </c>
      <c r="U240" s="63">
        <v>0</v>
      </c>
      <c r="V240" s="63">
        <v>0</v>
      </c>
      <c r="W240" s="63">
        <v>0</v>
      </c>
      <c r="X240" s="62">
        <v>0</v>
      </c>
      <c r="Y240" s="63">
        <v>0</v>
      </c>
      <c r="Z240" s="63">
        <v>0</v>
      </c>
      <c r="AA240" s="62">
        <v>0</v>
      </c>
      <c r="AB240" s="63">
        <v>0</v>
      </c>
      <c r="AC240" s="63">
        <v>0</v>
      </c>
      <c r="AD240" s="63">
        <v>0</v>
      </c>
      <c r="AE240" s="63">
        <v>0</v>
      </c>
      <c r="AF240" s="62">
        <v>0</v>
      </c>
      <c r="AG240" s="63">
        <v>0</v>
      </c>
      <c r="AH240" s="63">
        <v>0</v>
      </c>
      <c r="AI240" s="63">
        <v>0</v>
      </c>
      <c r="AJ240" s="63">
        <v>0</v>
      </c>
      <c r="AK240" s="66" t="s">
        <v>25</v>
      </c>
      <c r="AL240" s="31" t="s">
        <v>423</v>
      </c>
    </row>
    <row r="241" spans="1:38" ht="17.25" thickBot="1">
      <c r="A241" s="75">
        <v>239</v>
      </c>
      <c r="B241" s="60" t="s">
        <v>578</v>
      </c>
      <c r="C241" s="61" t="s">
        <v>2102</v>
      </c>
      <c r="D241" s="72" t="s">
        <v>103</v>
      </c>
      <c r="E241" s="61" t="s">
        <v>63</v>
      </c>
      <c r="F241" s="72" t="s">
        <v>3289</v>
      </c>
      <c r="G241" s="72">
        <v>2001</v>
      </c>
      <c r="H241" s="73">
        <v>1</v>
      </c>
      <c r="I241" s="74">
        <v>1</v>
      </c>
      <c r="J241" s="74">
        <v>90</v>
      </c>
      <c r="K241" s="74">
        <v>1</v>
      </c>
      <c r="L241" s="73">
        <v>1</v>
      </c>
      <c r="M241" s="63">
        <v>0</v>
      </c>
      <c r="N241" s="74">
        <v>1</v>
      </c>
      <c r="O241" s="74">
        <v>1</v>
      </c>
      <c r="P241" s="63">
        <v>0</v>
      </c>
      <c r="Q241" s="63">
        <v>0</v>
      </c>
      <c r="R241" s="63">
        <v>0</v>
      </c>
      <c r="S241" s="63">
        <v>0</v>
      </c>
      <c r="T241" s="73">
        <v>0.2</v>
      </c>
      <c r="U241" s="74">
        <v>0.2</v>
      </c>
      <c r="V241" s="74">
        <v>0.1</v>
      </c>
      <c r="W241" s="74">
        <v>0.3</v>
      </c>
      <c r="X241" s="73">
        <v>11</v>
      </c>
      <c r="Y241" s="74">
        <v>3</v>
      </c>
      <c r="Z241" s="74">
        <v>20</v>
      </c>
      <c r="AA241" s="73">
        <v>1</v>
      </c>
      <c r="AB241" s="63">
        <v>0</v>
      </c>
      <c r="AC241" s="74">
        <v>1</v>
      </c>
      <c r="AD241" s="74">
        <v>1</v>
      </c>
      <c r="AE241" s="74">
        <v>1</v>
      </c>
      <c r="AF241" s="73">
        <v>0.19</v>
      </c>
      <c r="AG241" s="74">
        <v>0.13</v>
      </c>
      <c r="AH241" s="74">
        <v>0.32</v>
      </c>
      <c r="AI241" s="74">
        <v>0.19</v>
      </c>
      <c r="AJ241" s="74">
        <v>0.32</v>
      </c>
      <c r="AK241" s="66" t="s">
        <v>25</v>
      </c>
      <c r="AL241" s="31" t="s">
        <v>425</v>
      </c>
    </row>
    <row r="242" spans="1:38" ht="17.25" thickBot="1">
      <c r="A242" s="75">
        <v>240</v>
      </c>
      <c r="B242" s="60" t="s">
        <v>579</v>
      </c>
      <c r="C242" s="61" t="s">
        <v>2139</v>
      </c>
      <c r="D242" s="72" t="s">
        <v>103</v>
      </c>
      <c r="E242" s="61" t="s">
        <v>79</v>
      </c>
      <c r="F242" s="72" t="s">
        <v>3290</v>
      </c>
      <c r="G242" s="72">
        <v>1992</v>
      </c>
      <c r="H242" s="73">
        <v>1</v>
      </c>
      <c r="I242" s="74">
        <v>1</v>
      </c>
      <c r="J242" s="74">
        <v>76</v>
      </c>
      <c r="K242" s="74">
        <v>0.8</v>
      </c>
      <c r="L242" s="62">
        <v>0</v>
      </c>
      <c r="M242" s="74">
        <v>1</v>
      </c>
      <c r="N242" s="74">
        <v>1</v>
      </c>
      <c r="O242" s="63">
        <v>0</v>
      </c>
      <c r="P242" s="63">
        <v>0</v>
      </c>
      <c r="Q242" s="63">
        <v>0</v>
      </c>
      <c r="R242" s="63">
        <v>0</v>
      </c>
      <c r="S242" s="63">
        <v>0</v>
      </c>
      <c r="T242" s="73">
        <v>0.3</v>
      </c>
      <c r="U242" s="74">
        <v>0.3</v>
      </c>
      <c r="V242" s="74">
        <v>0.5</v>
      </c>
      <c r="W242" s="74">
        <v>0.8</v>
      </c>
      <c r="X242" s="73">
        <v>2</v>
      </c>
      <c r="Y242" s="74">
        <v>3</v>
      </c>
      <c r="Z242" s="74">
        <v>4</v>
      </c>
      <c r="AA242" s="62">
        <v>0</v>
      </c>
      <c r="AB242" s="74">
        <v>1.18</v>
      </c>
      <c r="AC242" s="74">
        <v>1.18</v>
      </c>
      <c r="AD242" s="63">
        <v>0</v>
      </c>
      <c r="AE242" s="74">
        <v>1.18</v>
      </c>
      <c r="AF242" s="73">
        <v>0.33</v>
      </c>
      <c r="AG242" s="74">
        <v>0.61</v>
      </c>
      <c r="AH242" s="74">
        <v>0.94</v>
      </c>
      <c r="AI242" s="74">
        <v>0.33</v>
      </c>
      <c r="AJ242" s="74">
        <v>0.94</v>
      </c>
      <c r="AK242" s="66" t="s">
        <v>25</v>
      </c>
      <c r="AL242" s="31" t="s">
        <v>426</v>
      </c>
    </row>
    <row r="243" spans="1:38" ht="17.25" thickBot="1">
      <c r="A243" s="75">
        <v>241</v>
      </c>
      <c r="B243" s="60" t="s">
        <v>580</v>
      </c>
      <c r="C243" s="61" t="s">
        <v>2104</v>
      </c>
      <c r="D243" s="72" t="s">
        <v>107</v>
      </c>
      <c r="E243" s="61" t="s">
        <v>63</v>
      </c>
      <c r="F243" s="72" t="s">
        <v>3291</v>
      </c>
      <c r="G243" s="72">
        <v>2001</v>
      </c>
      <c r="H243" s="73">
        <v>1</v>
      </c>
      <c r="I243" s="74">
        <v>1</v>
      </c>
      <c r="J243" s="74">
        <v>90</v>
      </c>
      <c r="K243" s="74">
        <v>1</v>
      </c>
      <c r="L243" s="62">
        <v>0</v>
      </c>
      <c r="M243" s="74">
        <v>1</v>
      </c>
      <c r="N243" s="74">
        <v>1</v>
      </c>
      <c r="O243" s="63">
        <v>0</v>
      </c>
      <c r="P243" s="63">
        <v>0</v>
      </c>
      <c r="Q243" s="63">
        <v>0</v>
      </c>
      <c r="R243" s="63">
        <v>0</v>
      </c>
      <c r="S243" s="63">
        <v>0</v>
      </c>
      <c r="T243" s="62">
        <v>0</v>
      </c>
      <c r="U243" s="63">
        <v>0</v>
      </c>
      <c r="V243" s="63">
        <v>0</v>
      </c>
      <c r="W243" s="63">
        <v>0</v>
      </c>
      <c r="X243" s="62">
        <v>0</v>
      </c>
      <c r="Y243" s="74">
        <v>7</v>
      </c>
      <c r="Z243" s="63">
        <v>0</v>
      </c>
      <c r="AA243" s="62">
        <v>0</v>
      </c>
      <c r="AB243" s="74">
        <v>1</v>
      </c>
      <c r="AC243" s="74">
        <v>1</v>
      </c>
      <c r="AD243" s="63">
        <v>0</v>
      </c>
      <c r="AE243" s="74">
        <v>1</v>
      </c>
      <c r="AF243" s="62">
        <v>0</v>
      </c>
      <c r="AG243" s="74">
        <v>0.04</v>
      </c>
      <c r="AH243" s="74">
        <v>0.04</v>
      </c>
      <c r="AI243" s="63">
        <v>0</v>
      </c>
      <c r="AJ243" s="74">
        <v>0.04</v>
      </c>
      <c r="AK243" s="66" t="s">
        <v>25</v>
      </c>
      <c r="AL243" s="31" t="s">
        <v>428</v>
      </c>
    </row>
    <row r="244" spans="1:38" ht="17.25" thickBot="1">
      <c r="A244" s="75">
        <v>242</v>
      </c>
      <c r="B244" s="60" t="s">
        <v>581</v>
      </c>
      <c r="C244" s="61" t="s">
        <v>2136</v>
      </c>
      <c r="D244" s="72" t="s">
        <v>107</v>
      </c>
      <c r="E244" s="61" t="s">
        <v>71</v>
      </c>
      <c r="F244" s="72" t="s">
        <v>3292</v>
      </c>
      <c r="G244" s="72">
        <v>1996</v>
      </c>
      <c r="H244" s="73">
        <v>1</v>
      </c>
      <c r="I244" s="63">
        <v>0</v>
      </c>
      <c r="J244" s="74">
        <v>77</v>
      </c>
      <c r="K244" s="74">
        <v>0.9</v>
      </c>
      <c r="L244" s="62">
        <v>0</v>
      </c>
      <c r="M244" s="63">
        <v>0</v>
      </c>
      <c r="N244" s="63">
        <v>0</v>
      </c>
      <c r="O244" s="63">
        <v>0</v>
      </c>
      <c r="P244" s="63">
        <v>0</v>
      </c>
      <c r="Q244" s="63">
        <v>0</v>
      </c>
      <c r="R244" s="74">
        <v>1</v>
      </c>
      <c r="S244" s="63">
        <v>0</v>
      </c>
      <c r="T244" s="73">
        <v>0.1</v>
      </c>
      <c r="U244" s="74">
        <v>0.1</v>
      </c>
      <c r="V244" s="63">
        <v>0</v>
      </c>
      <c r="W244" s="74">
        <v>0.1</v>
      </c>
      <c r="X244" s="62">
        <v>0</v>
      </c>
      <c r="Y244" s="74">
        <v>2</v>
      </c>
      <c r="Z244" s="63">
        <v>0</v>
      </c>
      <c r="AA244" s="62">
        <v>0</v>
      </c>
      <c r="AB244" s="63">
        <v>0</v>
      </c>
      <c r="AC244" s="63">
        <v>0</v>
      </c>
      <c r="AD244" s="63">
        <v>0</v>
      </c>
      <c r="AE244" s="63">
        <v>0</v>
      </c>
      <c r="AF244" s="73">
        <v>0.14000000000000001</v>
      </c>
      <c r="AG244" s="63">
        <v>0</v>
      </c>
      <c r="AH244" s="74">
        <v>0.14000000000000001</v>
      </c>
      <c r="AI244" s="74">
        <v>0.14000000000000001</v>
      </c>
      <c r="AJ244" s="74">
        <v>0.14000000000000001</v>
      </c>
      <c r="AK244" s="66" t="s">
        <v>25</v>
      </c>
      <c r="AL244" s="31" t="s">
        <v>429</v>
      </c>
    </row>
    <row r="245" spans="1:38" ht="17.25" thickBot="1">
      <c r="A245" s="75">
        <v>243</v>
      </c>
      <c r="B245" s="60" t="s">
        <v>74</v>
      </c>
      <c r="C245" s="61" t="s">
        <v>2110</v>
      </c>
      <c r="D245" s="72" t="s">
        <v>124</v>
      </c>
      <c r="E245" s="61" t="s">
        <v>81</v>
      </c>
      <c r="F245" s="72" t="s">
        <v>3293</v>
      </c>
      <c r="G245" s="72">
        <v>1997</v>
      </c>
      <c r="H245" s="73">
        <v>1</v>
      </c>
      <c r="I245" s="74">
        <v>1</v>
      </c>
      <c r="J245" s="74">
        <v>90</v>
      </c>
      <c r="K245" s="74">
        <v>1</v>
      </c>
      <c r="L245" s="62">
        <v>0</v>
      </c>
      <c r="M245" s="63">
        <v>0</v>
      </c>
      <c r="N245" s="63">
        <v>0</v>
      </c>
      <c r="O245" s="63">
        <v>0</v>
      </c>
      <c r="P245" s="63">
        <v>0</v>
      </c>
      <c r="Q245" s="63">
        <v>0</v>
      </c>
      <c r="R245" s="63">
        <v>0</v>
      </c>
      <c r="S245" s="63">
        <v>0</v>
      </c>
      <c r="T245" s="62">
        <v>0</v>
      </c>
      <c r="U245" s="63">
        <v>0</v>
      </c>
      <c r="V245" s="63">
        <v>0</v>
      </c>
      <c r="W245" s="63">
        <v>0</v>
      </c>
      <c r="X245" s="62">
        <v>0</v>
      </c>
      <c r="Y245" s="63">
        <v>0</v>
      </c>
      <c r="Z245" s="63">
        <v>0</v>
      </c>
      <c r="AA245" s="62">
        <v>0</v>
      </c>
      <c r="AB245" s="63">
        <v>0</v>
      </c>
      <c r="AC245" s="63">
        <v>0</v>
      </c>
      <c r="AD245" s="63">
        <v>0</v>
      </c>
      <c r="AE245" s="63">
        <v>0</v>
      </c>
      <c r="AF245" s="62">
        <v>0</v>
      </c>
      <c r="AG245" s="63">
        <v>0</v>
      </c>
      <c r="AH245" s="63">
        <v>0</v>
      </c>
      <c r="AI245" s="63">
        <v>0</v>
      </c>
      <c r="AJ245" s="63">
        <v>0</v>
      </c>
      <c r="AK245" s="66" t="s">
        <v>25</v>
      </c>
      <c r="AL245" s="31" t="s">
        <v>431</v>
      </c>
    </row>
    <row r="246" spans="1:38" ht="17.25" thickBot="1">
      <c r="A246" s="75">
        <v>244</v>
      </c>
      <c r="B246" s="60" t="s">
        <v>582</v>
      </c>
      <c r="C246" s="61" t="s">
        <v>2102</v>
      </c>
      <c r="D246" s="72" t="s">
        <v>105</v>
      </c>
      <c r="E246" s="61" t="s">
        <v>69</v>
      </c>
      <c r="F246" s="72" t="s">
        <v>3294</v>
      </c>
      <c r="G246" s="72">
        <v>2000</v>
      </c>
      <c r="H246" s="73">
        <v>1</v>
      </c>
      <c r="I246" s="63">
        <v>0</v>
      </c>
      <c r="J246" s="74">
        <v>23</v>
      </c>
      <c r="K246" s="74">
        <v>0.3</v>
      </c>
      <c r="L246" s="62">
        <v>0</v>
      </c>
      <c r="M246" s="63">
        <v>0</v>
      </c>
      <c r="N246" s="63">
        <v>0</v>
      </c>
      <c r="O246" s="63">
        <v>0</v>
      </c>
      <c r="P246" s="63">
        <v>0</v>
      </c>
      <c r="Q246" s="63">
        <v>0</v>
      </c>
      <c r="R246" s="63">
        <v>0</v>
      </c>
      <c r="S246" s="63">
        <v>0</v>
      </c>
      <c r="T246" s="62">
        <v>0</v>
      </c>
      <c r="U246" s="63">
        <v>0</v>
      </c>
      <c r="V246" s="63">
        <v>0</v>
      </c>
      <c r="W246" s="63">
        <v>0</v>
      </c>
      <c r="X246" s="73">
        <v>5</v>
      </c>
      <c r="Y246" s="74">
        <v>2</v>
      </c>
      <c r="Z246" s="74">
        <v>3</v>
      </c>
      <c r="AA246" s="62">
        <v>0</v>
      </c>
      <c r="AB246" s="63">
        <v>0</v>
      </c>
      <c r="AC246" s="63">
        <v>0</v>
      </c>
      <c r="AD246" s="63">
        <v>0</v>
      </c>
      <c r="AE246" s="63">
        <v>0</v>
      </c>
      <c r="AF246" s="62">
        <v>0</v>
      </c>
      <c r="AG246" s="74">
        <v>0.18</v>
      </c>
      <c r="AH246" s="74">
        <v>0.18</v>
      </c>
      <c r="AI246" s="63">
        <v>0</v>
      </c>
      <c r="AJ246" s="74">
        <v>0.18</v>
      </c>
      <c r="AK246" s="66" t="s">
        <v>25</v>
      </c>
      <c r="AL246" s="31" t="s">
        <v>433</v>
      </c>
    </row>
    <row r="247" spans="1:38" ht="17.25" thickBot="1">
      <c r="A247" s="75">
        <v>245</v>
      </c>
      <c r="B247" s="60" t="s">
        <v>583</v>
      </c>
      <c r="C247" s="61" t="s">
        <v>2110</v>
      </c>
      <c r="D247" s="72" t="s">
        <v>103</v>
      </c>
      <c r="E247" s="61" t="s">
        <v>93</v>
      </c>
      <c r="F247" s="72" t="s">
        <v>3295</v>
      </c>
      <c r="G247" s="72">
        <v>1992</v>
      </c>
      <c r="H247" s="73">
        <v>1</v>
      </c>
      <c r="I247" s="74">
        <v>1</v>
      </c>
      <c r="J247" s="74">
        <v>62</v>
      </c>
      <c r="K247" s="74">
        <v>0.7</v>
      </c>
      <c r="L247" s="62">
        <v>0</v>
      </c>
      <c r="M247" s="63">
        <v>0</v>
      </c>
      <c r="N247" s="63">
        <v>0</v>
      </c>
      <c r="O247" s="63">
        <v>0</v>
      </c>
      <c r="P247" s="63">
        <v>0</v>
      </c>
      <c r="Q247" s="63">
        <v>0</v>
      </c>
      <c r="R247" s="63">
        <v>0</v>
      </c>
      <c r="S247" s="63">
        <v>0</v>
      </c>
      <c r="T247" s="73">
        <v>0.1</v>
      </c>
      <c r="U247" s="74">
        <v>0.1</v>
      </c>
      <c r="V247" s="74">
        <v>0.7</v>
      </c>
      <c r="W247" s="74">
        <v>0.7</v>
      </c>
      <c r="X247" s="73">
        <v>1</v>
      </c>
      <c r="Y247" s="74">
        <v>2</v>
      </c>
      <c r="Z247" s="74">
        <v>5</v>
      </c>
      <c r="AA247" s="62">
        <v>0</v>
      </c>
      <c r="AB247" s="63">
        <v>0</v>
      </c>
      <c r="AC247" s="63">
        <v>0</v>
      </c>
      <c r="AD247" s="63">
        <v>0</v>
      </c>
      <c r="AE247" s="63">
        <v>0</v>
      </c>
      <c r="AF247" s="73">
        <v>0.08</v>
      </c>
      <c r="AG247" s="74">
        <v>0.97</v>
      </c>
      <c r="AH247" s="74">
        <v>1.05</v>
      </c>
      <c r="AI247" s="74">
        <v>0.08</v>
      </c>
      <c r="AJ247" s="74">
        <v>1.05</v>
      </c>
      <c r="AK247" s="66" t="s">
        <v>25</v>
      </c>
      <c r="AL247" s="31" t="s">
        <v>435</v>
      </c>
    </row>
    <row r="248" spans="1:38" ht="17.25" thickBot="1">
      <c r="A248" s="75">
        <v>246</v>
      </c>
      <c r="B248" s="60" t="s">
        <v>584</v>
      </c>
      <c r="C248" s="61" t="s">
        <v>2126</v>
      </c>
      <c r="D248" s="72" t="s">
        <v>103</v>
      </c>
      <c r="E248" s="61" t="s">
        <v>77</v>
      </c>
      <c r="F248" s="72" t="s">
        <v>3296</v>
      </c>
      <c r="G248" s="72">
        <v>2001</v>
      </c>
      <c r="H248" s="73">
        <v>1</v>
      </c>
      <c r="I248" s="63">
        <v>0</v>
      </c>
      <c r="J248" s="74">
        <v>19</v>
      </c>
      <c r="K248" s="74">
        <v>0.2</v>
      </c>
      <c r="L248" s="62">
        <v>0</v>
      </c>
      <c r="M248" s="63">
        <v>0</v>
      </c>
      <c r="N248" s="63">
        <v>0</v>
      </c>
      <c r="O248" s="63">
        <v>0</v>
      </c>
      <c r="P248" s="63">
        <v>0</v>
      </c>
      <c r="Q248" s="63">
        <v>0</v>
      </c>
      <c r="R248" s="63">
        <v>0</v>
      </c>
      <c r="S248" s="63">
        <v>0</v>
      </c>
      <c r="T248" s="73">
        <v>0.3</v>
      </c>
      <c r="U248" s="74">
        <v>0.3</v>
      </c>
      <c r="V248" s="63">
        <v>0</v>
      </c>
      <c r="W248" s="74">
        <v>0.3</v>
      </c>
      <c r="X248" s="62">
        <v>0</v>
      </c>
      <c r="Y248" s="63">
        <v>0</v>
      </c>
      <c r="Z248" s="74">
        <v>2</v>
      </c>
      <c r="AA248" s="62">
        <v>0</v>
      </c>
      <c r="AB248" s="63">
        <v>0</v>
      </c>
      <c r="AC248" s="63">
        <v>0</v>
      </c>
      <c r="AD248" s="63">
        <v>0</v>
      </c>
      <c r="AE248" s="63">
        <v>0</v>
      </c>
      <c r="AF248" s="73">
        <v>1.65</v>
      </c>
      <c r="AG248" s="63">
        <v>0</v>
      </c>
      <c r="AH248" s="74">
        <v>1.65</v>
      </c>
      <c r="AI248" s="74">
        <v>1.65</v>
      </c>
      <c r="AJ248" s="74">
        <v>1.65</v>
      </c>
      <c r="AK248" s="66" t="s">
        <v>25</v>
      </c>
      <c r="AL248" s="2" t="s">
        <v>437</v>
      </c>
    </row>
    <row r="249" spans="1:38" ht="17.25" thickBot="1">
      <c r="A249" s="75">
        <v>247</v>
      </c>
      <c r="B249" s="60" t="s">
        <v>585</v>
      </c>
      <c r="C249" s="61" t="s">
        <v>2107</v>
      </c>
      <c r="D249" s="72" t="s">
        <v>107</v>
      </c>
      <c r="E249" s="61" t="s">
        <v>67</v>
      </c>
      <c r="F249" s="72" t="s">
        <v>3297</v>
      </c>
      <c r="G249" s="72">
        <v>1991</v>
      </c>
      <c r="H249" s="73">
        <v>1</v>
      </c>
      <c r="I249" s="74">
        <v>1</v>
      </c>
      <c r="J249" s="74">
        <v>90</v>
      </c>
      <c r="K249" s="74">
        <v>1</v>
      </c>
      <c r="L249" s="62">
        <v>0</v>
      </c>
      <c r="M249" s="63">
        <v>0</v>
      </c>
      <c r="N249" s="63">
        <v>0</v>
      </c>
      <c r="O249" s="63">
        <v>0</v>
      </c>
      <c r="P249" s="63">
        <v>0</v>
      </c>
      <c r="Q249" s="63">
        <v>0</v>
      </c>
      <c r="R249" s="63">
        <v>0</v>
      </c>
      <c r="S249" s="63">
        <v>0</v>
      </c>
      <c r="T249" s="62">
        <v>0</v>
      </c>
      <c r="U249" s="63">
        <v>0</v>
      </c>
      <c r="V249" s="63">
        <v>0</v>
      </c>
      <c r="W249" s="63">
        <v>0</v>
      </c>
      <c r="X249" s="62">
        <v>0</v>
      </c>
      <c r="Y249" s="63">
        <v>0</v>
      </c>
      <c r="Z249" s="63">
        <v>0</v>
      </c>
      <c r="AA249" s="62">
        <v>0</v>
      </c>
      <c r="AB249" s="63">
        <v>0</v>
      </c>
      <c r="AC249" s="63">
        <v>0</v>
      </c>
      <c r="AD249" s="63">
        <v>0</v>
      </c>
      <c r="AE249" s="63">
        <v>0</v>
      </c>
      <c r="AF249" s="62">
        <v>0</v>
      </c>
      <c r="AG249" s="63">
        <v>0</v>
      </c>
      <c r="AH249" s="63">
        <v>0</v>
      </c>
      <c r="AI249" s="63">
        <v>0</v>
      </c>
      <c r="AJ249" s="63">
        <v>0</v>
      </c>
      <c r="AK249" s="66" t="s">
        <v>25</v>
      </c>
      <c r="AL249" s="2" t="s">
        <v>643</v>
      </c>
    </row>
    <row r="250" spans="1:38" ht="17.25" thickBot="1">
      <c r="A250" s="75">
        <v>248</v>
      </c>
      <c r="B250" s="60" t="s">
        <v>586</v>
      </c>
      <c r="C250" s="61" t="s">
        <v>2114</v>
      </c>
      <c r="D250" s="72" t="s">
        <v>103</v>
      </c>
      <c r="E250" s="61" t="s">
        <v>85</v>
      </c>
      <c r="F250" s="72" t="s">
        <v>3298</v>
      </c>
      <c r="G250" s="72">
        <v>1992</v>
      </c>
      <c r="H250" s="73">
        <v>1</v>
      </c>
      <c r="I250" s="74">
        <v>1</v>
      </c>
      <c r="J250" s="74">
        <v>90</v>
      </c>
      <c r="K250" s="74">
        <v>1</v>
      </c>
      <c r="L250" s="62">
        <v>0</v>
      </c>
      <c r="M250" s="63">
        <v>0</v>
      </c>
      <c r="N250" s="63">
        <v>0</v>
      </c>
      <c r="O250" s="63">
        <v>0</v>
      </c>
      <c r="P250" s="63">
        <v>0</v>
      </c>
      <c r="Q250" s="63">
        <v>0</v>
      </c>
      <c r="R250" s="63">
        <v>0</v>
      </c>
      <c r="S250" s="63">
        <v>0</v>
      </c>
      <c r="T250" s="73">
        <v>0.1</v>
      </c>
      <c r="U250" s="74">
        <v>0.1</v>
      </c>
      <c r="V250" s="63">
        <v>0</v>
      </c>
      <c r="W250" s="74">
        <v>0.1</v>
      </c>
      <c r="X250" s="62">
        <v>0</v>
      </c>
      <c r="Y250" s="74">
        <v>3</v>
      </c>
      <c r="Z250" s="74">
        <v>4</v>
      </c>
      <c r="AA250" s="62">
        <v>0</v>
      </c>
      <c r="AB250" s="63">
        <v>0</v>
      </c>
      <c r="AC250" s="63">
        <v>0</v>
      </c>
      <c r="AD250" s="63">
        <v>0</v>
      </c>
      <c r="AE250" s="63">
        <v>0</v>
      </c>
      <c r="AF250" s="73">
        <v>0.08</v>
      </c>
      <c r="AG250" s="74">
        <v>0.05</v>
      </c>
      <c r="AH250" s="74">
        <v>0.13</v>
      </c>
      <c r="AI250" s="74">
        <v>0.08</v>
      </c>
      <c r="AJ250" s="74">
        <v>0.13</v>
      </c>
      <c r="AK250" s="66" t="s">
        <v>25</v>
      </c>
      <c r="AL250" s="31" t="s">
        <v>439</v>
      </c>
    </row>
    <row r="251" spans="1:38" ht="17.25" thickBot="1">
      <c r="A251" s="75">
        <v>249</v>
      </c>
      <c r="B251" s="60" t="s">
        <v>587</v>
      </c>
      <c r="C251" s="61" t="s">
        <v>2131</v>
      </c>
      <c r="D251" s="72" t="s">
        <v>107</v>
      </c>
      <c r="E251" s="61" t="s">
        <v>93</v>
      </c>
      <c r="F251" s="72" t="s">
        <v>3299</v>
      </c>
      <c r="G251" s="72">
        <v>1993</v>
      </c>
      <c r="H251" s="73">
        <v>1</v>
      </c>
      <c r="I251" s="74">
        <v>1</v>
      </c>
      <c r="J251" s="74">
        <v>90</v>
      </c>
      <c r="K251" s="74">
        <v>1</v>
      </c>
      <c r="L251" s="62">
        <v>0</v>
      </c>
      <c r="M251" s="63">
        <v>0</v>
      </c>
      <c r="N251" s="63">
        <v>0</v>
      </c>
      <c r="O251" s="63">
        <v>0</v>
      </c>
      <c r="P251" s="63">
        <v>0</v>
      </c>
      <c r="Q251" s="63">
        <v>0</v>
      </c>
      <c r="R251" s="63">
        <v>0</v>
      </c>
      <c r="S251" s="63">
        <v>0</v>
      </c>
      <c r="T251" s="62">
        <v>0</v>
      </c>
      <c r="U251" s="63">
        <v>0</v>
      </c>
      <c r="V251" s="63">
        <v>0</v>
      </c>
      <c r="W251" s="63">
        <v>0</v>
      </c>
      <c r="X251" s="73">
        <v>3</v>
      </c>
      <c r="Y251" s="74">
        <v>4</v>
      </c>
      <c r="Z251" s="74">
        <v>1</v>
      </c>
      <c r="AA251" s="62">
        <v>0</v>
      </c>
      <c r="AB251" s="63">
        <v>0</v>
      </c>
      <c r="AC251" s="63">
        <v>0</v>
      </c>
      <c r="AD251" s="63">
        <v>0</v>
      </c>
      <c r="AE251" s="63">
        <v>0</v>
      </c>
      <c r="AF251" s="62">
        <v>0</v>
      </c>
      <c r="AG251" s="74">
        <v>0.01</v>
      </c>
      <c r="AH251" s="74">
        <v>0.01</v>
      </c>
      <c r="AI251" s="63">
        <v>0</v>
      </c>
      <c r="AJ251" s="74">
        <v>0.01</v>
      </c>
      <c r="AK251" s="66" t="s">
        <v>25</v>
      </c>
      <c r="AL251" s="31" t="s">
        <v>441</v>
      </c>
    </row>
    <row r="252" spans="1:38" ht="17.25" thickBot="1">
      <c r="A252" s="75">
        <v>250</v>
      </c>
      <c r="B252" s="60" t="s">
        <v>2062</v>
      </c>
      <c r="C252" s="61" t="s">
        <v>2114</v>
      </c>
      <c r="D252" s="72" t="s">
        <v>103</v>
      </c>
      <c r="E252" s="61" t="s">
        <v>95</v>
      </c>
      <c r="F252" s="72" t="s">
        <v>3300</v>
      </c>
      <c r="G252" s="72">
        <v>2000</v>
      </c>
      <c r="H252" s="73">
        <v>1</v>
      </c>
      <c r="I252" s="63">
        <v>0</v>
      </c>
      <c r="J252" s="74">
        <v>16</v>
      </c>
      <c r="K252" s="74">
        <v>0.2</v>
      </c>
      <c r="L252" s="62">
        <v>0</v>
      </c>
      <c r="M252" s="63">
        <v>0</v>
      </c>
      <c r="N252" s="63">
        <v>0</v>
      </c>
      <c r="O252" s="63">
        <v>0</v>
      </c>
      <c r="P252" s="63">
        <v>0</v>
      </c>
      <c r="Q252" s="63">
        <v>0</v>
      </c>
      <c r="R252" s="63">
        <v>0</v>
      </c>
      <c r="S252" s="63">
        <v>0</v>
      </c>
      <c r="T252" s="73">
        <v>0.1</v>
      </c>
      <c r="U252" s="74">
        <v>0.1</v>
      </c>
      <c r="V252" s="63">
        <v>0</v>
      </c>
      <c r="W252" s="74">
        <v>0.1</v>
      </c>
      <c r="X252" s="73">
        <v>1</v>
      </c>
      <c r="Y252" s="74">
        <v>1</v>
      </c>
      <c r="Z252" s="74">
        <v>5</v>
      </c>
      <c r="AA252" s="62">
        <v>0</v>
      </c>
      <c r="AB252" s="63">
        <v>0</v>
      </c>
      <c r="AC252" s="63">
        <v>0</v>
      </c>
      <c r="AD252" s="63">
        <v>0</v>
      </c>
      <c r="AE252" s="63">
        <v>0</v>
      </c>
      <c r="AF252" s="73">
        <v>0.41</v>
      </c>
      <c r="AG252" s="63">
        <v>0</v>
      </c>
      <c r="AH252" s="74">
        <v>0.41</v>
      </c>
      <c r="AI252" s="74">
        <v>0.41</v>
      </c>
      <c r="AJ252" s="74">
        <v>0.41</v>
      </c>
      <c r="AK252" s="66" t="s">
        <v>25</v>
      </c>
      <c r="AL252" s="31" t="s">
        <v>441</v>
      </c>
    </row>
    <row r="253" spans="1:38" ht="17.25" thickBot="1">
      <c r="A253" s="75">
        <v>251</v>
      </c>
      <c r="B253" s="60" t="s">
        <v>588</v>
      </c>
      <c r="C253" s="61" t="s">
        <v>2111</v>
      </c>
      <c r="D253" s="72" t="s">
        <v>107</v>
      </c>
      <c r="E253" s="61" t="s">
        <v>95</v>
      </c>
      <c r="F253" s="72" t="s">
        <v>3277</v>
      </c>
      <c r="G253" s="72">
        <v>1997</v>
      </c>
      <c r="H253" s="73">
        <v>1</v>
      </c>
      <c r="I253" s="74">
        <v>1</v>
      </c>
      <c r="J253" s="74">
        <v>59</v>
      </c>
      <c r="K253" s="74">
        <v>0.7</v>
      </c>
      <c r="L253" s="62">
        <v>0</v>
      </c>
      <c r="M253" s="63">
        <v>0</v>
      </c>
      <c r="N253" s="63">
        <v>0</v>
      </c>
      <c r="O253" s="63">
        <v>0</v>
      </c>
      <c r="P253" s="63">
        <v>0</v>
      </c>
      <c r="Q253" s="63">
        <v>0</v>
      </c>
      <c r="R253" s="63">
        <v>0</v>
      </c>
      <c r="S253" s="63">
        <v>0</v>
      </c>
      <c r="T253" s="62">
        <v>0</v>
      </c>
      <c r="U253" s="63">
        <v>0</v>
      </c>
      <c r="V253" s="63">
        <v>0</v>
      </c>
      <c r="W253" s="63">
        <v>0</v>
      </c>
      <c r="X253" s="62">
        <v>0</v>
      </c>
      <c r="Y253" s="74">
        <v>3</v>
      </c>
      <c r="Z253" s="63">
        <v>0</v>
      </c>
      <c r="AA253" s="62">
        <v>0</v>
      </c>
      <c r="AB253" s="63">
        <v>0</v>
      </c>
      <c r="AC253" s="63">
        <v>0</v>
      </c>
      <c r="AD253" s="63">
        <v>0</v>
      </c>
      <c r="AE253" s="63">
        <v>0</v>
      </c>
      <c r="AF253" s="62">
        <v>0</v>
      </c>
      <c r="AG253" s="63">
        <v>0</v>
      </c>
      <c r="AH253" s="63">
        <v>0</v>
      </c>
      <c r="AI253" s="63">
        <v>0</v>
      </c>
      <c r="AJ253" s="63">
        <v>0</v>
      </c>
      <c r="AK253" s="66" t="s">
        <v>25</v>
      </c>
      <c r="AL253" s="31" t="s">
        <v>328</v>
      </c>
    </row>
    <row r="254" spans="1:38" ht="17.25" thickBot="1">
      <c r="A254" s="75">
        <v>252</v>
      </c>
      <c r="B254" s="60" t="s">
        <v>589</v>
      </c>
      <c r="C254" s="61" t="s">
        <v>2102</v>
      </c>
      <c r="D254" s="72" t="s">
        <v>107</v>
      </c>
      <c r="E254" s="61" t="s">
        <v>69</v>
      </c>
      <c r="F254" s="72" t="s">
        <v>3301</v>
      </c>
      <c r="G254" s="72">
        <v>1995</v>
      </c>
      <c r="H254" s="73">
        <v>1</v>
      </c>
      <c r="I254" s="74">
        <v>1</v>
      </c>
      <c r="J254" s="74">
        <v>90</v>
      </c>
      <c r="K254" s="74">
        <v>1</v>
      </c>
      <c r="L254" s="62">
        <v>0</v>
      </c>
      <c r="M254" s="63">
        <v>0</v>
      </c>
      <c r="N254" s="63">
        <v>0</v>
      </c>
      <c r="O254" s="63">
        <v>0</v>
      </c>
      <c r="P254" s="63">
        <v>0</v>
      </c>
      <c r="Q254" s="63">
        <v>0</v>
      </c>
      <c r="R254" s="74">
        <v>1</v>
      </c>
      <c r="S254" s="63">
        <v>0</v>
      </c>
      <c r="T254" s="62">
        <v>0</v>
      </c>
      <c r="U254" s="63">
        <v>0</v>
      </c>
      <c r="V254" s="63">
        <v>0</v>
      </c>
      <c r="W254" s="63">
        <v>0</v>
      </c>
      <c r="X254" s="62">
        <v>0</v>
      </c>
      <c r="Y254" s="74">
        <v>9</v>
      </c>
      <c r="Z254" s="74">
        <v>3</v>
      </c>
      <c r="AA254" s="62">
        <v>0</v>
      </c>
      <c r="AB254" s="63">
        <v>0</v>
      </c>
      <c r="AC254" s="63">
        <v>0</v>
      </c>
      <c r="AD254" s="63">
        <v>0</v>
      </c>
      <c r="AE254" s="63">
        <v>0</v>
      </c>
      <c r="AF254" s="62">
        <v>0</v>
      </c>
      <c r="AG254" s="63">
        <v>0</v>
      </c>
      <c r="AH254" s="63">
        <v>0</v>
      </c>
      <c r="AI254" s="63">
        <v>0</v>
      </c>
      <c r="AJ254" s="63">
        <v>0</v>
      </c>
      <c r="AK254" s="66" t="s">
        <v>25</v>
      </c>
      <c r="AL254" s="31" t="s">
        <v>443</v>
      </c>
    </row>
    <row r="255" spans="1:38" ht="17.25" thickBot="1">
      <c r="A255" s="75">
        <v>253</v>
      </c>
      <c r="B255" s="60" t="s">
        <v>590</v>
      </c>
      <c r="C255" s="61" t="s">
        <v>2131</v>
      </c>
      <c r="D255" s="72" t="s">
        <v>2100</v>
      </c>
      <c r="E255" s="61" t="s">
        <v>65</v>
      </c>
      <c r="F255" s="72" t="s">
        <v>3302</v>
      </c>
      <c r="G255" s="72">
        <v>1994</v>
      </c>
      <c r="H255" s="73">
        <v>1</v>
      </c>
      <c r="I255" s="74">
        <v>1</v>
      </c>
      <c r="J255" s="74">
        <v>90</v>
      </c>
      <c r="K255" s="74">
        <v>1</v>
      </c>
      <c r="L255" s="62">
        <v>0</v>
      </c>
      <c r="M255" s="63">
        <v>0</v>
      </c>
      <c r="N255" s="63">
        <v>0</v>
      </c>
      <c r="O255" s="63">
        <v>0</v>
      </c>
      <c r="P255" s="63">
        <v>0</v>
      </c>
      <c r="Q255" s="63">
        <v>0</v>
      </c>
      <c r="R255" s="63">
        <v>0</v>
      </c>
      <c r="S255" s="63">
        <v>0</v>
      </c>
      <c r="T255" s="62">
        <v>0</v>
      </c>
      <c r="U255" s="63">
        <v>0</v>
      </c>
      <c r="V255" s="63">
        <v>0</v>
      </c>
      <c r="W255" s="63">
        <v>0</v>
      </c>
      <c r="X255" s="73">
        <v>2</v>
      </c>
      <c r="Y255" s="74">
        <v>3</v>
      </c>
      <c r="Z255" s="74">
        <v>3</v>
      </c>
      <c r="AA255" s="62">
        <v>0</v>
      </c>
      <c r="AB255" s="63">
        <v>0</v>
      </c>
      <c r="AC255" s="63">
        <v>0</v>
      </c>
      <c r="AD255" s="63">
        <v>0</v>
      </c>
      <c r="AE255" s="63">
        <v>0</v>
      </c>
      <c r="AF255" s="62">
        <v>0</v>
      </c>
      <c r="AG255" s="63">
        <v>0</v>
      </c>
      <c r="AH255" s="63">
        <v>0</v>
      </c>
      <c r="AI255" s="63">
        <v>0</v>
      </c>
      <c r="AJ255" s="63">
        <v>0</v>
      </c>
      <c r="AK255" s="66" t="s">
        <v>25</v>
      </c>
      <c r="AL255" s="31" t="s">
        <v>2060</v>
      </c>
    </row>
    <row r="256" spans="1:38" ht="17.25" thickBot="1">
      <c r="A256" s="75">
        <v>254</v>
      </c>
      <c r="B256" s="60" t="s">
        <v>2629</v>
      </c>
      <c r="C256" s="61" t="s">
        <v>2131</v>
      </c>
      <c r="D256" s="72" t="s">
        <v>103</v>
      </c>
      <c r="E256" s="61" t="s">
        <v>93</v>
      </c>
      <c r="F256" s="72" t="s">
        <v>3303</v>
      </c>
      <c r="G256" s="72">
        <v>2002</v>
      </c>
      <c r="H256" s="73">
        <v>1</v>
      </c>
      <c r="I256" s="63">
        <v>0</v>
      </c>
      <c r="J256" s="74">
        <v>14</v>
      </c>
      <c r="K256" s="74">
        <v>0.2</v>
      </c>
      <c r="L256" s="62">
        <v>0</v>
      </c>
      <c r="M256" s="63">
        <v>0</v>
      </c>
      <c r="N256" s="63">
        <v>0</v>
      </c>
      <c r="O256" s="63">
        <v>0</v>
      </c>
      <c r="P256" s="63">
        <v>0</v>
      </c>
      <c r="Q256" s="63">
        <v>0</v>
      </c>
      <c r="R256" s="63">
        <v>0</v>
      </c>
      <c r="S256" s="63">
        <v>0</v>
      </c>
      <c r="T256" s="73">
        <v>0.3</v>
      </c>
      <c r="U256" s="74">
        <v>0.3</v>
      </c>
      <c r="V256" s="63">
        <v>0</v>
      </c>
      <c r="W256" s="74">
        <v>0.4</v>
      </c>
      <c r="X256" s="62">
        <v>0</v>
      </c>
      <c r="Y256" s="63">
        <v>0</v>
      </c>
      <c r="Z256" s="63">
        <v>0</v>
      </c>
      <c r="AA256" s="62">
        <v>0</v>
      </c>
      <c r="AB256" s="63">
        <v>0</v>
      </c>
      <c r="AC256" s="63">
        <v>0</v>
      </c>
      <c r="AD256" s="63">
        <v>0</v>
      </c>
      <c r="AE256" s="63">
        <v>0</v>
      </c>
      <c r="AF256" s="73">
        <v>2.11</v>
      </c>
      <c r="AG256" s="74">
        <v>0.27</v>
      </c>
      <c r="AH256" s="74">
        <v>2.38</v>
      </c>
      <c r="AI256" s="74">
        <v>2.11</v>
      </c>
      <c r="AJ256" s="74">
        <v>2.38</v>
      </c>
      <c r="AK256" s="66" t="s">
        <v>25</v>
      </c>
      <c r="AL256" s="31" t="s">
        <v>444</v>
      </c>
    </row>
    <row r="257" spans="1:38" ht="17.25" thickBot="1">
      <c r="A257" s="75">
        <v>255</v>
      </c>
      <c r="B257" s="60" t="s">
        <v>591</v>
      </c>
      <c r="C257" s="61" t="s">
        <v>2112</v>
      </c>
      <c r="D257" s="72" t="s">
        <v>107</v>
      </c>
      <c r="E257" s="61" t="s">
        <v>81</v>
      </c>
      <c r="F257" s="72" t="s">
        <v>3304</v>
      </c>
      <c r="G257" s="72">
        <v>1984</v>
      </c>
      <c r="H257" s="73">
        <v>1</v>
      </c>
      <c r="I257" s="74">
        <v>1</v>
      </c>
      <c r="J257" s="74">
        <v>90</v>
      </c>
      <c r="K257" s="74">
        <v>1</v>
      </c>
      <c r="L257" s="62">
        <v>0</v>
      </c>
      <c r="M257" s="63">
        <v>0</v>
      </c>
      <c r="N257" s="63">
        <v>0</v>
      </c>
      <c r="O257" s="63">
        <v>0</v>
      </c>
      <c r="P257" s="63">
        <v>0</v>
      </c>
      <c r="Q257" s="63">
        <v>0</v>
      </c>
      <c r="R257" s="63">
        <v>0</v>
      </c>
      <c r="S257" s="63">
        <v>0</v>
      </c>
      <c r="T257" s="62">
        <v>0</v>
      </c>
      <c r="U257" s="63">
        <v>0</v>
      </c>
      <c r="V257" s="74">
        <v>0.1</v>
      </c>
      <c r="W257" s="74">
        <v>0.1</v>
      </c>
      <c r="X257" s="62">
        <v>0</v>
      </c>
      <c r="Y257" s="74">
        <v>6</v>
      </c>
      <c r="Z257" s="74">
        <v>1</v>
      </c>
      <c r="AA257" s="62">
        <v>0</v>
      </c>
      <c r="AB257" s="63">
        <v>0</v>
      </c>
      <c r="AC257" s="63">
        <v>0</v>
      </c>
      <c r="AD257" s="63">
        <v>0</v>
      </c>
      <c r="AE257" s="63">
        <v>0</v>
      </c>
      <c r="AF257" s="62">
        <v>0</v>
      </c>
      <c r="AG257" s="74">
        <v>0.08</v>
      </c>
      <c r="AH257" s="74">
        <v>0.08</v>
      </c>
      <c r="AI257" s="63">
        <v>0</v>
      </c>
      <c r="AJ257" s="74">
        <v>0.08</v>
      </c>
      <c r="AK257" s="66" t="s">
        <v>25</v>
      </c>
      <c r="AL257" s="31" t="s">
        <v>446</v>
      </c>
    </row>
    <row r="258" spans="1:38" ht="17.25" thickBot="1">
      <c r="A258" s="75">
        <v>256</v>
      </c>
      <c r="B258" s="60" t="s">
        <v>592</v>
      </c>
      <c r="C258" s="61" t="s">
        <v>2102</v>
      </c>
      <c r="D258" s="72" t="s">
        <v>105</v>
      </c>
      <c r="E258" s="61" t="s">
        <v>71</v>
      </c>
      <c r="F258" s="72" t="s">
        <v>3305</v>
      </c>
      <c r="G258" s="72">
        <v>2000</v>
      </c>
      <c r="H258" s="73">
        <v>1</v>
      </c>
      <c r="I258" s="74">
        <v>1</v>
      </c>
      <c r="J258" s="74">
        <v>74</v>
      </c>
      <c r="K258" s="74">
        <v>0.8</v>
      </c>
      <c r="L258" s="62">
        <v>0</v>
      </c>
      <c r="M258" s="63">
        <v>0</v>
      </c>
      <c r="N258" s="63">
        <v>0</v>
      </c>
      <c r="O258" s="63">
        <v>0</v>
      </c>
      <c r="P258" s="63">
        <v>0</v>
      </c>
      <c r="Q258" s="63">
        <v>0</v>
      </c>
      <c r="R258" s="74">
        <v>1</v>
      </c>
      <c r="S258" s="63">
        <v>0</v>
      </c>
      <c r="T258" s="62">
        <v>0</v>
      </c>
      <c r="U258" s="63">
        <v>0</v>
      </c>
      <c r="V258" s="63">
        <v>0</v>
      </c>
      <c r="W258" s="63">
        <v>0</v>
      </c>
      <c r="X258" s="62">
        <v>0</v>
      </c>
      <c r="Y258" s="74">
        <v>3</v>
      </c>
      <c r="Z258" s="74">
        <v>4</v>
      </c>
      <c r="AA258" s="62">
        <v>0</v>
      </c>
      <c r="AB258" s="63">
        <v>0</v>
      </c>
      <c r="AC258" s="63">
        <v>0</v>
      </c>
      <c r="AD258" s="63">
        <v>0</v>
      </c>
      <c r="AE258" s="63">
        <v>0</v>
      </c>
      <c r="AF258" s="62">
        <v>0</v>
      </c>
      <c r="AG258" s="63">
        <v>0</v>
      </c>
      <c r="AH258" s="63">
        <v>0</v>
      </c>
      <c r="AI258" s="63">
        <v>0</v>
      </c>
      <c r="AJ258" s="63">
        <v>0</v>
      </c>
      <c r="AK258" s="66" t="s">
        <v>25</v>
      </c>
      <c r="AL258" s="31" t="s">
        <v>448</v>
      </c>
    </row>
    <row r="259" spans="1:38" ht="17.25" thickBot="1">
      <c r="A259" s="75">
        <v>257</v>
      </c>
      <c r="B259" s="60" t="s">
        <v>594</v>
      </c>
      <c r="C259" s="61" t="s">
        <v>2102</v>
      </c>
      <c r="D259" s="72" t="s">
        <v>103</v>
      </c>
      <c r="E259" s="61" t="s">
        <v>95</v>
      </c>
      <c r="F259" s="72" t="s">
        <v>3306</v>
      </c>
      <c r="G259" s="72">
        <v>1997</v>
      </c>
      <c r="H259" s="73">
        <v>1</v>
      </c>
      <c r="I259" s="74">
        <v>1</v>
      </c>
      <c r="J259" s="74">
        <v>90</v>
      </c>
      <c r="K259" s="74">
        <v>1</v>
      </c>
      <c r="L259" s="73">
        <v>1</v>
      </c>
      <c r="M259" s="63">
        <v>0</v>
      </c>
      <c r="N259" s="74">
        <v>1</v>
      </c>
      <c r="O259" s="74">
        <v>1</v>
      </c>
      <c r="P259" s="63">
        <v>0</v>
      </c>
      <c r="Q259" s="63">
        <v>0</v>
      </c>
      <c r="R259" s="63">
        <v>0</v>
      </c>
      <c r="S259" s="63">
        <v>0</v>
      </c>
      <c r="T259" s="73">
        <v>1</v>
      </c>
      <c r="U259" s="74">
        <v>1</v>
      </c>
      <c r="V259" s="74">
        <v>0.1</v>
      </c>
      <c r="W259" s="74">
        <v>1.1000000000000001</v>
      </c>
      <c r="X259" s="73">
        <v>2</v>
      </c>
      <c r="Y259" s="74">
        <v>2</v>
      </c>
      <c r="Z259" s="74">
        <v>6</v>
      </c>
      <c r="AA259" s="73">
        <v>1</v>
      </c>
      <c r="AB259" s="63">
        <v>0</v>
      </c>
      <c r="AC259" s="74">
        <v>1</v>
      </c>
      <c r="AD259" s="74">
        <v>1</v>
      </c>
      <c r="AE259" s="74">
        <v>1</v>
      </c>
      <c r="AF259" s="73">
        <v>0.98</v>
      </c>
      <c r="AG259" s="74">
        <v>0.09</v>
      </c>
      <c r="AH259" s="74">
        <v>1.07</v>
      </c>
      <c r="AI259" s="74">
        <v>0.98</v>
      </c>
      <c r="AJ259" s="74">
        <v>1.07</v>
      </c>
      <c r="AK259" s="66" t="s">
        <v>25</v>
      </c>
      <c r="AL259" s="31" t="s">
        <v>450</v>
      </c>
    </row>
    <row r="260" spans="1:38" ht="17.25" thickBot="1">
      <c r="A260" s="75">
        <v>258</v>
      </c>
      <c r="B260" s="60" t="s">
        <v>596</v>
      </c>
      <c r="C260" s="61" t="s">
        <v>2135</v>
      </c>
      <c r="D260" s="72" t="s">
        <v>105</v>
      </c>
      <c r="E260" s="61" t="s">
        <v>91</v>
      </c>
      <c r="F260" s="72" t="s">
        <v>3307</v>
      </c>
      <c r="G260" s="72">
        <v>1995</v>
      </c>
      <c r="H260" s="73">
        <v>1</v>
      </c>
      <c r="I260" s="74">
        <v>1</v>
      </c>
      <c r="J260" s="74">
        <v>90</v>
      </c>
      <c r="K260" s="74">
        <v>1</v>
      </c>
      <c r="L260" s="62">
        <v>0</v>
      </c>
      <c r="M260" s="74">
        <v>1</v>
      </c>
      <c r="N260" s="74">
        <v>1</v>
      </c>
      <c r="O260" s="63">
        <v>0</v>
      </c>
      <c r="P260" s="63">
        <v>0</v>
      </c>
      <c r="Q260" s="63">
        <v>0</v>
      </c>
      <c r="R260" s="63">
        <v>0</v>
      </c>
      <c r="S260" s="63">
        <v>0</v>
      </c>
      <c r="T260" s="73">
        <v>0.4</v>
      </c>
      <c r="U260" s="74">
        <v>0.4</v>
      </c>
      <c r="V260" s="63">
        <v>0</v>
      </c>
      <c r="W260" s="74">
        <v>0.4</v>
      </c>
      <c r="X260" s="73">
        <v>1</v>
      </c>
      <c r="Y260" s="74">
        <v>2</v>
      </c>
      <c r="Z260" s="74">
        <v>1</v>
      </c>
      <c r="AA260" s="62">
        <v>0</v>
      </c>
      <c r="AB260" s="74">
        <v>1</v>
      </c>
      <c r="AC260" s="74">
        <v>1</v>
      </c>
      <c r="AD260" s="63">
        <v>0</v>
      </c>
      <c r="AE260" s="74">
        <v>1</v>
      </c>
      <c r="AF260" s="73">
        <v>0.37</v>
      </c>
      <c r="AG260" s="74">
        <v>0.04</v>
      </c>
      <c r="AH260" s="74">
        <v>0.41</v>
      </c>
      <c r="AI260" s="74">
        <v>0.37</v>
      </c>
      <c r="AJ260" s="74">
        <v>0.41</v>
      </c>
      <c r="AK260" s="66" t="s">
        <v>25</v>
      </c>
      <c r="AL260" s="31" t="s">
        <v>451</v>
      </c>
    </row>
    <row r="261" spans="1:38" ht="17.25" thickBot="1">
      <c r="A261" s="75">
        <v>259</v>
      </c>
      <c r="B261" s="60" t="s">
        <v>3308</v>
      </c>
      <c r="C261" s="61" t="s">
        <v>2112</v>
      </c>
      <c r="D261" s="72" t="s">
        <v>105</v>
      </c>
      <c r="E261" s="61" t="s">
        <v>2647</v>
      </c>
      <c r="F261" s="72" t="s">
        <v>3309</v>
      </c>
      <c r="G261" s="72">
        <v>1999</v>
      </c>
      <c r="H261" s="73">
        <v>1</v>
      </c>
      <c r="I261" s="63">
        <v>0</v>
      </c>
      <c r="J261" s="74">
        <v>11</v>
      </c>
      <c r="K261" s="74">
        <v>0.1</v>
      </c>
      <c r="L261" s="62">
        <v>0</v>
      </c>
      <c r="M261" s="63">
        <v>0</v>
      </c>
      <c r="N261" s="63">
        <v>0</v>
      </c>
      <c r="O261" s="63">
        <v>0</v>
      </c>
      <c r="P261" s="63">
        <v>0</v>
      </c>
      <c r="Q261" s="63">
        <v>0</v>
      </c>
      <c r="R261" s="63">
        <v>0</v>
      </c>
      <c r="S261" s="63">
        <v>0</v>
      </c>
      <c r="T261" s="62">
        <v>0</v>
      </c>
      <c r="U261" s="63">
        <v>0</v>
      </c>
      <c r="V261" s="63">
        <v>0</v>
      </c>
      <c r="W261" s="63">
        <v>0</v>
      </c>
      <c r="X261" s="62">
        <v>0</v>
      </c>
      <c r="Y261" s="74">
        <v>1</v>
      </c>
      <c r="Z261" s="63">
        <v>0</v>
      </c>
      <c r="AA261" s="62">
        <v>0</v>
      </c>
      <c r="AB261" s="63">
        <v>0</v>
      </c>
      <c r="AC261" s="63">
        <v>0</v>
      </c>
      <c r="AD261" s="63">
        <v>0</v>
      </c>
      <c r="AE261" s="63">
        <v>0</v>
      </c>
      <c r="AF261" s="62">
        <v>0</v>
      </c>
      <c r="AG261" s="63">
        <v>0</v>
      </c>
      <c r="AH261" s="63">
        <v>0</v>
      </c>
      <c r="AI261" s="63">
        <v>0</v>
      </c>
      <c r="AJ261" s="63">
        <v>0</v>
      </c>
      <c r="AK261" s="66" t="s">
        <v>25</v>
      </c>
      <c r="AL261" s="31" t="s">
        <v>452</v>
      </c>
    </row>
    <row r="262" spans="1:38" ht="17.25" thickBot="1">
      <c r="A262" s="75">
        <v>260</v>
      </c>
      <c r="B262" s="60" t="s">
        <v>648</v>
      </c>
      <c r="C262" s="61" t="s">
        <v>2102</v>
      </c>
      <c r="D262" s="72" t="s">
        <v>124</v>
      </c>
      <c r="E262" s="61" t="s">
        <v>73</v>
      </c>
      <c r="F262" s="72" t="s">
        <v>3310</v>
      </c>
      <c r="G262" s="72">
        <v>1990</v>
      </c>
      <c r="H262" s="73">
        <v>1</v>
      </c>
      <c r="I262" s="74">
        <v>1</v>
      </c>
      <c r="J262" s="74">
        <v>90</v>
      </c>
      <c r="K262" s="74">
        <v>1</v>
      </c>
      <c r="L262" s="62">
        <v>0</v>
      </c>
      <c r="M262" s="63">
        <v>0</v>
      </c>
      <c r="N262" s="63">
        <v>0</v>
      </c>
      <c r="O262" s="63">
        <v>0</v>
      </c>
      <c r="P262" s="63">
        <v>0</v>
      </c>
      <c r="Q262" s="63">
        <v>0</v>
      </c>
      <c r="R262" s="63">
        <v>0</v>
      </c>
      <c r="S262" s="63">
        <v>0</v>
      </c>
      <c r="T262" s="62">
        <v>0</v>
      </c>
      <c r="U262" s="63">
        <v>0</v>
      </c>
      <c r="V262" s="63">
        <v>0</v>
      </c>
      <c r="W262" s="63">
        <v>0</v>
      </c>
      <c r="X262" s="62">
        <v>0</v>
      </c>
      <c r="Y262" s="63">
        <v>0</v>
      </c>
      <c r="Z262" s="63">
        <v>0</v>
      </c>
      <c r="AA262" s="62">
        <v>0</v>
      </c>
      <c r="AB262" s="63">
        <v>0</v>
      </c>
      <c r="AC262" s="63">
        <v>0</v>
      </c>
      <c r="AD262" s="63">
        <v>0</v>
      </c>
      <c r="AE262" s="63">
        <v>0</v>
      </c>
      <c r="AF262" s="62">
        <v>0</v>
      </c>
      <c r="AG262" s="63">
        <v>0</v>
      </c>
      <c r="AH262" s="63">
        <v>0</v>
      </c>
      <c r="AI262" s="63">
        <v>0</v>
      </c>
      <c r="AJ262" s="63">
        <v>0</v>
      </c>
      <c r="AK262" s="66" t="s">
        <v>25</v>
      </c>
      <c r="AL262" s="31" t="s">
        <v>454</v>
      </c>
    </row>
    <row r="263" spans="1:38" ht="17.25" thickBot="1">
      <c r="A263" s="75">
        <v>261</v>
      </c>
      <c r="B263" s="60" t="s">
        <v>598</v>
      </c>
      <c r="C263" s="61" t="s">
        <v>2102</v>
      </c>
      <c r="D263" s="72" t="s">
        <v>105</v>
      </c>
      <c r="E263" s="61" t="s">
        <v>81</v>
      </c>
      <c r="F263" s="72" t="s">
        <v>3311</v>
      </c>
      <c r="G263" s="72">
        <v>1994</v>
      </c>
      <c r="H263" s="73">
        <v>1</v>
      </c>
      <c r="I263" s="74">
        <v>1</v>
      </c>
      <c r="J263" s="74">
        <v>80</v>
      </c>
      <c r="K263" s="74">
        <v>0.9</v>
      </c>
      <c r="L263" s="62">
        <v>0</v>
      </c>
      <c r="M263" s="63">
        <v>0</v>
      </c>
      <c r="N263" s="63">
        <v>0</v>
      </c>
      <c r="O263" s="63">
        <v>0</v>
      </c>
      <c r="P263" s="63">
        <v>0</v>
      </c>
      <c r="Q263" s="63">
        <v>0</v>
      </c>
      <c r="R263" s="63">
        <v>0</v>
      </c>
      <c r="S263" s="63">
        <v>0</v>
      </c>
      <c r="T263" s="62">
        <v>0</v>
      </c>
      <c r="U263" s="63">
        <v>0</v>
      </c>
      <c r="V263" s="74">
        <v>0.1</v>
      </c>
      <c r="W263" s="74">
        <v>0.1</v>
      </c>
      <c r="X263" s="73">
        <v>5</v>
      </c>
      <c r="Y263" s="74">
        <v>5</v>
      </c>
      <c r="Z263" s="74">
        <v>12</v>
      </c>
      <c r="AA263" s="62">
        <v>0</v>
      </c>
      <c r="AB263" s="63">
        <v>0</v>
      </c>
      <c r="AC263" s="63">
        <v>0</v>
      </c>
      <c r="AD263" s="63">
        <v>0</v>
      </c>
      <c r="AE263" s="63">
        <v>0</v>
      </c>
      <c r="AF263" s="62">
        <v>0</v>
      </c>
      <c r="AG263" s="74">
        <v>7.0000000000000007E-2</v>
      </c>
      <c r="AH263" s="74">
        <v>7.0000000000000007E-2</v>
      </c>
      <c r="AI263" s="63">
        <v>0</v>
      </c>
      <c r="AJ263" s="74">
        <v>7.0000000000000007E-2</v>
      </c>
      <c r="AK263" s="66" t="s">
        <v>25</v>
      </c>
      <c r="AL263" s="31" t="s">
        <v>455</v>
      </c>
    </row>
    <row r="264" spans="1:38" ht="17.25" thickBot="1">
      <c r="A264" s="75">
        <v>262</v>
      </c>
      <c r="B264" s="60" t="s">
        <v>3312</v>
      </c>
      <c r="C264" s="61" t="s">
        <v>2160</v>
      </c>
      <c r="D264" s="72" t="s">
        <v>2100</v>
      </c>
      <c r="E264" s="61" t="s">
        <v>79</v>
      </c>
      <c r="F264" s="72" t="s">
        <v>3313</v>
      </c>
      <c r="G264" s="72">
        <v>2000</v>
      </c>
      <c r="H264" s="73">
        <v>1</v>
      </c>
      <c r="I264" s="74">
        <v>1</v>
      </c>
      <c r="J264" s="74">
        <v>90</v>
      </c>
      <c r="K264" s="74">
        <v>1</v>
      </c>
      <c r="L264" s="62">
        <v>0</v>
      </c>
      <c r="M264" s="63">
        <v>0</v>
      </c>
      <c r="N264" s="63">
        <v>0</v>
      </c>
      <c r="O264" s="63">
        <v>0</v>
      </c>
      <c r="P264" s="63">
        <v>0</v>
      </c>
      <c r="Q264" s="63">
        <v>0</v>
      </c>
      <c r="R264" s="63">
        <v>0</v>
      </c>
      <c r="S264" s="63">
        <v>0</v>
      </c>
      <c r="T264" s="62">
        <v>0</v>
      </c>
      <c r="U264" s="63">
        <v>0</v>
      </c>
      <c r="V264" s="74">
        <v>0.3</v>
      </c>
      <c r="W264" s="74">
        <v>0.3</v>
      </c>
      <c r="X264" s="73">
        <v>1</v>
      </c>
      <c r="Y264" s="74">
        <v>2</v>
      </c>
      <c r="Z264" s="74">
        <v>8</v>
      </c>
      <c r="AA264" s="62">
        <v>0</v>
      </c>
      <c r="AB264" s="63">
        <v>0</v>
      </c>
      <c r="AC264" s="63">
        <v>0</v>
      </c>
      <c r="AD264" s="63">
        <v>0</v>
      </c>
      <c r="AE264" s="63">
        <v>0</v>
      </c>
      <c r="AF264" s="73">
        <v>0.02</v>
      </c>
      <c r="AG264" s="74">
        <v>0.33</v>
      </c>
      <c r="AH264" s="74">
        <v>0.35</v>
      </c>
      <c r="AI264" s="74">
        <v>0.02</v>
      </c>
      <c r="AJ264" s="74">
        <v>0.35</v>
      </c>
      <c r="AK264" s="66" t="s">
        <v>25</v>
      </c>
      <c r="AL264" s="31" t="s">
        <v>457</v>
      </c>
    </row>
    <row r="265" spans="1:38" ht="17.25" thickBot="1">
      <c r="A265" s="75">
        <v>263</v>
      </c>
      <c r="B265" s="60" t="s">
        <v>600</v>
      </c>
      <c r="C265" s="61" t="s">
        <v>2102</v>
      </c>
      <c r="D265" s="72" t="s">
        <v>107</v>
      </c>
      <c r="E265" s="61" t="s">
        <v>96</v>
      </c>
      <c r="F265" s="72" t="s">
        <v>3314</v>
      </c>
      <c r="G265" s="72">
        <v>1992</v>
      </c>
      <c r="H265" s="73">
        <v>1</v>
      </c>
      <c r="I265" s="74">
        <v>1</v>
      </c>
      <c r="J265" s="74">
        <v>90</v>
      </c>
      <c r="K265" s="74">
        <v>1</v>
      </c>
      <c r="L265" s="62">
        <v>0</v>
      </c>
      <c r="M265" s="63">
        <v>0</v>
      </c>
      <c r="N265" s="63">
        <v>0</v>
      </c>
      <c r="O265" s="63">
        <v>0</v>
      </c>
      <c r="P265" s="63">
        <v>0</v>
      </c>
      <c r="Q265" s="63">
        <v>0</v>
      </c>
      <c r="R265" s="63">
        <v>0</v>
      </c>
      <c r="S265" s="63">
        <v>0</v>
      </c>
      <c r="T265" s="62">
        <v>0</v>
      </c>
      <c r="U265" s="63">
        <v>0</v>
      </c>
      <c r="V265" s="63">
        <v>0</v>
      </c>
      <c r="W265" s="63">
        <v>0</v>
      </c>
      <c r="X265" s="62">
        <v>0</v>
      </c>
      <c r="Y265" s="74">
        <v>5</v>
      </c>
      <c r="Z265" s="74">
        <v>2</v>
      </c>
      <c r="AA265" s="62">
        <v>0</v>
      </c>
      <c r="AB265" s="63">
        <v>0</v>
      </c>
      <c r="AC265" s="63">
        <v>0</v>
      </c>
      <c r="AD265" s="63">
        <v>0</v>
      </c>
      <c r="AE265" s="63">
        <v>0</v>
      </c>
      <c r="AF265" s="73">
        <v>0.04</v>
      </c>
      <c r="AG265" s="63">
        <v>0</v>
      </c>
      <c r="AH265" s="74">
        <v>0.04</v>
      </c>
      <c r="AI265" s="74">
        <v>0.04</v>
      </c>
      <c r="AJ265" s="74">
        <v>0.04</v>
      </c>
      <c r="AK265" s="66" t="s">
        <v>25</v>
      </c>
      <c r="AL265" s="31" t="s">
        <v>458</v>
      </c>
    </row>
    <row r="266" spans="1:38" ht="17.25" thickBot="1">
      <c r="A266" s="75">
        <v>264</v>
      </c>
      <c r="B266" s="60" t="s">
        <v>601</v>
      </c>
      <c r="C266" s="61" t="s">
        <v>2108</v>
      </c>
      <c r="D266" s="72" t="s">
        <v>107</v>
      </c>
      <c r="E266" s="61" t="s">
        <v>75</v>
      </c>
      <c r="F266" s="72" t="s">
        <v>3315</v>
      </c>
      <c r="G266" s="72">
        <v>1995</v>
      </c>
      <c r="H266" s="73">
        <v>1</v>
      </c>
      <c r="I266" s="74">
        <v>1</v>
      </c>
      <c r="J266" s="74">
        <v>90</v>
      </c>
      <c r="K266" s="74">
        <v>1</v>
      </c>
      <c r="L266" s="62">
        <v>0</v>
      </c>
      <c r="M266" s="63">
        <v>0</v>
      </c>
      <c r="N266" s="63">
        <v>0</v>
      </c>
      <c r="O266" s="63">
        <v>0</v>
      </c>
      <c r="P266" s="63">
        <v>0</v>
      </c>
      <c r="Q266" s="63">
        <v>0</v>
      </c>
      <c r="R266" s="74">
        <v>1</v>
      </c>
      <c r="S266" s="63">
        <v>0</v>
      </c>
      <c r="T266" s="62">
        <v>0</v>
      </c>
      <c r="U266" s="63">
        <v>0</v>
      </c>
      <c r="V266" s="74">
        <v>0.1</v>
      </c>
      <c r="W266" s="74">
        <v>0.1</v>
      </c>
      <c r="X266" s="73">
        <v>2</v>
      </c>
      <c r="Y266" s="74">
        <v>6</v>
      </c>
      <c r="Z266" s="74">
        <v>4</v>
      </c>
      <c r="AA266" s="62">
        <v>0</v>
      </c>
      <c r="AB266" s="63">
        <v>0</v>
      </c>
      <c r="AC266" s="63">
        <v>0</v>
      </c>
      <c r="AD266" s="63">
        <v>0</v>
      </c>
      <c r="AE266" s="63">
        <v>0</v>
      </c>
      <c r="AF266" s="62">
        <v>0</v>
      </c>
      <c r="AG266" s="74">
        <v>0.06</v>
      </c>
      <c r="AH266" s="74">
        <v>0.06</v>
      </c>
      <c r="AI266" s="63">
        <v>0</v>
      </c>
      <c r="AJ266" s="74">
        <v>0.06</v>
      </c>
      <c r="AK266" s="66" t="s">
        <v>25</v>
      </c>
      <c r="AL266" s="31" t="s">
        <v>459</v>
      </c>
    </row>
    <row r="267" spans="1:38" ht="17.25" thickBot="1">
      <c r="A267" s="75">
        <v>265</v>
      </c>
      <c r="B267" s="60" t="s">
        <v>602</v>
      </c>
      <c r="C267" s="61" t="s">
        <v>2134</v>
      </c>
      <c r="D267" s="72" t="s">
        <v>2100</v>
      </c>
      <c r="E267" s="61" t="s">
        <v>83</v>
      </c>
      <c r="F267" s="72" t="s">
        <v>3316</v>
      </c>
      <c r="G267" s="72">
        <v>1997</v>
      </c>
      <c r="H267" s="73">
        <v>1</v>
      </c>
      <c r="I267" s="63">
        <v>0</v>
      </c>
      <c r="J267" s="74">
        <v>45</v>
      </c>
      <c r="K267" s="74">
        <v>0.5</v>
      </c>
      <c r="L267" s="62">
        <v>0</v>
      </c>
      <c r="M267" s="63">
        <v>0</v>
      </c>
      <c r="N267" s="63">
        <v>0</v>
      </c>
      <c r="O267" s="63">
        <v>0</v>
      </c>
      <c r="P267" s="63">
        <v>0</v>
      </c>
      <c r="Q267" s="63">
        <v>0</v>
      </c>
      <c r="R267" s="63">
        <v>0</v>
      </c>
      <c r="S267" s="63">
        <v>0</v>
      </c>
      <c r="T267" s="62">
        <v>0</v>
      </c>
      <c r="U267" s="63">
        <v>0</v>
      </c>
      <c r="V267" s="74">
        <v>0.1</v>
      </c>
      <c r="W267" s="74">
        <v>0.1</v>
      </c>
      <c r="X267" s="73">
        <v>1</v>
      </c>
      <c r="Y267" s="74">
        <v>4</v>
      </c>
      <c r="Z267" s="74">
        <v>3</v>
      </c>
      <c r="AA267" s="62">
        <v>0</v>
      </c>
      <c r="AB267" s="63">
        <v>0</v>
      </c>
      <c r="AC267" s="63">
        <v>0</v>
      </c>
      <c r="AD267" s="63">
        <v>0</v>
      </c>
      <c r="AE267" s="63">
        <v>0</v>
      </c>
      <c r="AF267" s="62">
        <v>0</v>
      </c>
      <c r="AG267" s="74">
        <v>0.15</v>
      </c>
      <c r="AH267" s="74">
        <v>0.15</v>
      </c>
      <c r="AI267" s="63">
        <v>0</v>
      </c>
      <c r="AJ267" s="74">
        <v>0.15</v>
      </c>
      <c r="AK267" s="66" t="s">
        <v>25</v>
      </c>
      <c r="AL267" s="31" t="s">
        <v>461</v>
      </c>
    </row>
    <row r="268" spans="1:38" ht="17.25" thickBot="1">
      <c r="A268" s="75">
        <v>266</v>
      </c>
      <c r="B268" s="60" t="s">
        <v>3317</v>
      </c>
      <c r="C268" s="61" t="s">
        <v>2108</v>
      </c>
      <c r="D268" s="72" t="s">
        <v>107</v>
      </c>
      <c r="E268" s="61" t="s">
        <v>63</v>
      </c>
      <c r="F268" s="72" t="s">
        <v>3318</v>
      </c>
      <c r="G268" s="72">
        <v>2001</v>
      </c>
      <c r="H268" s="73">
        <v>1</v>
      </c>
      <c r="I268" s="74">
        <v>1</v>
      </c>
      <c r="J268" s="74">
        <v>49</v>
      </c>
      <c r="K268" s="74">
        <v>0.5</v>
      </c>
      <c r="L268" s="62">
        <v>0</v>
      </c>
      <c r="M268" s="63">
        <v>0</v>
      </c>
      <c r="N268" s="63">
        <v>0</v>
      </c>
      <c r="O268" s="63">
        <v>0</v>
      </c>
      <c r="P268" s="63">
        <v>0</v>
      </c>
      <c r="Q268" s="63">
        <v>0</v>
      </c>
      <c r="R268" s="74">
        <v>1</v>
      </c>
      <c r="S268" s="63">
        <v>0</v>
      </c>
      <c r="T268" s="62">
        <v>0</v>
      </c>
      <c r="U268" s="63">
        <v>0</v>
      </c>
      <c r="V268" s="63">
        <v>0</v>
      </c>
      <c r="W268" s="63">
        <v>0</v>
      </c>
      <c r="X268" s="62">
        <v>0</v>
      </c>
      <c r="Y268" s="74">
        <v>7</v>
      </c>
      <c r="Z268" s="74">
        <v>3</v>
      </c>
      <c r="AA268" s="62">
        <v>0</v>
      </c>
      <c r="AB268" s="63">
        <v>0</v>
      </c>
      <c r="AC268" s="63">
        <v>0</v>
      </c>
      <c r="AD268" s="63">
        <v>0</v>
      </c>
      <c r="AE268" s="63">
        <v>0</v>
      </c>
      <c r="AF268" s="62">
        <v>0</v>
      </c>
      <c r="AG268" s="63">
        <v>0</v>
      </c>
      <c r="AH268" s="63">
        <v>0</v>
      </c>
      <c r="AI268" s="63">
        <v>0</v>
      </c>
      <c r="AJ268" s="63">
        <v>0</v>
      </c>
      <c r="AK268" s="66" t="s">
        <v>25</v>
      </c>
      <c r="AL268" s="31" t="s">
        <v>2071</v>
      </c>
    </row>
    <row r="269" spans="1:38" ht="17.25" thickBot="1">
      <c r="A269" s="75">
        <v>267</v>
      </c>
      <c r="B269" s="60" t="s">
        <v>603</v>
      </c>
      <c r="C269" s="61" t="s">
        <v>2151</v>
      </c>
      <c r="D269" s="72" t="s">
        <v>107</v>
      </c>
      <c r="E269" s="61" t="s">
        <v>63</v>
      </c>
      <c r="F269" s="72" t="s">
        <v>3319</v>
      </c>
      <c r="G269" s="72">
        <v>1998</v>
      </c>
      <c r="H269" s="73">
        <v>1</v>
      </c>
      <c r="I269" s="63">
        <v>0</v>
      </c>
      <c r="J269" s="74">
        <v>41</v>
      </c>
      <c r="K269" s="74">
        <v>0.5</v>
      </c>
      <c r="L269" s="62">
        <v>0</v>
      </c>
      <c r="M269" s="63">
        <v>0</v>
      </c>
      <c r="N269" s="63">
        <v>0</v>
      </c>
      <c r="O269" s="63">
        <v>0</v>
      </c>
      <c r="P269" s="63">
        <v>0</v>
      </c>
      <c r="Q269" s="63">
        <v>0</v>
      </c>
      <c r="R269" s="63">
        <v>0</v>
      </c>
      <c r="S269" s="63">
        <v>0</v>
      </c>
      <c r="T269" s="62">
        <v>0</v>
      </c>
      <c r="U269" s="63">
        <v>0</v>
      </c>
      <c r="V269" s="63">
        <v>0</v>
      </c>
      <c r="W269" s="63">
        <v>0</v>
      </c>
      <c r="X269" s="62">
        <v>0</v>
      </c>
      <c r="Y269" s="74">
        <v>3</v>
      </c>
      <c r="Z269" s="74">
        <v>1</v>
      </c>
      <c r="AA269" s="62">
        <v>0</v>
      </c>
      <c r="AB269" s="63">
        <v>0</v>
      </c>
      <c r="AC269" s="63">
        <v>0</v>
      </c>
      <c r="AD269" s="63">
        <v>0</v>
      </c>
      <c r="AE269" s="63">
        <v>0</v>
      </c>
      <c r="AF269" s="73">
        <v>0.06</v>
      </c>
      <c r="AG269" s="63">
        <v>0</v>
      </c>
      <c r="AH269" s="74">
        <v>0.06</v>
      </c>
      <c r="AI269" s="74">
        <v>0.06</v>
      </c>
      <c r="AJ269" s="74">
        <v>0.06</v>
      </c>
      <c r="AK269" s="66" t="s">
        <v>25</v>
      </c>
      <c r="AL269" s="31" t="s">
        <v>462</v>
      </c>
    </row>
    <row r="270" spans="1:38" ht="17.25" thickBot="1">
      <c r="A270" s="75">
        <v>268</v>
      </c>
      <c r="B270" s="60" t="s">
        <v>604</v>
      </c>
      <c r="C270" s="61" t="s">
        <v>2102</v>
      </c>
      <c r="D270" s="72" t="s">
        <v>107</v>
      </c>
      <c r="E270" s="61" t="s">
        <v>85</v>
      </c>
      <c r="F270" s="72" t="s">
        <v>3320</v>
      </c>
      <c r="G270" s="72">
        <v>1989</v>
      </c>
      <c r="H270" s="73">
        <v>1</v>
      </c>
      <c r="I270" s="63">
        <v>0</v>
      </c>
      <c r="J270" s="74">
        <v>1</v>
      </c>
      <c r="K270" s="63">
        <v>0</v>
      </c>
      <c r="L270" s="62">
        <v>0</v>
      </c>
      <c r="M270" s="63">
        <v>0</v>
      </c>
      <c r="N270" s="63">
        <v>0</v>
      </c>
      <c r="O270" s="63">
        <v>0</v>
      </c>
      <c r="P270" s="63">
        <v>0</v>
      </c>
      <c r="Q270" s="63">
        <v>0</v>
      </c>
      <c r="R270" s="63">
        <v>0</v>
      </c>
      <c r="S270" s="63">
        <v>0</v>
      </c>
      <c r="T270" s="62">
        <v>0</v>
      </c>
      <c r="U270" s="63">
        <v>0</v>
      </c>
      <c r="V270" s="63">
        <v>0</v>
      </c>
      <c r="W270" s="63">
        <v>0</v>
      </c>
      <c r="X270" s="62">
        <v>0</v>
      </c>
      <c r="Y270" s="63">
        <v>0</v>
      </c>
      <c r="Z270" s="63">
        <v>0</v>
      </c>
      <c r="AA270" s="62">
        <v>0</v>
      </c>
      <c r="AB270" s="63">
        <v>0</v>
      </c>
      <c r="AC270" s="63">
        <v>0</v>
      </c>
      <c r="AD270" s="63">
        <v>0</v>
      </c>
      <c r="AE270" s="63">
        <v>0</v>
      </c>
      <c r="AF270" s="62">
        <v>0</v>
      </c>
      <c r="AG270" s="63">
        <v>0</v>
      </c>
      <c r="AH270" s="63">
        <v>0</v>
      </c>
      <c r="AI270" s="63">
        <v>0</v>
      </c>
      <c r="AJ270" s="63">
        <v>0</v>
      </c>
      <c r="AK270" s="66" t="s">
        <v>25</v>
      </c>
      <c r="AL270" s="31" t="s">
        <v>463</v>
      </c>
    </row>
    <row r="271" spans="1:38" ht="17.25" thickBot="1">
      <c r="A271" s="75">
        <v>269</v>
      </c>
      <c r="B271" s="60" t="s">
        <v>3321</v>
      </c>
      <c r="C271" s="61" t="s">
        <v>2142</v>
      </c>
      <c r="D271" s="72" t="s">
        <v>105</v>
      </c>
      <c r="E271" s="61" t="s">
        <v>67</v>
      </c>
      <c r="F271" s="72" t="s">
        <v>3322</v>
      </c>
      <c r="G271" s="72">
        <v>2000</v>
      </c>
      <c r="H271" s="73">
        <v>1</v>
      </c>
      <c r="I271" s="74">
        <v>1</v>
      </c>
      <c r="J271" s="74">
        <v>89</v>
      </c>
      <c r="K271" s="74">
        <v>1</v>
      </c>
      <c r="L271" s="73">
        <v>1</v>
      </c>
      <c r="M271" s="63">
        <v>0</v>
      </c>
      <c r="N271" s="74">
        <v>1</v>
      </c>
      <c r="O271" s="74">
        <v>1</v>
      </c>
      <c r="P271" s="63">
        <v>0</v>
      </c>
      <c r="Q271" s="63">
        <v>0</v>
      </c>
      <c r="R271" s="74">
        <v>1</v>
      </c>
      <c r="S271" s="63">
        <v>0</v>
      </c>
      <c r="T271" s="73">
        <v>0.6</v>
      </c>
      <c r="U271" s="74">
        <v>0.6</v>
      </c>
      <c r="V271" s="74">
        <v>0.1</v>
      </c>
      <c r="W271" s="74">
        <v>0.7</v>
      </c>
      <c r="X271" s="73">
        <v>2</v>
      </c>
      <c r="Y271" s="74">
        <v>6</v>
      </c>
      <c r="Z271" s="74">
        <v>2</v>
      </c>
      <c r="AA271" s="73">
        <v>1.01</v>
      </c>
      <c r="AB271" s="63">
        <v>0</v>
      </c>
      <c r="AC271" s="74">
        <v>1.01</v>
      </c>
      <c r="AD271" s="74">
        <v>1.01</v>
      </c>
      <c r="AE271" s="74">
        <v>1.01</v>
      </c>
      <c r="AF271" s="73">
        <v>0.64</v>
      </c>
      <c r="AG271" s="74">
        <v>7.0000000000000007E-2</v>
      </c>
      <c r="AH271" s="74">
        <v>0.71</v>
      </c>
      <c r="AI271" s="74">
        <v>0.64</v>
      </c>
      <c r="AJ271" s="74">
        <v>0.71</v>
      </c>
      <c r="AK271" s="66" t="s">
        <v>25</v>
      </c>
      <c r="AL271" s="31" t="s">
        <v>465</v>
      </c>
    </row>
    <row r="272" spans="1:38" ht="17.25" thickBot="1">
      <c r="A272" s="75">
        <v>270</v>
      </c>
      <c r="B272" s="60" t="s">
        <v>3323</v>
      </c>
      <c r="C272" s="61" t="s">
        <v>2110</v>
      </c>
      <c r="D272" s="72" t="s">
        <v>107</v>
      </c>
      <c r="E272" s="61" t="s">
        <v>83</v>
      </c>
      <c r="F272" s="72" t="s">
        <v>3324</v>
      </c>
      <c r="G272" s="72">
        <v>1997</v>
      </c>
      <c r="H272" s="73">
        <v>1</v>
      </c>
      <c r="I272" s="63">
        <v>0</v>
      </c>
      <c r="J272" s="74">
        <v>60</v>
      </c>
      <c r="K272" s="74">
        <v>0.7</v>
      </c>
      <c r="L272" s="62">
        <v>0</v>
      </c>
      <c r="M272" s="63">
        <v>0</v>
      </c>
      <c r="N272" s="63">
        <v>0</v>
      </c>
      <c r="O272" s="63">
        <v>0</v>
      </c>
      <c r="P272" s="63">
        <v>0</v>
      </c>
      <c r="Q272" s="63">
        <v>0</v>
      </c>
      <c r="R272" s="63">
        <v>0</v>
      </c>
      <c r="S272" s="63">
        <v>0</v>
      </c>
      <c r="T272" s="62">
        <v>0</v>
      </c>
      <c r="U272" s="63">
        <v>0</v>
      </c>
      <c r="V272" s="63">
        <v>0</v>
      </c>
      <c r="W272" s="63">
        <v>0</v>
      </c>
      <c r="X272" s="73">
        <v>3</v>
      </c>
      <c r="Y272" s="74">
        <v>4</v>
      </c>
      <c r="Z272" s="63">
        <v>0</v>
      </c>
      <c r="AA272" s="62">
        <v>0</v>
      </c>
      <c r="AB272" s="63">
        <v>0</v>
      </c>
      <c r="AC272" s="63">
        <v>0</v>
      </c>
      <c r="AD272" s="63">
        <v>0</v>
      </c>
      <c r="AE272" s="63">
        <v>0</v>
      </c>
      <c r="AF272" s="62">
        <v>0</v>
      </c>
      <c r="AG272" s="74">
        <v>0.03</v>
      </c>
      <c r="AH272" s="74">
        <v>0.03</v>
      </c>
      <c r="AI272" s="63">
        <v>0</v>
      </c>
      <c r="AJ272" s="74">
        <v>0.03</v>
      </c>
      <c r="AK272" s="66" t="s">
        <v>25</v>
      </c>
      <c r="AL272" s="31" t="s">
        <v>467</v>
      </c>
    </row>
    <row r="273" spans="1:38" ht="17.25" thickBot="1">
      <c r="A273" s="75">
        <v>271</v>
      </c>
      <c r="B273" s="60" t="s">
        <v>3325</v>
      </c>
      <c r="C273" s="61" t="s">
        <v>2102</v>
      </c>
      <c r="D273" s="72" t="s">
        <v>124</v>
      </c>
      <c r="E273" s="61" t="s">
        <v>2646</v>
      </c>
      <c r="F273" s="72" t="s">
        <v>3326</v>
      </c>
      <c r="G273" s="72">
        <v>2002</v>
      </c>
      <c r="H273" s="73">
        <v>1</v>
      </c>
      <c r="I273" s="74">
        <v>1</v>
      </c>
      <c r="J273" s="74">
        <v>90</v>
      </c>
      <c r="K273" s="74">
        <v>1</v>
      </c>
      <c r="L273" s="62">
        <v>0</v>
      </c>
      <c r="M273" s="63">
        <v>0</v>
      </c>
      <c r="N273" s="63">
        <v>0</v>
      </c>
      <c r="O273" s="63">
        <v>0</v>
      </c>
      <c r="P273" s="63">
        <v>0</v>
      </c>
      <c r="Q273" s="63">
        <v>0</v>
      </c>
      <c r="R273" s="63">
        <v>0</v>
      </c>
      <c r="S273" s="63">
        <v>0</v>
      </c>
      <c r="T273" s="62">
        <v>0</v>
      </c>
      <c r="U273" s="63">
        <v>0</v>
      </c>
      <c r="V273" s="63">
        <v>0</v>
      </c>
      <c r="W273" s="63">
        <v>0</v>
      </c>
      <c r="X273" s="62">
        <v>0</v>
      </c>
      <c r="Y273" s="74">
        <v>1</v>
      </c>
      <c r="Z273" s="63">
        <v>0</v>
      </c>
      <c r="AA273" s="62">
        <v>0</v>
      </c>
      <c r="AB273" s="63">
        <v>0</v>
      </c>
      <c r="AC273" s="63">
        <v>0</v>
      </c>
      <c r="AD273" s="63">
        <v>0</v>
      </c>
      <c r="AE273" s="63">
        <v>0</v>
      </c>
      <c r="AF273" s="62">
        <v>0</v>
      </c>
      <c r="AG273" s="63">
        <v>0</v>
      </c>
      <c r="AH273" s="63">
        <v>0</v>
      </c>
      <c r="AI273" s="63">
        <v>0</v>
      </c>
      <c r="AJ273" s="63">
        <v>0</v>
      </c>
      <c r="AK273" s="66" t="s">
        <v>25</v>
      </c>
      <c r="AL273" s="31" t="s">
        <v>468</v>
      </c>
    </row>
    <row r="274" spans="1:38" ht="17.25" thickBot="1">
      <c r="A274" s="75">
        <v>272</v>
      </c>
      <c r="B274" s="60" t="s">
        <v>606</v>
      </c>
      <c r="C274" s="61" t="s">
        <v>2102</v>
      </c>
      <c r="D274" s="72" t="s">
        <v>107</v>
      </c>
      <c r="E274" s="61" t="s">
        <v>67</v>
      </c>
      <c r="F274" s="72" t="s">
        <v>3327</v>
      </c>
      <c r="G274" s="72">
        <v>1990</v>
      </c>
      <c r="H274" s="73">
        <v>1</v>
      </c>
      <c r="I274" s="74">
        <v>1</v>
      </c>
      <c r="J274" s="74">
        <v>90</v>
      </c>
      <c r="K274" s="74">
        <v>1</v>
      </c>
      <c r="L274" s="62">
        <v>0</v>
      </c>
      <c r="M274" s="63">
        <v>0</v>
      </c>
      <c r="N274" s="63">
        <v>0</v>
      </c>
      <c r="O274" s="63">
        <v>0</v>
      </c>
      <c r="P274" s="63">
        <v>0</v>
      </c>
      <c r="Q274" s="63">
        <v>0</v>
      </c>
      <c r="R274" s="63">
        <v>0</v>
      </c>
      <c r="S274" s="63">
        <v>0</v>
      </c>
      <c r="T274" s="62">
        <v>0</v>
      </c>
      <c r="U274" s="63">
        <v>0</v>
      </c>
      <c r="V274" s="74">
        <v>0.4</v>
      </c>
      <c r="W274" s="74">
        <v>0.4</v>
      </c>
      <c r="X274" s="62">
        <v>0</v>
      </c>
      <c r="Y274" s="74">
        <v>5</v>
      </c>
      <c r="Z274" s="74">
        <v>1</v>
      </c>
      <c r="AA274" s="62">
        <v>0</v>
      </c>
      <c r="AB274" s="63">
        <v>0</v>
      </c>
      <c r="AC274" s="63">
        <v>0</v>
      </c>
      <c r="AD274" s="63">
        <v>0</v>
      </c>
      <c r="AE274" s="63">
        <v>0</v>
      </c>
      <c r="AF274" s="62">
        <v>0</v>
      </c>
      <c r="AG274" s="74">
        <v>0.41</v>
      </c>
      <c r="AH274" s="74">
        <v>0.41</v>
      </c>
      <c r="AI274" s="63">
        <v>0</v>
      </c>
      <c r="AJ274" s="74">
        <v>0.41</v>
      </c>
      <c r="AK274" s="66" t="s">
        <v>25</v>
      </c>
      <c r="AL274" s="31" t="s">
        <v>470</v>
      </c>
    </row>
    <row r="275" spans="1:38" ht="17.25" thickBot="1">
      <c r="A275" s="75">
        <v>273</v>
      </c>
      <c r="B275" s="60" t="s">
        <v>607</v>
      </c>
      <c r="C275" s="61" t="s">
        <v>2134</v>
      </c>
      <c r="D275" s="72" t="s">
        <v>2100</v>
      </c>
      <c r="E275" s="61" t="s">
        <v>63</v>
      </c>
      <c r="F275" s="72" t="s">
        <v>3328</v>
      </c>
      <c r="G275" s="72">
        <v>1994</v>
      </c>
      <c r="H275" s="73">
        <v>1</v>
      </c>
      <c r="I275" s="63">
        <v>0</v>
      </c>
      <c r="J275" s="74">
        <v>18</v>
      </c>
      <c r="K275" s="74">
        <v>0.2</v>
      </c>
      <c r="L275" s="62">
        <v>0</v>
      </c>
      <c r="M275" s="63">
        <v>0</v>
      </c>
      <c r="N275" s="63">
        <v>0</v>
      </c>
      <c r="O275" s="63">
        <v>0</v>
      </c>
      <c r="P275" s="63">
        <v>0</v>
      </c>
      <c r="Q275" s="63">
        <v>0</v>
      </c>
      <c r="R275" s="63">
        <v>0</v>
      </c>
      <c r="S275" s="63">
        <v>0</v>
      </c>
      <c r="T275" s="62">
        <v>0</v>
      </c>
      <c r="U275" s="63">
        <v>0</v>
      </c>
      <c r="V275" s="63">
        <v>0</v>
      </c>
      <c r="W275" s="63">
        <v>0</v>
      </c>
      <c r="X275" s="73">
        <v>1</v>
      </c>
      <c r="Y275" s="74">
        <v>1</v>
      </c>
      <c r="Z275" s="63">
        <v>0</v>
      </c>
      <c r="AA275" s="62">
        <v>0</v>
      </c>
      <c r="AB275" s="63">
        <v>0</v>
      </c>
      <c r="AC275" s="63">
        <v>0</v>
      </c>
      <c r="AD275" s="63">
        <v>0</v>
      </c>
      <c r="AE275" s="63">
        <v>0</v>
      </c>
      <c r="AF275" s="62">
        <v>0</v>
      </c>
      <c r="AG275" s="74">
        <v>0.19</v>
      </c>
      <c r="AH275" s="74">
        <v>0.19</v>
      </c>
      <c r="AI275" s="63">
        <v>0</v>
      </c>
      <c r="AJ275" s="74">
        <v>0.19</v>
      </c>
      <c r="AK275" s="66" t="s">
        <v>25</v>
      </c>
      <c r="AL275" s="31" t="s">
        <v>472</v>
      </c>
    </row>
    <row r="276" spans="1:38" ht="17.25" thickBot="1">
      <c r="A276" s="75">
        <v>274</v>
      </c>
      <c r="B276" s="60" t="s">
        <v>650</v>
      </c>
      <c r="C276" s="61" t="s">
        <v>2099</v>
      </c>
      <c r="D276" s="72" t="s">
        <v>124</v>
      </c>
      <c r="E276" s="61" t="s">
        <v>87</v>
      </c>
      <c r="F276" s="72" t="s">
        <v>3329</v>
      </c>
      <c r="G276" s="72">
        <v>1994</v>
      </c>
      <c r="H276" s="73">
        <v>1</v>
      </c>
      <c r="I276" s="74">
        <v>1</v>
      </c>
      <c r="J276" s="74">
        <v>90</v>
      </c>
      <c r="K276" s="74">
        <v>1</v>
      </c>
      <c r="L276" s="62">
        <v>0</v>
      </c>
      <c r="M276" s="63">
        <v>0</v>
      </c>
      <c r="N276" s="63">
        <v>0</v>
      </c>
      <c r="O276" s="63">
        <v>0</v>
      </c>
      <c r="P276" s="63">
        <v>0</v>
      </c>
      <c r="Q276" s="63">
        <v>0</v>
      </c>
      <c r="R276" s="63">
        <v>0</v>
      </c>
      <c r="S276" s="63">
        <v>0</v>
      </c>
      <c r="T276" s="62">
        <v>0</v>
      </c>
      <c r="U276" s="63">
        <v>0</v>
      </c>
      <c r="V276" s="63">
        <v>0</v>
      </c>
      <c r="W276" s="63">
        <v>0</v>
      </c>
      <c r="X276" s="62">
        <v>0</v>
      </c>
      <c r="Y276" s="63">
        <v>0</v>
      </c>
      <c r="Z276" s="63">
        <v>0</v>
      </c>
      <c r="AA276" s="62">
        <v>0</v>
      </c>
      <c r="AB276" s="63">
        <v>0</v>
      </c>
      <c r="AC276" s="63">
        <v>0</v>
      </c>
      <c r="AD276" s="63">
        <v>0</v>
      </c>
      <c r="AE276" s="63">
        <v>0</v>
      </c>
      <c r="AF276" s="62">
        <v>0</v>
      </c>
      <c r="AG276" s="63">
        <v>0</v>
      </c>
      <c r="AH276" s="63">
        <v>0</v>
      </c>
      <c r="AI276" s="63">
        <v>0</v>
      </c>
      <c r="AJ276" s="63">
        <v>0</v>
      </c>
      <c r="AK276" s="66" t="s">
        <v>25</v>
      </c>
      <c r="AL276" s="31" t="s">
        <v>473</v>
      </c>
    </row>
    <row r="277" spans="1:38" ht="17.25" thickBot="1">
      <c r="A277" s="75">
        <v>275</v>
      </c>
      <c r="B277" s="60" t="s">
        <v>3330</v>
      </c>
      <c r="C277" s="61" t="s">
        <v>2142</v>
      </c>
      <c r="D277" s="72" t="s">
        <v>107</v>
      </c>
      <c r="E277" s="61" t="s">
        <v>71</v>
      </c>
      <c r="F277" s="72" t="s">
        <v>3331</v>
      </c>
      <c r="G277" s="72">
        <v>2002</v>
      </c>
      <c r="H277" s="73">
        <v>1</v>
      </c>
      <c r="I277" s="74">
        <v>1</v>
      </c>
      <c r="J277" s="74">
        <v>90</v>
      </c>
      <c r="K277" s="74">
        <v>1</v>
      </c>
      <c r="L277" s="62">
        <v>0</v>
      </c>
      <c r="M277" s="63">
        <v>0</v>
      </c>
      <c r="N277" s="63">
        <v>0</v>
      </c>
      <c r="O277" s="63">
        <v>0</v>
      </c>
      <c r="P277" s="63">
        <v>0</v>
      </c>
      <c r="Q277" s="63">
        <v>0</v>
      </c>
      <c r="R277" s="63">
        <v>0</v>
      </c>
      <c r="S277" s="63">
        <v>0</v>
      </c>
      <c r="T277" s="62">
        <v>0</v>
      </c>
      <c r="U277" s="63">
        <v>0</v>
      </c>
      <c r="V277" s="63">
        <v>0</v>
      </c>
      <c r="W277" s="63">
        <v>0</v>
      </c>
      <c r="X277" s="73">
        <v>6</v>
      </c>
      <c r="Y277" s="74">
        <v>6</v>
      </c>
      <c r="Z277" s="74">
        <v>6</v>
      </c>
      <c r="AA277" s="62">
        <v>0</v>
      </c>
      <c r="AB277" s="63">
        <v>0</v>
      </c>
      <c r="AC277" s="63">
        <v>0</v>
      </c>
      <c r="AD277" s="63">
        <v>0</v>
      </c>
      <c r="AE277" s="63">
        <v>0</v>
      </c>
      <c r="AF277" s="62">
        <v>0</v>
      </c>
      <c r="AG277" s="74">
        <v>0.01</v>
      </c>
      <c r="AH277" s="74">
        <v>0.01</v>
      </c>
      <c r="AI277" s="63">
        <v>0</v>
      </c>
      <c r="AJ277" s="74">
        <v>0.01</v>
      </c>
      <c r="AK277" s="66" t="s">
        <v>25</v>
      </c>
      <c r="AL277" s="31" t="s">
        <v>475</v>
      </c>
    </row>
    <row r="278" spans="1:38" ht="17.25" thickBot="1">
      <c r="A278" s="75">
        <v>276</v>
      </c>
      <c r="B278" s="60" t="s">
        <v>3332</v>
      </c>
      <c r="C278" s="61" t="s">
        <v>2104</v>
      </c>
      <c r="D278" s="72" t="s">
        <v>105</v>
      </c>
      <c r="E278" s="61" t="s">
        <v>81</v>
      </c>
      <c r="F278" s="72" t="s">
        <v>3333</v>
      </c>
      <c r="G278" s="72">
        <v>2004</v>
      </c>
      <c r="H278" s="73">
        <v>1</v>
      </c>
      <c r="I278" s="63">
        <v>0</v>
      </c>
      <c r="J278" s="74">
        <v>1</v>
      </c>
      <c r="K278" s="63">
        <v>0</v>
      </c>
      <c r="L278" s="62">
        <v>0</v>
      </c>
      <c r="M278" s="63">
        <v>0</v>
      </c>
      <c r="N278" s="63">
        <v>0</v>
      </c>
      <c r="O278" s="63">
        <v>0</v>
      </c>
      <c r="P278" s="63">
        <v>0</v>
      </c>
      <c r="Q278" s="63">
        <v>0</v>
      </c>
      <c r="R278" s="63">
        <v>0</v>
      </c>
      <c r="S278" s="63">
        <v>0</v>
      </c>
      <c r="T278" s="62">
        <v>0</v>
      </c>
      <c r="U278" s="63">
        <v>0</v>
      </c>
      <c r="V278" s="63">
        <v>0</v>
      </c>
      <c r="W278" s="63">
        <v>0</v>
      </c>
      <c r="X278" s="62">
        <v>0</v>
      </c>
      <c r="Y278" s="63">
        <v>0</v>
      </c>
      <c r="Z278" s="63">
        <v>0</v>
      </c>
      <c r="AA278" s="62">
        <v>0</v>
      </c>
      <c r="AB278" s="63">
        <v>0</v>
      </c>
      <c r="AC278" s="63">
        <v>0</v>
      </c>
      <c r="AD278" s="63">
        <v>0</v>
      </c>
      <c r="AE278" s="63">
        <v>0</v>
      </c>
      <c r="AF278" s="62">
        <v>0</v>
      </c>
      <c r="AG278" s="63">
        <v>0</v>
      </c>
      <c r="AH278" s="63">
        <v>0</v>
      </c>
      <c r="AI278" s="63">
        <v>0</v>
      </c>
      <c r="AJ278" s="63">
        <v>0</v>
      </c>
      <c r="AK278" s="66" t="s">
        <v>25</v>
      </c>
      <c r="AL278" s="31" t="s">
        <v>476</v>
      </c>
    </row>
    <row r="279" spans="1:38" ht="17.25" thickBot="1">
      <c r="A279" s="75">
        <v>277</v>
      </c>
      <c r="B279" s="60" t="s">
        <v>609</v>
      </c>
      <c r="C279" s="61" t="s">
        <v>2108</v>
      </c>
      <c r="D279" s="72" t="s">
        <v>107</v>
      </c>
      <c r="E279" s="61" t="s">
        <v>79</v>
      </c>
      <c r="F279" s="72" t="s">
        <v>3334</v>
      </c>
      <c r="G279" s="72">
        <v>1991</v>
      </c>
      <c r="H279" s="73">
        <v>1</v>
      </c>
      <c r="I279" s="74">
        <v>1</v>
      </c>
      <c r="J279" s="74">
        <v>90</v>
      </c>
      <c r="K279" s="74">
        <v>1</v>
      </c>
      <c r="L279" s="62">
        <v>0</v>
      </c>
      <c r="M279" s="63">
        <v>0</v>
      </c>
      <c r="N279" s="63">
        <v>0</v>
      </c>
      <c r="O279" s="63">
        <v>0</v>
      </c>
      <c r="P279" s="63">
        <v>0</v>
      </c>
      <c r="Q279" s="63">
        <v>0</v>
      </c>
      <c r="R279" s="63">
        <v>0</v>
      </c>
      <c r="S279" s="63">
        <v>0</v>
      </c>
      <c r="T279" s="62">
        <v>0</v>
      </c>
      <c r="U279" s="63">
        <v>0</v>
      </c>
      <c r="V279" s="63">
        <v>0</v>
      </c>
      <c r="W279" s="63">
        <v>0</v>
      </c>
      <c r="X279" s="62">
        <v>0</v>
      </c>
      <c r="Y279" s="74">
        <v>1</v>
      </c>
      <c r="Z279" s="63">
        <v>0</v>
      </c>
      <c r="AA279" s="62">
        <v>0</v>
      </c>
      <c r="AB279" s="63">
        <v>0</v>
      </c>
      <c r="AC279" s="63">
        <v>0</v>
      </c>
      <c r="AD279" s="63">
        <v>0</v>
      </c>
      <c r="AE279" s="63">
        <v>0</v>
      </c>
      <c r="AF279" s="73">
        <v>0.03</v>
      </c>
      <c r="AG279" s="63">
        <v>0</v>
      </c>
      <c r="AH279" s="74">
        <v>0.03</v>
      </c>
      <c r="AI279" s="74">
        <v>0.03</v>
      </c>
      <c r="AJ279" s="74">
        <v>0.03</v>
      </c>
      <c r="AK279" s="66" t="s">
        <v>25</v>
      </c>
      <c r="AL279" s="31">
        <v>99813635</v>
      </c>
    </row>
    <row r="280" spans="1:38" ht="17.25" thickBot="1">
      <c r="A280" s="75">
        <v>278</v>
      </c>
      <c r="B280" s="60" t="s">
        <v>610</v>
      </c>
      <c r="C280" s="61" t="s">
        <v>2104</v>
      </c>
      <c r="D280" s="72" t="s">
        <v>107</v>
      </c>
      <c r="E280" s="61" t="s">
        <v>69</v>
      </c>
      <c r="F280" s="72" t="s">
        <v>3335</v>
      </c>
      <c r="G280" s="72">
        <v>1993</v>
      </c>
      <c r="H280" s="73">
        <v>1</v>
      </c>
      <c r="I280" s="74">
        <v>1</v>
      </c>
      <c r="J280" s="74">
        <v>90</v>
      </c>
      <c r="K280" s="74">
        <v>1</v>
      </c>
      <c r="L280" s="73">
        <v>1</v>
      </c>
      <c r="M280" s="63">
        <v>0</v>
      </c>
      <c r="N280" s="74">
        <v>1</v>
      </c>
      <c r="O280" s="74">
        <v>1</v>
      </c>
      <c r="P280" s="63">
        <v>0</v>
      </c>
      <c r="Q280" s="63">
        <v>0</v>
      </c>
      <c r="R280" s="63">
        <v>0</v>
      </c>
      <c r="S280" s="63">
        <v>0</v>
      </c>
      <c r="T280" s="73">
        <v>0.6</v>
      </c>
      <c r="U280" s="74">
        <v>0.6</v>
      </c>
      <c r="V280" s="63">
        <v>0</v>
      </c>
      <c r="W280" s="74">
        <v>0.6</v>
      </c>
      <c r="X280" s="73">
        <v>2</v>
      </c>
      <c r="Y280" s="74">
        <v>2</v>
      </c>
      <c r="Z280" s="63">
        <v>0</v>
      </c>
      <c r="AA280" s="73">
        <v>1</v>
      </c>
      <c r="AB280" s="63">
        <v>0</v>
      </c>
      <c r="AC280" s="74">
        <v>1</v>
      </c>
      <c r="AD280" s="74">
        <v>1</v>
      </c>
      <c r="AE280" s="74">
        <v>1</v>
      </c>
      <c r="AF280" s="73">
        <v>0.55000000000000004</v>
      </c>
      <c r="AG280" s="63">
        <v>0</v>
      </c>
      <c r="AH280" s="74">
        <v>0.55000000000000004</v>
      </c>
      <c r="AI280" s="74">
        <v>0.55000000000000004</v>
      </c>
      <c r="AJ280" s="74">
        <v>0.55000000000000004</v>
      </c>
      <c r="AK280" s="66" t="s">
        <v>25</v>
      </c>
      <c r="AL280" s="31" t="s">
        <v>477</v>
      </c>
    </row>
    <row r="281" spans="1:38" ht="17.25" thickBot="1">
      <c r="A281" s="75">
        <v>279</v>
      </c>
      <c r="B281" s="60" t="s">
        <v>611</v>
      </c>
      <c r="C281" s="61" t="s">
        <v>2108</v>
      </c>
      <c r="D281" s="72" t="s">
        <v>107</v>
      </c>
      <c r="E281" s="61" t="s">
        <v>73</v>
      </c>
      <c r="F281" s="72" t="s">
        <v>3336</v>
      </c>
      <c r="G281" s="72">
        <v>1992</v>
      </c>
      <c r="H281" s="73">
        <v>1</v>
      </c>
      <c r="I281" s="63">
        <v>0</v>
      </c>
      <c r="J281" s="74">
        <v>12</v>
      </c>
      <c r="K281" s="74">
        <v>0.1</v>
      </c>
      <c r="L281" s="62">
        <v>0</v>
      </c>
      <c r="M281" s="63">
        <v>0</v>
      </c>
      <c r="N281" s="63">
        <v>0</v>
      </c>
      <c r="O281" s="63">
        <v>0</v>
      </c>
      <c r="P281" s="63">
        <v>0</v>
      </c>
      <c r="Q281" s="63">
        <v>0</v>
      </c>
      <c r="R281" s="63">
        <v>0</v>
      </c>
      <c r="S281" s="63">
        <v>0</v>
      </c>
      <c r="T281" s="62">
        <v>0</v>
      </c>
      <c r="U281" s="63">
        <v>0</v>
      </c>
      <c r="V281" s="63">
        <v>0</v>
      </c>
      <c r="W281" s="63">
        <v>0</v>
      </c>
      <c r="X281" s="62">
        <v>0</v>
      </c>
      <c r="Y281" s="63">
        <v>0</v>
      </c>
      <c r="Z281" s="63">
        <v>0</v>
      </c>
      <c r="AA281" s="62">
        <v>0</v>
      </c>
      <c r="AB281" s="63">
        <v>0</v>
      </c>
      <c r="AC281" s="63">
        <v>0</v>
      </c>
      <c r="AD281" s="63">
        <v>0</v>
      </c>
      <c r="AE281" s="63">
        <v>0</v>
      </c>
      <c r="AF281" s="62">
        <v>0</v>
      </c>
      <c r="AG281" s="63">
        <v>0</v>
      </c>
      <c r="AH281" s="63">
        <v>0</v>
      </c>
      <c r="AI281" s="63">
        <v>0</v>
      </c>
      <c r="AJ281" s="63">
        <v>0</v>
      </c>
      <c r="AK281" s="66" t="s">
        <v>25</v>
      </c>
      <c r="AL281" s="31" t="s">
        <v>478</v>
      </c>
    </row>
    <row r="282" spans="1:38" ht="17.25" thickBot="1">
      <c r="A282" s="75">
        <v>280</v>
      </c>
      <c r="B282" s="60" t="s">
        <v>3337</v>
      </c>
      <c r="C282" s="61" t="s">
        <v>2108</v>
      </c>
      <c r="D282" s="72" t="s">
        <v>107</v>
      </c>
      <c r="E282" s="61" t="s">
        <v>71</v>
      </c>
      <c r="F282" s="72" t="s">
        <v>3338</v>
      </c>
      <c r="G282" s="72">
        <v>2001</v>
      </c>
      <c r="H282" s="73">
        <v>1</v>
      </c>
      <c r="I282" s="74">
        <v>1</v>
      </c>
      <c r="J282" s="74">
        <v>90</v>
      </c>
      <c r="K282" s="74">
        <v>1</v>
      </c>
      <c r="L282" s="62">
        <v>0</v>
      </c>
      <c r="M282" s="63">
        <v>0</v>
      </c>
      <c r="N282" s="63">
        <v>0</v>
      </c>
      <c r="O282" s="63">
        <v>0</v>
      </c>
      <c r="P282" s="63">
        <v>0</v>
      </c>
      <c r="Q282" s="63">
        <v>0</v>
      </c>
      <c r="R282" s="63">
        <v>0</v>
      </c>
      <c r="S282" s="63">
        <v>0</v>
      </c>
      <c r="T282" s="62">
        <v>0</v>
      </c>
      <c r="U282" s="63">
        <v>0</v>
      </c>
      <c r="V282" s="63">
        <v>0</v>
      </c>
      <c r="W282" s="63">
        <v>0</v>
      </c>
      <c r="X282" s="73">
        <v>1</v>
      </c>
      <c r="Y282" s="74">
        <v>3</v>
      </c>
      <c r="Z282" s="63">
        <v>0</v>
      </c>
      <c r="AA282" s="62">
        <v>0</v>
      </c>
      <c r="AB282" s="63">
        <v>0</v>
      </c>
      <c r="AC282" s="63">
        <v>0</v>
      </c>
      <c r="AD282" s="63">
        <v>0</v>
      </c>
      <c r="AE282" s="63">
        <v>0</v>
      </c>
      <c r="AF282" s="73">
        <v>0.03</v>
      </c>
      <c r="AG282" s="63">
        <v>0</v>
      </c>
      <c r="AH282" s="74">
        <v>0.03</v>
      </c>
      <c r="AI282" s="74">
        <v>0.03</v>
      </c>
      <c r="AJ282" s="74">
        <v>0.03</v>
      </c>
      <c r="AK282" s="66" t="s">
        <v>25</v>
      </c>
      <c r="AL282" s="31" t="s">
        <v>480</v>
      </c>
    </row>
    <row r="283" spans="1:38" ht="17.25" thickBot="1">
      <c r="A283" s="75">
        <v>281</v>
      </c>
      <c r="B283" s="60" t="s">
        <v>3339</v>
      </c>
      <c r="C283" s="61" t="s">
        <v>2142</v>
      </c>
      <c r="D283" s="72" t="s">
        <v>124</v>
      </c>
      <c r="E283" s="61" t="s">
        <v>71</v>
      </c>
      <c r="F283" s="72" t="s">
        <v>3340</v>
      </c>
      <c r="G283" s="72">
        <v>1996</v>
      </c>
      <c r="H283" s="73">
        <v>1</v>
      </c>
      <c r="I283" s="74">
        <v>1</v>
      </c>
      <c r="J283" s="74">
        <v>90</v>
      </c>
      <c r="K283" s="74">
        <v>1</v>
      </c>
      <c r="L283" s="62">
        <v>0</v>
      </c>
      <c r="M283" s="63">
        <v>0</v>
      </c>
      <c r="N283" s="63">
        <v>0</v>
      </c>
      <c r="O283" s="63">
        <v>0</v>
      </c>
      <c r="P283" s="63">
        <v>0</v>
      </c>
      <c r="Q283" s="63">
        <v>0</v>
      </c>
      <c r="R283" s="74">
        <v>1</v>
      </c>
      <c r="S283" s="63">
        <v>0</v>
      </c>
      <c r="T283" s="62">
        <v>0</v>
      </c>
      <c r="U283" s="63">
        <v>0</v>
      </c>
      <c r="V283" s="63">
        <v>0</v>
      </c>
      <c r="W283" s="63">
        <v>0</v>
      </c>
      <c r="X283" s="62">
        <v>0</v>
      </c>
      <c r="Y283" s="63">
        <v>0</v>
      </c>
      <c r="Z283" s="63">
        <v>0</v>
      </c>
      <c r="AA283" s="62">
        <v>0</v>
      </c>
      <c r="AB283" s="63">
        <v>0</v>
      </c>
      <c r="AC283" s="63">
        <v>0</v>
      </c>
      <c r="AD283" s="63">
        <v>0</v>
      </c>
      <c r="AE283" s="63">
        <v>0</v>
      </c>
      <c r="AF283" s="62">
        <v>0</v>
      </c>
      <c r="AG283" s="63">
        <v>0</v>
      </c>
      <c r="AH283" s="63">
        <v>0</v>
      </c>
      <c r="AI283" s="63">
        <v>0</v>
      </c>
      <c r="AJ283" s="63">
        <v>0</v>
      </c>
      <c r="AK283" s="66" t="s">
        <v>25</v>
      </c>
      <c r="AL283" s="31" t="s">
        <v>481</v>
      </c>
    </row>
    <row r="284" spans="1:38" ht="17.25" thickBot="1">
      <c r="A284" s="75">
        <v>282</v>
      </c>
      <c r="B284" s="60" t="s">
        <v>2331</v>
      </c>
      <c r="C284" s="61" t="s">
        <v>2112</v>
      </c>
      <c r="D284" s="72" t="s">
        <v>107</v>
      </c>
      <c r="E284" s="61" t="s">
        <v>2646</v>
      </c>
      <c r="F284" s="72" t="s">
        <v>3341</v>
      </c>
      <c r="G284" s="72">
        <v>1999</v>
      </c>
      <c r="H284" s="73">
        <v>1</v>
      </c>
      <c r="I284" s="74">
        <v>1</v>
      </c>
      <c r="J284" s="74">
        <v>90</v>
      </c>
      <c r="K284" s="74">
        <v>1</v>
      </c>
      <c r="L284" s="62">
        <v>0</v>
      </c>
      <c r="M284" s="63">
        <v>0</v>
      </c>
      <c r="N284" s="63">
        <v>0</v>
      </c>
      <c r="O284" s="63">
        <v>0</v>
      </c>
      <c r="P284" s="63">
        <v>0</v>
      </c>
      <c r="Q284" s="63">
        <v>0</v>
      </c>
      <c r="R284" s="63">
        <v>0</v>
      </c>
      <c r="S284" s="63">
        <v>0</v>
      </c>
      <c r="T284" s="62">
        <v>0</v>
      </c>
      <c r="U284" s="63">
        <v>0</v>
      </c>
      <c r="V284" s="74">
        <v>0.1</v>
      </c>
      <c r="W284" s="74">
        <v>0.1</v>
      </c>
      <c r="X284" s="73">
        <v>1</v>
      </c>
      <c r="Y284" s="63">
        <v>0</v>
      </c>
      <c r="Z284" s="74">
        <v>2</v>
      </c>
      <c r="AA284" s="62">
        <v>0</v>
      </c>
      <c r="AB284" s="63">
        <v>0</v>
      </c>
      <c r="AC284" s="63">
        <v>0</v>
      </c>
      <c r="AD284" s="63">
        <v>0</v>
      </c>
      <c r="AE284" s="63">
        <v>0</v>
      </c>
      <c r="AF284" s="62">
        <v>0</v>
      </c>
      <c r="AG284" s="74">
        <v>0.08</v>
      </c>
      <c r="AH284" s="74">
        <v>0.08</v>
      </c>
      <c r="AI284" s="63">
        <v>0</v>
      </c>
      <c r="AJ284" s="74">
        <v>0.08</v>
      </c>
      <c r="AK284" s="66" t="s">
        <v>25</v>
      </c>
      <c r="AL284" s="31" t="s">
        <v>483</v>
      </c>
    </row>
    <row r="285" spans="1:38" ht="17.25" thickBot="1">
      <c r="A285" s="75">
        <v>283</v>
      </c>
      <c r="B285" s="60" t="s">
        <v>614</v>
      </c>
      <c r="C285" s="61" t="s">
        <v>2102</v>
      </c>
      <c r="D285" s="72" t="s">
        <v>107</v>
      </c>
      <c r="E285" s="61" t="s">
        <v>65</v>
      </c>
      <c r="F285" s="72" t="s">
        <v>3342</v>
      </c>
      <c r="G285" s="72">
        <v>1990</v>
      </c>
      <c r="H285" s="73">
        <v>1</v>
      </c>
      <c r="I285" s="74">
        <v>1</v>
      </c>
      <c r="J285" s="74">
        <v>89</v>
      </c>
      <c r="K285" s="74">
        <v>1</v>
      </c>
      <c r="L285" s="62">
        <v>0</v>
      </c>
      <c r="M285" s="63">
        <v>0</v>
      </c>
      <c r="N285" s="63">
        <v>0</v>
      </c>
      <c r="O285" s="63">
        <v>0</v>
      </c>
      <c r="P285" s="63">
        <v>0</v>
      </c>
      <c r="Q285" s="63">
        <v>0</v>
      </c>
      <c r="R285" s="63">
        <v>0</v>
      </c>
      <c r="S285" s="63">
        <v>0</v>
      </c>
      <c r="T285" s="62">
        <v>0</v>
      </c>
      <c r="U285" s="63">
        <v>0</v>
      </c>
      <c r="V285" s="63">
        <v>0</v>
      </c>
      <c r="W285" s="63">
        <v>0</v>
      </c>
      <c r="X285" s="73">
        <v>1</v>
      </c>
      <c r="Y285" s="74">
        <v>2</v>
      </c>
      <c r="Z285" s="74">
        <v>3</v>
      </c>
      <c r="AA285" s="62">
        <v>0</v>
      </c>
      <c r="AB285" s="63">
        <v>0</v>
      </c>
      <c r="AC285" s="63">
        <v>0</v>
      </c>
      <c r="AD285" s="63">
        <v>0</v>
      </c>
      <c r="AE285" s="63">
        <v>0</v>
      </c>
      <c r="AF285" s="62">
        <v>0</v>
      </c>
      <c r="AG285" s="74">
        <v>0.02</v>
      </c>
      <c r="AH285" s="74">
        <v>0.02</v>
      </c>
      <c r="AI285" s="63">
        <v>0</v>
      </c>
      <c r="AJ285" s="74">
        <v>0.02</v>
      </c>
      <c r="AK285" s="66" t="s">
        <v>25</v>
      </c>
      <c r="AL285" s="31" t="s">
        <v>484</v>
      </c>
    </row>
    <row r="286" spans="1:38" ht="17.25" thickBot="1">
      <c r="A286" s="75">
        <v>284</v>
      </c>
      <c r="B286" s="60" t="s">
        <v>615</v>
      </c>
      <c r="C286" s="61" t="s">
        <v>2102</v>
      </c>
      <c r="D286" s="72" t="s">
        <v>107</v>
      </c>
      <c r="E286" s="61" t="s">
        <v>69</v>
      </c>
      <c r="F286" s="72" t="s">
        <v>3343</v>
      </c>
      <c r="G286" s="72">
        <v>1997</v>
      </c>
      <c r="H286" s="73">
        <v>1</v>
      </c>
      <c r="I286" s="74">
        <v>1</v>
      </c>
      <c r="J286" s="74">
        <v>90</v>
      </c>
      <c r="K286" s="74">
        <v>1</v>
      </c>
      <c r="L286" s="62">
        <v>0</v>
      </c>
      <c r="M286" s="74">
        <v>1</v>
      </c>
      <c r="N286" s="74">
        <v>1</v>
      </c>
      <c r="O286" s="63">
        <v>0</v>
      </c>
      <c r="P286" s="63">
        <v>0</v>
      </c>
      <c r="Q286" s="63">
        <v>0</v>
      </c>
      <c r="R286" s="63">
        <v>0</v>
      </c>
      <c r="S286" s="63">
        <v>0</v>
      </c>
      <c r="T286" s="62">
        <v>0</v>
      </c>
      <c r="U286" s="63">
        <v>0</v>
      </c>
      <c r="V286" s="74">
        <v>0.6</v>
      </c>
      <c r="W286" s="74">
        <v>0.6</v>
      </c>
      <c r="X286" s="73">
        <v>1</v>
      </c>
      <c r="Y286" s="74">
        <v>3</v>
      </c>
      <c r="Z286" s="74">
        <v>4</v>
      </c>
      <c r="AA286" s="62">
        <v>0</v>
      </c>
      <c r="AB286" s="74">
        <v>1</v>
      </c>
      <c r="AC286" s="74">
        <v>1</v>
      </c>
      <c r="AD286" s="63">
        <v>0</v>
      </c>
      <c r="AE286" s="74">
        <v>1</v>
      </c>
      <c r="AF286" s="62">
        <v>0</v>
      </c>
      <c r="AG286" s="74">
        <v>0.6</v>
      </c>
      <c r="AH286" s="74">
        <v>0.6</v>
      </c>
      <c r="AI286" s="63">
        <v>0</v>
      </c>
      <c r="AJ286" s="74">
        <v>0.6</v>
      </c>
      <c r="AK286" s="66" t="s">
        <v>25</v>
      </c>
      <c r="AL286" s="31" t="s">
        <v>485</v>
      </c>
    </row>
    <row r="287" spans="1:38" ht="17.25" thickBot="1">
      <c r="A287" s="75">
        <v>285</v>
      </c>
      <c r="B287" s="60" t="s">
        <v>616</v>
      </c>
      <c r="C287" s="61" t="s">
        <v>2102</v>
      </c>
      <c r="D287" s="72" t="s">
        <v>107</v>
      </c>
      <c r="E287" s="61" t="s">
        <v>85</v>
      </c>
      <c r="F287" s="72" t="s">
        <v>3344</v>
      </c>
      <c r="G287" s="72">
        <v>1989</v>
      </c>
      <c r="H287" s="73">
        <v>1</v>
      </c>
      <c r="I287" s="74">
        <v>1</v>
      </c>
      <c r="J287" s="74">
        <v>90</v>
      </c>
      <c r="K287" s="74">
        <v>1</v>
      </c>
      <c r="L287" s="62">
        <v>0</v>
      </c>
      <c r="M287" s="63">
        <v>0</v>
      </c>
      <c r="N287" s="63">
        <v>0</v>
      </c>
      <c r="O287" s="63">
        <v>0</v>
      </c>
      <c r="P287" s="63">
        <v>0</v>
      </c>
      <c r="Q287" s="63">
        <v>0</v>
      </c>
      <c r="R287" s="63">
        <v>0</v>
      </c>
      <c r="S287" s="63">
        <v>0</v>
      </c>
      <c r="T287" s="62">
        <v>0</v>
      </c>
      <c r="U287" s="63">
        <v>0</v>
      </c>
      <c r="V287" s="63">
        <v>0</v>
      </c>
      <c r="W287" s="63">
        <v>0</v>
      </c>
      <c r="X287" s="73">
        <v>3</v>
      </c>
      <c r="Y287" s="74">
        <v>5</v>
      </c>
      <c r="Z287" s="74">
        <v>2</v>
      </c>
      <c r="AA287" s="62">
        <v>0</v>
      </c>
      <c r="AB287" s="63">
        <v>0</v>
      </c>
      <c r="AC287" s="63">
        <v>0</v>
      </c>
      <c r="AD287" s="63">
        <v>0</v>
      </c>
      <c r="AE287" s="63">
        <v>0</v>
      </c>
      <c r="AF287" s="62">
        <v>0</v>
      </c>
      <c r="AG287" s="63">
        <v>0</v>
      </c>
      <c r="AH287" s="63">
        <v>0</v>
      </c>
      <c r="AI287" s="63">
        <v>0</v>
      </c>
      <c r="AJ287" s="63">
        <v>0</v>
      </c>
      <c r="AK287" s="66" t="s">
        <v>25</v>
      </c>
      <c r="AL287" s="31" t="s">
        <v>487</v>
      </c>
    </row>
    <row r="288" spans="1:38" ht="17.25" thickBot="1">
      <c r="A288" s="75">
        <v>286</v>
      </c>
      <c r="B288" s="60" t="s">
        <v>617</v>
      </c>
      <c r="C288" s="61" t="s">
        <v>2102</v>
      </c>
      <c r="D288" s="72" t="s">
        <v>103</v>
      </c>
      <c r="E288" s="61" t="s">
        <v>83</v>
      </c>
      <c r="F288" s="72" t="s">
        <v>3345</v>
      </c>
      <c r="G288" s="72">
        <v>1995</v>
      </c>
      <c r="H288" s="73">
        <v>1</v>
      </c>
      <c r="I288" s="74">
        <v>1</v>
      </c>
      <c r="J288" s="74">
        <v>90</v>
      </c>
      <c r="K288" s="74">
        <v>1</v>
      </c>
      <c r="L288" s="62">
        <v>0</v>
      </c>
      <c r="M288" s="74">
        <v>1</v>
      </c>
      <c r="N288" s="74">
        <v>1</v>
      </c>
      <c r="O288" s="63">
        <v>0</v>
      </c>
      <c r="P288" s="63">
        <v>0</v>
      </c>
      <c r="Q288" s="63">
        <v>0</v>
      </c>
      <c r="R288" s="63">
        <v>0</v>
      </c>
      <c r="S288" s="63">
        <v>0</v>
      </c>
      <c r="T288" s="73">
        <v>0.3</v>
      </c>
      <c r="U288" s="74">
        <v>0.3</v>
      </c>
      <c r="V288" s="74">
        <v>0.2</v>
      </c>
      <c r="W288" s="74">
        <v>0.5</v>
      </c>
      <c r="X288" s="73">
        <v>1</v>
      </c>
      <c r="Y288" s="74">
        <v>2</v>
      </c>
      <c r="Z288" s="74">
        <v>6</v>
      </c>
      <c r="AA288" s="62">
        <v>0</v>
      </c>
      <c r="AB288" s="74">
        <v>1</v>
      </c>
      <c r="AC288" s="74">
        <v>1</v>
      </c>
      <c r="AD288" s="63">
        <v>0</v>
      </c>
      <c r="AE288" s="74">
        <v>1</v>
      </c>
      <c r="AF288" s="73">
        <v>0.32</v>
      </c>
      <c r="AG288" s="74">
        <v>0.15</v>
      </c>
      <c r="AH288" s="74">
        <v>0.47</v>
      </c>
      <c r="AI288" s="74">
        <v>0.32</v>
      </c>
      <c r="AJ288" s="74">
        <v>0.47</v>
      </c>
      <c r="AK288" s="66" t="s">
        <v>25</v>
      </c>
      <c r="AL288" s="31" t="s">
        <v>488</v>
      </c>
    </row>
    <row r="289" spans="1:38" ht="17.25" thickBot="1">
      <c r="A289" s="75">
        <v>287</v>
      </c>
      <c r="B289" s="60" t="s">
        <v>618</v>
      </c>
      <c r="C289" s="61" t="s">
        <v>2102</v>
      </c>
      <c r="D289" s="72" t="s">
        <v>103</v>
      </c>
      <c r="E289" s="61" t="s">
        <v>73</v>
      </c>
      <c r="F289" s="72" t="s">
        <v>3346</v>
      </c>
      <c r="G289" s="72">
        <v>1990</v>
      </c>
      <c r="H289" s="73">
        <v>1</v>
      </c>
      <c r="I289" s="74">
        <v>1</v>
      </c>
      <c r="J289" s="74">
        <v>77</v>
      </c>
      <c r="K289" s="74">
        <v>0.9</v>
      </c>
      <c r="L289" s="62">
        <v>0</v>
      </c>
      <c r="M289" s="63">
        <v>0</v>
      </c>
      <c r="N289" s="63">
        <v>0</v>
      </c>
      <c r="O289" s="63">
        <v>0</v>
      </c>
      <c r="P289" s="63">
        <v>0</v>
      </c>
      <c r="Q289" s="63">
        <v>0</v>
      </c>
      <c r="R289" s="63">
        <v>0</v>
      </c>
      <c r="S289" s="63">
        <v>0</v>
      </c>
      <c r="T289" s="73">
        <v>0.3</v>
      </c>
      <c r="U289" s="74">
        <v>0.3</v>
      </c>
      <c r="V289" s="63">
        <v>0</v>
      </c>
      <c r="W289" s="74">
        <v>0.3</v>
      </c>
      <c r="X289" s="73">
        <v>2</v>
      </c>
      <c r="Y289" s="74">
        <v>1</v>
      </c>
      <c r="Z289" s="63">
        <v>0</v>
      </c>
      <c r="AA289" s="62">
        <v>0</v>
      </c>
      <c r="AB289" s="63">
        <v>0</v>
      </c>
      <c r="AC289" s="63">
        <v>0</v>
      </c>
      <c r="AD289" s="63">
        <v>0</v>
      </c>
      <c r="AE289" s="63">
        <v>0</v>
      </c>
      <c r="AF289" s="73">
        <v>0.38</v>
      </c>
      <c r="AG289" s="63">
        <v>0</v>
      </c>
      <c r="AH289" s="74">
        <v>0.38</v>
      </c>
      <c r="AI289" s="74">
        <v>0.38</v>
      </c>
      <c r="AJ289" s="74">
        <v>0.38</v>
      </c>
      <c r="AK289" s="66" t="s">
        <v>25</v>
      </c>
      <c r="AL289" s="31" t="s">
        <v>489</v>
      </c>
    </row>
    <row r="290" spans="1:38" ht="17.25" thickBot="1">
      <c r="A290" s="75">
        <v>288</v>
      </c>
      <c r="B290" s="60" t="s">
        <v>619</v>
      </c>
      <c r="C290" s="61" t="s">
        <v>2102</v>
      </c>
      <c r="D290" s="72" t="s">
        <v>107</v>
      </c>
      <c r="E290" s="61" t="s">
        <v>63</v>
      </c>
      <c r="F290" s="72" t="s">
        <v>3347</v>
      </c>
      <c r="G290" s="72">
        <v>1997</v>
      </c>
      <c r="H290" s="73">
        <v>1</v>
      </c>
      <c r="I290" s="74">
        <v>1</v>
      </c>
      <c r="J290" s="74">
        <v>90</v>
      </c>
      <c r="K290" s="74">
        <v>1</v>
      </c>
      <c r="L290" s="62">
        <v>0</v>
      </c>
      <c r="M290" s="63">
        <v>0</v>
      </c>
      <c r="N290" s="63">
        <v>0</v>
      </c>
      <c r="O290" s="63">
        <v>0</v>
      </c>
      <c r="P290" s="63">
        <v>0</v>
      </c>
      <c r="Q290" s="63">
        <v>0</v>
      </c>
      <c r="R290" s="74">
        <v>1</v>
      </c>
      <c r="S290" s="63">
        <v>0</v>
      </c>
      <c r="T290" s="62">
        <v>0</v>
      </c>
      <c r="U290" s="63">
        <v>0</v>
      </c>
      <c r="V290" s="63">
        <v>0</v>
      </c>
      <c r="W290" s="63">
        <v>0</v>
      </c>
      <c r="X290" s="73">
        <v>2</v>
      </c>
      <c r="Y290" s="74">
        <v>7</v>
      </c>
      <c r="Z290" s="74">
        <v>1</v>
      </c>
      <c r="AA290" s="62">
        <v>0</v>
      </c>
      <c r="AB290" s="63">
        <v>0</v>
      </c>
      <c r="AC290" s="63">
        <v>0</v>
      </c>
      <c r="AD290" s="63">
        <v>0</v>
      </c>
      <c r="AE290" s="63">
        <v>0</v>
      </c>
      <c r="AF290" s="62">
        <v>0</v>
      </c>
      <c r="AG290" s="63">
        <v>0</v>
      </c>
      <c r="AH290" s="63">
        <v>0</v>
      </c>
      <c r="AI290" s="63">
        <v>0</v>
      </c>
      <c r="AJ290" s="63">
        <v>0</v>
      </c>
      <c r="AK290" s="66" t="s">
        <v>25</v>
      </c>
      <c r="AL290" s="31" t="s">
        <v>491</v>
      </c>
    </row>
    <row r="291" spans="1:38" ht="17.25" thickBot="1">
      <c r="A291" s="75">
        <v>289</v>
      </c>
      <c r="B291" s="60" t="s">
        <v>620</v>
      </c>
      <c r="C291" s="61" t="s">
        <v>2128</v>
      </c>
      <c r="D291" s="72" t="s">
        <v>2143</v>
      </c>
      <c r="E291" s="61" t="s">
        <v>87</v>
      </c>
      <c r="F291" s="72" t="s">
        <v>3348</v>
      </c>
      <c r="G291" s="72">
        <v>2001</v>
      </c>
      <c r="H291" s="73">
        <v>1</v>
      </c>
      <c r="I291" s="63">
        <v>0</v>
      </c>
      <c r="J291" s="74">
        <v>19</v>
      </c>
      <c r="K291" s="74">
        <v>0.2</v>
      </c>
      <c r="L291" s="62">
        <v>0</v>
      </c>
      <c r="M291" s="63">
        <v>0</v>
      </c>
      <c r="N291" s="63">
        <v>0</v>
      </c>
      <c r="O291" s="63">
        <v>0</v>
      </c>
      <c r="P291" s="63">
        <v>0</v>
      </c>
      <c r="Q291" s="63">
        <v>0</v>
      </c>
      <c r="R291" s="63">
        <v>0</v>
      </c>
      <c r="S291" s="63">
        <v>0</v>
      </c>
      <c r="T291" s="62">
        <v>0</v>
      </c>
      <c r="U291" s="63">
        <v>0</v>
      </c>
      <c r="V291" s="63">
        <v>0</v>
      </c>
      <c r="W291" s="63">
        <v>0</v>
      </c>
      <c r="X291" s="73">
        <v>1</v>
      </c>
      <c r="Y291" s="74">
        <v>1</v>
      </c>
      <c r="Z291" s="63">
        <v>0</v>
      </c>
      <c r="AA291" s="62">
        <v>0</v>
      </c>
      <c r="AB291" s="63">
        <v>0</v>
      </c>
      <c r="AC291" s="63">
        <v>0</v>
      </c>
      <c r="AD291" s="63">
        <v>0</v>
      </c>
      <c r="AE291" s="63">
        <v>0</v>
      </c>
      <c r="AF291" s="62">
        <v>0</v>
      </c>
      <c r="AG291" s="63">
        <v>0</v>
      </c>
      <c r="AH291" s="63">
        <v>0</v>
      </c>
      <c r="AI291" s="63">
        <v>0</v>
      </c>
      <c r="AJ291" s="63">
        <v>0</v>
      </c>
      <c r="AK291" s="66" t="s">
        <v>25</v>
      </c>
      <c r="AL291" s="31" t="s">
        <v>492</v>
      </c>
    </row>
    <row r="292" spans="1:38" ht="17.25" thickBot="1">
      <c r="A292" s="75">
        <v>290</v>
      </c>
      <c r="B292" s="60" t="s">
        <v>621</v>
      </c>
      <c r="C292" s="61" t="s">
        <v>2112</v>
      </c>
      <c r="D292" s="72" t="s">
        <v>103</v>
      </c>
      <c r="E292" s="61" t="s">
        <v>75</v>
      </c>
      <c r="F292" s="72" t="s">
        <v>3349</v>
      </c>
      <c r="G292" s="72">
        <v>1988</v>
      </c>
      <c r="H292" s="73">
        <v>1</v>
      </c>
      <c r="I292" s="74">
        <v>1</v>
      </c>
      <c r="J292" s="74">
        <v>45</v>
      </c>
      <c r="K292" s="74">
        <v>0.5</v>
      </c>
      <c r="L292" s="62">
        <v>0</v>
      </c>
      <c r="M292" s="63">
        <v>0</v>
      </c>
      <c r="N292" s="63">
        <v>0</v>
      </c>
      <c r="O292" s="63">
        <v>0</v>
      </c>
      <c r="P292" s="63">
        <v>0</v>
      </c>
      <c r="Q292" s="63">
        <v>0</v>
      </c>
      <c r="R292" s="74">
        <v>1</v>
      </c>
      <c r="S292" s="63">
        <v>0</v>
      </c>
      <c r="T292" s="62">
        <v>0</v>
      </c>
      <c r="U292" s="63">
        <v>0</v>
      </c>
      <c r="V292" s="63">
        <v>0</v>
      </c>
      <c r="W292" s="63">
        <v>0</v>
      </c>
      <c r="X292" s="73">
        <v>2</v>
      </c>
      <c r="Y292" s="74">
        <v>1</v>
      </c>
      <c r="Z292" s="74">
        <v>2</v>
      </c>
      <c r="AA292" s="62">
        <v>0</v>
      </c>
      <c r="AB292" s="63">
        <v>0</v>
      </c>
      <c r="AC292" s="63">
        <v>0</v>
      </c>
      <c r="AD292" s="63">
        <v>0</v>
      </c>
      <c r="AE292" s="63">
        <v>0</v>
      </c>
      <c r="AF292" s="62">
        <v>0</v>
      </c>
      <c r="AG292" s="74">
        <v>0.09</v>
      </c>
      <c r="AH292" s="74">
        <v>0.09</v>
      </c>
      <c r="AI292" s="63">
        <v>0</v>
      </c>
      <c r="AJ292" s="74">
        <v>0.09</v>
      </c>
      <c r="AK292" s="66" t="s">
        <v>25</v>
      </c>
      <c r="AL292" s="31" t="s">
        <v>494</v>
      </c>
    </row>
    <row r="293" spans="1:38" ht="17.25" thickBot="1">
      <c r="A293" s="75">
        <v>291</v>
      </c>
      <c r="B293" s="60" t="s">
        <v>622</v>
      </c>
      <c r="C293" s="61" t="s">
        <v>2102</v>
      </c>
      <c r="D293" s="72" t="s">
        <v>103</v>
      </c>
      <c r="E293" s="61" t="s">
        <v>67</v>
      </c>
      <c r="F293" s="72" t="s">
        <v>3350</v>
      </c>
      <c r="G293" s="72">
        <v>1992</v>
      </c>
      <c r="H293" s="73">
        <v>1</v>
      </c>
      <c r="I293" s="63">
        <v>0</v>
      </c>
      <c r="J293" s="74">
        <v>23</v>
      </c>
      <c r="K293" s="74">
        <v>0.3</v>
      </c>
      <c r="L293" s="73">
        <v>1</v>
      </c>
      <c r="M293" s="63">
        <v>0</v>
      </c>
      <c r="N293" s="74">
        <v>1</v>
      </c>
      <c r="O293" s="74">
        <v>1</v>
      </c>
      <c r="P293" s="63">
        <v>0</v>
      </c>
      <c r="Q293" s="63">
        <v>0</v>
      </c>
      <c r="R293" s="63">
        <v>0</v>
      </c>
      <c r="S293" s="63">
        <v>0</v>
      </c>
      <c r="T293" s="73">
        <v>0.9</v>
      </c>
      <c r="U293" s="74">
        <v>0.9</v>
      </c>
      <c r="V293" s="63">
        <v>0</v>
      </c>
      <c r="W293" s="74">
        <v>0.9</v>
      </c>
      <c r="X293" s="62">
        <v>0</v>
      </c>
      <c r="Y293" s="63">
        <v>0</v>
      </c>
      <c r="Z293" s="74">
        <v>4</v>
      </c>
      <c r="AA293" s="73">
        <v>3.91</v>
      </c>
      <c r="AB293" s="63">
        <v>0</v>
      </c>
      <c r="AC293" s="74">
        <v>3.91</v>
      </c>
      <c r="AD293" s="74">
        <v>3.91</v>
      </c>
      <c r="AE293" s="74">
        <v>3.91</v>
      </c>
      <c r="AF293" s="73">
        <v>3.56</v>
      </c>
      <c r="AG293" s="63">
        <v>0</v>
      </c>
      <c r="AH293" s="74">
        <v>3.56</v>
      </c>
      <c r="AI293" s="74">
        <v>3.56</v>
      </c>
      <c r="AJ293" s="74">
        <v>3.56</v>
      </c>
      <c r="AK293" s="66" t="s">
        <v>25</v>
      </c>
      <c r="AL293" s="31" t="s">
        <v>496</v>
      </c>
    </row>
    <row r="294" spans="1:38" ht="17.25" thickBot="1">
      <c r="A294" s="75">
        <v>292</v>
      </c>
      <c r="B294" s="60" t="s">
        <v>623</v>
      </c>
      <c r="C294" s="61" t="s">
        <v>2128</v>
      </c>
      <c r="D294" s="72" t="s">
        <v>103</v>
      </c>
      <c r="E294" s="61" t="s">
        <v>75</v>
      </c>
      <c r="F294" s="72" t="s">
        <v>3351</v>
      </c>
      <c r="G294" s="72">
        <v>1997</v>
      </c>
      <c r="H294" s="73">
        <v>1</v>
      </c>
      <c r="I294" s="74">
        <v>1</v>
      </c>
      <c r="J294" s="74">
        <v>90</v>
      </c>
      <c r="K294" s="74">
        <v>1</v>
      </c>
      <c r="L294" s="62">
        <v>0</v>
      </c>
      <c r="M294" s="63">
        <v>0</v>
      </c>
      <c r="N294" s="63">
        <v>0</v>
      </c>
      <c r="O294" s="63">
        <v>0</v>
      </c>
      <c r="P294" s="63">
        <v>0</v>
      </c>
      <c r="Q294" s="63">
        <v>0</v>
      </c>
      <c r="R294" s="63">
        <v>0</v>
      </c>
      <c r="S294" s="63">
        <v>0</v>
      </c>
      <c r="T294" s="73">
        <v>0.1</v>
      </c>
      <c r="U294" s="74">
        <v>0.1</v>
      </c>
      <c r="V294" s="74">
        <v>0.4</v>
      </c>
      <c r="W294" s="74">
        <v>0.4</v>
      </c>
      <c r="X294" s="73">
        <v>3</v>
      </c>
      <c r="Y294" s="74">
        <v>4</v>
      </c>
      <c r="Z294" s="74">
        <v>6</v>
      </c>
      <c r="AA294" s="62">
        <v>0</v>
      </c>
      <c r="AB294" s="63">
        <v>0</v>
      </c>
      <c r="AC294" s="63">
        <v>0</v>
      </c>
      <c r="AD294" s="63">
        <v>0</v>
      </c>
      <c r="AE294" s="63">
        <v>0</v>
      </c>
      <c r="AF294" s="73">
        <v>7.0000000000000007E-2</v>
      </c>
      <c r="AG294" s="74">
        <v>0.36</v>
      </c>
      <c r="AH294" s="74">
        <v>0.43</v>
      </c>
      <c r="AI294" s="74">
        <v>7.0000000000000007E-2</v>
      </c>
      <c r="AJ294" s="74">
        <v>0.43</v>
      </c>
      <c r="AK294" s="66" t="s">
        <v>25</v>
      </c>
      <c r="AL294" s="31" t="s">
        <v>498</v>
      </c>
    </row>
    <row r="295" spans="1:38" ht="17.25" thickBot="1">
      <c r="A295" s="75">
        <v>293</v>
      </c>
      <c r="B295" s="60" t="s">
        <v>624</v>
      </c>
      <c r="C295" s="61" t="s">
        <v>2147</v>
      </c>
      <c r="D295" s="72" t="s">
        <v>103</v>
      </c>
      <c r="E295" s="61" t="s">
        <v>77</v>
      </c>
      <c r="F295" s="72" t="s">
        <v>3352</v>
      </c>
      <c r="G295" s="72">
        <v>1996</v>
      </c>
      <c r="H295" s="73">
        <v>1</v>
      </c>
      <c r="I295" s="74">
        <v>1</v>
      </c>
      <c r="J295" s="74">
        <v>71</v>
      </c>
      <c r="K295" s="74">
        <v>0.8</v>
      </c>
      <c r="L295" s="73">
        <v>1</v>
      </c>
      <c r="M295" s="63">
        <v>0</v>
      </c>
      <c r="N295" s="74">
        <v>1</v>
      </c>
      <c r="O295" s="74">
        <v>1</v>
      </c>
      <c r="P295" s="63">
        <v>0</v>
      </c>
      <c r="Q295" s="63">
        <v>0</v>
      </c>
      <c r="R295" s="63">
        <v>0</v>
      </c>
      <c r="S295" s="63">
        <v>0</v>
      </c>
      <c r="T295" s="73">
        <v>0.3</v>
      </c>
      <c r="U295" s="74">
        <v>0.3</v>
      </c>
      <c r="V295" s="74">
        <v>0.1</v>
      </c>
      <c r="W295" s="74">
        <v>0.4</v>
      </c>
      <c r="X295" s="73">
        <v>2</v>
      </c>
      <c r="Y295" s="74">
        <v>3</v>
      </c>
      <c r="Z295" s="74">
        <v>5</v>
      </c>
      <c r="AA295" s="73">
        <v>1.27</v>
      </c>
      <c r="AB295" s="63">
        <v>0</v>
      </c>
      <c r="AC295" s="74">
        <v>1.27</v>
      </c>
      <c r="AD295" s="74">
        <v>1.27</v>
      </c>
      <c r="AE295" s="74">
        <v>1.27</v>
      </c>
      <c r="AF295" s="73">
        <v>0.38</v>
      </c>
      <c r="AG295" s="74">
        <v>0.11</v>
      </c>
      <c r="AH295" s="74">
        <v>0.49</v>
      </c>
      <c r="AI295" s="74">
        <v>0.38</v>
      </c>
      <c r="AJ295" s="74">
        <v>0.49</v>
      </c>
      <c r="AK295" s="66" t="s">
        <v>25</v>
      </c>
      <c r="AL295" s="31" t="s">
        <v>499</v>
      </c>
    </row>
    <row r="296" spans="1:38" ht="17.25" thickBot="1">
      <c r="A296" s="75">
        <v>294</v>
      </c>
      <c r="B296" s="60" t="s">
        <v>625</v>
      </c>
      <c r="C296" s="61" t="s">
        <v>2157</v>
      </c>
      <c r="D296" s="72" t="s">
        <v>103</v>
      </c>
      <c r="E296" s="61" t="s">
        <v>87</v>
      </c>
      <c r="F296" s="72" t="s">
        <v>3353</v>
      </c>
      <c r="G296" s="72">
        <v>1991</v>
      </c>
      <c r="H296" s="73">
        <v>1</v>
      </c>
      <c r="I296" s="63">
        <v>0</v>
      </c>
      <c r="J296" s="74">
        <v>1</v>
      </c>
      <c r="K296" s="63">
        <v>0</v>
      </c>
      <c r="L296" s="62">
        <v>0</v>
      </c>
      <c r="M296" s="63">
        <v>0</v>
      </c>
      <c r="N296" s="63">
        <v>0</v>
      </c>
      <c r="O296" s="63">
        <v>0</v>
      </c>
      <c r="P296" s="63">
        <v>0</v>
      </c>
      <c r="Q296" s="63">
        <v>0</v>
      </c>
      <c r="R296" s="63">
        <v>0</v>
      </c>
      <c r="S296" s="63">
        <v>0</v>
      </c>
      <c r="T296" s="62">
        <v>0</v>
      </c>
      <c r="U296" s="63">
        <v>0</v>
      </c>
      <c r="V296" s="63">
        <v>0</v>
      </c>
      <c r="W296" s="63">
        <v>0</v>
      </c>
      <c r="X296" s="62">
        <v>0</v>
      </c>
      <c r="Y296" s="63">
        <v>0</v>
      </c>
      <c r="Z296" s="63">
        <v>0</v>
      </c>
      <c r="AA296" s="62">
        <v>0</v>
      </c>
      <c r="AB296" s="63">
        <v>0</v>
      </c>
      <c r="AC296" s="63">
        <v>0</v>
      </c>
      <c r="AD296" s="63">
        <v>0</v>
      </c>
      <c r="AE296" s="63">
        <v>0</v>
      </c>
      <c r="AF296" s="62">
        <v>0</v>
      </c>
      <c r="AG296" s="63">
        <v>0</v>
      </c>
      <c r="AH296" s="63">
        <v>0</v>
      </c>
      <c r="AI296" s="63">
        <v>0</v>
      </c>
      <c r="AJ296" s="63">
        <v>0</v>
      </c>
      <c r="AK296" s="66" t="s">
        <v>25</v>
      </c>
      <c r="AL296" s="31" t="s">
        <v>500</v>
      </c>
    </row>
    <row r="297" spans="1:38" ht="17.25" thickBot="1">
      <c r="A297" s="75">
        <v>295</v>
      </c>
      <c r="B297" s="60" t="s">
        <v>3354</v>
      </c>
      <c r="C297" s="61" t="s">
        <v>2102</v>
      </c>
      <c r="D297" s="72" t="s">
        <v>105</v>
      </c>
      <c r="E297" s="61" t="s">
        <v>2999</v>
      </c>
      <c r="F297" s="72" t="s">
        <v>3355</v>
      </c>
      <c r="G297" s="72">
        <v>1994</v>
      </c>
      <c r="H297" s="73">
        <v>1</v>
      </c>
      <c r="I297" s="63">
        <v>0</v>
      </c>
      <c r="J297" s="74">
        <v>3</v>
      </c>
      <c r="K297" s="63">
        <v>0</v>
      </c>
      <c r="L297" s="62">
        <v>0</v>
      </c>
      <c r="M297" s="63">
        <v>0</v>
      </c>
      <c r="N297" s="63">
        <v>0</v>
      </c>
      <c r="O297" s="63">
        <v>0</v>
      </c>
      <c r="P297" s="63">
        <v>0</v>
      </c>
      <c r="Q297" s="63">
        <v>0</v>
      </c>
      <c r="R297" s="63">
        <v>0</v>
      </c>
      <c r="S297" s="63">
        <v>0</v>
      </c>
      <c r="T297" s="62">
        <v>0</v>
      </c>
      <c r="U297" s="63">
        <v>0</v>
      </c>
      <c r="V297" s="74">
        <v>0.2</v>
      </c>
      <c r="W297" s="74">
        <v>0.2</v>
      </c>
      <c r="X297" s="62">
        <v>0</v>
      </c>
      <c r="Y297" s="63">
        <v>0</v>
      </c>
      <c r="Z297" s="63">
        <v>0</v>
      </c>
      <c r="AA297" s="62">
        <v>0</v>
      </c>
      <c r="AB297" s="63">
        <v>0</v>
      </c>
      <c r="AC297" s="63">
        <v>0</v>
      </c>
      <c r="AD297" s="63">
        <v>0</v>
      </c>
      <c r="AE297" s="63">
        <v>0</v>
      </c>
      <c r="AF297" s="62">
        <v>0</v>
      </c>
      <c r="AG297" s="74">
        <v>7.19</v>
      </c>
      <c r="AH297" s="74">
        <v>7.19</v>
      </c>
      <c r="AI297" s="63">
        <v>0</v>
      </c>
      <c r="AJ297" s="74">
        <v>7.19</v>
      </c>
      <c r="AK297" s="66" t="s">
        <v>25</v>
      </c>
      <c r="AL297" s="31" t="s">
        <v>501</v>
      </c>
    </row>
    <row r="298" spans="1:38" ht="17.25" thickBot="1">
      <c r="A298" s="75">
        <v>296</v>
      </c>
      <c r="B298" s="60" t="s">
        <v>626</v>
      </c>
      <c r="C298" s="61" t="s">
        <v>2102</v>
      </c>
      <c r="D298" s="72" t="s">
        <v>107</v>
      </c>
      <c r="E298" s="61" t="s">
        <v>87</v>
      </c>
      <c r="F298" s="72" t="s">
        <v>3356</v>
      </c>
      <c r="G298" s="72">
        <v>1997</v>
      </c>
      <c r="H298" s="73">
        <v>1</v>
      </c>
      <c r="I298" s="74">
        <v>1</v>
      </c>
      <c r="J298" s="74">
        <v>89</v>
      </c>
      <c r="K298" s="74">
        <v>1</v>
      </c>
      <c r="L298" s="62">
        <v>0</v>
      </c>
      <c r="M298" s="63">
        <v>0</v>
      </c>
      <c r="N298" s="63">
        <v>0</v>
      </c>
      <c r="O298" s="63">
        <v>0</v>
      </c>
      <c r="P298" s="63">
        <v>0</v>
      </c>
      <c r="Q298" s="63">
        <v>0</v>
      </c>
      <c r="R298" s="63">
        <v>0</v>
      </c>
      <c r="S298" s="63">
        <v>0</v>
      </c>
      <c r="T298" s="62">
        <v>0</v>
      </c>
      <c r="U298" s="63">
        <v>0</v>
      </c>
      <c r="V298" s="63">
        <v>0</v>
      </c>
      <c r="W298" s="63">
        <v>0</v>
      </c>
      <c r="X298" s="62">
        <v>0</v>
      </c>
      <c r="Y298" s="63">
        <v>0</v>
      </c>
      <c r="Z298" s="74">
        <v>1</v>
      </c>
      <c r="AA298" s="62">
        <v>0</v>
      </c>
      <c r="AB298" s="63">
        <v>0</v>
      </c>
      <c r="AC298" s="63">
        <v>0</v>
      </c>
      <c r="AD298" s="63">
        <v>0</v>
      </c>
      <c r="AE298" s="63">
        <v>0</v>
      </c>
      <c r="AF298" s="62">
        <v>0</v>
      </c>
      <c r="AG298" s="63">
        <v>0</v>
      </c>
      <c r="AH298" s="63">
        <v>0</v>
      </c>
      <c r="AI298" s="63">
        <v>0</v>
      </c>
      <c r="AJ298" s="63">
        <v>0</v>
      </c>
      <c r="AK298" s="66" t="s">
        <v>25</v>
      </c>
      <c r="AL298" s="31" t="s">
        <v>502</v>
      </c>
    </row>
    <row r="299" spans="1:38" ht="17.25" thickBot="1">
      <c r="A299" s="75">
        <v>297</v>
      </c>
      <c r="B299" s="60" t="s">
        <v>627</v>
      </c>
      <c r="C299" s="61" t="s">
        <v>2102</v>
      </c>
      <c r="D299" s="72" t="s">
        <v>105</v>
      </c>
      <c r="E299" s="61" t="s">
        <v>87</v>
      </c>
      <c r="F299" s="72" t="s">
        <v>3357</v>
      </c>
      <c r="G299" s="72">
        <v>1997</v>
      </c>
      <c r="H299" s="73">
        <v>1</v>
      </c>
      <c r="I299" s="74">
        <v>1</v>
      </c>
      <c r="J299" s="74">
        <v>90</v>
      </c>
      <c r="K299" s="74">
        <v>1</v>
      </c>
      <c r="L299" s="62">
        <v>0</v>
      </c>
      <c r="M299" s="63">
        <v>0</v>
      </c>
      <c r="N299" s="63">
        <v>0</v>
      </c>
      <c r="O299" s="63">
        <v>0</v>
      </c>
      <c r="P299" s="63">
        <v>0</v>
      </c>
      <c r="Q299" s="63">
        <v>0</v>
      </c>
      <c r="R299" s="63">
        <v>0</v>
      </c>
      <c r="S299" s="63">
        <v>0</v>
      </c>
      <c r="T299" s="62">
        <v>0</v>
      </c>
      <c r="U299" s="63">
        <v>0</v>
      </c>
      <c r="V299" s="63">
        <v>0</v>
      </c>
      <c r="W299" s="63">
        <v>0</v>
      </c>
      <c r="X299" s="73">
        <v>3</v>
      </c>
      <c r="Y299" s="74">
        <v>2</v>
      </c>
      <c r="Z299" s="63">
        <v>0</v>
      </c>
      <c r="AA299" s="62">
        <v>0</v>
      </c>
      <c r="AB299" s="63">
        <v>0</v>
      </c>
      <c r="AC299" s="63">
        <v>0</v>
      </c>
      <c r="AD299" s="63">
        <v>0</v>
      </c>
      <c r="AE299" s="63">
        <v>0</v>
      </c>
      <c r="AF299" s="62">
        <v>0</v>
      </c>
      <c r="AG299" s="63">
        <v>0</v>
      </c>
      <c r="AH299" s="63">
        <v>0</v>
      </c>
      <c r="AI299" s="63">
        <v>0</v>
      </c>
      <c r="AJ299" s="63">
        <v>0</v>
      </c>
      <c r="AK299" s="66" t="s">
        <v>25</v>
      </c>
      <c r="AL299" s="31" t="s">
        <v>503</v>
      </c>
    </row>
    <row r="300" spans="1:38" ht="17.25" thickBot="1">
      <c r="A300" s="75">
        <v>298</v>
      </c>
      <c r="B300" s="60" t="s">
        <v>628</v>
      </c>
      <c r="C300" s="61" t="s">
        <v>2102</v>
      </c>
      <c r="D300" s="72" t="s">
        <v>107</v>
      </c>
      <c r="E300" s="61" t="s">
        <v>96</v>
      </c>
      <c r="F300" s="72" t="s">
        <v>3358</v>
      </c>
      <c r="G300" s="72">
        <v>1985</v>
      </c>
      <c r="H300" s="73">
        <v>1</v>
      </c>
      <c r="I300" s="74">
        <v>1</v>
      </c>
      <c r="J300" s="74">
        <v>90</v>
      </c>
      <c r="K300" s="74">
        <v>1</v>
      </c>
      <c r="L300" s="62">
        <v>0</v>
      </c>
      <c r="M300" s="63">
        <v>0</v>
      </c>
      <c r="N300" s="63">
        <v>0</v>
      </c>
      <c r="O300" s="63">
        <v>0</v>
      </c>
      <c r="P300" s="63">
        <v>0</v>
      </c>
      <c r="Q300" s="63">
        <v>0</v>
      </c>
      <c r="R300" s="63">
        <v>0</v>
      </c>
      <c r="S300" s="63">
        <v>0</v>
      </c>
      <c r="T300" s="62">
        <v>0</v>
      </c>
      <c r="U300" s="63">
        <v>0</v>
      </c>
      <c r="V300" s="63">
        <v>0</v>
      </c>
      <c r="W300" s="63">
        <v>0</v>
      </c>
      <c r="X300" s="62">
        <v>0</v>
      </c>
      <c r="Y300" s="74">
        <v>1</v>
      </c>
      <c r="Z300" s="74">
        <v>1</v>
      </c>
      <c r="AA300" s="62">
        <v>0</v>
      </c>
      <c r="AB300" s="63">
        <v>0</v>
      </c>
      <c r="AC300" s="63">
        <v>0</v>
      </c>
      <c r="AD300" s="63">
        <v>0</v>
      </c>
      <c r="AE300" s="63">
        <v>0</v>
      </c>
      <c r="AF300" s="62">
        <v>0</v>
      </c>
      <c r="AG300" s="63">
        <v>0</v>
      </c>
      <c r="AH300" s="63">
        <v>0</v>
      </c>
      <c r="AI300" s="63">
        <v>0</v>
      </c>
      <c r="AJ300" s="63">
        <v>0</v>
      </c>
      <c r="AK300" s="66" t="s">
        <v>25</v>
      </c>
      <c r="AL300" s="31" t="s">
        <v>505</v>
      </c>
    </row>
    <row r="301" spans="1:38" ht="17.25" thickBot="1">
      <c r="A301" s="75">
        <v>299</v>
      </c>
      <c r="B301" s="60" t="s">
        <v>2072</v>
      </c>
      <c r="C301" s="61" t="s">
        <v>2152</v>
      </c>
      <c r="D301" s="72" t="s">
        <v>107</v>
      </c>
      <c r="E301" s="61" t="s">
        <v>95</v>
      </c>
      <c r="F301" s="72" t="s">
        <v>3359</v>
      </c>
      <c r="G301" s="72">
        <v>2002</v>
      </c>
      <c r="H301" s="73">
        <v>1</v>
      </c>
      <c r="I301" s="74">
        <v>1</v>
      </c>
      <c r="J301" s="74">
        <v>90</v>
      </c>
      <c r="K301" s="74">
        <v>1</v>
      </c>
      <c r="L301" s="62">
        <v>0</v>
      </c>
      <c r="M301" s="63">
        <v>0</v>
      </c>
      <c r="N301" s="63">
        <v>0</v>
      </c>
      <c r="O301" s="63">
        <v>0</v>
      </c>
      <c r="P301" s="63">
        <v>0</v>
      </c>
      <c r="Q301" s="63">
        <v>0</v>
      </c>
      <c r="R301" s="63">
        <v>0</v>
      </c>
      <c r="S301" s="63">
        <v>0</v>
      </c>
      <c r="T301" s="62">
        <v>0</v>
      </c>
      <c r="U301" s="63">
        <v>0</v>
      </c>
      <c r="V301" s="63">
        <v>0</v>
      </c>
      <c r="W301" s="63">
        <v>0</v>
      </c>
      <c r="X301" s="62">
        <v>0</v>
      </c>
      <c r="Y301" s="74">
        <v>4</v>
      </c>
      <c r="Z301" s="63">
        <v>0</v>
      </c>
      <c r="AA301" s="62">
        <v>0</v>
      </c>
      <c r="AB301" s="63">
        <v>0</v>
      </c>
      <c r="AC301" s="63">
        <v>0</v>
      </c>
      <c r="AD301" s="63">
        <v>0</v>
      </c>
      <c r="AE301" s="63">
        <v>0</v>
      </c>
      <c r="AF301" s="62">
        <v>0</v>
      </c>
      <c r="AG301" s="63">
        <v>0</v>
      </c>
      <c r="AH301" s="63">
        <v>0</v>
      </c>
      <c r="AI301" s="63">
        <v>0</v>
      </c>
      <c r="AJ301" s="63">
        <v>0</v>
      </c>
      <c r="AK301" s="66" t="s">
        <v>25</v>
      </c>
      <c r="AL301" s="31" t="s">
        <v>506</v>
      </c>
    </row>
    <row r="302" spans="1:38" ht="17.25" thickBot="1">
      <c r="A302" s="75">
        <v>300</v>
      </c>
      <c r="B302" s="60" t="s">
        <v>3360</v>
      </c>
      <c r="C302" s="61" t="s">
        <v>2103</v>
      </c>
      <c r="D302" s="72" t="s">
        <v>103</v>
      </c>
      <c r="E302" s="61" t="s">
        <v>2646</v>
      </c>
      <c r="F302" s="72" t="s">
        <v>3361</v>
      </c>
      <c r="G302" s="72">
        <v>2000</v>
      </c>
      <c r="H302" s="73">
        <v>1</v>
      </c>
      <c r="I302" s="63">
        <v>0</v>
      </c>
      <c r="J302" s="74">
        <v>29</v>
      </c>
      <c r="K302" s="74">
        <v>0.3</v>
      </c>
      <c r="L302" s="62">
        <v>0</v>
      </c>
      <c r="M302" s="63">
        <v>0</v>
      </c>
      <c r="N302" s="63">
        <v>0</v>
      </c>
      <c r="O302" s="63">
        <v>0</v>
      </c>
      <c r="P302" s="63">
        <v>0</v>
      </c>
      <c r="Q302" s="63">
        <v>0</v>
      </c>
      <c r="R302" s="63">
        <v>0</v>
      </c>
      <c r="S302" s="74">
        <v>1</v>
      </c>
      <c r="T302" s="62">
        <v>0</v>
      </c>
      <c r="U302" s="63">
        <v>0</v>
      </c>
      <c r="V302" s="63">
        <v>0</v>
      </c>
      <c r="W302" s="74">
        <v>0.1</v>
      </c>
      <c r="X302" s="62">
        <v>0</v>
      </c>
      <c r="Y302" s="63">
        <v>0</v>
      </c>
      <c r="Z302" s="74">
        <v>1</v>
      </c>
      <c r="AA302" s="62">
        <v>0</v>
      </c>
      <c r="AB302" s="63">
        <v>0</v>
      </c>
      <c r="AC302" s="63">
        <v>0</v>
      </c>
      <c r="AD302" s="63">
        <v>0</v>
      </c>
      <c r="AE302" s="63">
        <v>0</v>
      </c>
      <c r="AF302" s="73">
        <v>0.14000000000000001</v>
      </c>
      <c r="AG302" s="74">
        <v>7.0000000000000007E-2</v>
      </c>
      <c r="AH302" s="74">
        <v>0.21</v>
      </c>
      <c r="AI302" s="74">
        <v>0.14000000000000001</v>
      </c>
      <c r="AJ302" s="74">
        <v>0.21</v>
      </c>
      <c r="AK302" s="66" t="s">
        <v>25</v>
      </c>
      <c r="AL302" s="31" t="s">
        <v>508</v>
      </c>
    </row>
    <row r="303" spans="1:38" ht="17.25" thickBot="1">
      <c r="A303" s="75">
        <v>301</v>
      </c>
      <c r="B303" s="60" t="s">
        <v>629</v>
      </c>
      <c r="C303" s="61" t="s">
        <v>2104</v>
      </c>
      <c r="D303" s="72" t="s">
        <v>107</v>
      </c>
      <c r="E303" s="61" t="s">
        <v>91</v>
      </c>
      <c r="F303" s="72" t="s">
        <v>3362</v>
      </c>
      <c r="G303" s="72">
        <v>1994</v>
      </c>
      <c r="H303" s="73">
        <v>1</v>
      </c>
      <c r="I303" s="74">
        <v>1</v>
      </c>
      <c r="J303" s="74">
        <v>90</v>
      </c>
      <c r="K303" s="74">
        <v>1</v>
      </c>
      <c r="L303" s="62">
        <v>0</v>
      </c>
      <c r="M303" s="63">
        <v>0</v>
      </c>
      <c r="N303" s="63">
        <v>0</v>
      </c>
      <c r="O303" s="63">
        <v>0</v>
      </c>
      <c r="P303" s="63">
        <v>0</v>
      </c>
      <c r="Q303" s="63">
        <v>0</v>
      </c>
      <c r="R303" s="63">
        <v>0</v>
      </c>
      <c r="S303" s="63">
        <v>0</v>
      </c>
      <c r="T303" s="62">
        <v>0</v>
      </c>
      <c r="U303" s="63">
        <v>0</v>
      </c>
      <c r="V303" s="63">
        <v>0</v>
      </c>
      <c r="W303" s="63">
        <v>0</v>
      </c>
      <c r="X303" s="62">
        <v>0</v>
      </c>
      <c r="Y303" s="63">
        <v>0</v>
      </c>
      <c r="Z303" s="63">
        <v>0</v>
      </c>
      <c r="AA303" s="62">
        <v>0</v>
      </c>
      <c r="AB303" s="63">
        <v>0</v>
      </c>
      <c r="AC303" s="63">
        <v>0</v>
      </c>
      <c r="AD303" s="63">
        <v>0</v>
      </c>
      <c r="AE303" s="63">
        <v>0</v>
      </c>
      <c r="AF303" s="62">
        <v>0</v>
      </c>
      <c r="AG303" s="63">
        <v>0</v>
      </c>
      <c r="AH303" s="63">
        <v>0</v>
      </c>
      <c r="AI303" s="63">
        <v>0</v>
      </c>
      <c r="AJ303" s="63">
        <v>0</v>
      </c>
      <c r="AK303" s="66" t="s">
        <v>25</v>
      </c>
      <c r="AL303" s="31" t="s">
        <v>2075</v>
      </c>
    </row>
    <row r="304" spans="1:38">
      <c r="A304" s="76">
        <v>302</v>
      </c>
      <c r="B304" s="67" t="s">
        <v>630</v>
      </c>
      <c r="C304" s="68" t="s">
        <v>2106</v>
      </c>
      <c r="D304" s="77" t="s">
        <v>105</v>
      </c>
      <c r="E304" s="68" t="s">
        <v>63</v>
      </c>
      <c r="F304" s="77" t="s">
        <v>3363</v>
      </c>
      <c r="G304" s="77">
        <v>1998</v>
      </c>
      <c r="H304" s="78">
        <v>1</v>
      </c>
      <c r="I304" s="79">
        <v>1</v>
      </c>
      <c r="J304" s="79">
        <v>90</v>
      </c>
      <c r="K304" s="79">
        <v>1</v>
      </c>
      <c r="L304" s="69">
        <v>0</v>
      </c>
      <c r="M304" s="70">
        <v>0</v>
      </c>
      <c r="N304" s="70">
        <v>0</v>
      </c>
      <c r="O304" s="70">
        <v>0</v>
      </c>
      <c r="P304" s="70">
        <v>0</v>
      </c>
      <c r="Q304" s="70">
        <v>0</v>
      </c>
      <c r="R304" s="70">
        <v>0</v>
      </c>
      <c r="S304" s="70">
        <v>0</v>
      </c>
      <c r="T304" s="78">
        <v>0.1</v>
      </c>
      <c r="U304" s="79">
        <v>0.1</v>
      </c>
      <c r="V304" s="70">
        <v>0</v>
      </c>
      <c r="W304" s="79">
        <v>0.1</v>
      </c>
      <c r="X304" s="78">
        <v>8</v>
      </c>
      <c r="Y304" s="79">
        <v>9</v>
      </c>
      <c r="Z304" s="79">
        <v>6</v>
      </c>
      <c r="AA304" s="69">
        <v>0</v>
      </c>
      <c r="AB304" s="70">
        <v>0</v>
      </c>
      <c r="AC304" s="70">
        <v>0</v>
      </c>
      <c r="AD304" s="70">
        <v>0</v>
      </c>
      <c r="AE304" s="70">
        <v>0</v>
      </c>
      <c r="AF304" s="78">
        <v>0.11</v>
      </c>
      <c r="AG304" s="79">
        <v>0.02</v>
      </c>
      <c r="AH304" s="79">
        <v>0.13</v>
      </c>
      <c r="AI304" s="79">
        <v>0.11</v>
      </c>
      <c r="AJ304" s="79">
        <v>0.13</v>
      </c>
      <c r="AK304" s="71" t="s">
        <v>25</v>
      </c>
      <c r="AL304" s="31" t="s">
        <v>509</v>
      </c>
    </row>
    <row r="305" spans="1:34">
      <c r="A305" s="1"/>
      <c r="B305" s="1"/>
    </row>
    <row r="306" spans="1:34">
      <c r="A306" s="1"/>
      <c r="B306" s="1"/>
    </row>
    <row r="307" spans="1:34">
      <c r="A307" s="1"/>
      <c r="B307" s="1"/>
    </row>
    <row r="308" spans="1:34">
      <c r="A308" s="1"/>
      <c r="B308" s="1"/>
    </row>
    <row r="309" spans="1:34">
      <c r="A309" s="1"/>
      <c r="B309" s="1"/>
      <c r="AH309" s="2"/>
    </row>
    <row r="310" spans="1:34">
      <c r="A310" s="1"/>
      <c r="B310" s="1"/>
    </row>
    <row r="311" spans="1:34">
      <c r="A311" s="1"/>
      <c r="B311" s="1"/>
    </row>
    <row r="312" spans="1:34">
      <c r="A312" s="1"/>
      <c r="B312" s="1"/>
    </row>
    <row r="313" spans="1:34">
      <c r="A313" s="1"/>
      <c r="B313" s="1"/>
    </row>
    <row r="314" spans="1:34">
      <c r="A314" s="1"/>
      <c r="B314" s="1"/>
    </row>
    <row r="315" spans="1:34">
      <c r="A315" s="1"/>
      <c r="B315" s="1"/>
    </row>
    <row r="316" spans="1:34">
      <c r="A316" s="1"/>
      <c r="B316" s="1"/>
    </row>
    <row r="317" spans="1:34">
      <c r="A317" s="1"/>
      <c r="B317" s="1"/>
    </row>
    <row r="318" spans="1:34">
      <c r="A318" s="1"/>
      <c r="B318" s="1"/>
    </row>
    <row r="319" spans="1:34">
      <c r="A319" s="1"/>
      <c r="B319" s="1"/>
    </row>
    <row r="320" spans="1:34">
      <c r="A320" s="1"/>
      <c r="B320" s="1"/>
    </row>
    <row r="321" spans="1:34">
      <c r="A321" s="1"/>
      <c r="B321" s="1"/>
    </row>
    <row r="322" spans="1:34">
      <c r="A322" s="1"/>
      <c r="B322" s="1"/>
    </row>
    <row r="323" spans="1:34">
      <c r="A323" s="1"/>
      <c r="B323" s="1"/>
    </row>
    <row r="324" spans="1:34">
      <c r="A324" s="1"/>
      <c r="B324" s="1"/>
    </row>
    <row r="325" spans="1:34">
      <c r="A325" s="1"/>
      <c r="B325" s="1"/>
    </row>
    <row r="326" spans="1:34">
      <c r="A326" s="1"/>
      <c r="B326" s="1"/>
    </row>
    <row r="327" spans="1:34">
      <c r="A327" s="1"/>
      <c r="B327" s="1"/>
    </row>
    <row r="328" spans="1:34">
      <c r="A328" s="1"/>
      <c r="B328" s="1"/>
    </row>
    <row r="329" spans="1:34">
      <c r="A329" s="1"/>
      <c r="B329" s="1"/>
    </row>
    <row r="330" spans="1:34">
      <c r="A330" s="1"/>
      <c r="B330" s="1"/>
      <c r="AH330" s="2"/>
    </row>
    <row r="331" spans="1:34">
      <c r="A331" s="1"/>
      <c r="B331" s="1"/>
    </row>
    <row r="332" spans="1:34">
      <c r="A332" s="1"/>
      <c r="B332" s="1"/>
      <c r="AH332" s="2"/>
    </row>
    <row r="333" spans="1:34">
      <c r="A333" s="1"/>
      <c r="B333" s="1"/>
    </row>
    <row r="334" spans="1:34">
      <c r="A334" s="1"/>
      <c r="B334" s="1"/>
    </row>
    <row r="335" spans="1:34">
      <c r="A335" s="1"/>
      <c r="B335" s="1"/>
    </row>
    <row r="336" spans="1:34">
      <c r="A336" s="1"/>
      <c r="B336" s="1"/>
      <c r="AH336" s="2"/>
    </row>
    <row r="337" spans="1:34">
      <c r="A337" s="1"/>
      <c r="B337" s="1"/>
    </row>
    <row r="338" spans="1:34">
      <c r="A338" s="1"/>
      <c r="B338" s="1"/>
    </row>
    <row r="339" spans="1:34">
      <c r="A339" s="1"/>
      <c r="B339" s="1"/>
    </row>
    <row r="340" spans="1:34">
      <c r="A340" s="1"/>
      <c r="B340" s="1"/>
    </row>
    <row r="341" spans="1:34">
      <c r="A341" s="1"/>
    </row>
    <row r="342" spans="1:34">
      <c r="A342" s="1"/>
      <c r="B342" s="1"/>
    </row>
    <row r="343" spans="1:34">
      <c r="A343" s="1"/>
      <c r="B343" s="1"/>
    </row>
    <row r="344" spans="1:34">
      <c r="A344" s="1"/>
      <c r="B344" s="1"/>
    </row>
    <row r="345" spans="1:34">
      <c r="A345" s="1"/>
      <c r="B345" s="1"/>
      <c r="AH345" s="2"/>
    </row>
    <row r="346" spans="1:34">
      <c r="A346" s="1"/>
      <c r="B346" s="1"/>
    </row>
    <row r="347" spans="1:34">
      <c r="A347" s="1"/>
      <c r="B347" s="1"/>
    </row>
    <row r="348" spans="1:34">
      <c r="A348" s="1"/>
      <c r="B348" s="1"/>
    </row>
    <row r="349" spans="1:34">
      <c r="A349" s="1"/>
      <c r="B349" s="1"/>
      <c r="AH349" s="2"/>
    </row>
    <row r="350" spans="1:34">
      <c r="A350" s="1"/>
      <c r="AH350" s="2"/>
    </row>
    <row r="351" spans="1:34">
      <c r="A351" s="1"/>
      <c r="B351" s="1"/>
    </row>
    <row r="352" spans="1:34">
      <c r="A352" s="1"/>
      <c r="B352" s="1"/>
    </row>
    <row r="353" spans="1:34">
      <c r="A353" s="1"/>
      <c r="B353" s="1"/>
    </row>
    <row r="354" spans="1:34">
      <c r="A354" s="1"/>
      <c r="B354" s="1"/>
    </row>
    <row r="355" spans="1:34">
      <c r="A355" s="1"/>
      <c r="B355" s="1"/>
    </row>
    <row r="356" spans="1:34">
      <c r="A356" s="1"/>
      <c r="B356" s="1"/>
      <c r="AH356" s="2"/>
    </row>
    <row r="357" spans="1:34">
      <c r="A357" s="1"/>
      <c r="B357" s="1"/>
    </row>
    <row r="358" spans="1:34">
      <c r="A358" s="1"/>
      <c r="B358" s="1"/>
    </row>
    <row r="359" spans="1:34">
      <c r="A359" s="1"/>
      <c r="B359" s="1"/>
      <c r="AH359" s="2"/>
    </row>
    <row r="360" spans="1:34">
      <c r="A360" s="1"/>
      <c r="B360" s="1"/>
    </row>
    <row r="361" spans="1:34">
      <c r="A361" s="1"/>
      <c r="B361" s="1"/>
    </row>
    <row r="362" spans="1:34">
      <c r="A362" s="1"/>
      <c r="B362" s="1"/>
      <c r="AH362" s="2"/>
    </row>
    <row r="363" spans="1:34">
      <c r="A363" s="1"/>
      <c r="B363" s="1"/>
    </row>
    <row r="364" spans="1:34">
      <c r="A364" s="1"/>
      <c r="B364" s="1"/>
    </row>
    <row r="365" spans="1:34">
      <c r="A365" s="1"/>
      <c r="B365" s="1"/>
    </row>
    <row r="366" spans="1:34">
      <c r="A366" s="1"/>
      <c r="B366" s="1"/>
    </row>
    <row r="367" spans="1:34">
      <c r="A367" s="1"/>
      <c r="B367" s="1"/>
    </row>
    <row r="368" spans="1:34">
      <c r="A368" s="1"/>
      <c r="B368" s="1"/>
    </row>
    <row r="369" spans="1:38">
      <c r="A369" s="1"/>
      <c r="B369" s="1"/>
      <c r="AH369" s="2"/>
    </row>
    <row r="370" spans="1:38">
      <c r="A370" s="1"/>
      <c r="B370" s="1"/>
    </row>
    <row r="371" spans="1:38">
      <c r="A371" s="1"/>
      <c r="B371" s="1"/>
      <c r="AH371" s="2"/>
    </row>
    <row r="372" spans="1:38">
      <c r="A372" s="1"/>
      <c r="B372" s="1"/>
      <c r="AH372" s="2"/>
    </row>
    <row r="373" spans="1:38">
      <c r="A373" s="1"/>
      <c r="B373" s="1"/>
    </row>
    <row r="374" spans="1:38">
      <c r="A374" s="1"/>
      <c r="B374" s="1"/>
    </row>
    <row r="375" spans="1:38">
      <c r="A375" s="1"/>
      <c r="B375" s="1"/>
    </row>
    <row r="376" spans="1:38">
      <c r="A376" s="1"/>
      <c r="B376" s="1"/>
      <c r="AH376" s="2"/>
    </row>
    <row r="377" spans="1:38">
      <c r="A377" s="1"/>
      <c r="B377" s="1"/>
      <c r="AH377" s="2"/>
    </row>
    <row r="378" spans="1:38">
      <c r="A378" s="1"/>
      <c r="B378" s="1"/>
    </row>
    <row r="379" spans="1:38">
      <c r="A379" s="1"/>
      <c r="B379" s="1"/>
      <c r="AL379" s="2"/>
    </row>
    <row r="380" spans="1:38">
      <c r="A380" s="1"/>
      <c r="B380" s="1"/>
    </row>
    <row r="381" spans="1:38">
      <c r="A381" s="1"/>
      <c r="B381" s="1"/>
      <c r="AH381" s="2"/>
    </row>
    <row r="382" spans="1:38">
      <c r="A382" s="1"/>
      <c r="B382" s="1"/>
    </row>
    <row r="383" spans="1:38">
      <c r="A383" s="1"/>
      <c r="B383" s="1"/>
      <c r="AH383" s="2"/>
      <c r="AL383" s="2"/>
    </row>
    <row r="384" spans="1:38">
      <c r="A384" s="1"/>
      <c r="B384" s="1"/>
    </row>
    <row r="385" spans="1:38">
      <c r="A385" s="1"/>
      <c r="B385" s="1"/>
      <c r="AL385" s="2"/>
    </row>
    <row r="386" spans="1:38">
      <c r="A386" s="1"/>
      <c r="B386" s="1"/>
      <c r="AL386" s="2"/>
    </row>
    <row r="387" spans="1:38">
      <c r="A387" s="1"/>
      <c r="B387" s="1"/>
    </row>
    <row r="388" spans="1:38">
      <c r="A388" s="1"/>
      <c r="B388" s="1"/>
    </row>
    <row r="389" spans="1:38">
      <c r="A389" s="1"/>
      <c r="B389" s="1"/>
      <c r="AH389" s="2"/>
      <c r="AL389" s="2"/>
    </row>
    <row r="390" spans="1:38">
      <c r="A390" s="1"/>
      <c r="B390" s="1"/>
      <c r="AL390" s="2"/>
    </row>
    <row r="391" spans="1:38">
      <c r="A391" s="1"/>
      <c r="B391" s="1"/>
      <c r="AL391" s="2"/>
    </row>
    <row r="392" spans="1:38">
      <c r="A392" s="1"/>
      <c r="B392" s="1"/>
    </row>
    <row r="393" spans="1:38">
      <c r="A393" s="1"/>
      <c r="B393" s="1"/>
      <c r="AL393" s="2"/>
    </row>
    <row r="394" spans="1:38">
      <c r="A394" s="1"/>
      <c r="B394" s="1"/>
      <c r="AL394" s="2"/>
    </row>
    <row r="395" spans="1:38">
      <c r="A395" s="1"/>
      <c r="B395" s="1"/>
      <c r="AL395" s="2"/>
    </row>
    <row r="396" spans="1:38">
      <c r="A396" s="1"/>
      <c r="B396" s="1"/>
    </row>
    <row r="397" spans="1:38">
      <c r="A397" s="1"/>
      <c r="B397" s="1"/>
    </row>
    <row r="398" spans="1:38">
      <c r="A398" s="1"/>
      <c r="B398" s="1"/>
    </row>
    <row r="399" spans="1:38">
      <c r="A399" s="1"/>
      <c r="B399" s="1"/>
      <c r="AH399" s="2"/>
    </row>
    <row r="400" spans="1:38">
      <c r="A400" s="1"/>
      <c r="B400" s="1"/>
    </row>
    <row r="401" spans="1:38">
      <c r="A401" s="1"/>
    </row>
    <row r="402" spans="1:38">
      <c r="A402" s="1"/>
    </row>
    <row r="403" spans="1:38">
      <c r="A403" s="1"/>
    </row>
    <row r="404" spans="1:38">
      <c r="A404" s="1"/>
      <c r="B404" s="1"/>
    </row>
    <row r="405" spans="1:38">
      <c r="A405" s="1"/>
      <c r="B405" s="1"/>
    </row>
    <row r="406" spans="1:38">
      <c r="A406" s="1"/>
      <c r="B406" s="1"/>
      <c r="AL406" s="2"/>
    </row>
    <row r="407" spans="1:38">
      <c r="A407" s="1"/>
      <c r="B407" s="1"/>
    </row>
    <row r="408" spans="1:38">
      <c r="A408" s="1"/>
      <c r="B408" s="1"/>
    </row>
    <row r="409" spans="1:38">
      <c r="A409" s="1"/>
      <c r="B409" s="1"/>
    </row>
    <row r="410" spans="1:38">
      <c r="A410" s="1"/>
      <c r="B410" s="1"/>
    </row>
    <row r="411" spans="1:38">
      <c r="A411" s="1"/>
      <c r="B411" s="1"/>
    </row>
    <row r="412" spans="1:38">
      <c r="A412" s="1"/>
      <c r="B412" s="1"/>
      <c r="AL412" s="2"/>
    </row>
    <row r="413" spans="1:38">
      <c r="A413" s="1"/>
      <c r="B413" s="1"/>
    </row>
    <row r="414" spans="1:38">
      <c r="A414" s="1"/>
      <c r="B414" s="1"/>
      <c r="AL414" s="2"/>
    </row>
    <row r="415" spans="1:38">
      <c r="A415" s="1"/>
      <c r="B415" s="1"/>
      <c r="AL415" s="2"/>
    </row>
    <row r="416" spans="1:38">
      <c r="A416" s="1"/>
      <c r="B416" s="1"/>
      <c r="AL416" s="2"/>
    </row>
    <row r="417" spans="1:38">
      <c r="A417" s="1"/>
      <c r="B417" s="1"/>
    </row>
    <row r="418" spans="1:38">
      <c r="A418" s="1"/>
      <c r="B418" s="1"/>
    </row>
    <row r="419" spans="1:38">
      <c r="A419" s="1"/>
      <c r="B419" s="1"/>
      <c r="AL419" s="2"/>
    </row>
    <row r="420" spans="1:38">
      <c r="A420" s="1"/>
      <c r="B420" s="1"/>
      <c r="AL420" s="2"/>
    </row>
    <row r="421" spans="1:38">
      <c r="A421" s="1"/>
      <c r="B421" s="1"/>
      <c r="AH421" s="2"/>
      <c r="AL421" s="2"/>
    </row>
    <row r="422" spans="1:38">
      <c r="A422" s="1"/>
      <c r="B422" s="1"/>
    </row>
    <row r="423" spans="1:38">
      <c r="A423" s="1"/>
      <c r="B423" s="1"/>
      <c r="AL423" s="2"/>
    </row>
    <row r="424" spans="1:38">
      <c r="A424" s="1"/>
      <c r="B424" s="1"/>
      <c r="AL424" s="2"/>
    </row>
    <row r="425" spans="1:38">
      <c r="A425" s="1"/>
      <c r="B425" s="1"/>
    </row>
    <row r="426" spans="1:38">
      <c r="A426" s="1"/>
      <c r="B426" s="1"/>
      <c r="AL426" s="2"/>
    </row>
    <row r="427" spans="1:38">
      <c r="A427" s="1"/>
      <c r="B427" s="1"/>
    </row>
    <row r="428" spans="1:38">
      <c r="A428" s="1"/>
      <c r="B428" s="1"/>
    </row>
    <row r="429" spans="1:38">
      <c r="A429" s="1"/>
      <c r="B429" s="1"/>
    </row>
    <row r="430" spans="1:38">
      <c r="A430" s="1"/>
      <c r="B430" s="1"/>
    </row>
    <row r="431" spans="1:38">
      <c r="A431" s="1"/>
      <c r="B431" s="1"/>
    </row>
    <row r="432" spans="1:38">
      <c r="A432" s="1"/>
      <c r="B432" s="1"/>
    </row>
    <row r="433" spans="1:34">
      <c r="A433" s="1"/>
      <c r="B433" s="1"/>
    </row>
    <row r="434" spans="1:34">
      <c r="A434" s="1"/>
      <c r="B434" s="1"/>
    </row>
    <row r="435" spans="1:34">
      <c r="A435" s="1"/>
      <c r="B435" s="1"/>
    </row>
    <row r="436" spans="1:34">
      <c r="A436" s="1"/>
      <c r="B436" s="1"/>
      <c r="AH436" s="2"/>
    </row>
    <row r="437" spans="1:34">
      <c r="A437" s="1"/>
      <c r="B437" s="1"/>
    </row>
    <row r="438" spans="1:34">
      <c r="A438" s="1"/>
      <c r="B438" s="1"/>
    </row>
    <row r="439" spans="1:34">
      <c r="A439" s="1"/>
      <c r="B439" s="1"/>
    </row>
    <row r="440" spans="1:34">
      <c r="A440" s="1"/>
      <c r="B440" s="1"/>
    </row>
    <row r="441" spans="1:34">
      <c r="A441" s="1"/>
      <c r="B441" s="1"/>
    </row>
    <row r="442" spans="1:34">
      <c r="A442" s="1"/>
      <c r="B442" s="1"/>
    </row>
    <row r="443" spans="1:34">
      <c r="A443" s="1"/>
      <c r="B443" s="1"/>
      <c r="AH443" s="2"/>
    </row>
    <row r="444" spans="1:34">
      <c r="A444" s="1"/>
      <c r="B444" s="1"/>
    </row>
    <row r="445" spans="1:34">
      <c r="A445" s="1"/>
      <c r="B445" s="1"/>
    </row>
    <row r="446" spans="1:34">
      <c r="A446" s="1"/>
      <c r="B446" s="1"/>
    </row>
    <row r="447" spans="1:34">
      <c r="A447" s="1"/>
      <c r="B447" s="1"/>
    </row>
    <row r="448" spans="1:34">
      <c r="A448" s="1"/>
      <c r="B448" s="1"/>
    </row>
    <row r="449" spans="1:34">
      <c r="A449" s="1"/>
      <c r="B449" s="1"/>
    </row>
    <row r="450" spans="1:34">
      <c r="A450" s="1"/>
      <c r="B450" s="1"/>
    </row>
    <row r="451" spans="1:34">
      <c r="A451" s="1"/>
      <c r="B451" s="1"/>
    </row>
    <row r="452" spans="1:34">
      <c r="A452" s="1"/>
      <c r="B452" s="1"/>
    </row>
    <row r="453" spans="1:34">
      <c r="A453" s="1"/>
      <c r="B453" s="1"/>
    </row>
    <row r="454" spans="1:34">
      <c r="A454" s="1"/>
      <c r="B454" s="1"/>
    </row>
    <row r="455" spans="1:34">
      <c r="A455" s="1"/>
      <c r="B455" s="1"/>
    </row>
    <row r="456" spans="1:34">
      <c r="A456" s="1"/>
      <c r="B456" s="1"/>
      <c r="AH456" s="2"/>
    </row>
    <row r="457" spans="1:34">
      <c r="A457" s="1"/>
      <c r="B457" s="1"/>
    </row>
    <row r="458" spans="1:34">
      <c r="A458" s="1"/>
      <c r="B458" s="1"/>
    </row>
    <row r="459" spans="1:34">
      <c r="A459" s="1"/>
      <c r="B459" s="1"/>
    </row>
    <row r="460" spans="1:34">
      <c r="A460" s="1"/>
      <c r="B460" s="1"/>
    </row>
    <row r="461" spans="1:34">
      <c r="A461" s="1"/>
      <c r="B461" s="1"/>
    </row>
    <row r="462" spans="1:34">
      <c r="A462" s="1"/>
      <c r="B462" s="1"/>
    </row>
    <row r="463" spans="1:34">
      <c r="A463" s="1"/>
      <c r="B463" s="1"/>
      <c r="AH463" s="2"/>
    </row>
    <row r="464" spans="1:34">
      <c r="A464" s="1"/>
      <c r="B464" s="1"/>
      <c r="AH464" s="2"/>
    </row>
    <row r="465" spans="1:34">
      <c r="A465" s="1"/>
      <c r="B465" s="1"/>
      <c r="AH465" s="2"/>
    </row>
    <row r="466" spans="1:34">
      <c r="A466" s="1"/>
      <c r="B466" s="1"/>
    </row>
    <row r="467" spans="1:34">
      <c r="A467" s="1"/>
      <c r="B467" s="1"/>
    </row>
    <row r="468" spans="1:34">
      <c r="A468" s="1"/>
      <c r="B468" s="1"/>
    </row>
    <row r="469" spans="1:34">
      <c r="A469" s="1"/>
      <c r="B469" s="1"/>
    </row>
    <row r="470" spans="1:34">
      <c r="A470" s="1"/>
      <c r="B470" s="1"/>
      <c r="AH470" s="2"/>
    </row>
    <row r="471" spans="1:34">
      <c r="A471" s="1"/>
      <c r="B471" s="1"/>
      <c r="AH471" s="2"/>
    </row>
    <row r="472" spans="1:34">
      <c r="A472" s="1"/>
      <c r="B472" s="1"/>
    </row>
    <row r="473" spans="1:34">
      <c r="A473" s="1"/>
    </row>
    <row r="474" spans="1:34">
      <c r="A474" s="1"/>
    </row>
    <row r="475" spans="1:34">
      <c r="A475" s="1"/>
    </row>
    <row r="476" spans="1:34">
      <c r="A476" s="1"/>
    </row>
    <row r="477" spans="1:34">
      <c r="A477" s="1"/>
    </row>
    <row r="478" spans="1:34">
      <c r="A478" s="1"/>
      <c r="AH478" s="2"/>
    </row>
    <row r="479" spans="1:34">
      <c r="A479" s="1"/>
      <c r="AH479" s="2"/>
    </row>
    <row r="480" spans="1:34">
      <c r="A480" s="1"/>
    </row>
    <row r="481" spans="1:34">
      <c r="A481" s="1"/>
    </row>
    <row r="482" spans="1:34">
      <c r="A482" s="1"/>
    </row>
    <row r="483" spans="1:34">
      <c r="A483" s="1"/>
    </row>
    <row r="484" spans="1:34">
      <c r="A484" s="1"/>
    </row>
    <row r="485" spans="1:34">
      <c r="A485" s="1"/>
    </row>
    <row r="486" spans="1:34">
      <c r="A486" s="1"/>
    </row>
    <row r="487" spans="1:34">
      <c r="A487" s="1"/>
      <c r="AH487" s="2"/>
    </row>
    <row r="488" spans="1:34">
      <c r="A488" s="1"/>
    </row>
    <row r="489" spans="1:34">
      <c r="A489" s="1"/>
    </row>
    <row r="490" spans="1:34">
      <c r="A490" s="1"/>
    </row>
    <row r="491" spans="1:34">
      <c r="A491" s="1"/>
    </row>
    <row r="492" spans="1:34">
      <c r="A492" s="1"/>
    </row>
    <row r="493" spans="1:34">
      <c r="A493" s="1"/>
    </row>
    <row r="494" spans="1:34">
      <c r="A494" s="1"/>
    </row>
    <row r="495" spans="1:34">
      <c r="A495" s="1"/>
    </row>
    <row r="496" spans="1:34">
      <c r="A496" s="1"/>
    </row>
    <row r="497" spans="1:38">
      <c r="A497" s="1"/>
    </row>
    <row r="498" spans="1:38">
      <c r="A498" s="1"/>
    </row>
    <row r="499" spans="1:38">
      <c r="A499" s="1"/>
    </row>
    <row r="500" spans="1:38">
      <c r="A500" s="1"/>
    </row>
    <row r="501" spans="1:38">
      <c r="A501" s="1"/>
    </row>
    <row r="502" spans="1:38">
      <c r="A502" s="1"/>
    </row>
    <row r="503" spans="1:38">
      <c r="A503" s="1"/>
    </row>
    <row r="504" spans="1:38">
      <c r="A504" s="1"/>
      <c r="AL504" s="2"/>
    </row>
    <row r="505" spans="1:38">
      <c r="A505" s="1"/>
    </row>
    <row r="506" spans="1:38">
      <c r="A506" s="1"/>
    </row>
    <row r="507" spans="1:38">
      <c r="A507" s="1"/>
    </row>
    <row r="508" spans="1:38">
      <c r="A508" s="1"/>
    </row>
    <row r="509" spans="1:38">
      <c r="A509" s="1"/>
    </row>
    <row r="510" spans="1:38">
      <c r="A510" s="1"/>
    </row>
    <row r="511" spans="1:38">
      <c r="A511" s="1"/>
    </row>
    <row r="512" spans="1:38">
      <c r="A512" s="1"/>
      <c r="AL512" s="2"/>
    </row>
    <row r="513" spans="1:38">
      <c r="A513" s="1"/>
    </row>
    <row r="514" spans="1:38">
      <c r="A514" s="1"/>
      <c r="AL514" s="2"/>
    </row>
    <row r="515" spans="1:38">
      <c r="A515" s="1"/>
      <c r="AL515" s="2"/>
    </row>
    <row r="516" spans="1:38">
      <c r="A516" s="1"/>
    </row>
    <row r="517" spans="1:38">
      <c r="A517" s="1"/>
      <c r="AL517" s="2"/>
    </row>
    <row r="518" spans="1:38">
      <c r="A518" s="1"/>
      <c r="AL518" s="2"/>
    </row>
    <row r="519" spans="1:38">
      <c r="A519" s="1"/>
    </row>
    <row r="520" spans="1:38">
      <c r="A520" s="1"/>
      <c r="AL520" s="2"/>
    </row>
    <row r="521" spans="1:38">
      <c r="A521" s="1"/>
      <c r="AL521" s="2"/>
    </row>
    <row r="522" spans="1:38">
      <c r="A522" s="1"/>
      <c r="AL522" s="2"/>
    </row>
    <row r="523" spans="1:38">
      <c r="A523" s="1"/>
      <c r="AL523" s="2"/>
    </row>
    <row r="524" spans="1:38">
      <c r="A524" s="1"/>
    </row>
    <row r="525" spans="1:38">
      <c r="A525" s="1"/>
      <c r="AL525" s="2"/>
    </row>
    <row r="526" spans="1:38">
      <c r="A526" s="1"/>
      <c r="AL526" s="2"/>
    </row>
    <row r="527" spans="1:38">
      <c r="A527" s="1"/>
      <c r="AL527" s="2"/>
    </row>
    <row r="528" spans="1:38">
      <c r="A528" s="1"/>
    </row>
    <row r="529" spans="1:38">
      <c r="A529" s="1"/>
      <c r="AL529" s="2"/>
    </row>
    <row r="530" spans="1:38">
      <c r="A530" s="1"/>
      <c r="AL530" s="2"/>
    </row>
    <row r="531" spans="1:38">
      <c r="A531" s="1"/>
      <c r="AL531" s="2"/>
    </row>
    <row r="532" spans="1:38">
      <c r="A532" s="1"/>
    </row>
    <row r="533" spans="1:38">
      <c r="A533" s="1"/>
      <c r="AL533" s="2"/>
    </row>
    <row r="534" spans="1:38">
      <c r="A534" s="1"/>
      <c r="AL534" s="2"/>
    </row>
    <row r="535" spans="1:38">
      <c r="A535" s="1"/>
      <c r="AL535" s="2"/>
    </row>
    <row r="536" spans="1:38">
      <c r="A536" s="1"/>
    </row>
    <row r="537" spans="1:38">
      <c r="A537" s="1"/>
      <c r="AL537" s="2"/>
    </row>
    <row r="538" spans="1:38">
      <c r="A538" s="1"/>
    </row>
    <row r="539" spans="1:38">
      <c r="A539" s="1"/>
    </row>
    <row r="540" spans="1:38">
      <c r="A540" s="1"/>
    </row>
    <row r="541" spans="1:38">
      <c r="A541" s="1"/>
    </row>
    <row r="542" spans="1:38">
      <c r="A542" s="1"/>
    </row>
    <row r="543" spans="1:38">
      <c r="A543" s="1"/>
    </row>
    <row r="544" spans="1:38">
      <c r="A544" s="1"/>
    </row>
    <row r="545" spans="1:1">
      <c r="A545" s="1"/>
    </row>
    <row r="546" spans="1:1">
      <c r="A546" s="1"/>
    </row>
    <row r="547" spans="1:1">
      <c r="A547" s="1"/>
    </row>
    <row r="548" spans="1:1">
      <c r="A548" s="1"/>
    </row>
    <row r="549" spans="1:1">
      <c r="A549" s="1"/>
    </row>
    <row r="550" spans="1:1">
      <c r="A550" s="1"/>
    </row>
    <row r="551" spans="1:1">
      <c r="A551" s="1"/>
    </row>
    <row r="552" spans="1:1">
      <c r="A552" s="1"/>
    </row>
    <row r="553" spans="1:1">
      <c r="A553" s="1"/>
    </row>
    <row r="554" spans="1:1">
      <c r="A554" s="1"/>
    </row>
    <row r="555" spans="1:1">
      <c r="A555" s="1"/>
    </row>
    <row r="556" spans="1:1">
      <c r="A556" s="1"/>
    </row>
    <row r="557" spans="1:1">
      <c r="A557" s="1"/>
    </row>
    <row r="558" spans="1:1">
      <c r="A558" s="1"/>
    </row>
    <row r="559" spans="1:1">
      <c r="A559" s="1"/>
    </row>
    <row r="560" spans="1:1">
      <c r="A560" s="1"/>
    </row>
  </sheetData>
  <mergeCells count="6">
    <mergeCell ref="AA1:AJ1"/>
    <mergeCell ref="A1:G1"/>
    <mergeCell ref="H1:K1"/>
    <mergeCell ref="L1:S1"/>
    <mergeCell ref="T1:W1"/>
    <mergeCell ref="X1:Z1"/>
  </mergeCells>
  <hyperlinks>
    <hyperlink ref="B3" r:id="rId1" display="https://fbref.com/en/players/774cf58b/Max-Aarons" xr:uid="{127F6AE6-B1A8-475B-955B-79C356ED40AF}"/>
    <hyperlink ref="C3" r:id="rId2" display="https://fbref.com/en/country/ENG/England-Football" xr:uid="{E09AAA48-3FA3-40CA-AAF4-64642B29A726}"/>
    <hyperlink ref="E3" r:id="rId3" display="https://fbref.com/en/squads/4ba7cbea/Bournemouth-Stats" xr:uid="{8BE882F9-837E-409B-9D6A-534B1DC3E660}"/>
    <hyperlink ref="AK3" r:id="rId4" display="https://fbref.com/en/players/774cf58b/matchlogs/2023-2024/summary/Max-Aarons-Match-Logs" xr:uid="{FEFA3833-EED3-4696-95A2-DEE75DB5EDA1}"/>
    <hyperlink ref="B4" r:id="rId5" display="https://fbref.com/en/players/77816c91/Benie-Adama-Traore" xr:uid="{CC59E24C-EA5B-49F7-9844-4107963FADE6}"/>
    <hyperlink ref="C4" r:id="rId6" display="https://fbref.com/en/country/CIV/Cote-dIvoire-Football" xr:uid="{7E9503D1-87B9-4735-BF6D-A7D70D2C8068}"/>
    <hyperlink ref="E4" r:id="rId7" display="https://fbref.com/en/squads/1df6b87e/Sheffield-United-Stats" xr:uid="{D5D5767B-A3BC-46AF-B10F-20EA22177A34}"/>
    <hyperlink ref="AK4" r:id="rId8" display="https://fbref.com/en/players/77816c91/matchlogs/2023-2024/summary/Benie-Adama-Traore-Match-Logs" xr:uid="{A76451AD-F42D-4A44-8D03-4CE71C1F6A42}"/>
    <hyperlink ref="B5" r:id="rId9" display="https://fbref.com/en/players/0480ebc7/Elijah-Adebayo" xr:uid="{44F30259-3F73-4F9F-A00D-0493D9CD89CD}"/>
    <hyperlink ref="C5" r:id="rId10" display="https://fbref.com/en/country/ENG/England-Football" xr:uid="{A1A0717F-BB04-45EA-9D1A-45D8FB28C2F2}"/>
    <hyperlink ref="E5" r:id="rId11" display="https://fbref.com/en/squads/e297cd13/Luton-Town-Stats" xr:uid="{6E3070F6-40FA-4372-8CE6-FF6645321847}"/>
    <hyperlink ref="AK5" r:id="rId12" display="https://fbref.com/en/players/0480ebc7/matchlogs/2023-2024/summary/Elijah-Adebayo-Match-Logs" xr:uid="{F3C30777-8EB5-408B-81B7-BE540224FD7E}"/>
    <hyperlink ref="B6" r:id="rId13" display="https://fbref.com/en/players/4dcec659/Simon-Adingra" xr:uid="{6340EE66-4A3A-46AA-8B5A-D8D82F960479}"/>
    <hyperlink ref="C6" r:id="rId14" display="https://fbref.com/en/country/CIV/Cote-dIvoire-Football" xr:uid="{6AA8CA56-DBAB-49AA-AF73-D36C0FA08D6A}"/>
    <hyperlink ref="E6" r:id="rId15" display="https://fbref.com/en/squads/d07537b9/Brighton-and-Hove-Albion-Stats" xr:uid="{67F8EBB8-0CDE-4BC9-B940-0E7D04CC8E3A}"/>
    <hyperlink ref="AK6" r:id="rId16" display="https://fbref.com/en/players/4dcec659/matchlogs/2023-2024/summary/Simon-Adingra-Match-Logs" xr:uid="{1A15A7F1-5C11-4518-8257-5A6209968B7B}"/>
    <hyperlink ref="B7" r:id="rId17" display="https://fbref.com/en/players/288e1e13/Nayef-Aguerd" xr:uid="{C9DC8E97-A956-476F-84A9-B5B737D75E9D}"/>
    <hyperlink ref="C7" r:id="rId18" display="https://fbref.com/en/country/MAR/Morocco-Football" xr:uid="{6DF221F6-F995-46FE-BF28-7F2DF5521F4F}"/>
    <hyperlink ref="E7" r:id="rId19" display="https://fbref.com/en/squads/7c21e445/West-Ham-United-Stats" xr:uid="{CCC15E9F-7795-4525-8DAA-624188AD4E02}"/>
    <hyperlink ref="AK7" r:id="rId20" display="https://fbref.com/en/players/288e1e13/matchlogs/2023-2024/summary/Nayef-Aguerd-Match-Logs" xr:uid="{629BA821-5F1D-4AEC-A20B-25390B07CAD8}"/>
    <hyperlink ref="B8" r:id="rId21" display="https://fbref.com/en/players/eab957a3/Anel-Ahmedhodzic" xr:uid="{35686BF1-0E60-463C-A7D1-F75200875E98}"/>
    <hyperlink ref="C8" r:id="rId22" display="https://fbref.com/en/country/BIH/Bosnia-and-Herzegovina-Football" xr:uid="{F2EBA0BB-2DC1-450C-A469-1225466796AA}"/>
    <hyperlink ref="E8" r:id="rId23" display="https://fbref.com/en/squads/1df6b87e/Sheffield-United-Stats" xr:uid="{A9EF23D1-C63C-4FC3-A020-C9B09F0AC1F5}"/>
    <hyperlink ref="AK8" r:id="rId24" display="https://fbref.com/en/players/eab957a3/matchlogs/2023-2024/summary/Anel-Ahmedhodzic-Match-Logs" xr:uid="{D94D5D87-7AD9-4B91-A517-84C9C351FE62}"/>
    <hyperlink ref="B9" r:id="rId25" display="https://fbref.com/en/players/246d153b/Ola-Aina" xr:uid="{F28ED33E-CF9A-41EE-B763-BFCC7927A804}"/>
    <hyperlink ref="C9" r:id="rId26" display="https://fbref.com/en/country/NGA/Nigeria-Football" xr:uid="{62102B65-1353-4D86-A591-B9B809D489B8}"/>
    <hyperlink ref="E9" r:id="rId27" display="https://fbref.com/en/squads/e4a775cb/Nottingham-Forest-Stats" xr:uid="{FA6F4D8E-8E1E-4F13-A4C8-DE56183BBBCD}"/>
    <hyperlink ref="AK9" r:id="rId28" display="https://fbref.com/en/players/246d153b/matchlogs/2023-2024/summary/Ola-Aina-Match-Logs" xr:uid="{599789D7-D64C-4FCE-B284-9ED23A9ED3B9}"/>
    <hyperlink ref="B10" r:id="rId29" display="https://fbref.com/en/players/9b398aea/Rayan-Ait-Nouri" xr:uid="{E81958E7-5289-4201-9370-409182CABD74}"/>
    <hyperlink ref="C10" r:id="rId30" display="https://fbref.com/en/country/ALG/Algeria-Football" xr:uid="{42D1BA05-9C92-4DE6-B2CF-A5C6A8ED07B6}"/>
    <hyperlink ref="E10" r:id="rId31" display="https://fbref.com/en/squads/8cec06e1/Wolverhampton-Wanderers-Stats" xr:uid="{7F34269D-589C-48C4-A7D4-C7A318A28C12}"/>
    <hyperlink ref="AK10" r:id="rId32" display="https://fbref.com/en/players/9b398aea/matchlogs/2023-2024/summary/Rayan-Ait-Nouri-Match-Logs" xr:uid="{D1984B02-DAAE-4888-A484-717BF6012BEA}"/>
    <hyperlink ref="B11" r:id="rId33" display="https://fbref.com/en/players/a8c0acb7/Kristoffer-Ajer" xr:uid="{A1E2486B-F73B-4F5F-80DC-85177E66CCC4}"/>
    <hyperlink ref="C11" r:id="rId34" display="https://fbref.com/en/country/NOR/Norway-Football" xr:uid="{A14A5C45-C01A-4035-A7CD-4837C5BF48AB}"/>
    <hyperlink ref="E11" r:id="rId35" display="https://fbref.com/en/squads/cd051869/Brentford-Stats" xr:uid="{CE725E1C-AC6E-4ADE-AE24-9A2DCE98554E}"/>
    <hyperlink ref="AK11" r:id="rId36" display="https://fbref.com/en/players/a8c0acb7/matchlogs/2023-2024/summary/Kristoffer-Ajer-Match-Logs" xr:uid="{755767D9-5EF7-4B3F-8948-BC088E1C8109}"/>
    <hyperlink ref="B12" r:id="rId37" display="https://fbref.com/en/players/89ac64a6/Manuel-Akanji" xr:uid="{35DEAD13-8158-4B41-86B0-CD4433C9D08A}"/>
    <hyperlink ref="C12" r:id="rId38" display="https://fbref.com/en/country/SUI/Switzerland-Football" xr:uid="{BE3714B5-F63B-4B04-9527-28B950C4E06A}"/>
    <hyperlink ref="E12" r:id="rId39" display="https://fbref.com/en/squads/b8fd03ef/Manchester-City-Stats" xr:uid="{76466E49-2F99-4788-9F85-7F650057D2F1}"/>
    <hyperlink ref="AK12" r:id="rId40" display="https://fbref.com/en/players/89ac64a6/matchlogs/2023-2024/summary/Manuel-Akanji-Match-Logs" xr:uid="{A6F34C98-283E-4747-94FD-345738510D74}"/>
    <hyperlink ref="B13" r:id="rId41" display="https://fbref.com/en/players/eaeca114/Nathan-Ake" xr:uid="{D24E7225-1718-43BC-A50C-A8259A4B4BBB}"/>
    <hyperlink ref="C13" r:id="rId42" display="https://fbref.com/en/country/NED/Netherlands-Football" xr:uid="{42986821-30E6-4F64-9E65-D1CA71286B91}"/>
    <hyperlink ref="E13" r:id="rId43" display="https://fbref.com/en/squads/b8fd03ef/Manchester-City-Stats" xr:uid="{5C6B4ADC-72C8-484F-8B42-F8A679C170AC}"/>
    <hyperlink ref="AK13" r:id="rId44" display="https://fbref.com/en/players/eaeca114/matchlogs/2023-2024/summary/Nathan-Ake-Match-Logs" xr:uid="{BD871450-8F2E-4D60-B53C-862AC2821DE6}"/>
    <hyperlink ref="B14" r:id="rId45" display="https://fbref.com/en/players/cd1acf9d/Trent-Alexander-Arnold" xr:uid="{A3DE8566-DCB3-4777-A06F-E158960BAE09}"/>
    <hyperlink ref="C14" r:id="rId46" display="https://fbref.com/en/country/ENG/England-Football" xr:uid="{009DA749-ECFF-49E8-9001-A187C5DD39DF}"/>
    <hyperlink ref="E14" r:id="rId47" display="https://fbref.com/en/squads/822bd0ba/Liverpool-Stats" xr:uid="{7C9EF8A9-DCE9-4FD1-977E-7B370AD43FEB}"/>
    <hyperlink ref="AK14" r:id="rId48" display="https://fbref.com/en/players/cd1acf9d/matchlogs/2023-2024/summary/Trent-Alexander-Arnold-Match-Logs" xr:uid="{37F9433D-5343-4C29-A6ED-093ECEFA1FBF}"/>
    <hyperlink ref="B15" r:id="rId49" display="https://fbref.com/en/players/7a2e46a8/Alisson" xr:uid="{B1A6611F-6F41-4AB2-A3DE-B02CE5B12EFC}"/>
    <hyperlink ref="C15" r:id="rId50" display="https://fbref.com/en/country/BRA/Brazil-Football" xr:uid="{9C3ED4F1-3797-492A-A714-34840375CDA0}"/>
    <hyperlink ref="E15" r:id="rId51" display="https://fbref.com/en/squads/822bd0ba/Liverpool-Stats" xr:uid="{ACE1EDB6-0D80-4A0D-9F6C-1D32F8EBD4F8}"/>
    <hyperlink ref="AK15" r:id="rId52" display="https://fbref.com/en/players/7a2e46a8/matchlogs/2023-2024/summary/Alisson-Match-Logs" xr:uid="{BC845893-21D5-4F8F-AFA2-B17B2373804D}"/>
    <hyperlink ref="B16" r:id="rId53" display="https://fbref.com/en/players/862a1c15/Miguel-Almiron" xr:uid="{D599039F-3105-4745-A826-3054A2E76288}"/>
    <hyperlink ref="C16" r:id="rId54" display="https://fbref.com/en/country/PAR/Paraguay-Football" xr:uid="{0EC86273-E1B0-490E-B82B-529EA25C9AFB}"/>
    <hyperlink ref="E16" r:id="rId55" display="https://fbref.com/en/squads/b2b47a98/Newcastle-United-Stats" xr:uid="{A9B21FB5-6B73-4080-902E-C46F1A321FD3}"/>
    <hyperlink ref="AK16" r:id="rId56" display="https://fbref.com/en/players/862a1c15/matchlogs/2023-2024/summary/Miguel-Almiron-Match-Logs" xr:uid="{B9DB9C5B-9EC9-4D11-B073-3D71E2A5ABDF}"/>
    <hyperlink ref="B17" r:id="rId57" display="https://fbref.com/en/players/15ab5a2b/Julian-Alvarez" xr:uid="{6B606DF2-218A-4C72-A462-BD2D37F324F4}"/>
    <hyperlink ref="C17" r:id="rId58" display="https://fbref.com/en/country/ARG/Argentina-Football" xr:uid="{21269A03-C90A-47F4-BA25-8138223496E4}"/>
    <hyperlink ref="E17" r:id="rId59" display="https://fbref.com/en/squads/b8fd03ef/Manchester-City-Stats" xr:uid="{D68797D7-5D39-4A5F-803E-B3AB87007B4A}"/>
    <hyperlink ref="AK17" r:id="rId60" display="https://fbref.com/en/players/15ab5a2b/matchlogs/2023-2024/summary/Julian-Alvarez-Match-Logs" xr:uid="{944A9ED9-5767-426E-A339-91AA62D9DAB7}"/>
    <hyperlink ref="B18" r:id="rId61" display="https://fbref.com/en/players/2ee5b0c9/Zeki-Amdouni" xr:uid="{D053B682-BACA-4A30-A0BE-7FCC53F1FC63}"/>
    <hyperlink ref="C18" r:id="rId62" display="https://fbref.com/en/country/SUI/Switzerland-Football" xr:uid="{445CEBD9-DF25-42B8-A6D6-084789535D79}"/>
    <hyperlink ref="E18" r:id="rId63" display="https://fbref.com/en/squads/943e8050/Burnley-Stats" xr:uid="{6B96128B-178F-4A96-B7EA-BE5CBF76677D}"/>
    <hyperlink ref="AK18" r:id="rId64" display="https://fbref.com/en/players/2ee5b0c9/matchlogs/2023-2024/summary/Zeki-Amdouni-Match-Logs" xr:uid="{0EF501F5-C54D-4193-82AC-34042F7CE8FA}"/>
    <hyperlink ref="B19" r:id="rId65" display="https://fbref.com/en/players/e34fc66d/Joachim-Andersen" xr:uid="{8A20A64C-6A35-4A7F-9C64-3A668830D5B9}"/>
    <hyperlink ref="C19" r:id="rId66" display="https://fbref.com/en/country/DEN/Denmark-Football" xr:uid="{05D0892E-D98B-4812-97BE-DB253092562A}"/>
    <hyperlink ref="E19" r:id="rId67" display="https://fbref.com/en/squads/47c64c55/Crystal-Palace-Stats" xr:uid="{07D9B91F-556B-4E84-84B4-4981C9F3B17A}"/>
    <hyperlink ref="AK19" r:id="rId68" display="https://fbref.com/en/players/e34fc66d/matchlogs/2023-2024/summary/Joachim-Andersen-Match-Logs" xr:uid="{836849E5-BEBC-4D22-843B-428D146EB2FB}"/>
    <hyperlink ref="B20" r:id="rId69" display="https://fbref.com/en/players/de31038e/Elliot-Anderson" xr:uid="{8A786A0A-4458-4F92-AB6D-95120FC805D7}"/>
    <hyperlink ref="C20" r:id="rId70" display="https://fbref.com/en/country/SCO/Scotland-Football" xr:uid="{0C98294A-80BB-42C0-9010-90BBD27BECFD}"/>
    <hyperlink ref="E20" r:id="rId71" display="https://fbref.com/en/squads/b2b47a98/Newcastle-United-Stats" xr:uid="{60638909-FB2F-4AA8-8996-3C60F001E9A6}"/>
    <hyperlink ref="AK20" r:id="rId72" display="https://fbref.com/en/players/de31038e/matchlogs/2023-2024/summary/Elliot-Anderson-Match-Logs" xr:uid="{00EEC407-FA30-45C7-9DE6-2A9E67F1A419}"/>
    <hyperlink ref="B21" r:id="rId73" display="https://fbref.com/en/players/e4238fb1/Jaidon-Anthony" xr:uid="{EDFDE324-6910-4DFE-ACC3-2BD9392BB7E9}"/>
    <hyperlink ref="C21" r:id="rId74" display="https://fbref.com/en/country/ENG/England-Football" xr:uid="{2A555478-B8BE-45B1-B0CA-E8EB2360E475}"/>
    <hyperlink ref="E21" r:id="rId75" display="https://fbref.com/en/squads/4ba7cbea/Bournemouth-Stats" xr:uid="{13F00A05-CA7B-4801-AD63-E8D588EDBE9A}"/>
    <hyperlink ref="AK21" r:id="rId76" display="https://fbref.com/en/players/e4238fb1/matchlogs/2023-2024/summary/Jaidon-Anthony-Match-Logs" xr:uid="{3E510D5F-42F8-4F40-AC05-91AB4806E83D}"/>
    <hyperlink ref="B22" r:id="rId77" display="https://fbref.com/en/players/ac05f970/Michail-Antonio" xr:uid="{1CBA3D7E-E854-475E-9F49-D054799A23FD}"/>
    <hyperlink ref="C22" r:id="rId78" display="https://fbref.com/en/country/JAM/Jamaica-Football" xr:uid="{EC22D242-E7E9-4FEB-AEBB-3EFCC79D5A4B}"/>
    <hyperlink ref="E22" r:id="rId79" display="https://fbref.com/en/squads/7c21e445/West-Ham-United-Stats" xr:uid="{13E34791-C7E1-4FB0-9627-AFC5F5EA873E}"/>
    <hyperlink ref="AK22" r:id="rId80" display="https://fbref.com/en/players/ac05f970/matchlogs/2023-2024/summary/Michail-Antonio-Match-Logs" xr:uid="{61963166-02AF-4E46-82A6-6733CB536B6E}"/>
    <hyperlink ref="B23" r:id="rId81" display="https://fbref.com/en/players/99127249/Antony" xr:uid="{6CE91EAD-4271-4CE9-8C83-E37388EDC722}"/>
    <hyperlink ref="C23" r:id="rId82" display="https://fbref.com/en/country/BRA/Brazil-Football" xr:uid="{A1491F63-D8F0-4D6A-9D66-562C97849BE0}"/>
    <hyperlink ref="E23" r:id="rId83" display="https://fbref.com/en/squads/19538871/Manchester-United-Stats" xr:uid="{F28F486F-AAB1-4091-B7A8-ADD14850F50C}"/>
    <hyperlink ref="AK23" r:id="rId84" display="https://fbref.com/en/players/99127249/matchlogs/2023-2024/summary/Antony-Match-Logs" xr:uid="{8A4C3F86-A77F-48C3-9333-777BCCA1EDF4}"/>
    <hyperlink ref="B24" r:id="rId85" display="https://fbref.com/en/players/2f965a72/Alphonse-Areola" xr:uid="{01E19115-D595-4B11-9CBA-DA534F0AEBA6}"/>
    <hyperlink ref="C24" r:id="rId86" display="https://fbref.com/en/country/FRA/France-Football" xr:uid="{72536540-C88C-4E18-A78C-7DBF6A1A2318}"/>
    <hyperlink ref="E24" r:id="rId87" display="https://fbref.com/en/squads/7c21e445/West-Ham-United-Stats" xr:uid="{745C1B20-2985-49D7-8C96-DD86F456BC76}"/>
    <hyperlink ref="AK24" r:id="rId88" display="https://fbref.com/en/players/2f965a72/matchlogs/2023-2024/summary/Alphonse-Areola-Match-Logs" xr:uid="{6878895C-3C37-4A05-9DE6-37A26A67686E}"/>
    <hyperlink ref="B25" r:id="rId89" display="https://fbref.com/en/players/5c2b4f07/Serge-Aurier" xr:uid="{0D165D1F-CF37-4B78-A9C5-E38DD73E3062}"/>
    <hyperlink ref="C25" r:id="rId90" display="https://fbref.com/en/country/CIV/Cote-dIvoire-Football" xr:uid="{FDC9229F-DE64-4D0E-AA8D-7460B43F63AE}"/>
    <hyperlink ref="E25" r:id="rId91" display="https://fbref.com/en/squads/e4a775cb/Nottingham-Forest-Stats" xr:uid="{91D6B0CF-3B79-4169-B04D-88B4A9A29886}"/>
    <hyperlink ref="AK25" r:id="rId92" display="https://fbref.com/en/players/5c2b4f07/matchlogs/2023-2024/summary/Serge-Aurier-Match-Logs" xr:uid="{7009093D-5A40-4C0A-AEA6-5E6944FAF6EF}"/>
    <hyperlink ref="B26" r:id="rId93" display="https://fbref.com/en/players/e5478b87/Taiwo-Awoniyi" xr:uid="{B1C10608-2466-490A-952F-F682581E92A2}"/>
    <hyperlink ref="C26" r:id="rId94" display="https://fbref.com/en/country/NGA/Nigeria-Football" xr:uid="{2EC88D2C-1A86-4333-9BAC-61697577B733}"/>
    <hyperlink ref="E26" r:id="rId95" display="https://fbref.com/en/squads/e4a775cb/Nottingham-Forest-Stats" xr:uid="{DF9C9A35-A588-4FA3-B34F-476DDC4D8C8D}"/>
    <hyperlink ref="AK26" r:id="rId96" display="https://fbref.com/en/players/e5478b87/matchlogs/2023-2024/summary/Taiwo-Awoniyi-Match-Logs" xr:uid="{4585ABBC-7589-4A17-8267-17987B616C86}"/>
    <hyperlink ref="B27" r:id="rId97" display="https://fbref.com/en/players/da052c14/Jordan-Ayew" xr:uid="{995F6A9D-104D-442F-B4F1-8271F7E9E375}"/>
    <hyperlink ref="C27" r:id="rId98" display="https://fbref.com/en/country/GHA/Ghana-Football" xr:uid="{64564203-0EE6-4E21-B75F-522444F7DD0D}"/>
    <hyperlink ref="E27" r:id="rId99" display="https://fbref.com/en/squads/47c64c55/Crystal-Palace-Stats" xr:uid="{B10BE69B-7734-47DF-87DB-92F90D791872}"/>
    <hyperlink ref="AK27" r:id="rId100" display="https://fbref.com/en/players/da052c14/matchlogs/2023-2024/summary/Jordan-Ayew-Match-Logs" xr:uid="{D7A8CE82-AD6E-4EAF-8C48-DD0603BB8E5B}"/>
    <hyperlink ref="B28" r:id="rId101" display="https://fbref.com/en/players/3a233281/Leon-Bailey" xr:uid="{AC9FB2F4-147A-4B1E-9F02-23D95063BB40}"/>
    <hyperlink ref="C28" r:id="rId102" display="https://fbref.com/en/country/JAM/Jamaica-Football" xr:uid="{155F2730-04F5-4D9A-9ED2-56372376B7C0}"/>
    <hyperlink ref="E28" r:id="rId103" display="https://fbref.com/en/squads/8602292d/Aston-Villa-Stats" xr:uid="{26606498-2C3C-4600-8C80-88C5F95479E0}"/>
    <hyperlink ref="AK28" r:id="rId104" display="https://fbref.com/en/players/3a233281/matchlogs/2023-2024/summary/Leon-Bailey-Match-Logs" xr:uid="{B9AC602F-1863-4CFA-968C-1047E31F941A}"/>
    <hyperlink ref="B29" r:id="rId105" display="https://fbref.com/en/players/394854c4/George-Baldock" xr:uid="{D63A6E65-34D2-4BBC-A99C-EE80484F81A3}"/>
    <hyperlink ref="C29" r:id="rId106" display="https://fbref.com/en/country/GRE/Greece-Football" xr:uid="{8EB5E58E-5FBE-468E-964A-FD7BFA73DFAA}"/>
    <hyperlink ref="E29" r:id="rId107" display="https://fbref.com/en/squads/1df6b87e/Sheffield-United-Stats" xr:uid="{8BB0A657-46B8-4E82-BD29-00E33353CBAD}"/>
    <hyperlink ref="AK29" r:id="rId108" display="https://fbref.com/en/players/394854c4/matchlogs/2023-2024/summary/George-Baldock-Match-Logs" xr:uid="{9A7801CD-43A3-4CC2-BF9A-C9FFBF9EB9D8}"/>
    <hyperlink ref="B30" r:id="rId109" display="https://fbref.com/en/players/2886c9b5/Shandon-Baptiste" xr:uid="{45097C37-480A-4C5E-B01D-0CCA1F78D4C6}"/>
    <hyperlink ref="C30" r:id="rId110" display="https://fbref.com/en/country/GRN/Grenada-Football" xr:uid="{3E313A47-D960-48B1-9B00-D36794FA44AE}"/>
    <hyperlink ref="E30" r:id="rId111" display="https://fbref.com/en/squads/cd051869/Brentford-Stats" xr:uid="{3ABA37C6-5E66-4DC8-9BA9-F6EEA346F7E3}"/>
    <hyperlink ref="AK30" r:id="rId112" display="https://fbref.com/en/players/2886c9b5/matchlogs/2023-2024/summary/Shandon-Baptiste-Match-Logs" xr:uid="{B13EB7FF-EB54-4520-86D3-7E77837AB2A1}"/>
    <hyperlink ref="B31" r:id="rId113" display="https://fbref.com/en/players/3ea50f67/Harvey-Barnes" xr:uid="{E9751746-C517-473C-8887-13505121E5C9}"/>
    <hyperlink ref="C31" r:id="rId114" display="https://fbref.com/en/country/ENG/England-Football" xr:uid="{AE89FC18-9AE6-43EA-A3FF-4BD5CC34A631}"/>
    <hyperlink ref="E31" r:id="rId115" display="https://fbref.com/en/squads/b2b47a98/Newcastle-United-Stats" xr:uid="{4C0C03BF-51D6-45D7-946D-F5CC1FA505B4}"/>
    <hyperlink ref="AK31" r:id="rId116" display="https://fbref.com/en/players/3ea50f67/matchlogs/2023-2024/summary/Harvey-Barnes-Match-Logs" xr:uid="{BB5020B6-B52E-4ACF-B468-A3038868D647}"/>
    <hyperlink ref="B32" r:id="rId117" display="https://fbref.com/en/players/1aa84968/Chris-Basham" xr:uid="{958B023F-7477-4528-A065-3CB3821150EB}"/>
    <hyperlink ref="C32" r:id="rId118" display="https://fbref.com/en/country/ENG/England-Football" xr:uid="{1F8483F5-DB61-48CD-B141-E6D9BC76AD7F}"/>
    <hyperlink ref="E32" r:id="rId119" display="https://fbref.com/en/squads/1df6b87e/Sheffield-United-Stats" xr:uid="{893C4E89-0984-45DF-9FD9-1A25ACC2492A}"/>
    <hyperlink ref="AK32" r:id="rId120" display="https://fbref.com/en/players/1aa84968/matchlogs/2023-2024/summary/Chris-Basham-Match-Logs" xr:uid="{C8A2A722-8F16-4415-A848-89F048525038}"/>
    <hyperlink ref="B33" r:id="rId121" display="https://fbref.com/en/players/399e9474/Amarii-Bell" xr:uid="{93F39B0A-4A66-4E6F-A6AF-2C7A3252F600}"/>
    <hyperlink ref="C33" r:id="rId122" display="https://fbref.com/en/country/JAM/Jamaica-Football" xr:uid="{65394313-CC53-48C9-BADD-09CC5B69AA9B}"/>
    <hyperlink ref="E33" r:id="rId123" display="https://fbref.com/en/squads/e297cd13/Luton-Town-Stats" xr:uid="{44602C9A-57E7-40C2-9079-161198ADC22F}"/>
    <hyperlink ref="AK33" r:id="rId124" display="https://fbref.com/en/players/399e9474/matchlogs/2023-2024/summary/Amarii-Bell-Match-Logs" xr:uid="{00C81853-C2BE-4C61-90F1-31FC6D0DF694}"/>
    <hyperlink ref="B34" r:id="rId125" display="https://fbref.com/en/players/9ade9ce1/Anis-Ben-Slimane" xr:uid="{A9085BA1-4677-4CCE-B9F7-07C2912602E7}"/>
    <hyperlink ref="C34" r:id="rId126" display="https://fbref.com/en/country/TUN/Tunisia-Football" xr:uid="{412D9FDF-3F76-4418-928F-7DADAD5AC799}"/>
    <hyperlink ref="E34" r:id="rId127" display="https://fbref.com/en/squads/1df6b87e/Sheffield-United-Stats" xr:uid="{5546DF51-471C-4BFB-B1D4-CF01B0D99932}"/>
    <hyperlink ref="AK34" r:id="rId128" display="https://fbref.com/en/players/9ade9ce1/matchlogs/2023-2024/summary/Anis-Ben-Slimane-Match-Logs" xr:uid="{0862295F-F2AF-45D4-8E1D-48264B54E9D2}"/>
    <hyperlink ref="B35" r:id="rId129" display="https://fbref.com/en/players/5a04fd92/Said-Benrahma" xr:uid="{B92BD217-13CA-490A-9157-4D30F9F8239F}"/>
    <hyperlink ref="C35" r:id="rId130" display="https://fbref.com/en/country/ALG/Algeria-Football" xr:uid="{16694963-FB10-449D-BBA5-3C1CB293F2BE}"/>
    <hyperlink ref="E35" r:id="rId131" display="https://fbref.com/en/squads/7c21e445/West-Ham-United-Stats" xr:uid="{EC02583D-2194-4C03-AA53-11489D32942E}"/>
    <hyperlink ref="AK35" r:id="rId132" display="https://fbref.com/en/players/5a04fd92/matchlogs/2023-2024/summary/Said-Benrahma-Match-Logs" xr:uid="{A85B2C50-2CDA-48EB-B178-83D3AAA2DCDD}"/>
    <hyperlink ref="B36" r:id="rId133" display="https://fbref.com/en/players/d0b6129f/Sander-Berge" xr:uid="{3EA06849-DF70-4BAB-B480-85A4A9231398}"/>
    <hyperlink ref="C36" r:id="rId134" display="https://fbref.com/en/country/NOR/Norway-Football" xr:uid="{7A79641E-E522-401F-8A59-220E5D293777}"/>
    <hyperlink ref="E36" r:id="rId135" display="https://fbref.com/en/squads/943e8050/Burnley-Stats" xr:uid="{7E86A1FA-91FE-4B5D-9730-6993F5981A89}"/>
    <hyperlink ref="AK36" r:id="rId136" display="https://fbref.com/en/players/d0b6129f/matchlogs/2023-2024/summary/Sander-Berge-Match-Logs" xr:uid="{D0ECA8BF-9147-4741-8DA2-8960A92680E6}"/>
    <hyperlink ref="B37" r:id="rId137" display="https://fbref.com/en/players/2aaadf33/Luke-Berry" xr:uid="{B464034F-1B37-4DA1-BF58-728A8C0DF98D}"/>
    <hyperlink ref="C37" r:id="rId138" display="https://fbref.com/en/country/ENG/England-Football" xr:uid="{F5F8F2DF-0F5B-42FA-BCC2-98773BE88DD3}"/>
    <hyperlink ref="E37" r:id="rId139" display="https://fbref.com/en/squads/e297cd13/Luton-Town-Stats" xr:uid="{D3841935-97FF-48DF-9A3E-31CCC9B700EF}"/>
    <hyperlink ref="AK37" r:id="rId140" display="https://fbref.com/en/players/2aaadf33/matchlogs/2023-2024/summary/Luke-Berry-Match-Logs" xr:uid="{4800A600-960E-48EE-AE09-A78BE33C6770}"/>
    <hyperlink ref="B38" r:id="rId141" display="https://fbref.com/en/players/9af1f9ff/Jordan-Beyer" xr:uid="{45A90233-3578-458D-9022-C20981E72563}"/>
    <hyperlink ref="C38" r:id="rId142" display="https://fbref.com/en/country/GER/Germany-Football" xr:uid="{07EDE06B-7049-4C9B-9CAE-7D666563E86E}"/>
    <hyperlink ref="E38" r:id="rId143" display="https://fbref.com/en/squads/943e8050/Burnley-Stats" xr:uid="{79019F65-0D79-43A6-889D-B308D563D655}"/>
    <hyperlink ref="AK38" r:id="rId144" display="https://fbref.com/en/players/9af1f9ff/matchlogs/2023-2024/summary/Jordan-Beyer-Match-Logs" xr:uid="{D9FBA676-8568-412A-9D6E-7EAD45C0B268}"/>
    <hyperlink ref="B39" r:id="rId145" display="https://fbref.com/en/players/d328a254/Philip-Billing" xr:uid="{B979122C-07B1-4B6D-8BFE-897BDB1B088D}"/>
    <hyperlink ref="C39" r:id="rId146" display="https://fbref.com/en/country/DEN/Denmark-Football" xr:uid="{6D22A480-65B6-4E69-8F11-C16247A9813B}"/>
    <hyperlink ref="E39" r:id="rId147" display="https://fbref.com/en/squads/4ba7cbea/Bournemouth-Stats" xr:uid="{E66FAB95-4F03-468C-8F75-3243072B30E4}"/>
    <hyperlink ref="AK39" r:id="rId148" display="https://fbref.com/en/players/d328a254/matchlogs/2023-2024/summary/Philip-Billing-Match-Logs" xr:uid="{DC3F9F4E-1A43-42C4-825D-12DAA78705F4}"/>
    <hyperlink ref="B40" r:id="rId149" display="https://fbref.com/en/players/6c203af0/Yves-Bissouma" xr:uid="{EBDA7E0E-3AC2-4B39-B79B-60F33A6C713E}"/>
    <hyperlink ref="C40" r:id="rId150" display="https://fbref.com/en/country/MLI/Mali-Football" xr:uid="{4F1A0072-5D85-4146-A34C-A1EAC0CC2707}"/>
    <hyperlink ref="E40" r:id="rId151" display="https://fbref.com/en/squads/361ca564/Tottenham-Hotspur-Stats" xr:uid="{886942A0-0388-45B1-BE33-1EEDD1B47792}"/>
    <hyperlink ref="AK40" r:id="rId152" display="https://fbref.com/en/players/6c203af0/matchlogs/2023-2024/summary/Yves-Bissouma-Match-Logs" xr:uid="{7E79A3C1-A39D-4E34-A1F2-EEC90269E981}"/>
    <hyperlink ref="B41" r:id="rId153" display="https://fbref.com/en/players/a4ac4b8f/Willy-Boly" xr:uid="{29D013C2-4F83-45F8-9C39-4C5FCF03E4D4}"/>
    <hyperlink ref="C41" r:id="rId154" display="https://fbref.com/en/country/CIV/Cote-dIvoire-Football" xr:uid="{82CCD137-F719-4586-B16E-897CF07CC0EC}"/>
    <hyperlink ref="E41" r:id="rId155" display="https://fbref.com/en/squads/e4a775cb/Nottingham-Forest-Stats" xr:uid="{A9FF62B4-1E89-4B33-A88E-5B8CD92F0117}"/>
    <hyperlink ref="AK41" r:id="rId156" display="https://fbref.com/en/players/a4ac4b8f/matchlogs/2023-2024/summary/Willy-Boly-Match-Logs" xr:uid="{0BDB6946-38A9-4F4C-B9E0-CBB39D48DAD7}"/>
    <hyperlink ref="B42" r:id="rId157" display="https://fbref.com/en/players/ccce7025/Sven-Botman" xr:uid="{689190F6-E043-4CB0-912F-40B10DC2A9E1}"/>
    <hyperlink ref="C42" r:id="rId158" display="https://fbref.com/en/country/NED/Netherlands-Football" xr:uid="{12FBA357-BE1C-4689-8762-E05DF2141DE4}"/>
    <hyperlink ref="E42" r:id="rId159" display="https://fbref.com/en/squads/b2b47a98/Newcastle-United-Stats" xr:uid="{FD5670CF-6634-4799-A186-BDEC343CE9ED}"/>
    <hyperlink ref="AK42" r:id="rId160" display="https://fbref.com/en/players/ccce7025/matchlogs/2023-2024/summary/Sven-Botman-Match-Logs" xr:uid="{E72A7DF4-F275-4D9A-99EF-7B7ECCA3E38C}"/>
    <hyperlink ref="B43" r:id="rId161" display="https://fbref.com/en/players/79c84d1c/Jarrod-Bowen" xr:uid="{03D179E3-FAA5-431D-8CD0-EBCC658D9489}"/>
    <hyperlink ref="C43" r:id="rId162" display="https://fbref.com/en/country/ENG/England-Football" xr:uid="{696B2CF8-559B-4C23-A2AE-9EA3A8AB5627}"/>
    <hyperlink ref="E43" r:id="rId163" display="https://fbref.com/en/squads/7c21e445/West-Ham-United-Stats" xr:uid="{9C54E05B-B164-4036-A870-F3B718C7ABA0}"/>
    <hyperlink ref="AK43" r:id="rId164" display="https://fbref.com/en/players/79c84d1c/matchlogs/2023-2024/summary/Jarrod-Bowen-Match-Logs" xr:uid="{B45F76C2-FE59-4BAE-BFAD-672085DF7E96}"/>
    <hyperlink ref="B44" r:id="rId165" display="https://fbref.com/en/players/5f346071/Andre-Brooks" xr:uid="{4DB6C9ED-8C53-4F66-9708-3AED97896A97}"/>
    <hyperlink ref="C44" r:id="rId166" display="https://fbref.com/en/country/ENG/England-Football" xr:uid="{CD4F64EB-848D-437B-AA6B-79EDBDF82A49}"/>
    <hyperlink ref="E44" r:id="rId167" display="https://fbref.com/en/squads/1df6b87e/Sheffield-United-Stats" xr:uid="{B3E47FFC-D9E2-4A32-B401-F051E6E44B74}"/>
    <hyperlink ref="AK44" r:id="rId168" display="https://fbref.com/en/players/5f346071/matchlogs/2023-2024/summary/Andre-Brooks-Match-Logs" xr:uid="{1ED5162C-298E-4082-8BDA-80F77F1FFDB6}"/>
    <hyperlink ref="B45" r:id="rId169" display="https://fbref.com/en/players/dc4cae05/David-Brooks" xr:uid="{649D87A3-14B8-492C-BDA2-924FC8222579}"/>
    <hyperlink ref="C45" r:id="rId170" display="https://fbref.com/en/country/WAL/Wales-Football" xr:uid="{32FDB8B9-1407-4283-8EEA-2D161F462319}"/>
    <hyperlink ref="E45" r:id="rId171" display="https://fbref.com/en/squads/4ba7cbea/Bournemouth-Stats" xr:uid="{27E46BA4-FC2D-4DFF-8ADF-0ED18EFEADA0}"/>
    <hyperlink ref="AK45" r:id="rId172" display="https://fbref.com/en/players/dc4cae05/matchlogs/2023-2024/summary/David-Brooks-Match-Logs" xr:uid="{10B2E819-50DA-4939-A250-6D4176EEC612}"/>
    <hyperlink ref="B46" r:id="rId173" display="https://fbref.com/en/players/ca18c8f1/Jacob-Brown" xr:uid="{1FA89609-9E35-44A6-93BD-7B9036FECCAD}"/>
    <hyperlink ref="C46" r:id="rId174" display="https://fbref.com/en/country/SCO/Scotland-Football" xr:uid="{ADC00640-A591-42ED-81DA-1B3747A9FBF5}"/>
    <hyperlink ref="E46" r:id="rId175" display="https://fbref.com/en/squads/e297cd13/Luton-Town-Stats" xr:uid="{B0ED6D1D-DC70-4DF5-8818-4E38B243D8EA}"/>
    <hyperlink ref="AK46" r:id="rId176" display="https://fbref.com/en/players/ca18c8f1/matchlogs/2023-2024/summary/Jacob-Brown-Match-Logs" xr:uid="{BB6ADF37-FE5C-4C56-91A9-CAB748EDAA81}"/>
    <hyperlink ref="B47" r:id="rId177" display="https://fbref.com/en/players/47369df8/Josh-Brownhill" xr:uid="{0104431C-CB79-4E3A-A22D-5915944704D5}"/>
    <hyperlink ref="C47" r:id="rId178" display="https://fbref.com/en/country/ENG/England-Football" xr:uid="{84FF4148-2048-4EC6-AE13-AAE91E276D90}"/>
    <hyperlink ref="E47" r:id="rId179" display="https://fbref.com/en/squads/943e8050/Burnley-Stats" xr:uid="{F4C9639C-EC26-4F25-9ED0-9DACD6CA9C07}"/>
    <hyperlink ref="AK47" r:id="rId180" display="https://fbref.com/en/players/47369df8/matchlogs/2023-2024/summary/Josh-Brownhill-Match-Logs" xr:uid="{895C654D-43E2-49E7-A99B-818544B25A25}"/>
    <hyperlink ref="B48" r:id="rId181" display="https://fbref.com/en/players/4e204552/Jacob-Bruun-Larsen" xr:uid="{2B73E4EC-EE7D-4DCC-8166-AF2300724D75}"/>
    <hyperlink ref="C48" r:id="rId182" display="https://fbref.com/en/country/DEN/Denmark-Football" xr:uid="{A2BABA00-DD1E-4BB2-A3F1-47FA7665493A}"/>
    <hyperlink ref="E48" r:id="rId183" display="https://fbref.com/en/squads/943e8050/Burnley-Stats" xr:uid="{C7431614-5182-47D4-BABF-E44C68E203E1}"/>
    <hyperlink ref="AK48" r:id="rId184" display="https://fbref.com/en/players/4e204552/matchlogs/2023-2024/summary/Jacob-Bruun-Larsen-Match-Logs" xr:uid="{84E89DE6-A11A-4C2E-A864-7385CEDE4D66}"/>
    <hyperlink ref="B49" r:id="rId185" display="https://fbref.com/en/players/bfc3b3a0/Hugo-Bueno" xr:uid="{EEFFD11C-C293-4919-920F-12B3D9844BFF}"/>
    <hyperlink ref="C49" r:id="rId186" display="https://fbref.com/en/country/ESP/Spain-Football" xr:uid="{9615AFDF-B0E4-40AF-ABE1-483AE4B8CC96}"/>
    <hyperlink ref="E49" r:id="rId187" display="https://fbref.com/en/squads/8cec06e1/Wolverhampton-Wanderers-Stats" xr:uid="{D3A9B00A-32AF-4C24-A81F-AF1DB3CDAAD6}"/>
    <hyperlink ref="AK49" r:id="rId188" display="https://fbref.com/en/players/bfc3b3a0/matchlogs/2023-2024/summary/Hugo-Bueno-Match-Logs" xr:uid="{4E615736-C9DE-4381-8FAD-D9E0A88A1DFA}"/>
    <hyperlink ref="B50" r:id="rId189" display="https://fbref.com/en/players/b2d31e83/Dan-Burn" xr:uid="{5799663C-1025-49F5-9E62-B9522B28D775}"/>
    <hyperlink ref="C50" r:id="rId190" display="https://fbref.com/en/country/ENG/England-Football" xr:uid="{372419A4-12BF-4FC0-B4C3-178F0F43D80D}"/>
    <hyperlink ref="E50" r:id="rId191" display="https://fbref.com/en/squads/b2b47a98/Newcastle-United-Stats" xr:uid="{B2159FF6-0A4C-4DB6-9596-A4313768743B}"/>
    <hyperlink ref="AK50" r:id="rId192" display="https://fbref.com/en/players/b2d31e83/matchlogs/2023-2024/summary/Dan-Burn-Match-Logs" xr:uid="{B675BB26-7B46-42AB-AC36-5F4C529611AD}"/>
    <hyperlink ref="B51" r:id="rId193" display="https://fbref.com/en/players/a8748947/Tom-Cairney" xr:uid="{F4D6C3F5-0BEF-4825-B618-C8EE1BEC3716}"/>
    <hyperlink ref="C51" r:id="rId194" display="https://fbref.com/en/country/SCO/Scotland-Football" xr:uid="{8F081F47-2B78-46B5-B278-17845F602C15}"/>
    <hyperlink ref="E51" r:id="rId195" display="https://fbref.com/en/squads/fd962109/Fulham-Stats" xr:uid="{DE52E189-BC6C-46DB-8B77-8E8CC502B31C}"/>
    <hyperlink ref="AK51" r:id="rId196" display="https://fbref.com/en/players/a8748947/matchlogs/2023-2024/summary/Tom-Cairney-Match-Logs" xr:uid="{7F9D50E1-F550-44BF-A86D-46DE451BDAAB}"/>
    <hyperlink ref="B52" r:id="rId197" display="https://fbref.com/en/players/b4a014b1/Diego-Carlos" xr:uid="{FE98B60D-0061-425E-AECA-F992CCF04698}"/>
    <hyperlink ref="C52" r:id="rId198" display="https://fbref.com/en/country/BRA/Brazil-Football" xr:uid="{37E69A5E-FAEB-4488-A224-7545E9BFEA65}"/>
    <hyperlink ref="E52" r:id="rId199" display="https://fbref.com/en/squads/8602292d/Aston-Villa-Stats" xr:uid="{D96F2E3E-70AF-483E-B66C-CA8301E1D067}"/>
    <hyperlink ref="AK52" r:id="rId200" display="https://fbref.com/en/players/b4a014b1/matchlogs/2023-2024/summary/Diego-Carlos-Match-Logs" xr:uid="{1F09C689-3462-4088-8C2C-EB9EB2E8F9AF}"/>
    <hyperlink ref="B53" r:id="rId201" display="https://fbref.com/en/players/4d224fe8/Casemiro" xr:uid="{AA6252E3-DA4C-4D7D-AF64-E1553C409801}"/>
    <hyperlink ref="C53" r:id="rId202" display="https://fbref.com/en/country/BRA/Brazil-Football" xr:uid="{676A890E-66C9-4DBE-9E1E-0AEDE677DA0F}"/>
    <hyperlink ref="E53" r:id="rId203" display="https://fbref.com/en/squads/19538871/Manchester-United-Stats" xr:uid="{3EDB003B-C114-4507-AA25-725B66E54495}"/>
    <hyperlink ref="AK53" r:id="rId204" display="https://fbref.com/en/players/4d224fe8/matchlogs/2023-2024/summary/Casemiro-Match-Logs" xr:uid="{8433F87E-F2C1-4AAF-9597-99AF5AC15649}"/>
    <hyperlink ref="B54" r:id="rId205" display="https://fbref.com/en/players/2389cdc2/Matty-Cash" xr:uid="{C2A3952B-BD69-4EC5-9AB5-F8E5724CA67D}"/>
    <hyperlink ref="C54" r:id="rId206" display="https://fbref.com/en/country/POL/Poland-Football" xr:uid="{50FAE386-F2DC-47C6-A3C2-D13508CE16F3}"/>
    <hyperlink ref="E54" r:id="rId207" display="https://fbref.com/en/squads/8602292d/Aston-Villa-Stats" xr:uid="{9E32CA07-8397-49E2-8FBA-FEF1E969958B}"/>
    <hyperlink ref="AK54" r:id="rId208" display="https://fbref.com/en/players/2389cdc2/matchlogs/2023-2024/summary/Matty-Cash-Match-Logs" xr:uid="{7B0A13B3-D434-4803-93C0-1AE1D6DAD8A3}"/>
    <hyperlink ref="B55" r:id="rId209" display="https://fbref.com/en/players/9cfbad36/Julio-Cesar-Enciso" xr:uid="{145CDA0D-692C-40C2-8B6E-D05E90D29531}"/>
    <hyperlink ref="C55" r:id="rId210" display="https://fbref.com/en/country/PAR/Paraguay-Football" xr:uid="{CA1AE45C-31B1-43B6-8274-F12B43376060}"/>
    <hyperlink ref="E55" r:id="rId211" display="https://fbref.com/en/squads/d07537b9/Brighton-and-Hove-Albion-Stats" xr:uid="{24EA4512-39EB-46F6-A679-9C60C2D3FE4B}"/>
    <hyperlink ref="AK55" r:id="rId212" display="https://fbref.com/en/players/9cfbad36/matchlogs/2023-2024/summary/Julio-Cesar-Enciso-Match-Logs" xr:uid="{224C51CA-B41A-478F-9C7E-D4B276E80421}"/>
    <hyperlink ref="B56" r:id="rId213" display="https://fbref.com/en/players/d2424d1b/Ben-Chilwell" xr:uid="{1883CC25-0EE7-4D91-8D6A-EBB9F614CB51}"/>
    <hyperlink ref="C56" r:id="rId214" display="https://fbref.com/en/country/ENG/England-Football" xr:uid="{4FC865FC-C076-4862-BA73-0F7EA4BE0212}"/>
    <hyperlink ref="E56" r:id="rId215" display="https://fbref.com/en/squads/cff3d9bb/Chelsea-Stats" xr:uid="{6B8E2631-47F2-46DD-A8AD-8A962AF6C4E5}"/>
    <hyperlink ref="AK56" r:id="rId216" display="https://fbref.com/en/players/d2424d1b/matchlogs/2023-2024/summary/Ben-Chilwell-Match-Logs" xr:uid="{EA3537D9-415F-4058-94C1-07EB43B1BED7}"/>
    <hyperlink ref="B57" r:id="rId217" display="https://fbref.com/en/players/2696b6a9/Tahith-Chong" xr:uid="{656C30B8-3E8B-47C6-B583-78C3554EFDCC}"/>
    <hyperlink ref="C57" r:id="rId218" display="https://fbref.com/en/country/NED/Netherlands-Football" xr:uid="{B7076EFC-E3E2-4979-9B60-702696332534}"/>
    <hyperlink ref="E57" r:id="rId219" display="https://fbref.com/en/squads/e297cd13/Luton-Town-Stats" xr:uid="{5AA9185B-042A-4C82-8B05-FF97363A005C}"/>
    <hyperlink ref="AK57" r:id="rId220" display="https://fbref.com/en/players/2696b6a9/matchlogs/2023-2024/summary/Tahith-Chong-Match-Logs" xr:uid="{A1B3E234-AF7A-4654-AF14-F7D0DEF7FCB0}"/>
    <hyperlink ref="B58" r:id="rId221" display="https://fbref.com/en/players/26ce2263/Ryan-Christie" xr:uid="{A4360945-E346-410C-A92B-245757225859}"/>
    <hyperlink ref="C58" r:id="rId222" display="https://fbref.com/en/country/SCO/Scotland-Football" xr:uid="{E649AE4E-05A7-41C4-A552-8AC702BAD4F0}"/>
    <hyperlink ref="E58" r:id="rId223" display="https://fbref.com/en/squads/4ba7cbea/Bournemouth-Stats" xr:uid="{F91054FD-37DC-40EA-A95B-B3658A53AF6B}"/>
    <hyperlink ref="AK58" r:id="rId224" display="https://fbref.com/en/players/26ce2263/matchlogs/2023-2024/summary/Ryan-Christie-Match-Logs" xr:uid="{F2A4B0D4-37CB-4DDF-B45C-8B2E7049F02A}"/>
    <hyperlink ref="B59" r:id="rId225" display="https://fbref.com/en/players/b2f9c73e/Carney-Chukwuemeka" xr:uid="{250D421F-BCCE-4F3C-8730-4E6EB42E1811}"/>
    <hyperlink ref="C59" r:id="rId226" display="https://fbref.com/en/country/ENG/England-Football" xr:uid="{1F6679D9-EF62-4C81-BB7C-6A9AE305B267}"/>
    <hyperlink ref="E59" r:id="rId227" display="https://fbref.com/en/squads/cff3d9bb/Chelsea-Stats" xr:uid="{79EDFD1D-7F41-41A3-A745-BB6F7ACD83A7}"/>
    <hyperlink ref="AK59" r:id="rId228" display="https://fbref.com/en/players/b2f9c73e/matchlogs/2023-2024/summary/Carney-Chukwuemeka-Match-Logs" xr:uid="{AF874E69-3736-490A-9A70-442B868FBFC1}"/>
    <hyperlink ref="B60" r:id="rId229" display="https://fbref.com/en/players/a8c19eb8/Nathan-Collins" xr:uid="{25AFC9A4-C3DE-47E4-B58D-8967604B885A}"/>
    <hyperlink ref="C60" r:id="rId230" display="https://fbref.com/en/country/IRL/Republic-of-Ireland-Football" xr:uid="{A2831413-ADB9-49C8-96C7-6D0B7E9F0A7A}"/>
    <hyperlink ref="E60" r:id="rId231" display="https://fbref.com/en/squads/cd051869/Brentford-Stats" xr:uid="{B101A12E-4F6C-4CEB-B7D1-A862E6AB3DD2}"/>
    <hyperlink ref="AK60" r:id="rId232" display="https://fbref.com/en/players/a8c19eb8/matchlogs/2023-2024/summary/Nathan-Collins-Match-Logs" xr:uid="{FC5CF0E4-4EF0-4A43-8650-43646F0EE55A}"/>
    <hyperlink ref="B61" r:id="rId233" display="https://fbref.com/en/players/700783e7/Levi-Colwill" xr:uid="{F4E7CA49-3BEC-4047-8013-52B6B670680E}"/>
    <hyperlink ref="C61" r:id="rId234" display="https://fbref.com/en/country/ENG/England-Football" xr:uid="{3E94940E-4A3B-4859-AC6A-AF7D22161B38}"/>
    <hyperlink ref="E61" r:id="rId235" display="https://fbref.com/en/squads/cff3d9bb/Chelsea-Stats" xr:uid="{814ACF5A-EE22-4482-A9C3-BAA9B16F1483}"/>
    <hyperlink ref="AK61" r:id="rId236" display="https://fbref.com/en/players/700783e7/matchlogs/2023-2024/summary/Levi-Colwill-Match-Logs" xr:uid="{80C3002E-F31D-47EA-95DC-A360A459CFB0}"/>
    <hyperlink ref="B62" r:id="rId237" display="https://fbref.com/en/players/beb391dd/Maxwel-Cornet" xr:uid="{0A635D9A-DF84-4CEB-B557-8185BA6D78E7}"/>
    <hyperlink ref="C62" r:id="rId238" display="https://fbref.com/en/country/CIV/Cote-dIvoire-Football" xr:uid="{8152D53D-3038-4C11-A9B9-FFA3F854550C}"/>
    <hyperlink ref="E62" r:id="rId239" display="https://fbref.com/en/squads/7c21e445/West-Ham-United-Stats" xr:uid="{7E976EEF-46F8-4096-BF90-BA2C6295808A}"/>
    <hyperlink ref="AK62" r:id="rId240" display="https://fbref.com/en/players/beb391dd/matchlogs/2023-2024/summary/Maxwel-Cornet-Match-Logs" xr:uid="{7C0FCE9E-2404-4D58-ACBC-89539A4ECA27}"/>
    <hyperlink ref="B63" r:id="rId241" display="https://fbref.com/en/players/fdf3cb77/Vladimir-Coufal" xr:uid="{8FB51F65-2E4B-4404-8FF3-2F439BCF4A31}"/>
    <hyperlink ref="C63" r:id="rId242" display="https://fbref.com/en/country/CZE/Czech-Republic-Football" xr:uid="{EB271F56-CB6B-40FB-BCD2-D9134DABDD54}"/>
    <hyperlink ref="E63" r:id="rId243" display="https://fbref.com/en/squads/7c21e445/West-Ham-United-Stats" xr:uid="{9DA9A758-5556-4C45-8119-29CDC223C94D}"/>
    <hyperlink ref="AK63" r:id="rId244" display="https://fbref.com/en/players/fdf3cb77/matchlogs/2023-2024/summary/Vladimir-Coufal-Match-Logs" xr:uid="{619C5C90-430E-4F30-85B8-4E5C22B092B1}"/>
    <hyperlink ref="B64" r:id="rId245" display="https://fbref.com/en/players/0ef89a37/Philippe-Coutinho" xr:uid="{F402EA5D-FB60-4A59-8FCF-5445A5F6D741}"/>
    <hyperlink ref="C64" r:id="rId246" display="https://fbref.com/en/country/BRA/Brazil-Football" xr:uid="{29A2F8EA-E13B-4F58-9E54-052E763B01C3}"/>
    <hyperlink ref="E64" r:id="rId247" display="https://fbref.com/en/squads/8602292d/Aston-Villa-Stats" xr:uid="{358713FC-F0C5-4470-AAA1-DF280AAEF555}"/>
    <hyperlink ref="AK64" r:id="rId248" display="https://fbref.com/en/players/0ef89a37/matchlogs/2023-2024/summary/Philippe-Coutinho-Match-Logs" xr:uid="{1BF41635-DE23-4D6F-988A-D3A529FF3406}"/>
    <hyperlink ref="B65" r:id="rId249" display="https://fbref.com/en/players/f6d7d690/Josh-Cullen" xr:uid="{18A88989-2906-482E-B6FF-FF13D7242BE6}"/>
    <hyperlink ref="C65" r:id="rId250" display="https://fbref.com/en/country/IRL/Republic-of-Ireland-Football" xr:uid="{D9C6444B-5EA6-480F-8D1F-8237A7C321CA}"/>
    <hyperlink ref="E65" r:id="rId251" display="https://fbref.com/en/squads/943e8050/Burnley-Stats" xr:uid="{D661418D-995A-462B-9C05-50E56BF36D03}"/>
    <hyperlink ref="AK65" r:id="rId252" display="https://fbref.com/en/players/f6d7d690/matchlogs/2023-2024/summary/Josh-Cullen-Match-Logs" xr:uid="{19C42863-BFC3-4097-8441-02509A925AA9}"/>
    <hyperlink ref="B66" r:id="rId253" display="https://fbref.com/en/players/dc62b55d/Matheus-Cunha" xr:uid="{E783D290-FB61-4E0D-B73C-9BDFD9460870}"/>
    <hyperlink ref="C66" r:id="rId254" display="https://fbref.com/en/country/BRA/Brazil-Football" xr:uid="{2AC567C9-EC65-4631-AAE6-295688D640D4}"/>
    <hyperlink ref="E66" r:id="rId255" display="https://fbref.com/en/squads/8cec06e1/Wolverhampton-Wanderers-Stats" xr:uid="{7BC5F275-D5E1-4ADB-8145-0C83D1143F63}"/>
    <hyperlink ref="AK66" r:id="rId256" display="https://fbref.com/en/players/dc62b55d/matchlogs/2023-2024/summary/Matheus-Cunha-Match-Logs" xr:uid="{AE04C4D4-3DA8-4284-9123-4F34CEDADCA8}"/>
    <hyperlink ref="B67" r:id="rId257" display="https://fbref.com/en/players/db4ed67b/Mahmoud-Dahoud" xr:uid="{E061AB3C-99C0-41A8-852B-109B149A11AB}"/>
    <hyperlink ref="C67" r:id="rId258" display="https://fbref.com/en/country/GER/Germany-Football" xr:uid="{36AC9A7D-2E34-4163-9882-C1D3F6782E65}"/>
    <hyperlink ref="E67" r:id="rId259" display="https://fbref.com/en/squads/d07537b9/Brighton-and-Hove-Albion-Stats" xr:uid="{E863DF42-5752-4D5F-9E6D-3D0C7B7DD4BE}"/>
    <hyperlink ref="AK67" r:id="rId260" display="https://fbref.com/en/players/db4ed67b/matchlogs/2023-2024/summary/Mahmoud-Dahoud-Match-Logs" xr:uid="{3475122F-FC7E-4D89-B3CB-0CB23431E5F7}"/>
    <hyperlink ref="B68" r:id="rId261" display="https://fbref.com/en/players/93e08bce/Ameen-Al-Dakhil" xr:uid="{9B97505A-3C16-4FF5-8246-A6CCE6E29253}"/>
    <hyperlink ref="C68" r:id="rId262" display="https://fbref.com/en/country/BEL/Belgium-Football" xr:uid="{38512787-B306-4880-B4BB-730B28C800F0}"/>
    <hyperlink ref="E68" r:id="rId263" display="https://fbref.com/en/squads/943e8050/Burnley-Stats" xr:uid="{4896D808-0C20-4E24-8DC3-54D5AA632CDB}"/>
    <hyperlink ref="AK68" r:id="rId264" display="https://fbref.com/en/players/93e08bce/matchlogs/2023-2024/summary/Ameen-Al-Dakhil-Match-Logs" xr:uid="{0CAE3820-D1F8-4E1D-9627-9899DC3C78E1}"/>
    <hyperlink ref="B69" r:id="rId265" display="https://fbref.com/en/players/215f3907/Mikkel-Damsgaard" xr:uid="{2E70BB4C-805A-4D25-91CC-89594CE40D46}"/>
    <hyperlink ref="C69" r:id="rId266" display="https://fbref.com/en/country/DEN/Denmark-Football" xr:uid="{746CF8ED-47B1-4182-A7FA-F763E8645325}"/>
    <hyperlink ref="E69" r:id="rId267" display="https://fbref.com/en/squads/cd051869/Brentford-Stats" xr:uid="{D05DCC94-34EA-4D80-A484-408B00DE37B0}"/>
    <hyperlink ref="AK69" r:id="rId268" display="https://fbref.com/en/players/215f3907/matchlogs/2023-2024/summary/Mikkel-Damsgaard-Match-Logs" xr:uid="{E4EF6AB8-6AC5-4FD1-B994-A928A1AB48FC}"/>
    <hyperlink ref="B70" r:id="rId269" display="https://fbref.com/en/players/a816dbfb/Danilo" xr:uid="{108FB6ED-B953-4B31-B73D-4405259A553C}"/>
    <hyperlink ref="C70" r:id="rId270" display="https://fbref.com/en/country/BRA/Brazil-Football" xr:uid="{48981020-B18C-4C7F-888B-6146040B16BC}"/>
    <hyperlink ref="E70" r:id="rId271" display="https://fbref.com/en/squads/e4a775cb/Nottingham-Forest-Stats" xr:uid="{8996878A-4EAE-4C51-9470-CEF93E665D66}"/>
    <hyperlink ref="AK70" r:id="rId272" display="https://fbref.com/en/players/a816dbfb/matchlogs/2023-2024/summary/Danilo-Match-Logs" xr:uid="{DFF46693-30E3-4904-9877-8B89204455F7}"/>
    <hyperlink ref="B71" r:id="rId273" display="https://fbref.com/en/players/f08490a6/Arnaut-Danjuma" xr:uid="{320C3FA2-4DD0-44A5-A9B9-5FD9B6BE8177}"/>
    <hyperlink ref="C71" r:id="rId274" display="https://fbref.com/en/country/NED/Netherlands-Football" xr:uid="{356B4D3A-2B57-42D3-89C1-35BFAE742A11}"/>
    <hyperlink ref="E71" r:id="rId275" display="https://fbref.com/en/squads/d3fd31cc/Everton-Stats" xr:uid="{282A5DE5-8818-486B-BD80-D6E8C96A1604}"/>
    <hyperlink ref="AK71" r:id="rId276" display="https://fbref.com/en/players/f08490a6/matchlogs/2023-2024/summary/Arnaut-Danjuma-Match-Logs" xr:uid="{6718C7B2-55D1-407A-95BC-89186C755BB3}"/>
    <hyperlink ref="B72" r:id="rId277" display="https://fbref.com/en/players/3e9e06cb/Craig-Dawson" xr:uid="{1779B3A3-1B91-49D2-9023-A47A1867E3A9}"/>
    <hyperlink ref="C72" r:id="rId278" display="https://fbref.com/en/country/ENG/England-Football" xr:uid="{F828FDFE-593F-4863-A8DB-8896F179DD15}"/>
    <hyperlink ref="E72" r:id="rId279" display="https://fbref.com/en/squads/8cec06e1/Wolverhampton-Wanderers-Stats" xr:uid="{74FD849F-E243-4292-ABA3-9750228FC3EE}"/>
    <hyperlink ref="AK72" r:id="rId280" display="https://fbref.com/en/players/3e9e06cb/matchlogs/2023-2024/summary/Craig-Dawson-Match-Logs" xr:uid="{286C1A1F-0929-495B-9DD7-549A83866D33}"/>
    <hyperlink ref="B73" r:id="rId281" display="https://fbref.com/en/players/e46012d4/Kevin-De-Bruyne" xr:uid="{0B5CCD07-9292-4D98-B557-FDC90AE763F1}"/>
    <hyperlink ref="C73" r:id="rId282" display="https://fbref.com/en/country/BEL/Belgium-Football" xr:uid="{B3FB8513-A6E5-4B02-9151-80EC39ECF581}"/>
    <hyperlink ref="E73" r:id="rId283" display="https://fbref.com/en/squads/b8fd03ef/Manchester-City-Stats" xr:uid="{8F65E90D-6E44-4A12-915B-CD87D4BE5DC1}"/>
    <hyperlink ref="AK73" r:id="rId284" display="https://fbref.com/en/players/e46012d4/matchlogs/2023-2024/summary/Kevin-De-Bruyne-Match-Logs" xr:uid="{2DE8E129-D213-447E-95DD-31712C53DDD5}"/>
    <hyperlink ref="B74" r:id="rId285" display="https://fbref.com/en/players/aeed5c06/Moussa-Diaby" xr:uid="{87037C82-62F1-4F71-8CE9-FDF26B655ADB}"/>
    <hyperlink ref="C74" r:id="rId286" display="https://fbref.com/en/country/FRA/France-Football" xr:uid="{BBAB0C1F-89F4-49D9-8A8F-AC5A3510A4B6}"/>
    <hyperlink ref="E74" r:id="rId287" display="https://fbref.com/en/squads/8602292d/Aston-Villa-Stats" xr:uid="{B364D7FA-18A5-4507-8F4F-89A1A7585EB8}"/>
    <hyperlink ref="AK74" r:id="rId288" display="https://fbref.com/en/players/aeed5c06/matchlogs/2023-2024/summary/Moussa-Diaby-Match-Logs" xr:uid="{2ABD3B55-D41F-4BC8-91C0-1CC03913D9A8}"/>
    <hyperlink ref="B75" r:id="rId289" display="https://fbref.com/en/players/4a1a9578/Luis-Diaz" xr:uid="{F8A1C3C2-2B6C-4D1C-9795-0A87361D0C83}"/>
    <hyperlink ref="C75" r:id="rId290" display="https://fbref.com/en/country/COL/Colombia-Football" xr:uid="{AF520EC1-7988-4AB2-ADEF-C5093266B414}"/>
    <hyperlink ref="E75" r:id="rId291" display="https://fbref.com/en/squads/822bd0ba/Liverpool-Stats" xr:uid="{AB15C6B3-143F-4BF9-9BBB-EE13DD9CAFE2}"/>
    <hyperlink ref="AK75" r:id="rId292" display="https://fbref.com/en/players/4a1a9578/matchlogs/2023-2024/summary/Luis-Diaz-Match-Logs" xr:uid="{CDBC2A1F-4D43-45B6-9CEB-1088420CDF07}"/>
    <hyperlink ref="B76" r:id="rId293" display="https://fbref.com/en/players/1b84dbe1/Lucas-Digne" xr:uid="{923D1981-56C1-4F41-AF25-5AA1EE6A5652}"/>
    <hyperlink ref="C76" r:id="rId294" display="https://fbref.com/en/country/FRA/France-Football" xr:uid="{C515248F-3E7E-4643-B747-12EC6D1B2B91}"/>
    <hyperlink ref="E76" r:id="rId295" display="https://fbref.com/en/squads/8602292d/Aston-Villa-Stats" xr:uid="{534AE511-5863-4A57-9490-8237E2BA6E4B}"/>
    <hyperlink ref="AK76" r:id="rId296" display="https://fbref.com/en/players/1b84dbe1/matchlogs/2023-2024/summary/Lucas-Digne-Match-Logs" xr:uid="{D25DC7C3-974B-44C2-BEF6-30CC115B9493}"/>
    <hyperlink ref="B77" r:id="rId297" display="https://fbref.com/en/players/a712ca2b/Issa-Diop" xr:uid="{DC9A9EBA-F690-439E-A260-A98030531077}"/>
    <hyperlink ref="C77" r:id="rId298" display="https://fbref.com/en/country/FRA/France-Football" xr:uid="{F1CB0356-7CCB-44FB-A1CE-1FC3768C9BDF}"/>
    <hyperlink ref="E77" r:id="rId299" display="https://fbref.com/en/squads/fd962109/Fulham-Stats" xr:uid="{E776616D-7E03-4A19-833C-C912D40DD482}"/>
    <hyperlink ref="AK77" r:id="rId300" display="https://fbref.com/en/players/a712ca2b/matchlogs/2023-2024/summary/Issa-Diop-Match-Logs" xr:uid="{09BEAEF3-57AF-4B44-BFEE-0E17E20E307F}"/>
    <hyperlink ref="B78" r:id="rId301" display="https://fbref.com/en/players/ad82197c/Axel-Disasi" xr:uid="{8EAED5F8-D032-4FF8-9038-5DD6A61833CD}"/>
    <hyperlink ref="C78" r:id="rId302" display="https://fbref.com/en/country/FRA/France-Football" xr:uid="{22513750-D6CF-4518-B083-AB091C5738B4}"/>
    <hyperlink ref="E78" r:id="rId303" display="https://fbref.com/en/squads/cff3d9bb/Chelsea-Stats" xr:uid="{E6E09E2C-CDB6-4F12-8A6C-BB2768189394}"/>
    <hyperlink ref="AK78" r:id="rId304" display="https://fbref.com/en/players/ad82197c/matchlogs/2023-2024/summary/Axel-Disasi-Match-Logs" xr:uid="{343B12EB-B07B-48DF-86C8-0D2EA28AC979}"/>
    <hyperlink ref="B79" r:id="rId305" display="https://fbref.com/en/players/733f1a7d/Ben-Doak" xr:uid="{4BA4D07F-B068-4F63-BA67-181C44FF6083}"/>
    <hyperlink ref="C79" r:id="rId306" display="https://fbref.com/en/country/SCO/Scotland-Football" xr:uid="{4B33CA05-A00D-4751-9CF0-B0CD195B6B69}"/>
    <hyperlink ref="E79" r:id="rId307" display="https://fbref.com/en/squads/822bd0ba/Liverpool-Stats" xr:uid="{4158645F-A882-4B15-8D94-CCEEB85800FB}"/>
    <hyperlink ref="AK79" r:id="rId308" display="https://fbref.com/en/players/733f1a7d/matchlogs/2023-2024/summary/Ben-Doak-Match-Logs" xr:uid="{60F4D04E-F1EC-4825-BA72-A1E8E066A28E}"/>
    <hyperlink ref="B80" r:id="rId309" display="https://fbref.com/en/players/e814e1cf/Lewis-Dobbin" xr:uid="{8C1CE73E-0E23-4A33-97EA-363921DD068F}"/>
    <hyperlink ref="C80" r:id="rId310" display="https://fbref.com/en/country/ENG/England-Football" xr:uid="{97760604-00AA-4EEA-99FA-046FA14A6F60}"/>
    <hyperlink ref="E80" r:id="rId311" display="https://fbref.com/en/squads/d3fd31cc/Everton-Stats" xr:uid="{0FAD765C-39E3-4280-BA23-5906F6C03079}"/>
    <hyperlink ref="AK80" r:id="rId312" display="https://fbref.com/en/players/e814e1cf/matchlogs/2023-2024/summary/Lewis-Dobbin-Match-Logs" xr:uid="{10CE980E-CA95-49F2-93FB-78EB9465A650}"/>
    <hyperlink ref="B81" r:id="rId313" display="https://fbref.com/en/players/67ac5bb8/Gabriel-Dos-Santos" xr:uid="{0170A8E9-6F97-43BA-ABC0-7805A29B6380}"/>
    <hyperlink ref="C81" r:id="rId314" display="https://fbref.com/en/country/BRA/Brazil-Football" xr:uid="{3CC84E8B-6316-46F1-ACAD-87E1E1046E6C}"/>
    <hyperlink ref="E81" r:id="rId315" display="https://fbref.com/en/squads/18bb7c10/Arsenal-Stats" xr:uid="{6CDD5205-3C10-4B13-B07B-ACF3FCA21225}"/>
    <hyperlink ref="AK81" r:id="rId316" display="https://fbref.com/en/players/67ac5bb8/matchlogs/2023-2024/summary/Gabriel-Dos-Santos-Match-Logs" xr:uid="{0040D41E-82FC-4B66-8788-750EF184157F}"/>
    <hyperlink ref="B82" r:id="rId317" display="https://fbref.com/en/players/02b29014/Abdoulaye-Doucoure" xr:uid="{A33D0CCF-2A18-4360-8D9A-EAFC084030D1}"/>
    <hyperlink ref="C82" r:id="rId318" display="https://fbref.com/en/country/MLI/Mali-Football" xr:uid="{B01933A7-5933-40EE-BA2E-01893B00F80C}"/>
    <hyperlink ref="E82" r:id="rId319" display="https://fbref.com/en/squads/d3fd31cc/Everton-Stats" xr:uid="{0B7F9768-DE52-4EE2-9F8B-4379CAA16BB6}"/>
    <hyperlink ref="AK82" r:id="rId320" display="https://fbref.com/en/players/02b29014/matchlogs/2023-2024/summary/Abdoulaye-Doucoure-Match-Logs" xr:uid="{F47AD36B-1DA8-4654-94A6-992B4A08C004}"/>
    <hyperlink ref="B83" r:id="rId321" display="https://fbref.com/en/players/ce4f40c7/Cheick-Doucoure" xr:uid="{8D46D684-1E42-419E-90A2-AD8B08D4708A}"/>
    <hyperlink ref="C83" r:id="rId322" display="https://fbref.com/en/country/MLI/Mali-Football" xr:uid="{09DD1BEB-863D-4E2A-858B-8DFDFECC222D}"/>
    <hyperlink ref="E83" r:id="rId323" display="https://fbref.com/en/squads/47c64c55/Crystal-Palace-Stats" xr:uid="{2925A24C-4E0A-40E6-9F54-7A2E1D61A7F0}"/>
    <hyperlink ref="AK83" r:id="rId324" display="https://fbref.com/en/players/ce4f40c7/matchlogs/2023-2024/summary/Cheick-Doucoure-Match-Logs" xr:uid="{BF49E200-EAAE-407A-9681-B5DB59FB58AB}"/>
    <hyperlink ref="B84" r:id="rId325" display="https://fbref.com/en/players/bf33b257/Alfie-Doughty" xr:uid="{7987A7BC-73CF-4AD3-94CF-45A0BA286588}"/>
    <hyperlink ref="C84" r:id="rId326" display="https://fbref.com/en/country/ENG/England-Football" xr:uid="{A66FA9FD-91D5-48FC-B7E1-85AC245DA3E2}"/>
    <hyperlink ref="E84" r:id="rId327" display="https://fbref.com/en/squads/e297cd13/Luton-Town-Stats" xr:uid="{946E0211-C3A1-4E72-B048-0DC62926D437}"/>
    <hyperlink ref="AK84" r:id="rId328" display="https://fbref.com/en/players/bf33b257/matchlogs/2023-2024/summary/Alfie-Doughty-Match-Logs" xr:uid="{12E43435-1F23-4B2E-93F9-6116B40AD9AD}"/>
    <hyperlink ref="B85" r:id="rId329" display="https://fbref.com/en/players/282f75f3/Lewis-Dunk" xr:uid="{9D7E6ED6-E502-413C-8DFD-1B417998E62A}"/>
    <hyperlink ref="C85" r:id="rId330" display="https://fbref.com/en/country/ENG/England-Football" xr:uid="{EE99345A-B550-43C8-823C-14AC6A249177}"/>
    <hyperlink ref="E85" r:id="rId331" display="https://fbref.com/en/squads/d07537b9/Brighton-and-Hove-Albion-Stats" xr:uid="{590DC9A8-B034-471C-AFA6-B89411162A44}"/>
    <hyperlink ref="AK85" r:id="rId332" display="https://fbref.com/en/players/282f75f3/matchlogs/2023-2024/summary/Lewis-Dunk-Match-Logs" xr:uid="{99B9C6D1-AE8B-4BFD-A329-913A9F99EAE2}"/>
    <hyperlink ref="B86" r:id="rId333" display="https://fbref.com/en/players/3bb7b8b4/Ederson" xr:uid="{E6300D3A-22D8-44B3-98B3-C9F2B236E2BE}"/>
    <hyperlink ref="C86" r:id="rId334" display="https://fbref.com/en/country/BRA/Brazil-Football" xr:uid="{06181A9B-1849-4864-AAD3-9D9D19903E6C}"/>
    <hyperlink ref="E86" r:id="rId335" display="https://fbref.com/en/squads/b8fd03ef/Manchester-City-Stats" xr:uid="{96DD59E1-EACC-4FB2-892D-E08F5761CC67}"/>
    <hyperlink ref="AK86" r:id="rId336" display="https://fbref.com/en/players/3bb7b8b4/matchlogs/2023-2024/summary/Ederson-Match-Logs" xr:uid="{A54696F0-7371-416C-8466-5C533D853448}"/>
    <hyperlink ref="B87" r:id="rId337" display="https://fbref.com/en/players/0562b7f1/Odsonne-Edouard" xr:uid="{3AC27965-79EA-40EF-921F-70EB7B141EA2}"/>
    <hyperlink ref="C87" r:id="rId338" display="https://fbref.com/en/country/FRA/France-Football" xr:uid="{C4FBF0E4-0434-4911-82A5-FB06CBC03BCC}"/>
    <hyperlink ref="E87" r:id="rId339" display="https://fbref.com/en/squads/47c64c55/Crystal-Palace-Stats" xr:uid="{ADE92372-D0C8-4BF6-BE01-E5134301C261}"/>
    <hyperlink ref="AK87" r:id="rId340" display="https://fbref.com/en/players/0562b7f1/matchlogs/2023-2024/summary/Odsonne-Edouard-Match-Logs" xr:uid="{A312DE13-64D4-4B8D-8C3C-B047F92E0958}"/>
    <hyperlink ref="B88" r:id="rId341" display="https://fbref.com/en/players/debe38a0/John-Egan" xr:uid="{FFB0C10A-7865-418A-89AE-59DAF8B83F7D}"/>
    <hyperlink ref="C88" r:id="rId342" display="https://fbref.com/en/country/IRL/Republic-of-Ireland-Football" xr:uid="{F15F5D9B-5149-49D4-A23D-92BC9F31BCDF}"/>
    <hyperlink ref="E88" r:id="rId343" display="https://fbref.com/en/squads/1df6b87e/Sheffield-United-Stats" xr:uid="{84D7EEEB-7B7D-40D4-9D83-A7B150C62F55}"/>
    <hyperlink ref="AK88" r:id="rId344" display="https://fbref.com/en/players/debe38a0/matchlogs/2023-2024/summary/John-Egan-Match-Logs" xr:uid="{C6495AE8-9A92-4321-802E-F9E414AE164F}"/>
    <hyperlink ref="B89" r:id="rId345" display="https://fbref.com/en/players/2fba6108/Anthony-Elanga" xr:uid="{5C5526A4-705A-4443-936A-0E231257D68A}"/>
    <hyperlink ref="C89" r:id="rId346" display="https://fbref.com/en/country/SWE/Sweden-Football" xr:uid="{57C280B8-C55D-478E-B10B-DF858632134B}"/>
    <hyperlink ref="E89" r:id="rId347" display="https://fbref.com/en/squads/e4a775cb/Nottingham-Forest-Stats" xr:uid="{07DC9F4B-319C-4BDF-9FFC-41E6B6E72013}"/>
    <hyperlink ref="AK89" r:id="rId348" display="https://fbref.com/en/players/2fba6108/matchlogs/2023-2024/summary/Anthony-Elanga-Match-Logs" xr:uid="{BDAA6E2E-0CB5-4DDC-A263-FCF50FCD0D34}"/>
    <hyperlink ref="B90" r:id="rId349" display="https://fbref.com/en/players/b9e1436c/Harvey-Elliott" xr:uid="{E349DC1F-5C74-40C7-9285-255471A03DBA}"/>
    <hyperlink ref="C90" r:id="rId350" display="https://fbref.com/en/country/ENG/England-Football" xr:uid="{3570FA0A-4F7E-4F27-BB69-0F1C8D1405DE}"/>
    <hyperlink ref="E90" r:id="rId351" display="https://fbref.com/en/squads/822bd0ba/Liverpool-Stats" xr:uid="{8D79D467-88CF-4E90-809B-71278C7CF152}"/>
    <hyperlink ref="AK90" r:id="rId352" display="https://fbref.com/en/players/b9e1436c/matchlogs/2023-2024/summary/Harvey-Elliott-Match-Logs" xr:uid="{BFC4DC58-6324-4FED-A651-8E1E7C0ADC12}"/>
    <hyperlink ref="B91" r:id="rId353" display="https://fbref.com/en/players/df8b52a5/Emerson" xr:uid="{67CEE8EC-5543-491E-97CD-D876DD745325}"/>
    <hyperlink ref="C91" r:id="rId354" display="https://fbref.com/en/country/BRA/Brazil-Football" xr:uid="{69B8FF10-38D2-47BA-8389-B486A845E7E5}"/>
    <hyperlink ref="E91" r:id="rId355" display="https://fbref.com/en/squads/361ca564/Tottenham-Hotspur-Stats" xr:uid="{C797C975-A635-444C-84F4-7AB1D01DDAAF}"/>
    <hyperlink ref="AK91" r:id="rId356" display="https://fbref.com/en/players/df8b52a5/matchlogs/2023-2024/summary/Emerson-Match-Logs" xr:uid="{93D11E61-B2BB-4C86-A4C6-142A6775CE06}"/>
    <hyperlink ref="B92" r:id="rId357" display="https://fbref.com/en/players/980522ec/Christian-Eriksen" xr:uid="{94144436-04D7-4AE7-85FD-05F552183421}"/>
    <hyperlink ref="C92" r:id="rId358" display="https://fbref.com/en/country/DEN/Denmark-Football" xr:uid="{F6B88D3C-C8A1-4A75-9281-E06186465E0C}"/>
    <hyperlink ref="E92" r:id="rId359" display="https://fbref.com/en/squads/19538871/Manchester-United-Stats" xr:uid="{63CD7360-C0DF-4001-8F17-0A51B22289C0}"/>
    <hyperlink ref="AK92" r:id="rId360" display="https://fbref.com/en/players/980522ec/matchlogs/2023-2024/summary/Christian-Eriksen-Match-Logs" xr:uid="{14B49B24-1AE0-45F3-9FB7-1310847817E2}"/>
    <hyperlink ref="B93" r:id="rId361" display="https://fbref.com/en/players/d38fdf53/Pervis-Estupinan" xr:uid="{93867C5A-13DC-4840-AD35-66FD23FFE88C}"/>
    <hyperlink ref="C93" r:id="rId362" display="https://fbref.com/en/country/ECU/Ecuador-Football" xr:uid="{61EAB3EE-A649-42AC-BDD3-C94C66E52917}"/>
    <hyperlink ref="E93" r:id="rId363" display="https://fbref.com/en/squads/d07537b9/Brighton-and-Hove-Albion-Stats" xr:uid="{EC06DEAD-C51A-4A06-AC80-CD8CFB7616C5}"/>
    <hyperlink ref="AK93" r:id="rId364" display="https://fbref.com/en/players/d38fdf53/matchlogs/2023-2024/summary/Pervis-Estupinan-Match-Logs" xr:uid="{6444165D-FD0F-4BCC-B966-9B0CB9D32DB6}"/>
    <hyperlink ref="B94" r:id="rId365" display="https://fbref.com/en/players/ae4fc6a4/Eberechi-Eze" xr:uid="{FF661B98-FF2C-4DC8-A261-C7C35A97AFE3}"/>
    <hyperlink ref="C94" r:id="rId366" display="https://fbref.com/en/country/ENG/England-Football" xr:uid="{2857EBDF-24E4-43CE-8C56-5A258B0D0100}"/>
    <hyperlink ref="E94" r:id="rId367" display="https://fbref.com/en/squads/47c64c55/Crystal-Palace-Stats" xr:uid="{4EBD5C13-0A01-4714-893B-972D19F6441F}"/>
    <hyperlink ref="AK94" r:id="rId368" display="https://fbref.com/en/players/ae4fc6a4/matchlogs/2023-2024/summary/Eberechi-Eze-Match-Logs" xr:uid="{B44BB14D-0CD6-4345-B133-899820115F52}"/>
    <hyperlink ref="B95" r:id="rId369" display="https://fbref.com/en/players/4596da74/Evan-Ferguson" xr:uid="{CAC3AF32-067C-4034-B6AD-8DD8D70A4543}"/>
    <hyperlink ref="C95" r:id="rId370" display="https://fbref.com/en/country/IRL/Republic-of-Ireland-Football" xr:uid="{E37ABF16-F130-41C1-93FC-7E9B3D8F54F8}"/>
    <hyperlink ref="E95" r:id="rId371" display="https://fbref.com/en/squads/d07537b9/Brighton-and-Hove-Albion-Stats" xr:uid="{A03A03C5-2F84-4975-8151-99537519ECAE}"/>
    <hyperlink ref="AK95" r:id="rId372" display="https://fbref.com/en/players/4596da74/matchlogs/2023-2024/summary/Evan-Ferguson-Match-Logs" xr:uid="{037BFE2C-BDEB-4E75-9714-A8DD4ED30191}"/>
    <hyperlink ref="B96" r:id="rId373" display="https://fbref.com/en/players/507c7bdf/Bruno-Fernandes" xr:uid="{19756326-ADE6-4542-9BA9-7D125432675F}"/>
    <hyperlink ref="C96" r:id="rId374" display="https://fbref.com/en/country/POR/Portugal-Football" xr:uid="{4A231197-B9BC-4361-A59D-C2D2F8BDFF30}"/>
    <hyperlink ref="E96" r:id="rId375" display="https://fbref.com/en/squads/19538871/Manchester-United-Stats" xr:uid="{921BBD5A-208F-4626-AF8E-4B07B4402725}"/>
    <hyperlink ref="AK96" r:id="rId376" display="https://fbref.com/en/players/507c7bdf/matchlogs/2023-2024/summary/Bruno-Fernandes-Match-Logs" xr:uid="{AF468342-8B48-490B-81C3-BD914DD788A9}"/>
    <hyperlink ref="B97" r:id="rId377" display="https://fbref.com/en/players/5ff4ab71/Enzo-Fernandez" xr:uid="{57ECEC4F-C621-422B-9216-B2BC5A24AA98}"/>
    <hyperlink ref="C97" r:id="rId378" display="https://fbref.com/en/country/ARG/Argentina-Football" xr:uid="{A9118202-AA6E-4E60-BB7E-4A031CDA5F07}"/>
    <hyperlink ref="E97" r:id="rId379" display="https://fbref.com/en/squads/cff3d9bb/Chelsea-Stats" xr:uid="{24E6EE21-D7AC-47F2-9A2E-9EF736F9FE60}"/>
    <hyperlink ref="AK97" r:id="rId380" display="https://fbref.com/en/players/5ff4ab71/matchlogs/2023-2024/summary/Enzo-Fernandez-Match-Logs" xr:uid="{BF6B250D-D885-45C3-BFDB-E4F38175345A}"/>
    <hyperlink ref="B98" r:id="rId381" display="https://fbref.com/en/players/a92ab7be/Mark-Flekken" xr:uid="{174B2636-1579-479C-B5E6-BA61B7D24258}"/>
    <hyperlink ref="C98" r:id="rId382" display="https://fbref.com/en/country/NED/Netherlands-Football" xr:uid="{F9601B38-C0F2-4173-A44E-7B99647F807C}"/>
    <hyperlink ref="E98" r:id="rId383" display="https://fbref.com/en/squads/cd051869/Brentford-Stats" xr:uid="{FD249376-59D9-4031-BF62-E0968D731057}"/>
    <hyperlink ref="AK98" r:id="rId384" display="https://fbref.com/en/players/a92ab7be/matchlogs/2023-2024/summary/Mark-Flekken-Match-Logs" xr:uid="{E7122B39-A048-4CC1-9BBE-ACF91D3E3D24}"/>
    <hyperlink ref="B99" r:id="rId385" display="https://fbref.com/en/players/ed1e53f3/Phil-Foden" xr:uid="{5732101B-774F-49E0-AA22-7117B5D83543}"/>
    <hyperlink ref="C99" r:id="rId386" display="https://fbref.com/en/country/ENG/England-Football" xr:uid="{6251D8B8-ECCE-48F8-B10F-0D00167D89B3}"/>
    <hyperlink ref="E99" r:id="rId387" display="https://fbref.com/en/squads/b8fd03ef/Manchester-City-Stats" xr:uid="{E3EF7828-F043-4371-95B1-2ED0A9453BAE}"/>
    <hyperlink ref="AK99" r:id="rId388" display="https://fbref.com/en/players/ed1e53f3/matchlogs/2023-2024/summary/Phil-Foden-Match-Logs" xr:uid="{B29917FA-2961-4A21-AD31-91EC168BAA7B}"/>
    <hyperlink ref="B100" r:id="rId389" display="https://fbref.com/en/players/96cf7b61/Wes-Foderingham" xr:uid="{C64BE289-663C-4994-926B-7D73BC9540E7}"/>
    <hyperlink ref="C100" r:id="rId390" display="https://fbref.com/en/country/ENG/England-Football" xr:uid="{1B6A0096-885A-4BCA-907E-3ED9BF149DC0}"/>
    <hyperlink ref="E100" r:id="rId391" display="https://fbref.com/en/squads/1df6b87e/Sheffield-United-Stats" xr:uid="{55D6A4DA-905E-4974-B58B-05C4FB81A675}"/>
    <hyperlink ref="AK100" r:id="rId392" display="https://fbref.com/en/players/96cf7b61/matchlogs/2023-2024/summary/Wes-Foderingham-Match-Logs" xr:uid="{7E62DC09-C4A8-42AE-810A-96E10F506CC4}"/>
    <hyperlink ref="B101" r:id="rId393" display="https://fbref.com/en/players/82927de4/Pablo-Fornals" xr:uid="{5E05EF2B-CDC0-4C8A-B328-1505DF491588}"/>
    <hyperlink ref="C101" r:id="rId394" display="https://fbref.com/en/country/ESP/Spain-Football" xr:uid="{98A50BD7-27AE-4D3E-8ED6-96224566F128}"/>
    <hyperlink ref="E101" r:id="rId395" display="https://fbref.com/en/squads/7c21e445/West-Ham-United-Stats" xr:uid="{6C1A189D-D717-4DC6-96F1-3257D546B834}"/>
    <hyperlink ref="AK101" r:id="rId396" display="https://fbref.com/en/players/82927de4/matchlogs/2023-2024/summary/Pablo-Fornals-Match-Logs" xr:uid="{4E6A2328-C5E9-450D-9D26-6B296CE99217}"/>
    <hyperlink ref="B102" r:id="rId397" display="https://fbref.com/en/players/f84a807c/Lyle-Foster" xr:uid="{DA93E139-B15B-4853-9E3D-98F4D028ECA3}"/>
    <hyperlink ref="C102" r:id="rId398" display="https://fbref.com/en/country/RSA/South-Africa-Football" xr:uid="{795C2728-61F4-4619-8F68-0827443569B5}"/>
    <hyperlink ref="E102" r:id="rId399" display="https://fbref.com/en/squads/943e8050/Burnley-Stats" xr:uid="{4D1E96C7-33DF-4644-8735-E2FB2F08AA92}"/>
    <hyperlink ref="AK102" r:id="rId400" display="https://fbref.com/en/players/f84a807c/matchlogs/2023-2024/summary/Lyle-Foster-Match-Logs" xr:uid="{A65CD6B6-EF9D-4C92-AD13-22423A048B77}"/>
    <hyperlink ref="B103" r:id="rId401" display="https://fbref.com/en/players/1971591f/Cody-Gakpo" xr:uid="{401D455E-A4B0-4A18-AEF2-CACB47A7ADC7}"/>
    <hyperlink ref="C103" r:id="rId402" display="https://fbref.com/en/country/NED/Netherlands-Football" xr:uid="{B968420A-3098-4DDD-AD1A-17E774B0A042}"/>
    <hyperlink ref="E103" r:id="rId403" display="https://fbref.com/en/squads/822bd0ba/Liverpool-Stats" xr:uid="{2BBD7672-93C7-4F59-AE59-311FFBBEAC85}"/>
    <hyperlink ref="AK103" r:id="rId404" display="https://fbref.com/en/players/1971591f/matchlogs/2023-2024/summary/Cody-Gakpo-Match-Logs" xr:uid="{8DB78E7F-2D81-4EE9-AFB0-A7DF368F51EC}"/>
    <hyperlink ref="B104" r:id="rId405" display="https://fbref.com/en/players/c2731c10/Conor-Gallagher" xr:uid="{259320E5-18C2-465F-B1B5-AA839151611F}"/>
    <hyperlink ref="C104" r:id="rId406" display="https://fbref.com/en/country/ENG/England-Football" xr:uid="{7A3F716B-C559-4704-BF6D-983B6A97B4AA}"/>
    <hyperlink ref="E104" r:id="rId407" display="https://fbref.com/en/squads/cff3d9bb/Chelsea-Stats" xr:uid="{F7FDEDC2-8400-42FC-A7D6-FA2D9505473F}"/>
    <hyperlink ref="AK104" r:id="rId408" display="https://fbref.com/en/players/c2731c10/matchlogs/2023-2024/summary/Conor-Gallagher-Match-Logs" xr:uid="{AB95D9D4-5E68-45F3-8B6F-56C4373FC99A}"/>
    <hyperlink ref="B105" r:id="rId409" display="https://fbref.com/en/players/72c812f3/Idrissa-Gana-Gueye" xr:uid="{C8AA65E2-94EE-4472-B837-488456F25F0F}"/>
    <hyperlink ref="C105" r:id="rId410" display="https://fbref.com/en/country/SEN/Senegal-Football" xr:uid="{B563547A-BA91-4D6B-8414-36E6917C499D}"/>
    <hyperlink ref="E105" r:id="rId411" display="https://fbref.com/en/squads/d3fd31cc/Everton-Stats" xr:uid="{264EC25F-6C8B-47FD-A9F6-F41993AA5A1E}"/>
    <hyperlink ref="AK105" r:id="rId412" display="https://fbref.com/en/players/72c812f3/matchlogs/2023-2024/summary/Idrissa-Gana-Gueye-Match-Logs" xr:uid="{8419B9CE-9C7F-47F1-9D98-7EC89AB47A2E}"/>
    <hyperlink ref="B106" r:id="rId413" display="https://fbref.com/en/players/7aa8adfe/Alejandro-Garnacho" xr:uid="{93604987-C71C-43F6-9C10-4996D7C4BC85}"/>
    <hyperlink ref="C106" r:id="rId414" display="https://fbref.com/en/country/ARG/Argentina-Football" xr:uid="{9196F83F-43FF-4980-9181-E47A5DC97E96}"/>
    <hyperlink ref="E106" r:id="rId415" display="https://fbref.com/en/squads/19538871/Manchester-United-Stats" xr:uid="{5E091C43-BC8E-439F-968E-CC1055BE9088}"/>
    <hyperlink ref="AK106" r:id="rId416" display="https://fbref.com/en/players/7aa8adfe/matchlogs/2023-2024/summary/Alejandro-Garnacho-Match-Logs" xr:uid="{CA6E200D-9E2D-4EBB-BA12-425F1A5A02C3}"/>
    <hyperlink ref="B107" r:id="rId417" display="https://fbref.com/en/players/4e015693/James-Garner" xr:uid="{57ACF95F-5A14-46E7-974D-535A52DC6A18}"/>
    <hyperlink ref="C107" r:id="rId418" display="https://fbref.com/en/country/ENG/England-Football" xr:uid="{CAC8D92E-54B2-4015-B430-10DB9E9A65FE}"/>
    <hyperlink ref="E107" r:id="rId419" display="https://fbref.com/en/squads/d3fd31cc/Everton-Stats" xr:uid="{0886B695-CCE1-4749-BBFC-4D369B674FA7}"/>
    <hyperlink ref="AK107" r:id="rId420" display="https://fbref.com/en/players/4e015693/matchlogs/2023-2024/summary/James-Garner-Match-Logs" xr:uid="{937CC118-E537-4858-BCCE-ED758F890D45}"/>
    <hyperlink ref="B108" r:id="rId421" display="https://fbref.com/en/players/32f60ed8/Morgan-Gibbs-White" xr:uid="{807D42E8-EBDF-4391-94DE-3664B6907B80}"/>
    <hyperlink ref="C108" r:id="rId422" display="https://fbref.com/en/country/ENG/England-Football" xr:uid="{81B6C8E4-EE32-402D-B71F-185D7861FEBD}"/>
    <hyperlink ref="E108" r:id="rId423" display="https://fbref.com/en/squads/e4a775cb/Nottingham-Forest-Stats" xr:uid="{3AD6A237-3A19-4888-9A90-D4A529A648DC}"/>
    <hyperlink ref="AK108" r:id="rId424" display="https://fbref.com/en/players/32f60ed8/matchlogs/2023-2024/summary/Morgan-Gibbs-White-Match-Logs" xr:uid="{F0D2771D-9174-433D-9B4D-5728846D9488}"/>
    <hyperlink ref="B109" r:id="rId425" display="https://fbref.com/en/players/df10e27c/Billy-Gilmour" xr:uid="{3E90E14A-5323-4EB2-9C7A-D71C47B9ABB6}"/>
    <hyperlink ref="C109" r:id="rId426" display="https://fbref.com/en/country/SCO/Scotland-Football" xr:uid="{BDCD1B5C-C30F-4184-B1A2-8F1145717A69}"/>
    <hyperlink ref="E109" r:id="rId427" display="https://fbref.com/en/squads/d07537b9/Brighton-and-Hove-Albion-Stats" xr:uid="{009679F5-6626-4196-9FCB-5E9AC688296C}"/>
    <hyperlink ref="AK109" r:id="rId428" display="https://fbref.com/en/players/df10e27c/matchlogs/2023-2024/summary/Billy-Gilmour-Match-Logs" xr:uid="{D9D15B3A-2DEB-48F9-AA44-DF0B46B9CD25}"/>
    <hyperlink ref="B110" r:id="rId429" display="https://fbref.com/en/players/8b57ad2c/Joao-Gomes" xr:uid="{DA83C48F-D141-41CB-B442-8E4A52CD0007}"/>
    <hyperlink ref="C110" r:id="rId430" display="https://fbref.com/en/country/BRA/Brazil-Football" xr:uid="{C505FE2F-7790-455A-9342-654A3D589AB8}"/>
    <hyperlink ref="E110" r:id="rId431" display="https://fbref.com/en/squads/8cec06e1/Wolverhampton-Wanderers-Stats" xr:uid="{BE7BD4F7-D335-4464-8760-F3B0DC31159B}"/>
    <hyperlink ref="AK110" r:id="rId432" display="https://fbref.com/en/players/8b57ad2c/matchlogs/2023-2024/summary/Joao-Gomes-Match-Logs" xr:uid="{67810759-2B39-4542-9989-049BF5721ACC}"/>
    <hyperlink ref="B111" r:id="rId433" display="https://fbref.com/en/players/2bd83368/Anthony-Gordon" xr:uid="{3B0A6032-1B2F-481C-BAD7-A08806B6E984}"/>
    <hyperlink ref="C111" r:id="rId434" display="https://fbref.com/en/country/ENG/England-Football" xr:uid="{297D538D-7373-4466-843C-F7D7C3981AEC}"/>
    <hyperlink ref="E111" r:id="rId435" display="https://fbref.com/en/squads/b2b47a98/Newcastle-United-Stats" xr:uid="{70E229CD-71D3-496F-93F8-D5B5C257BF01}"/>
    <hyperlink ref="AK111" r:id="rId436" display="https://fbref.com/en/players/2bd83368/matchlogs/2023-2024/summary/Anthony-Gordon-Match-Logs" xr:uid="{E589F261-C853-4522-8FE1-792FEA704694}"/>
    <hyperlink ref="B112" r:id="rId437" display="https://fbref.com/en/players/8aec0537/Pascal-Gross" xr:uid="{E2DBD54F-6001-40E1-BB84-834B2F15509D}"/>
    <hyperlink ref="C112" r:id="rId438" display="https://fbref.com/en/country/GER/Germany-Football" xr:uid="{F7851BD4-BB35-4778-9AFF-CD5C261EF1B4}"/>
    <hyperlink ref="E112" r:id="rId439" display="https://fbref.com/en/squads/d07537b9/Brighton-and-Hove-Albion-Stats" xr:uid="{4292D7A0-13DF-4992-8D57-1C58D1AE89F7}"/>
    <hyperlink ref="AK112" r:id="rId440" display="https://fbref.com/en/players/8aec0537/matchlogs/2023-2024/summary/Pascal-Gross-Match-Logs" xr:uid="{DD24301D-EBE2-4359-8747-4BFF16310067}"/>
    <hyperlink ref="B113" r:id="rId441" display="https://fbref.com/en/players/d0706b27/Marc-Guehi" xr:uid="{11B12739-0694-451F-82B4-90187EA8DC84}"/>
    <hyperlink ref="C113" r:id="rId442" display="https://fbref.com/en/country/ENG/England-Football" xr:uid="{DE12309A-BDE1-4FD0-81EC-1EB977225B8B}"/>
    <hyperlink ref="E113" r:id="rId443" display="https://fbref.com/en/squads/47c64c55/Crystal-Palace-Stats" xr:uid="{5D4DD618-E9F1-4AD4-AD8D-5B204570C8D9}"/>
    <hyperlink ref="AK113" r:id="rId444" display="https://fbref.com/en/players/d0706b27/matchlogs/2023-2024/summary/Marc-Guehi-Match-Logs" xr:uid="{A574E7FF-912E-4DCD-9307-4EC13B21AFDD}"/>
    <hyperlink ref="B114" r:id="rId445" display="https://fbref.com/en/players/82518f62/Bruno-Guimaraes" xr:uid="{9561636F-4DDB-41BB-9091-735BC8B5E173}"/>
    <hyperlink ref="C114" r:id="rId446" display="https://fbref.com/en/country/BRA/Brazil-Football" xr:uid="{46066BCE-B4C2-489C-80F1-6B31DAEEFC08}"/>
    <hyperlink ref="E114" r:id="rId447" display="https://fbref.com/en/squads/b2b47a98/Newcastle-United-Stats" xr:uid="{DCD5E54E-4B71-4D8A-9C67-AA6DF7C19CA5}"/>
    <hyperlink ref="AK114" r:id="rId448" display="https://fbref.com/en/players/82518f62/matchlogs/2023-2024/summary/Bruno-Guimaraes-Match-Logs" xr:uid="{D4FA5A3C-CFAE-4AFC-9CAA-4AE425B48DC9}"/>
    <hyperlink ref="B115" r:id="rId449" display="https://fbref.com/en/players/d56b9520/Malo-Gusto" xr:uid="{01309491-C9EB-45AD-8921-C21EAE14BEB0}"/>
    <hyperlink ref="C115" r:id="rId450" display="https://fbref.com/en/country/FRA/France-Football" xr:uid="{610510F2-09A9-43A5-8970-F563EF11C1C6}"/>
    <hyperlink ref="E115" r:id="rId451" display="https://fbref.com/en/squads/cff3d9bb/Chelsea-Stats" xr:uid="{A64EC1EA-6B85-4712-B55B-A9DD6DC07ECB}"/>
    <hyperlink ref="AK115" r:id="rId452" display="https://fbref.com/en/players/d56b9520/matchlogs/2023-2024/summary/Malo-Gusto-Match-Logs" xr:uid="{A3C7E3DA-4895-4D1B-BF89-F6206BF7FDD3}"/>
    <hyperlink ref="B116" r:id="rId453" display="https://fbref.com/en/players/5ad50391/Josko-Gvardiol" xr:uid="{B2F6D913-2CA9-4A30-A5EB-BEB2711AFFBF}"/>
    <hyperlink ref="C116" r:id="rId454" display="https://fbref.com/en/country/CRO/Croatia-Football" xr:uid="{4E6575E5-8E04-49B0-B6B8-6CEB52FB16BB}"/>
    <hyperlink ref="E116" r:id="rId455" display="https://fbref.com/en/squads/b8fd03ef/Manchester-City-Stats" xr:uid="{686E3720-D3FB-4BAB-8086-4EE9F55EFD3F}"/>
    <hyperlink ref="AK116" r:id="rId456" display="https://fbref.com/en/players/5ad50391/matchlogs/2023-2024/summary/Josko-Gvardiol-Match-Logs" xr:uid="{911DF672-A433-418F-8EB2-F4AA22370C77}"/>
    <hyperlink ref="B117" r:id="rId457" display="https://fbref.com/en/players/1f44ac21/Erling-Haaland" xr:uid="{69A87419-B603-42BF-A028-88F8EFBAB200}"/>
    <hyperlink ref="C117" r:id="rId458" display="https://fbref.com/en/country/NOR/Norway-Football" xr:uid="{7C15C0AA-8CAC-4978-87EC-DB68AA1ABABD}"/>
    <hyperlink ref="E117" r:id="rId459" display="https://fbref.com/en/squads/b8fd03ef/Manchester-City-Stats" xr:uid="{44A46CF2-FACA-4273-AA11-FBC72F28EA57}"/>
    <hyperlink ref="AK117" r:id="rId460" display="https://fbref.com/en/players/1f44ac21/matchlogs/2023-2024/summary/Erling-Haaland-Match-Logs" xr:uid="{EA9392FE-DEB5-4C15-B6CF-80024237EE99}"/>
    <hyperlink ref="B118" r:id="rId461" display="https://fbref.com/en/players/a7588cdc/Antwoine-Hackford" xr:uid="{D19FDE85-9845-4B77-AFCC-CB463B9FBF73}"/>
    <hyperlink ref="C118" r:id="rId462" display="https://fbref.com/en/country/ENG/England-Football" xr:uid="{49352692-4A98-4F06-88E5-34DA5F68E1BF}"/>
    <hyperlink ref="E118" r:id="rId463" display="https://fbref.com/en/squads/1df6b87e/Sheffield-United-Stats" xr:uid="{6CD50A71-16E6-404E-A16D-32C805AD6127}"/>
    <hyperlink ref="AK118" r:id="rId464" display="https://fbref.com/en/players/a7588cdc/matchlogs/2023-2024/summary/Antwoine-Hackford-Match-Logs" xr:uid="{63E0183A-D4FE-4FA3-B313-AD11797253F6}"/>
    <hyperlink ref="B119" r:id="rId465" display="https://fbref.com/en/players/fed7cb61/Kai-Havertz" xr:uid="{ECB80A7B-822B-49A8-9AA2-9F70921E8A89}"/>
    <hyperlink ref="C119" r:id="rId466" display="https://fbref.com/en/country/GER/Germany-Football" xr:uid="{6106DE2C-BAF5-4E82-8D29-080CE17CD2B6}"/>
    <hyperlink ref="E119" r:id="rId467" display="https://fbref.com/en/squads/18bb7c10/Arsenal-Stats" xr:uid="{DA84962C-FBAD-4FCE-84B9-FE4F49632370}"/>
    <hyperlink ref="AK119" r:id="rId468" display="https://fbref.com/en/players/fed7cb61/matchlogs/2023-2024/summary/Kai-Havertz-Match-Logs" xr:uid="{5E986B10-28CE-4275-A8E3-2434B8EACDA7}"/>
    <hyperlink ref="B120" r:id="rId469" display="https://fbref.com/en/players/4fd08daa/Jan-Paul-van-Hecke" xr:uid="{8E4937DB-09E7-4EC5-B26F-21A022C00804}"/>
    <hyperlink ref="C120" r:id="rId470" display="https://fbref.com/en/country/NED/Netherlands-Football" xr:uid="{A7BEC148-CA49-4CBA-AD9A-93F78E790F66}"/>
    <hyperlink ref="E120" r:id="rId471" display="https://fbref.com/en/squads/d07537b9/Brighton-and-Hove-Albion-Stats" xr:uid="{4EB0B3ED-DB56-4787-8955-05360D010F35}"/>
    <hyperlink ref="AK120" r:id="rId472" display="https://fbref.com/en/players/4fd08daa/matchlogs/2023-2024/summary/Jan-Paul-van-Hecke-Match-Logs" xr:uid="{133B26F0-807F-456B-A81D-91A041341127}"/>
    <hyperlink ref="B121" r:id="rId473" display="https://fbref.com/en/players/169fd162/Hwang-Hee-chan" xr:uid="{F318040E-5A2A-4C8A-AF94-26CD408D4A3F}"/>
    <hyperlink ref="C121" r:id="rId474" display="https://fbref.com/en/country/KOR/Korea-Republic-Football" xr:uid="{5B81A213-1D7D-4273-8805-4865C667EBE4}"/>
    <hyperlink ref="E121" r:id="rId475" display="https://fbref.com/en/squads/8cec06e1/Wolverhampton-Wanderers-Stats" xr:uid="{818647DE-F1FA-4042-AEB3-ED1ACF52CCFF}"/>
    <hyperlink ref="AK121" r:id="rId476" display="https://fbref.com/en/players/169fd162/matchlogs/2023-2024/summary/Hwang-Hee-chan-Match-Logs" xr:uid="{AD458D57-9824-4602-A59B-F61F8CA1F828}"/>
    <hyperlink ref="B122" r:id="rId477" display="https://fbref.com/en/players/8a3c1dc7/Rico-Henry" xr:uid="{D7B49B82-DCDB-4A85-9989-E09528EE8431}"/>
    <hyperlink ref="C122" r:id="rId478" display="https://fbref.com/en/country/ENG/England-Football" xr:uid="{D7D2C58D-7239-4719-BB43-2D3E8B737A38}"/>
    <hyperlink ref="E122" r:id="rId479" display="https://fbref.com/en/squads/cd051869/Brentford-Stats" xr:uid="{9DFEF70E-7ECC-4D49-A7E1-1B6E07BDEA61}"/>
    <hyperlink ref="AK122" r:id="rId480" display="https://fbref.com/en/players/8a3c1dc7/matchlogs/2023-2024/summary/Rico-Henry-Match-Logs" xr:uid="{9EFEAD2D-E123-40C1-9215-6C4AE7C5076D}"/>
    <hyperlink ref="B123" r:id="rId481" display="https://fbref.com/en/players/92e7e919/Son-Heung-min" xr:uid="{A3156101-A1EE-4156-8224-3B23299B2373}"/>
    <hyperlink ref="C123" r:id="rId482" display="https://fbref.com/en/country/KOR/Korea-Republic-Football" xr:uid="{02DF2667-8622-4EE5-B868-42795D94CA01}"/>
    <hyperlink ref="E123" r:id="rId483" display="https://fbref.com/en/squads/361ca564/Tottenham-Hotspur-Stats" xr:uid="{C5EDD7F8-125C-4CAB-8C26-2205BD5609A3}"/>
    <hyperlink ref="AK123" r:id="rId484" display="https://fbref.com/en/players/92e7e919/matchlogs/2023-2024/summary/Son-Heung-min-Match-Logs" xr:uid="{5E879361-1CFF-4DCA-9E8C-42698121FCC5}"/>
    <hyperlink ref="B124" r:id="rId485" display="https://fbref.com/en/players/1780bb4a/Aaron-Hickey" xr:uid="{0EBDB85E-AC60-4005-A911-869126943F57}"/>
    <hyperlink ref="C124" r:id="rId486" display="https://fbref.com/en/country/SCO/Scotland-Football" xr:uid="{40B72ABE-1305-4570-9D4F-451CCA070352}"/>
    <hyperlink ref="E124" r:id="rId487" display="https://fbref.com/en/squads/cd051869/Brentford-Stats" xr:uid="{93C3BE3A-9280-4EA7-8A90-6A159423D3AE}"/>
    <hyperlink ref="AK124" r:id="rId488" display="https://fbref.com/en/players/1780bb4a/matchlogs/2023-2024/summary/Aaron-Hickey-Match-Logs" xr:uid="{01FD63E3-5ACA-4F5D-8585-E0EDDE14E2DC}"/>
    <hyperlink ref="B125" r:id="rId489" display="https://fbref.com/en/players/69942fb3/James-Hill" xr:uid="{D3C0F573-2154-4B3F-95AF-9B20E9D7D2A3}"/>
    <hyperlink ref="C125" r:id="rId490" display="https://fbref.com/en/country/ENG/England-Football" xr:uid="{3D2BF9DA-F0C5-4C5A-91B7-17E4AD12631D}"/>
    <hyperlink ref="E125" r:id="rId491" display="https://fbref.com/en/squads/4ba7cbea/Bournemouth-Stats" xr:uid="{ADFD87F9-12CC-480C-ABF3-09D390B6B6E4}"/>
    <hyperlink ref="AK125" r:id="rId492" display="https://fbref.com/en/players/69942fb3/matchlogs/2023-2024/summary/James-Hill-Match-Logs" xr:uid="{BA6A5DDD-201C-4A78-ADCE-823B27B2FADD}"/>
    <hyperlink ref="B126" r:id="rId493" display="https://fbref.com/en/players/07802f7f/Danny-Ings" xr:uid="{5628C2A0-F2EC-46D2-BD9F-0980979CD6A3}"/>
    <hyperlink ref="C126" r:id="rId494" display="https://fbref.com/en/country/ENG/England-Football" xr:uid="{7D32989B-DE3D-4DBA-A8BF-560F885B66F8}"/>
    <hyperlink ref="E126" r:id="rId495" display="https://fbref.com/en/squads/7c21e445/West-Ham-United-Stats" xr:uid="{B1466A2F-D885-47A0-B9C6-583B7ECE42CA}"/>
    <hyperlink ref="AK126" r:id="rId496" display="https://fbref.com/en/players/07802f7f/matchlogs/2023-2024/summary/Danny-Ings-Match-Logs" xr:uid="{C3D1380F-10FD-473E-8BF4-4649C7D9B110}"/>
    <hyperlink ref="B127" r:id="rId497" display="https://fbref.com/en/players/8e92be30/Alexander-Isak" xr:uid="{6265190F-C4E8-455D-8912-FA4DB0015F70}"/>
    <hyperlink ref="C127" r:id="rId498" display="https://fbref.com/en/country/SWE/Sweden-Football" xr:uid="{5AC42BB5-390A-4318-8B4D-25112D569EB0}"/>
    <hyperlink ref="E127" r:id="rId499" display="https://fbref.com/en/squads/b2b47a98/Newcastle-United-Stats" xr:uid="{3D81B9CA-8F7A-4366-A157-D7F4EA9899E7}"/>
    <hyperlink ref="AK127" r:id="rId500" display="https://fbref.com/en/players/8e92be30/matchlogs/2023-2024/summary/Alexander-Isak-Match-Logs" xr:uid="{2B3F7E5C-5321-4EE2-AE7C-353DCBA08927}"/>
    <hyperlink ref="B128" r:id="rId501" display="https://fbref.com/en/players/6ca5ec4b/Alex-Iwobi" xr:uid="{F2F41C33-730E-45E1-85F1-6EE9F85F6359}"/>
    <hyperlink ref="C128" r:id="rId502" display="https://fbref.com/en/country/NGA/Nigeria-Football" xr:uid="{8A8A1E68-7D30-4481-9F4A-A33AD478E908}"/>
    <hyperlink ref="E128" r:id="rId503" display="https://fbref.com/en/squads/d3fd31cc/Everton-Stats" xr:uid="{1DC71272-31C1-4384-8F44-D09388871C9C}"/>
    <hyperlink ref="AK128" r:id="rId504" display="https://fbref.com/en/players/6ca5ec4b/matchlogs/2023-2024/summary/Alex-Iwobi-Match-Logs" xr:uid="{08B85C4C-55F1-4CAB-BB8F-535309CCE49E}"/>
    <hyperlink ref="B129" r:id="rId505" display="https://fbref.com/en/players/9c36ed83/Nicolas-Jackson" xr:uid="{D8FBC8F6-141E-4FE5-957E-00EA40CAEE14}"/>
    <hyperlink ref="C129" r:id="rId506" display="https://fbref.com/en/country/SEN/Senegal-Football" xr:uid="{AF1B7C1E-C35F-46DE-A29B-7D5C60DD0B91}"/>
    <hyperlink ref="E129" r:id="rId507" display="https://fbref.com/en/squads/cff3d9bb/Chelsea-Stats" xr:uid="{8CC86D27-5C76-4705-BC95-4A1CD56D89A7}"/>
    <hyperlink ref="AK129" r:id="rId508" display="https://fbref.com/en/players/9c36ed83/matchlogs/2023-2024/summary/Nicolas-Jackson-Match-Logs" xr:uid="{2B54A198-A561-4A52-B7A0-AA7370B217B7}"/>
    <hyperlink ref="B130" r:id="rId509" display="https://fbref.com/en/players/1265a93a/Reece-James" xr:uid="{4093A024-960F-4AC9-B01D-30F32D58C9BA}"/>
    <hyperlink ref="C130" r:id="rId510" display="https://fbref.com/en/country/ENG/England-Football" xr:uid="{487AC657-E42B-443A-9DBD-3E6AB5EE6E89}"/>
    <hyperlink ref="E130" r:id="rId511" display="https://fbref.com/en/squads/cff3d9bb/Chelsea-Stats" xr:uid="{9CAE69F7-DBD9-4012-8927-4EACC8748D66}"/>
    <hyperlink ref="AK130" r:id="rId512" display="https://fbref.com/en/players/1265a93a/matchlogs/2023-2024/summary/Reece-James-Match-Logs" xr:uid="{8B707E20-2A68-49FC-90F7-A491044D0C96}"/>
    <hyperlink ref="B131" r:id="rId513" display="https://fbref.com/en/players/8449d35e/Vitaly-Janelt" xr:uid="{86D09FBE-262D-4DCA-8777-C195522D1C1F}"/>
    <hyperlink ref="C131" r:id="rId514" display="https://fbref.com/en/country/GER/Germany-Football" xr:uid="{C1E16198-A057-497B-AEE6-493637BAF44D}"/>
    <hyperlink ref="E131" r:id="rId515" display="https://fbref.com/en/squads/cd051869/Brentford-Stats" xr:uid="{AC6680F8-F0FE-44A8-AD80-7F13C739BD6D}"/>
    <hyperlink ref="AK131" r:id="rId516" display="https://fbref.com/en/players/8449d35e/matchlogs/2023-2024/summary/Vitaly-Janelt-Match-Logs" xr:uid="{D5995F11-DA2F-4BE6-8CF8-882EE3BE6983}"/>
    <hyperlink ref="B132" r:id="rId517" display="https://fbref.com/en/players/0f134faf/Mathias-Jensen" xr:uid="{DC040B40-3157-41CA-ACC7-CB196BE3822F}"/>
    <hyperlink ref="C132" r:id="rId518" display="https://fbref.com/en/country/DEN/Denmark-Football" xr:uid="{2DE91C8C-36C1-494C-A1B0-33477D0AB292}"/>
    <hyperlink ref="E132" r:id="rId519" display="https://fbref.com/en/squads/cd051869/Brentford-Stats" xr:uid="{1A7194BF-374C-45FA-BCD8-095D92576F2D}"/>
    <hyperlink ref="AK132" r:id="rId520" display="https://fbref.com/en/players/0f134faf/matchlogs/2023-2024/summary/Mathias-Jensen-Match-Logs" xr:uid="{97FDD14E-5D24-4A86-BBBF-B62775A93F62}"/>
    <hyperlink ref="B133" r:id="rId521" display="https://fbref.com/en/players/b561db50/Raul-Jimenez" xr:uid="{18FAB8C1-5F88-4E7F-987E-494A4AD5D5A5}"/>
    <hyperlink ref="C133" r:id="rId522" display="https://fbref.com/en/country/MEX/Mexico-Football" xr:uid="{67687090-E43E-4F43-9DBE-ADEBA4F546E8}"/>
    <hyperlink ref="E133" r:id="rId523" display="https://fbref.com/en/squads/fd962109/Fulham-Stats" xr:uid="{0BF863D5-E315-499E-AF74-10740D19EA7B}"/>
    <hyperlink ref="AK133" r:id="rId524" display="https://fbref.com/en/players/b561db50/matchlogs/2023-2024/summary/Raul-Jimenez-Match-Logs" xr:uid="{AB9DD48F-00F1-4C7A-A1EB-D7B434236F1E}"/>
    <hyperlink ref="B134" r:id="rId525" display="https://fbref.com/en/players/e8832875/Joao-Pedro" xr:uid="{0141A443-3811-47C3-81C5-76F55659D7DB}"/>
    <hyperlink ref="C134" r:id="rId526" display="https://fbref.com/en/country/BRA/Brazil-Football" xr:uid="{BA669732-33D2-456B-9959-7BE42318ECA7}"/>
    <hyperlink ref="E134" r:id="rId527" display="https://fbref.com/en/squads/d07537b9/Brighton-and-Hove-Albion-Stats" xr:uid="{10A020BE-B887-4DAE-B2E7-5F167AF5F57A}"/>
    <hyperlink ref="AK134" r:id="rId528" display="https://fbref.com/en/players/e8832875/matchlogs/2023-2024/summary/Joao-Pedro-Match-Logs" xr:uid="{70FA9112-E907-4950-9C70-F46C549B3041}"/>
    <hyperlink ref="B135" r:id="rId529" display="https://fbref.com/en/players/c17bfb65/Joelinton" xr:uid="{9332894C-B209-4B80-AAD9-BD26DD8D03E2}"/>
    <hyperlink ref="C135" r:id="rId530" display="https://fbref.com/en/country/BRA/Brazil-Football" xr:uid="{C96D13CE-CA34-45C1-9B79-72CF130B8412}"/>
    <hyperlink ref="E135" r:id="rId531" display="https://fbref.com/en/squads/b2b47a98/Newcastle-United-Stats" xr:uid="{BEE69426-F949-42F9-9853-E528344A2CBE}"/>
    <hyperlink ref="AK135" r:id="rId532" display="https://fbref.com/en/players/c17bfb65/matchlogs/2023-2024/summary/Joelinton-Match-Logs" xr:uid="{E04753C3-E95D-40F0-B51E-97D998C2502D}"/>
    <hyperlink ref="B136" r:id="rId533" display="https://fbref.com/en/players/73b1d65b/Ryan-John-Giles" xr:uid="{8B6765EC-2F7A-4C11-B35D-58BE3EEAFB10}"/>
    <hyperlink ref="C136" r:id="rId534" display="https://fbref.com/en/country/ENG/England-Football" xr:uid="{14F91FBB-5B7C-42A8-8E4B-0FE0931F4E40}"/>
    <hyperlink ref="E136" r:id="rId535" display="https://fbref.com/en/squads/e297cd13/Luton-Town-Stats" xr:uid="{2ABC915F-E771-472D-97AF-19CBB43C1004}"/>
    <hyperlink ref="AK136" r:id="rId536" display="https://fbref.com/en/players/73b1d65b/matchlogs/2023-2024/summary/Ryan-John-Giles-Match-Logs" xr:uid="{4C497919-6EFF-4D24-9D0F-9C2C712B8678}"/>
    <hyperlink ref="B137" r:id="rId537" display="https://fbref.com/en/players/0cd31129/Brennan-Johnson" xr:uid="{57755357-B7E3-4879-AF64-2865A6525539}"/>
    <hyperlink ref="C137" r:id="rId538" display="https://fbref.com/en/country/WAL/Wales-Football" xr:uid="{4E306EEF-9211-4555-B6C3-B98EC58153EE}"/>
    <hyperlink ref="E137" r:id="rId539" display="https://fbref.com/en/squads/e4a775cb/Nottingham-Forest-Stats" xr:uid="{FEA2398C-F25E-4BD2-B58D-0B18C6EC816A}"/>
    <hyperlink ref="AK137" r:id="rId540" display="https://fbref.com/en/players/0cd31129/matchlogs/2023-2024/summary/Brennan-Johnson-Match-Logs" xr:uid="{89E8CD39-3FD7-4909-A494-8B6F03DF9D17}"/>
    <hyperlink ref="B138" r:id="rId541" display="https://fbref.com/en/players/9e5708be/Sam-Johnstone" xr:uid="{BF9942E2-C5FD-4B63-B467-DA6B87093EBA}"/>
    <hyperlink ref="C138" r:id="rId542" display="https://fbref.com/en/country/ENG/England-Football" xr:uid="{8AF786FC-CB3C-4B93-8CC4-054854D2AD2C}"/>
    <hyperlink ref="E138" r:id="rId543" display="https://fbref.com/en/squads/47c64c55/Crystal-Palace-Stats" xr:uid="{C601FC69-2E7A-42FD-A5C0-A3D593D523C8}"/>
    <hyperlink ref="AK138" r:id="rId544" display="https://fbref.com/en/players/9e5708be/matchlogs/2023-2024/summary/Sam-Johnstone-Match-Logs" xr:uid="{A778D61C-8008-404A-9215-803616A6C261}"/>
    <hyperlink ref="B139" r:id="rId545" display="https://fbref.com/en/players/4fb9c88f/Curtis-Jones" xr:uid="{5BC4AC58-4930-43B5-ABAA-1883B9AB12B6}"/>
    <hyperlink ref="C139" r:id="rId546" display="https://fbref.com/en/country/ENG/England-Football" xr:uid="{75CB6294-0A8B-40E3-ADE9-5BC29D917DE2}"/>
    <hyperlink ref="E139" r:id="rId547" display="https://fbref.com/en/squads/822bd0ba/Liverpool-Stats" xr:uid="{D03DEE34-D5BD-4621-894D-6F610B55E95B}"/>
    <hyperlink ref="AK139" r:id="rId548" display="https://fbref.com/en/players/4fb9c88f/matchlogs/2023-2024/summary/Curtis-Jones-Match-Logs" xr:uid="{AF23AAC1-C7B7-4978-8611-393748D96FCD}"/>
    <hyperlink ref="B140" r:id="rId549" display="https://fbref.com/en/players/178ae8f8/Diogo-Jota" xr:uid="{5C829C63-04D0-408D-A703-FA71E8D70C2A}"/>
    <hyperlink ref="C140" r:id="rId550" display="https://fbref.com/en/country/POR/Portugal-Football" xr:uid="{1EFB2152-9411-4CA1-8799-2CC6CFAD29CA}"/>
    <hyperlink ref="E140" r:id="rId551" display="https://fbref.com/en/squads/822bd0ba/Liverpool-Stats" xr:uid="{E7A1AD94-9EAB-4DC4-8E46-65D03B0C720C}"/>
    <hyperlink ref="AK140" r:id="rId552" display="https://fbref.com/en/players/178ae8f8/matchlogs/2023-2024/summary/Diogo-Jota-Match-Logs" xr:uid="{FAE227C6-0F85-4921-A084-AE54CA44CCAE}"/>
    <hyperlink ref="B141" r:id="rId553" display="https://fbref.com/en/players/f098c03e/Mads-Juel-Andersen" xr:uid="{2743D1AB-C763-403E-A190-1C4C251913BF}"/>
    <hyperlink ref="C141" r:id="rId554" display="https://fbref.com/en/country/DEN/Denmark-Football" xr:uid="{E6D0B744-6535-4FC5-AE54-0D8B2CDA88B8}"/>
    <hyperlink ref="E141" r:id="rId555" display="https://fbref.com/en/squads/e297cd13/Luton-Town-Stats" xr:uid="{59E2B750-1923-430E-9E64-08FF1A674B84}"/>
    <hyperlink ref="AK141" r:id="rId556" display="https://fbref.com/en/players/f098c03e/matchlogs/2023-2024/summary/Mads-Juel-Andersen-Match-Logs" xr:uid="{7502793E-9D48-4F79-8508-0D91F65FB6DB}"/>
    <hyperlink ref="B142" r:id="rId557" display="https://fbref.com/en/players/0db5d2c8/Mathias-Jorgensen" xr:uid="{09AAC745-6F11-4F64-A30E-0C2DD608A5B0}"/>
    <hyperlink ref="C142" r:id="rId558" display="https://fbref.com/en/country/DEN/Denmark-Football" xr:uid="{F0DC2A29-5B34-469D-83F4-DD0A0BAF9CB9}"/>
    <hyperlink ref="E142" r:id="rId559" display="https://fbref.com/en/squads/cd051869/Brentford-Stats" xr:uid="{A4EF0CC5-8C5E-4A64-830F-72A89C4AA5B5}"/>
    <hyperlink ref="AK142" r:id="rId560" display="https://fbref.com/en/players/0db5d2c8/matchlogs/2023-2024/summary/Mathias-Jorgensen-Match-Logs" xr:uid="{94AFF79A-B54C-4981-AB3A-CC2BFF0ED650}"/>
    <hyperlink ref="B143" r:id="rId561" display="https://fbref.com/en/players/c066d1a5/Issa-Kabore" xr:uid="{69E95147-88EB-44A3-AED5-5CDB0D6635EF}"/>
    <hyperlink ref="C143" r:id="rId562" display="https://fbref.com/en/country/BFA/Burkina-Faso-Football" xr:uid="{86981D50-E564-4F8C-A250-CDBCC52CBE37}"/>
    <hyperlink ref="E143" r:id="rId563" display="https://fbref.com/en/squads/e297cd13/Luton-Town-Stats" xr:uid="{2FBA1F26-0A0C-4F46-AF7C-EA814E088D9A}"/>
    <hyperlink ref="AK143" r:id="rId564" display="https://fbref.com/en/players/c066d1a5/matchlogs/2023-2024/summary/Issa-Kabore-Match-Logs" xr:uid="{2DD7643A-0772-483F-A014-ADDA791572D8}"/>
    <hyperlink ref="B144" r:id="rId565" display="https://fbref.com/en/players/15f24fe7/Sasa-Kalajdzic" xr:uid="{3D822950-6A93-48D3-A92F-405F283F0048}"/>
    <hyperlink ref="C144" r:id="rId566" display="https://fbref.com/en/country/AUT/Austria-Football" xr:uid="{26D09506-C599-4DB9-BD8E-D6AF0813B0E7}"/>
    <hyperlink ref="E144" r:id="rId567" display="https://fbref.com/en/squads/8cec06e1/Wolverhampton-Wanderers-Stats" xr:uid="{4FD07B5B-7254-4E1D-9BE7-300911920D5F}"/>
    <hyperlink ref="AK144" r:id="rId568" display="https://fbref.com/en/players/15f24fe7/matchlogs/2023-2024/summary/Sasa-Kalajdzic-Match-Logs" xr:uid="{21FE7A5C-66AE-4800-8F3B-3198C6592535}"/>
    <hyperlink ref="B145" r:id="rId569" display="https://fbref.com/en/players/cc77354e/Boubacar-Kamara" xr:uid="{922CF147-207C-4FB8-BE45-E72FAB14444D}"/>
    <hyperlink ref="C145" r:id="rId570" display="https://fbref.com/en/country/FRA/France-Football" xr:uid="{E22DBEE3-1D73-4361-B176-224216FE78DB}"/>
    <hyperlink ref="E145" r:id="rId571" display="https://fbref.com/en/squads/8602292d/Aston-Villa-Stats" xr:uid="{96E59A71-AF7B-4A63-ADF1-ADC21E0DE278}"/>
    <hyperlink ref="AK145" r:id="rId572" display="https://fbref.com/en/players/cc77354e/matchlogs/2023-2024/summary/Boubacar-Kamara-Match-Logs" xr:uid="{617F948B-E42B-4A18-A756-68E8300F0052}"/>
    <hyperlink ref="B146" r:id="rId573" display="https://fbref.com/en/players/1caa93a5/Thomas-Kaminski" xr:uid="{1BA46642-0D39-466E-9621-26B92ACA7B67}"/>
    <hyperlink ref="C146" r:id="rId574" display="https://fbref.com/en/country/BEL/Belgium-Football" xr:uid="{C98D3EB5-3650-40DC-AB77-71BAF328DAC3}"/>
    <hyperlink ref="E146" r:id="rId575" display="https://fbref.com/en/squads/e297cd13/Luton-Town-Stats" xr:uid="{92EDE810-E2F4-4BF8-9737-875CFCBD4891}"/>
    <hyperlink ref="AK146" r:id="rId576" display="https://fbref.com/en/players/1caa93a5/matchlogs/2023-2024/summary/Thomas-Kaminski-Match-Logs" xr:uid="{4E69DB70-187C-4F3F-A940-F1E50A05629C}"/>
    <hyperlink ref="B147" r:id="rId577" display="https://fbref.com/en/players/c5b7c315/Michael-Keane" xr:uid="{F7C6A4C3-581A-4073-9537-DA2FB4AADB1A}"/>
    <hyperlink ref="C147" r:id="rId578" display="https://fbref.com/en/country/ENG/England-Football" xr:uid="{644ABB25-5AC5-49E1-A322-8950773C6633}"/>
    <hyperlink ref="E147" r:id="rId579" display="https://fbref.com/en/squads/d3fd31cc/Everton-Stats" xr:uid="{E54059C8-492E-4C15-B6CC-EAD6001D6329}"/>
    <hyperlink ref="AK147" r:id="rId580" display="https://fbref.com/en/players/c5b7c315/matchlogs/2023-2024/summary/Michael-Keane-Match-Logs" xr:uid="{87A4382A-5A24-44C5-B45D-71DD71F52225}"/>
    <hyperlink ref="B148" r:id="rId581" display="https://fbref.com/en/players/51dbeea9/Thilo-Kehrer" xr:uid="{0E1F7B86-EA78-4FB3-A02B-11D98CCCFB9E}"/>
    <hyperlink ref="C148" r:id="rId582" display="https://fbref.com/en/country/GER/Germany-Football" xr:uid="{479EEECB-9176-4436-AAA4-DFF8D84F1510}"/>
    <hyperlink ref="E148" r:id="rId583" display="https://fbref.com/en/squads/7c21e445/West-Ham-United-Stats" xr:uid="{5C5A85E1-09CB-415A-9078-B5377880B2B6}"/>
    <hyperlink ref="AK148" r:id="rId584" display="https://fbref.com/en/players/51dbeea9/matchlogs/2023-2024/summary/Thilo-Kehrer-Match-Logs" xr:uid="{956A03CA-0908-47FE-AE28-EAAAC8A91F78}"/>
    <hyperlink ref="B149" r:id="rId585" display="https://fbref.com/en/players/0ad53bdc/Milos-Kerkez" xr:uid="{D1972626-F4C3-47D8-A1C7-25332E0271F4}"/>
    <hyperlink ref="C149" r:id="rId586" display="https://fbref.com/en/country/HUN/Hungary-Football" xr:uid="{2A8666D3-AFC0-4E48-B8C1-20E6FB1F399B}"/>
    <hyperlink ref="E149" r:id="rId587" display="https://fbref.com/en/squads/4ba7cbea/Bournemouth-Stats" xr:uid="{5B786835-F767-4F19-91C3-4DAAC3F51F21}"/>
    <hyperlink ref="AK149" r:id="rId588" display="https://fbref.com/en/players/0ad53bdc/matchlogs/2023-2024/summary/Milos-Kerkez-Match-Logs" xr:uid="{59EFED3A-03D8-4C73-9DBE-FA0F1AC5E5A1}"/>
    <hyperlink ref="B150" r:id="rId589" display="https://fbref.com/en/players/d0f72bf1/Max-Kilman" xr:uid="{F5FD4F7F-0D65-43BF-B132-7948CC7C5027}"/>
    <hyperlink ref="C150" r:id="rId590" display="https://fbref.com/en/country/ENG/England-Football" xr:uid="{A07EA97C-EB7B-4570-BA7F-07F04C54934B}"/>
    <hyperlink ref="E150" r:id="rId591" display="https://fbref.com/en/squads/8cec06e1/Wolverhampton-Wanderers-Stats" xr:uid="{9CD42A91-B97A-4B89-A4D6-0B0B644F190C}"/>
    <hyperlink ref="AK150" r:id="rId592" display="https://fbref.com/en/players/d0f72bf1/matchlogs/2023-2024/summary/Max-Kilman-Match-Logs" xr:uid="{0E51A3A5-C65F-45F1-804A-D702C90FC799}"/>
    <hyperlink ref="B151" r:id="rId593" display="https://fbref.com/en/players/4c3a6744/Justin-Kluivert" xr:uid="{FCD5B939-C777-4920-A325-B6851D8C927E}"/>
    <hyperlink ref="C151" r:id="rId594" display="https://fbref.com/en/country/NED/Netherlands-Football" xr:uid="{AAF3AF61-A9B6-4B77-9B3D-A5603123A924}"/>
    <hyperlink ref="E151" r:id="rId595" display="https://fbref.com/en/squads/4ba7cbea/Bournemouth-Stats" xr:uid="{54F51E6A-D23D-46A8-909E-520BC41117DA}"/>
    <hyperlink ref="AK151" r:id="rId596" display="https://fbref.com/en/players/4c3a6744/matchlogs/2023-2024/summary/Justin-Kluivert-Match-Logs" xr:uid="{87A1219D-8E9F-4372-8754-837C00D61508}"/>
    <hyperlink ref="B152" r:id="rId597" display="https://fbref.com/en/players/fc076f78/Luca-Koleosho" xr:uid="{FF3C0699-D3DE-4F7C-9246-4D38918E5897}"/>
    <hyperlink ref="C152" r:id="rId598" display="https://fbref.com/en/country/ITA/Italy-Football" xr:uid="{E9F1D2A9-96C8-4B24-91DD-1204E5096CFA}"/>
    <hyperlink ref="E152" r:id="rId599" display="https://fbref.com/en/squads/943e8050/Burnley-Stats" xr:uid="{5EAA5E0E-8EA2-44F2-B711-A45A1CADE422}"/>
    <hyperlink ref="AK152" r:id="rId600" display="https://fbref.com/en/players/fc076f78/matchlogs/2023-2024/summary/Luca-Koleosho-Match-Logs" xr:uid="{8A02E75A-9F13-45F5-8459-4B86E95C9A25}"/>
    <hyperlink ref="B153" r:id="rId601" display="https://fbref.com/en/players/5ed9b537/Ibrahima-Konate" xr:uid="{A71EC327-9874-4000-845C-DFAFD82AC79A}"/>
    <hyperlink ref="C153" r:id="rId602" display="https://fbref.com/en/country/FRA/France-Football" xr:uid="{B69416D9-FA14-4A87-B807-B8F52B66C2F9}"/>
    <hyperlink ref="E153" r:id="rId603" display="https://fbref.com/en/squads/822bd0ba/Liverpool-Stats" xr:uid="{270B0BF3-5AA9-4051-8130-8F541B25E0CA}"/>
    <hyperlink ref="AK153" r:id="rId604" display="https://fbref.com/en/players/5ed9b537/matchlogs/2023-2024/summary/Ibrahima-Konate-Match-Logs" xr:uid="{95DC579D-E188-44A0-8024-619418C8D172}"/>
    <hyperlink ref="B154" r:id="rId605" display="https://fbref.com/en/players/0313a347/Ezri-Konsa" xr:uid="{D6A77D62-2B28-42E1-992A-0B563CE3B9C2}"/>
    <hyperlink ref="C154" r:id="rId606" display="https://fbref.com/en/country/ENG/England-Football" xr:uid="{0E98002F-4354-473D-90AB-26065E98FB21}"/>
    <hyperlink ref="E154" r:id="rId607" display="https://fbref.com/en/squads/8602292d/Aston-Villa-Stats" xr:uid="{4F96FBFB-3487-48E3-9305-B00E62FBF1AD}"/>
    <hyperlink ref="AK154" r:id="rId608" display="https://fbref.com/en/players/0313a347/matchlogs/2023-2024/summary/Ezri-Konsa-Match-Logs" xr:uid="{2C40F771-70E5-4BB8-8A5A-F2B680C16ABD}"/>
    <hyperlink ref="B155" r:id="rId609" display="https://fbref.com/en/players/8d3c902d/Cheikhou-Kouyate" xr:uid="{CF33F840-2855-46F4-A081-C1A36B95E791}"/>
    <hyperlink ref="C155" r:id="rId610" display="https://fbref.com/en/country/SEN/Senegal-Football" xr:uid="{1389FE07-ECA5-4600-B4CB-A8596E59EAD2}"/>
    <hyperlink ref="E155" r:id="rId611" display="https://fbref.com/en/squads/e4a775cb/Nottingham-Forest-Stats" xr:uid="{03B60AAB-AF3F-4364-B880-25832EB7B64F}"/>
    <hyperlink ref="AK155" r:id="rId612" display="https://fbref.com/en/players/8d3c902d/matchlogs/2023-2024/summary/Cheikhou-Kouyate-Match-Logs" xr:uid="{952AB90C-01D1-4149-BBF5-237703A8430F}"/>
    <hyperlink ref="B156" r:id="rId613" display="https://fbref.com/en/players/79c0821a/Mateo-Kovacic" xr:uid="{8FE1B3A7-4B97-49D5-B53F-0C66C41BE57C}"/>
    <hyperlink ref="C156" r:id="rId614" display="https://fbref.com/en/country/CRO/Croatia-Football" xr:uid="{BDA2679C-4F39-43FB-85D9-730BE4428AF8}"/>
    <hyperlink ref="E156" r:id="rId615" display="https://fbref.com/en/squads/b8fd03ef/Manchester-City-Stats" xr:uid="{94AA47B1-2E48-4844-9DFB-6BC14CB7CA67}"/>
    <hyperlink ref="AK156" r:id="rId616" display="https://fbref.com/en/players/79c0821a/matchlogs/2023-2024/summary/Mateo-Kovacic-Match-Logs" xr:uid="{780DBB17-CCCF-49B3-A09F-B026DE0E7AAE}"/>
    <hyperlink ref="B157" r:id="rId617" display="https://fbref.com/en/players/df3cda47/Dejan-Kulusevski" xr:uid="{57550A54-697C-4429-BFF2-7050A00C1A1D}"/>
    <hyperlink ref="C157" r:id="rId618" display="https://fbref.com/en/country/SWE/Sweden-Football" xr:uid="{1C4367CD-0540-451A-8365-43E7EDFB0E92}"/>
    <hyperlink ref="E157" r:id="rId619" display="https://fbref.com/en/squads/361ca564/Tottenham-Hotspur-Stats" xr:uid="{0C80A59E-6ADB-41BC-9A17-E452FAA8B1F4}"/>
    <hyperlink ref="AK157" r:id="rId620" display="https://fbref.com/en/players/df3cda47/matchlogs/2023-2024/summary/Dejan-Kulusevski-Match-Logs" xr:uid="{DD3F7D06-5380-4173-B8D1-73094DFD308B}"/>
    <hyperlink ref="B158" r:id="rId621" display="https://fbref.com/en/players/119b9a8e/Aymeric-Laporte" xr:uid="{3D49C740-4E72-4B8C-A005-4F41259875F0}"/>
    <hyperlink ref="C158" r:id="rId622" display="https://fbref.com/en/country/ESP/Spain-Football" xr:uid="{B4318E9B-8EAB-4D88-B84E-868F5D27599C}"/>
    <hyperlink ref="E158" r:id="rId623" display="https://fbref.com/en/squads/b8fd03ef/Manchester-City-Stats" xr:uid="{2F04C0C7-A05E-438E-BF3B-43832CB3DC4D}"/>
    <hyperlink ref="AK158" r:id="rId624" display="https://fbref.com/en/players/119b9a8e/matchlogs/2023-2024/summary/Aymeric-Laporte-Match-Logs" xr:uid="{0BEFFCDB-A377-4042-AD6C-FE424676A065}"/>
    <hyperlink ref="B159" r:id="rId625" display="https://fbref.com/en/players/0ed063d6/Yasser-Larouci" xr:uid="{7C04440F-D672-4950-8147-D5EAD397A81B}"/>
    <hyperlink ref="C159" r:id="rId626" display="https://fbref.com/en/country/FRA/France-Football" xr:uid="{18803CB5-20C8-42D8-B0D4-15521A7DEFCC}"/>
    <hyperlink ref="E159" r:id="rId627" display="https://fbref.com/en/squads/1df6b87e/Sheffield-United-Stats" xr:uid="{41B9B07B-504A-4C5D-A8B1-CA6D38B18F94}"/>
    <hyperlink ref="AK159" r:id="rId628" display="https://fbref.com/en/players/0ed063d6/matchlogs/2023-2024/summary/Yasser-Larouci-Match-Logs" xr:uid="{78875D8C-8A69-4655-916F-D60C0E17C8DC}"/>
    <hyperlink ref="B160" r:id="rId629" display="https://fbref.com/en/players/2b471f99/Mario-Lemina" xr:uid="{04E7F56A-5850-4463-86B7-3A5842B93EEE}"/>
    <hyperlink ref="C160" r:id="rId630" display="https://fbref.com/en/country/GAB/Gabon-Football" xr:uid="{B70752E5-5379-4614-9B04-5267DDB7BDEB}"/>
    <hyperlink ref="E160" r:id="rId631" display="https://fbref.com/en/squads/8cec06e1/Wolverhampton-Wanderers-Stats" xr:uid="{C8C3E6E2-516C-441E-93FF-0FC34C0847FE}"/>
    <hyperlink ref="AK160" r:id="rId632" display="https://fbref.com/en/players/2b471f99/matchlogs/2023-2024/summary/Mario-Lemina-Match-Logs" xr:uid="{BE4459EE-E6FA-4B8D-84BC-0F26BC36F059}"/>
    <hyperlink ref="B161" r:id="rId633" display="https://fbref.com/en/players/2628fd2b/Bernd-Leno" xr:uid="{971909EC-25F2-4E15-BAC8-8D212546E232}"/>
    <hyperlink ref="C161" r:id="rId634" display="https://fbref.com/en/country/GER/Germany-Football" xr:uid="{8F075AF1-343C-47D1-975C-DEF8730E11C7}"/>
    <hyperlink ref="E161" r:id="rId635" display="https://fbref.com/en/squads/fd962109/Fulham-Stats" xr:uid="{C4C8DCA6-AC86-4603-94A5-FA07C4B58FE2}"/>
    <hyperlink ref="AK161" r:id="rId636" display="https://fbref.com/en/players/2628fd2b/matchlogs/2023-2024/summary/Bernd-Leno-Match-Logs" xr:uid="{459F920A-D2A2-409B-B771-91C5F655427E}"/>
    <hyperlink ref="B162" r:id="rId637" display="https://fbref.com/en/players/9b5ce51a/Jefferson-Lerma" xr:uid="{109C0824-B214-4432-B82F-2C74F36103CB}"/>
    <hyperlink ref="C162" r:id="rId638" display="https://fbref.com/en/country/COL/Colombia-Football" xr:uid="{1D9E988B-D17E-401A-A893-AB906AC02C0E}"/>
    <hyperlink ref="E162" r:id="rId639" display="https://fbref.com/en/squads/47c64c55/Crystal-Palace-Stats" xr:uid="{C7C61FF3-2B9C-4A7D-AF64-CB8B6AD06CC2}"/>
    <hyperlink ref="AK162" r:id="rId640" display="https://fbref.com/en/players/9b5ce51a/matchlogs/2023-2024/summary/Jefferson-Lerma-Match-Logs" xr:uid="{7302F0AA-B69D-4F49-8F6C-6FDFD4305ED6}"/>
    <hyperlink ref="B163" r:id="rId641" display="https://fbref.com/en/players/b57e066e/Rico-Lewis" xr:uid="{0B794994-074F-405F-80FC-78A3DED51F51}"/>
    <hyperlink ref="C163" r:id="rId642" display="https://fbref.com/en/country/ENG/England-Football" xr:uid="{A68855D3-3CB0-49B1-AA92-BCA9058CE8FB}"/>
    <hyperlink ref="E163" r:id="rId643" display="https://fbref.com/en/squads/b8fd03ef/Manchester-City-Stats" xr:uid="{D181C865-C655-4031-B612-DF698624AE9B}"/>
    <hyperlink ref="AK163" r:id="rId644" display="https://fbref.com/en/players/b57e066e/matchlogs/2023-2024/summary/Rico-Lewis-Match-Logs" xr:uid="{DD07774C-AE97-45A3-B35B-50F7745AFF0C}"/>
    <hyperlink ref="B164" r:id="rId645" display="https://fbref.com/en/players/f5deef4c/Victor-Lindelof" xr:uid="{D0E641C3-118B-4ADA-801C-91A9AC3A13D4}"/>
    <hyperlink ref="C164" r:id="rId646" display="https://fbref.com/en/country/SWE/Sweden-Football" xr:uid="{8D312B5D-1EB9-407A-8B12-FB56D8F52C2B}"/>
    <hyperlink ref="E164" r:id="rId647" display="https://fbref.com/en/squads/19538871/Manchester-United-Stats" xr:uid="{57A8D7E6-EE12-4826-88DD-D17A6266A950}"/>
    <hyperlink ref="AK164" r:id="rId648" display="https://fbref.com/en/players/f5deef4c/matchlogs/2023-2024/summary/Victor-Lindelof-Match-Logs" xr:uid="{B746669B-9E0E-4777-BE19-A06BE23E7EFD}"/>
    <hyperlink ref="B165" r:id="rId649" display="https://fbref.com/en/players/37118440/Tom-Lockyer" xr:uid="{514630D0-6A40-4552-B295-39BBACC09261}"/>
    <hyperlink ref="C165" r:id="rId650" display="https://fbref.com/en/country/WAL/Wales-Football" xr:uid="{D39C08D3-F379-4A0D-97B8-239D35FE057A}"/>
    <hyperlink ref="E165" r:id="rId651" display="https://fbref.com/en/squads/e297cd13/Luton-Town-Stats" xr:uid="{E8CA7877-D6EB-4AEB-9889-68C41AFD4D79}"/>
    <hyperlink ref="AK165" r:id="rId652" display="https://fbref.com/en/players/37118440/matchlogs/2023-2024/summary/Tom-Lockyer-Match-Logs" xr:uid="{0B0692F6-4774-4032-A324-A33D2F8F64BA}"/>
    <hyperlink ref="B166" r:id="rId653" display="https://fbref.com/en/players/a2b105e0/Sean-Longstaff" xr:uid="{91C3AC20-CD92-46B1-AAA7-4A0E0B48D32C}"/>
    <hyperlink ref="C166" r:id="rId654" display="https://fbref.com/en/country/ENG/England-Football" xr:uid="{39BC495E-3702-4EA0-A541-F9303562CD99}"/>
    <hyperlink ref="E166" r:id="rId655" display="https://fbref.com/en/squads/b2b47a98/Newcastle-United-Stats" xr:uid="{AFA8D57A-E822-4121-A5F7-560AB41AD877}"/>
    <hyperlink ref="AK166" r:id="rId656" display="https://fbref.com/en/players/a2b105e0/matchlogs/2023-2024/summary/Sean-Longstaff-Match-Logs" xr:uid="{795660D8-2291-422A-8EB4-F8070B3A0B40}"/>
    <hyperlink ref="B167" r:id="rId657" display="https://fbref.com/en/players/7af88b33/Max-Lowe" xr:uid="{EC740DB1-38ED-41AE-9753-939499C3FB28}"/>
    <hyperlink ref="C167" r:id="rId658" display="https://fbref.com/en/country/ENG/England-Football" xr:uid="{3E8CE4E4-E983-4378-806A-8E3E3506ACCA}"/>
    <hyperlink ref="E167" r:id="rId659" display="https://fbref.com/en/squads/1df6b87e/Sheffield-United-Stats" xr:uid="{04D85864-92CA-4621-9852-487F2F453AFD}"/>
    <hyperlink ref="AK167" r:id="rId660" display="https://fbref.com/en/players/7af88b33/matchlogs/2023-2024/summary/Max-Lowe-Match-Logs" xr:uid="{91475F5F-3A3C-4697-A6EE-525E28F49C78}"/>
    <hyperlink ref="B168" r:id="rId661" display="https://fbref.com/en/players/6f7d826d/Douglas-Luiz" xr:uid="{B8D577FC-4264-410B-8C48-88CAC16C4007}"/>
    <hyperlink ref="C168" r:id="rId662" display="https://fbref.com/en/country/BRA/Brazil-Football" xr:uid="{CDF7F683-456A-47E3-9CAC-4F0087B782AA}"/>
    <hyperlink ref="E168" r:id="rId663" display="https://fbref.com/en/squads/8602292d/Aston-Villa-Stats" xr:uid="{3FF1048D-76CD-4BCB-A149-086AAB6F670E}"/>
    <hyperlink ref="AK168" r:id="rId664" display="https://fbref.com/en/players/6f7d826d/matchlogs/2023-2024/summary/Douglas-Luiz-Match-Logs" xr:uid="{1F1D39D4-76AF-44F8-8AAE-4D83E5DC5E1C}"/>
    <hyperlink ref="B169" r:id="rId665" display="https://fbref.com/en/players/c6e8cf1f/Sasa-Lukic" xr:uid="{B5C6E9C6-5458-4D1C-BD4B-1DC8A9772684}"/>
    <hyperlink ref="C169" r:id="rId666" display="https://fbref.com/en/country/SRB/Serbia-Football" xr:uid="{3A4C14A2-43BD-418C-89EB-C1FC5D6FC26F}"/>
    <hyperlink ref="E169" r:id="rId667" display="https://fbref.com/en/squads/fd962109/Fulham-Stats" xr:uid="{2F1FB1F2-8BB8-4EDC-A0D3-09D88C8CABD9}"/>
    <hyperlink ref="AK169" r:id="rId668" display="https://fbref.com/en/players/c6e8cf1f/matchlogs/2023-2024/summary/Sasa-Lukic-Match-Logs" xr:uid="{942C9967-9681-4EC1-944C-B2C12449B9AA}"/>
    <hyperlink ref="B170" r:id="rId669" display="https://fbref.com/en/players/cab9634e/Ian-Maatsen" xr:uid="{5B4DB91C-23AA-42A1-9426-1B895328C5D3}"/>
    <hyperlink ref="C170" r:id="rId670" display="https://fbref.com/en/country/NED/Netherlands-Football" xr:uid="{5EC171B2-1B26-45BF-B428-7BE4300DAF3B}"/>
    <hyperlink ref="E170" r:id="rId671" display="https://fbref.com/en/squads/cff3d9bb/Chelsea-Stats" xr:uid="{A20BC1AA-AB62-401D-9A69-99F99FAB5A69}"/>
    <hyperlink ref="AK170" r:id="rId672" display="https://fbref.com/en/players/cab9634e/matchlogs/2023-2024/summary/Ian-Maatsen-Match-Logs" xr:uid="{52246EE8-CE86-4036-9672-DD0CF64DAFE0}"/>
    <hyperlink ref="B171" r:id="rId673" display="https://fbref.com/en/players/83d074ff/Alexis-Mac-Allister" xr:uid="{6749C754-B0DE-43D5-9E08-942EE595B86F}"/>
    <hyperlink ref="C171" r:id="rId674" display="https://fbref.com/en/country/ARG/Argentina-Football" xr:uid="{4D41F305-8D96-4C58-BE3A-ABBB1416D34D}"/>
    <hyperlink ref="E171" r:id="rId675" display="https://fbref.com/en/squads/822bd0ba/Liverpool-Stats" xr:uid="{AC4D445C-9246-4621-8A33-7A4A8741285F}"/>
    <hyperlink ref="AK171" r:id="rId676" display="https://fbref.com/en/players/83d074ff/matchlogs/2023-2024/summary/Alexis-Mac-Allister-Match-Logs" xr:uid="{2B3ED716-D76E-47D1-BAD4-429D98119FF2}"/>
    <hyperlink ref="B172" r:id="rId677" display="https://fbref.com/en/players/ee38d9c5/James-Maddison" xr:uid="{ADD50898-AB9E-4335-A33F-21493F0E485B}"/>
    <hyperlink ref="C172" r:id="rId678" display="https://fbref.com/en/country/ENG/England-Football" xr:uid="{B194035B-B8F5-4463-84DD-170C03660EBC}"/>
    <hyperlink ref="E172" r:id="rId679" display="https://fbref.com/en/squads/361ca564/Tottenham-Hotspur-Stats" xr:uid="{B8D1B3FD-F7F2-4F03-B105-BD82B8C5FC93}"/>
    <hyperlink ref="AK172" r:id="rId680" display="https://fbref.com/en/players/ee38d9c5/matchlogs/2023-2024/summary/James-Maddison-Match-Logs" xr:uid="{A405BA26-1C1A-4485-A29A-3179B35038CC}"/>
    <hyperlink ref="B173" r:id="rId681" display="https://fbref.com/en/players/a572e291/Orel-Mangala" xr:uid="{5DAD22E5-397E-453F-A5FC-4285A767376E}"/>
    <hyperlink ref="C173" r:id="rId682" display="https://fbref.com/en/country/BEL/Belgium-Football" xr:uid="{10C5F217-326D-45DA-ADFA-3B7C6A0054C7}"/>
    <hyperlink ref="E173" r:id="rId683" display="https://fbref.com/en/squads/e4a775cb/Nottingham-Forest-Stats" xr:uid="{FC1B15A4-C4C6-4D37-A659-84BAD0B1E42C}"/>
    <hyperlink ref="AK173" r:id="rId684" display="https://fbref.com/en/players/a572e291/matchlogs/2023-2024/summary/Orel-Mangala-Match-Logs" xr:uid="{93599BBB-FD61-4D96-9E58-061DF22C1523}"/>
    <hyperlink ref="B174" r:id="rId685" display="https://fbref.com/en/players/d7f99582/Benson-Manuel" xr:uid="{DF529680-0C81-4F99-BBE5-E0C92BDC9265}"/>
    <hyperlink ref="C174" r:id="rId686" display="https://fbref.com/en/country/BEL/Belgium-Football" xr:uid="{081D77E3-8AF4-45D4-A4DE-944AD19BA98B}"/>
    <hyperlink ref="E174" r:id="rId687" display="https://fbref.com/en/squads/943e8050/Burnley-Stats" xr:uid="{6070A1ED-9B2B-49AC-84A0-E31755073F15}"/>
    <hyperlink ref="AK174" r:id="rId688" display="https://fbref.com/en/players/d7f99582/matchlogs/2023-2024/summary/Benson-Manuel-Match-Logs" xr:uid="{C5415428-8B78-421D-9EAB-2E287FD3C2B4}"/>
    <hyperlink ref="B175" r:id="rId689" display="https://fbref.com/en/players/bb5fbd2b/Solly-March" xr:uid="{08B3D33E-1C36-4DC8-8346-DFD349C15FCA}"/>
    <hyperlink ref="C175" r:id="rId690" display="https://fbref.com/en/country/ENG/England-Football" xr:uid="{01C97B51-8736-48C1-A222-91AE888202FB}"/>
    <hyperlink ref="E175" r:id="rId691" display="https://fbref.com/en/squads/d07537b9/Brighton-and-Hove-Albion-Stats" xr:uid="{B3FFA318-5C4F-40E4-AB09-9776362FD321}"/>
    <hyperlink ref="AK175" r:id="rId692" display="https://fbref.com/en/players/bb5fbd2b/matchlogs/2023-2024/summary/Solly-March-Match-Logs" xr:uid="{C2BCD707-B552-4EF4-B0CD-675FA117CF71}"/>
    <hyperlink ref="B176" r:id="rId693" display="https://fbref.com/en/players/48a5a5d6/Martinelli" xr:uid="{E379F8E3-D0BA-414F-98EB-28A44C3D6BA2}"/>
    <hyperlink ref="C176" r:id="rId694" display="https://fbref.com/en/country/BRA/Brazil-Football" xr:uid="{D341463D-C848-4055-8CD2-B0D94FA00BFF}"/>
    <hyperlink ref="E176" r:id="rId695" display="https://fbref.com/en/squads/18bb7c10/Arsenal-Stats" xr:uid="{87DA3699-1BDA-41EC-83A5-0FC1D8A676E6}"/>
    <hyperlink ref="AK176" r:id="rId696" display="https://fbref.com/en/players/48a5a5d6/matchlogs/2023-2024/summary/Martinelli-Match-Logs" xr:uid="{A4230B43-5B87-459C-A63C-030655D5DFE8}"/>
    <hyperlink ref="B177" r:id="rId697" display="https://fbref.com/en/players/7956236f/Emiliano-Martinez" xr:uid="{498549B9-5D95-4464-8B16-B364292C1E5E}"/>
    <hyperlink ref="C177" r:id="rId698" display="https://fbref.com/en/country/ARG/Argentina-Football" xr:uid="{862D73C7-5CCC-404F-B69E-5781BFFC3793}"/>
    <hyperlink ref="E177" r:id="rId699" display="https://fbref.com/en/squads/8602292d/Aston-Villa-Stats" xr:uid="{1E75855E-A660-4E6A-AA3A-972EB9A40908}"/>
    <hyperlink ref="AK177" r:id="rId700" display="https://fbref.com/en/players/7956236f/matchlogs/2023-2024/summary/Emiliano-Martinez-Match-Logs" xr:uid="{B9C8876D-5322-4679-ABC6-83AC5455A846}"/>
    <hyperlink ref="B178" r:id="rId701" display="https://fbref.com/en/players/bac46a10/Lisandro-Martinez" xr:uid="{83717544-B7BE-4DF9-87A9-84C43199AF1A}"/>
    <hyperlink ref="C178" r:id="rId702" display="https://fbref.com/en/country/ARG/Argentina-Football" xr:uid="{D0F22484-C9B4-4E05-B71C-FCE97162AD88}"/>
    <hyperlink ref="E178" r:id="rId703" display="https://fbref.com/en/squads/19538871/Manchester-United-Stats" xr:uid="{5A7079CB-6AAD-40DA-8DAE-79FE395E75FB}"/>
    <hyperlink ref="AK178" r:id="rId704" display="https://fbref.com/en/players/bac46a10/matchlogs/2023-2024/summary/Lisandro-Martinez-Match-Logs" xr:uid="{3B157217-BCED-4954-B55D-E4A44D217480}"/>
    <hyperlink ref="B179" r:id="rId705" display="https://fbref.com/en/players/feb5d972/Pape-Matar-Sarr" xr:uid="{D430F283-3FFC-420D-9147-55660DF0550B}"/>
    <hyperlink ref="C179" r:id="rId706" display="https://fbref.com/en/country/SEN/Senegal-Football" xr:uid="{CEAE55EB-9219-46E6-AB63-B5157DFE5149}"/>
    <hyperlink ref="E179" r:id="rId707" display="https://fbref.com/en/squads/361ca564/Tottenham-Hotspur-Stats" xr:uid="{98CFE7E3-BDF2-40A5-A2C6-DF1A3254AF58}"/>
    <hyperlink ref="AK179" r:id="rId708" display="https://fbref.com/en/players/feb5d972/matchlogs/2023-2024/summary/Pape-Matar-Sarr-Match-Logs" xr:uid="{0C1E90FB-15D3-4DC4-9BF2-BE10A80DD3F9}"/>
    <hyperlink ref="B180" r:id="rId709" display="https://fbref.com/en/players/4bcf39f6/Neal-Maupay" xr:uid="{3F25F690-5DD6-4D39-B425-1C25516C0290}"/>
    <hyperlink ref="C180" r:id="rId710" display="https://fbref.com/en/country/FRA/France-Football" xr:uid="{3E52D089-0AB6-4562-A2CB-E2FD3BB89225}"/>
    <hyperlink ref="E180" r:id="rId711" display="https://fbref.com/en/squads/d3fd31cc/Everton-Stats" xr:uid="{82A659D0-7869-48F4-B196-CB13A22606A5}"/>
    <hyperlink ref="AK180" r:id="rId712" display="https://fbref.com/en/players/4bcf39f6/matchlogs/2023-2024/summary/Neal-Maupay-Match-Logs" xr:uid="{410C6203-E123-4D55-A976-9FEFEBDBBBAB}"/>
    <hyperlink ref="B181" r:id="rId713" display="https://fbref.com/en/players/6afaebf2/Bryan-Mbeumo" xr:uid="{77B60E75-1A7A-44EB-B836-A0616171A6A3}"/>
    <hyperlink ref="C181" r:id="rId714" display="https://fbref.com/en/country/CMR/Cameroon-Football" xr:uid="{9B746CD8-8817-4A62-830C-72432A1B1766}"/>
    <hyperlink ref="E181" r:id="rId715" display="https://fbref.com/en/squads/cd051869/Brentford-Stats" xr:uid="{9E6E4461-DDF5-41DE-AB8C-2A9C81E7E2F7}"/>
    <hyperlink ref="AK181" r:id="rId716" display="https://fbref.com/en/players/6afaebf2/matchlogs/2023-2024/summary/Bryan-Mbeumo-Match-Logs" xr:uid="{F3C9F816-2DC3-4404-A32C-7DD0A70C487E}"/>
    <hyperlink ref="B182" r:id="rId717" display="https://fbref.com/en/players/96593e89/James-Mcatee" xr:uid="{7292ED22-9D2D-45F0-A311-24A683CB956E}"/>
    <hyperlink ref="C182" r:id="rId718" display="https://fbref.com/en/country/ENG/England-Football" xr:uid="{C77E6FB0-D5F8-43DF-8669-CDD0E9EAC1E0}"/>
    <hyperlink ref="E182" r:id="rId719" display="https://fbref.com/en/squads/b8fd03ef/Manchester-City-Stats" xr:uid="{10FD185F-BB6C-4349-A6A3-0E803D65B6C2}"/>
    <hyperlink ref="AK182" r:id="rId720" display="https://fbref.com/en/players/96593e89/matchlogs/2023-2024/summary/James-Mcatee-Match-Logs" xr:uid="{867599D8-72FC-401B-9AA4-9C4B0A849196}"/>
    <hyperlink ref="B183" r:id="rId721" display="https://fbref.com/en/players/90f91999/John-McGinn" xr:uid="{78EC0AF2-3AB5-4FB9-A216-C6B2AC3AAA75}"/>
    <hyperlink ref="C183" r:id="rId722" display="https://fbref.com/en/country/SCO/Scotland-Football" xr:uid="{2CDCA0F6-87AB-4067-8A51-545C2EB25045}"/>
    <hyperlink ref="E183" r:id="rId723" display="https://fbref.com/en/squads/8602292d/Aston-Villa-Stats" xr:uid="{A4864E78-94DE-44C7-B903-AB72ED984ABB}"/>
    <hyperlink ref="AK183" r:id="rId724" display="https://fbref.com/en/players/90f91999/matchlogs/2023-2024/summary/John-McGinn-Match-Logs" xr:uid="{3EDFF2B5-7D73-41C1-87E8-26AF42AF2239}"/>
    <hyperlink ref="B184" r:id="rId725" display="https://fbref.com/en/players/4e5a4cbc/Scott-McKenna" xr:uid="{A74C372A-F861-416B-B66E-17ADF8644ECC}"/>
    <hyperlink ref="C184" r:id="rId726" display="https://fbref.com/en/country/SCO/Scotland-Football" xr:uid="{435AAEAC-5D4B-4702-BCBD-C236B507B5F6}"/>
    <hyperlink ref="E184" r:id="rId727" display="https://fbref.com/en/squads/e4a775cb/Nottingham-Forest-Stats" xr:uid="{42875FDC-D981-4818-941A-982121CC4051}"/>
    <hyperlink ref="AK184" r:id="rId728" display="https://fbref.com/en/players/4e5a4cbc/matchlogs/2023-2024/summary/Scott-McKenna-Match-Logs" xr:uid="{A2DB45BD-8675-4ED0-8E37-9966355CC111}"/>
    <hyperlink ref="B185" r:id="rId729" display="https://fbref.com/en/players/d93c2511/Scott-McTominay" xr:uid="{8431E5BB-EAD8-4107-8225-D55B1E7DCA3B}"/>
    <hyperlink ref="C185" r:id="rId730" display="https://fbref.com/en/country/SCO/Scotland-Football" xr:uid="{9F27C8B3-518A-4340-A251-49235DC98552}"/>
    <hyperlink ref="E185" r:id="rId731" display="https://fbref.com/en/squads/19538871/Manchester-United-Stats" xr:uid="{1C0726D1-231E-4721-AEA0-DAA971F7590C}"/>
    <hyperlink ref="AK185" r:id="rId732" display="https://fbref.com/en/players/d93c2511/matchlogs/2023-2024/summary/Scott-McTominay-Match-Logs" xr:uid="{131C7906-7431-446F-B7AA-EEF471659623}"/>
    <hyperlink ref="B186" r:id="rId733" display="https://fbref.com/en/players/fed96827/Chris-Mepham" xr:uid="{267BEA44-3FEE-4B9F-91CE-CD2E00C9B721}"/>
    <hyperlink ref="C186" r:id="rId734" display="https://fbref.com/en/country/WAL/Wales-Football" xr:uid="{54D65914-02DD-488D-BD3A-D68DAF87EB89}"/>
    <hyperlink ref="E186" r:id="rId735" display="https://fbref.com/en/squads/4ba7cbea/Bournemouth-Stats" xr:uid="{C5958575-16BC-4E49-AC89-962A45966E7A}"/>
    <hyperlink ref="AK186" r:id="rId736" display="https://fbref.com/en/players/fed96827/matchlogs/2023-2024/summary/Chris-Mepham-Match-Logs" xr:uid="{8220F9DE-E8C2-4F07-8349-DD9D9F409BA8}"/>
    <hyperlink ref="B187" r:id="rId737" display="https://fbref.com/en/players/2f90f6b8/James-Milner" xr:uid="{50CDD614-D4A9-44E8-B2D9-CEE9E5C5F842}"/>
    <hyperlink ref="C187" r:id="rId738" display="https://fbref.com/en/country/ENG/England-Football" xr:uid="{713D7A1B-8F42-49D3-A2CC-18EE701A8D86}"/>
    <hyperlink ref="E187" r:id="rId739" display="https://fbref.com/en/squads/d07537b9/Brighton-and-Hove-Albion-Stats" xr:uid="{21DFC804-4E5E-45EF-B6DD-226F9B703449}"/>
    <hyperlink ref="AK187" r:id="rId740" display="https://fbref.com/en/players/2f90f6b8/matchlogs/2023-2024/summary/James-Milner-Match-Logs" xr:uid="{C1AEE5EE-C3C1-4BF7-A407-0F3B3F358528}"/>
    <hyperlink ref="B188" r:id="rId741" display="https://fbref.com/en/players/8397a50c/Tyrone-Mings" xr:uid="{BF480488-AEBD-4E20-B7E2-A4CA7E460490}"/>
    <hyperlink ref="C188" r:id="rId742" display="https://fbref.com/en/country/ENG/England-Football" xr:uid="{7FBDE0E3-3454-48D1-918A-5E3081D7A0BC}"/>
    <hyperlink ref="E188" r:id="rId743" display="https://fbref.com/en/squads/8602292d/Aston-Villa-Stats" xr:uid="{ED00CD84-F222-4C81-8B34-5080EF122BCC}"/>
    <hyperlink ref="AK188" r:id="rId744" display="https://fbref.com/en/players/8397a50c/matchlogs/2023-2024/summary/Tyrone-Mings-Match-Logs" xr:uid="{D48A968B-B509-4A8F-B940-275AB3E746F6}"/>
    <hyperlink ref="B189" r:id="rId745" display="https://fbref.com/en/players/5cbd1eb0/Tyrick-Mitchell" xr:uid="{543B8D3F-156C-44BD-BBE3-D0D143C9E13E}"/>
    <hyperlink ref="C189" r:id="rId746" display="https://fbref.com/en/country/ENG/England-Football" xr:uid="{73B1B54A-959D-4731-8928-FAE8883FAA85}"/>
    <hyperlink ref="E189" r:id="rId747" display="https://fbref.com/en/squads/47c64c55/Crystal-Palace-Stats" xr:uid="{BB4A73F0-40F4-4554-BC87-CE70DBA53370}"/>
    <hyperlink ref="AK189" r:id="rId748" display="https://fbref.com/en/players/5cbd1eb0/matchlogs/2023-2024/summary/Tyrick-Mitchell-Match-Logs" xr:uid="{1803EE62-A6CF-4B77-9568-E9258324C723}"/>
    <hyperlink ref="B190" r:id="rId749" display="https://fbref.com/en/players/74618572/Kaoru-Mitoma" xr:uid="{EE8E0D16-3503-46CB-ADEA-AAC125B0803D}"/>
    <hyperlink ref="C190" r:id="rId750" display="https://fbref.com/en/country/JPN/Japan-Football" xr:uid="{A1F856A8-8108-4AFD-BFC4-5CC61D0B045B}"/>
    <hyperlink ref="E190" r:id="rId751" display="https://fbref.com/en/squads/d07537b9/Brighton-and-Hove-Albion-Stats" xr:uid="{488FE393-D1B7-4C52-8F41-905ABBA2E8F9}"/>
    <hyperlink ref="AK190" r:id="rId752" display="https://fbref.com/en/players/74618572/matchlogs/2023-2024/summary/Kaoru-Mitoma-Match-Logs" xr:uid="{23323E3B-E05E-48E0-8093-CF9AB740A196}"/>
    <hyperlink ref="B191" r:id="rId753" display="https://fbref.com/en/players/3925dbd6/Aleksandar-Mitrovic" xr:uid="{641D8EDE-4C5E-450B-8C7C-BF16D6DDE470}"/>
    <hyperlink ref="C191" r:id="rId754" display="https://fbref.com/en/country/SRB/Serbia-Football" xr:uid="{799F3CFD-8697-4A70-A22A-5AA09523FA55}"/>
    <hyperlink ref="E191" r:id="rId755" display="https://fbref.com/en/squads/fd962109/Fulham-Stats" xr:uid="{742CEEEF-89F7-40BA-9990-130DD2E52B6E}"/>
    <hyperlink ref="AK191" r:id="rId756" display="https://fbref.com/en/players/3925dbd6/matchlogs/2023-2024/summary/Aleksandar-Mitrovic-Match-Logs" xr:uid="{BBE1D39D-4909-41B4-8DBB-C58C316F7E82}"/>
    <hyperlink ref="B192" r:id="rId757" display="https://fbref.com/en/players/01ce9e70/Kieffer-Moore" xr:uid="{4411CFD1-488C-4FA7-BF7A-A33D4CC9841C}"/>
    <hyperlink ref="C192" r:id="rId758" display="https://fbref.com/en/country/WAL/Wales-Football" xr:uid="{CAB02486-F063-4C9B-B9CF-F34DF968314A}"/>
    <hyperlink ref="E192" r:id="rId759" display="https://fbref.com/en/squads/4ba7cbea/Bournemouth-Stats" xr:uid="{8DF2B64A-63CB-41E3-8B5B-4C3FBFE2FCC4}"/>
    <hyperlink ref="AK192" r:id="rId760" display="https://fbref.com/en/players/01ce9e70/matchlogs/2023-2024/summary/Kieffer-Moore-Match-Logs" xr:uid="{D8A4A60E-04BC-48C8-BD08-7C59867AD195}"/>
    <hyperlink ref="B193" r:id="rId761" display="https://fbref.com/en/players/2da834f1/Carlton-Morris" xr:uid="{67B98CEF-AEB2-46B5-AD0E-A5071EE2365A}"/>
    <hyperlink ref="C193" r:id="rId762" display="https://fbref.com/en/country/ENG/England-Football" xr:uid="{19B84BD7-53C8-4E2A-83EF-38557A8BF7D2}"/>
    <hyperlink ref="E193" r:id="rId763" display="https://fbref.com/en/squads/e297cd13/Luton-Town-Stats" xr:uid="{6A229F59-ADEA-45B7-8DB1-425AB105145E}"/>
    <hyperlink ref="AK193" r:id="rId764" display="https://fbref.com/en/players/2da834f1/matchlogs/2023-2024/summary/Carlton-Morris-Match-Logs" xr:uid="{DC12886F-381D-445A-864C-21C7042C4455}"/>
    <hyperlink ref="B194" r:id="rId765" display="https://fbref.com/en/players/9674002f/Mason-Mount" xr:uid="{1639E196-3CB6-4B70-816C-562123F25091}"/>
    <hyperlink ref="C194" r:id="rId766" display="https://fbref.com/en/country/ENG/England-Football" xr:uid="{73A6AE1C-F5EB-4B97-BE2A-9883A04A48DC}"/>
    <hyperlink ref="E194" r:id="rId767" display="https://fbref.com/en/squads/19538871/Manchester-United-Stats" xr:uid="{3B38B749-2173-439D-A34B-06539CA1FDF1}"/>
    <hyperlink ref="AK194" r:id="rId768" display="https://fbref.com/en/players/9674002f/matchlogs/2023-2024/summary/Mason-Mount-Match-Logs" xr:uid="{6513FF94-D7E5-4147-BD0C-91DCE5156F2A}"/>
    <hyperlink ref="B195" r:id="rId769" display="https://fbref.com/en/players/049a888d/Mykhailo-Mudryk" xr:uid="{CACC746F-9E4D-4A71-A114-89E34E47B566}"/>
    <hyperlink ref="C195" r:id="rId770" display="https://fbref.com/en/country/UKR/Ukraine-Football" xr:uid="{AC5CBB67-2418-4DA0-8399-553AC6A52B9E}"/>
    <hyperlink ref="E195" r:id="rId771" display="https://fbref.com/en/squads/cff3d9bb/Chelsea-Stats" xr:uid="{5F23E7FA-40D6-41B1-A6AC-B276418AF64F}"/>
    <hyperlink ref="AK195" r:id="rId772" display="https://fbref.com/en/players/049a888d/matchlogs/2023-2024/summary/Mykhailo-Mudryk-Match-Logs" xr:uid="{7458F9AC-B729-4806-BE78-75398E27F8D8}"/>
    <hyperlink ref="B196" r:id="rId773" display="https://fbref.com/en/players/de112b84/Jacob-Murphy" xr:uid="{089D3C5E-1C6B-4E2A-B52E-62D5D0D9F370}"/>
    <hyperlink ref="C196" r:id="rId774" display="https://fbref.com/en/country/ENG/England-Football" xr:uid="{7F300A84-951B-404E-9E35-4DFDA4E321C1}"/>
    <hyperlink ref="E196" r:id="rId775" display="https://fbref.com/en/squads/b2b47a98/Newcastle-United-Stats" xr:uid="{6A777CC6-BF91-428C-A144-E8911F5478EF}"/>
    <hyperlink ref="AK196" r:id="rId776" display="https://fbref.com/en/players/de112b84/matchlogs/2023-2024/summary/Jacob-Murphy-Match-Logs" xr:uid="{1E6FEA7B-1EDC-415B-9A8C-7AD10385EFFF}"/>
    <hyperlink ref="B197" r:id="rId777" display="https://fbref.com/en/players/de5b5570/Marvelous-Nakamba" xr:uid="{A2EB0D70-6472-4F36-B9AA-7E87E712D9F7}"/>
    <hyperlink ref="C197" r:id="rId778" display="https://fbref.com/en/country/ZIM/Zimbabwe-Football" xr:uid="{746ACC94-40E6-49C5-ABA3-C5A50CB9871F}"/>
    <hyperlink ref="E197" r:id="rId779" display="https://fbref.com/en/squads/e297cd13/Luton-Town-Stats" xr:uid="{2CACCE24-CB4F-452A-9A4E-3251863E515E}"/>
    <hyperlink ref="AK197" r:id="rId780" display="https://fbref.com/en/players/de5b5570/matchlogs/2023-2024/summary/Marvelous-Nakamba-Match-Logs" xr:uid="{85222EB6-23E1-42E9-A1D3-0A0DC55D238E}"/>
    <hyperlink ref="B198" r:id="rId781" display="https://fbref.com/en/players/a9dc785c/Neto" xr:uid="{3C6B259F-888E-464D-982B-3F50188B6DD3}"/>
    <hyperlink ref="C198" r:id="rId782" display="https://fbref.com/en/country/BRA/Brazil-Football" xr:uid="{E466F7B3-8851-4D44-BBD5-7841B0E4F77D}"/>
    <hyperlink ref="E198" r:id="rId783" display="https://fbref.com/en/squads/4ba7cbea/Bournemouth-Stats" xr:uid="{E01269AE-D351-4982-A218-7C443B68D5A3}"/>
    <hyperlink ref="AK198" r:id="rId784" display="https://fbref.com/en/players/a9dc785c/matchlogs/2023-2024/summary/Neto-Match-Logs" xr:uid="{027E0E6D-109C-4F09-94A2-67047D654BF3}"/>
    <hyperlink ref="B199" r:id="rId785" display="https://fbref.com/en/players/7ba2eaa9/Pedro-Neto" xr:uid="{B831B120-54E0-477A-98D8-CD101DE145CC}"/>
    <hyperlink ref="C199" r:id="rId786" display="https://fbref.com/en/country/POR/Portugal-Football" xr:uid="{B11D65DD-E398-4745-A304-B5840D7C6B04}"/>
    <hyperlink ref="E199" r:id="rId787" display="https://fbref.com/en/squads/8cec06e1/Wolverhampton-Wanderers-Stats" xr:uid="{08F7E9D3-8F2B-432A-BA43-778C52C8C01B}"/>
    <hyperlink ref="AK199" r:id="rId788" display="https://fbref.com/en/players/7ba2eaa9/matchlogs/2023-2024/summary/Pedro-Neto-Match-Logs" xr:uid="{D4DBEA90-84E3-4338-9943-243F6ED03A20}"/>
    <hyperlink ref="B200" r:id="rId789" display="https://fbref.com/en/players/a53649b7/Eddie-Nketiah" xr:uid="{67EDD266-9566-4914-BA2D-57AC550AE87B}"/>
    <hyperlink ref="C200" r:id="rId790" display="https://fbref.com/en/country/ENG/England-Football" xr:uid="{0B39BBBC-FCAB-4059-A893-5CA642B2FF8A}"/>
    <hyperlink ref="E200" r:id="rId791" display="https://fbref.com/en/squads/18bb7c10/Arsenal-Stats" xr:uid="{F7DD241A-B6D9-4E5F-B127-44EF8371DFAD}"/>
    <hyperlink ref="AK200" r:id="rId792" display="https://fbref.com/en/players/a53649b7/matchlogs/2023-2024/summary/Eddie-Nketiah-Match-Logs" xr:uid="{AC1DA502-4F27-4639-B8F9-58C8FF752672}"/>
    <hyperlink ref="B201" r:id="rId793" display="https://fbref.com/en/players/43439614/Oliver-Norwood" xr:uid="{6AF6E269-C023-4DBD-9CD3-763406B064E6}"/>
    <hyperlink ref="C201" r:id="rId794" display="https://fbref.com/en/country/NIR/Northern-Ireland-Football" xr:uid="{D0D32E37-F986-485A-A172-B0C763F9E1F2}"/>
    <hyperlink ref="E201" r:id="rId795" display="https://fbref.com/en/squads/1df6b87e/Sheffield-United-Stats" xr:uid="{3D8A7289-E7D5-4825-9AF4-F3519CDA15FD}"/>
    <hyperlink ref="AK201" r:id="rId796" display="https://fbref.com/en/players/43439614/matchlogs/2023-2024/summary/Oliver-Norwood-Match-Logs" xr:uid="{2D38D73C-4755-4216-A3E4-3A52379B4851}"/>
    <hyperlink ref="B202" r:id="rId797" display="https://fbref.com/en/players/e6af02e0/Matheus-Nunes" xr:uid="{74154928-4EFF-4462-B183-F0086C2F11F2}"/>
    <hyperlink ref="C202" r:id="rId798" display="https://fbref.com/en/country/POR/Portugal-Football" xr:uid="{F19EEEFC-A134-4AAE-A44D-9E0F0E5C8231}"/>
    <hyperlink ref="E202" r:id="rId799" display="https://fbref.com/en/squads/8cec06e1/Wolverhampton-Wanderers-Stats" xr:uid="{544736D5-951F-40EF-96F6-79FBF09167F3}"/>
    <hyperlink ref="AK202" r:id="rId800" display="https://fbref.com/en/players/e6af02e0/matchlogs/2023-2024/summary/Matheus-Nunes-Match-Logs" xr:uid="{B8C63962-A794-4C09-9DD4-CD8A9CD1EE68}"/>
    <hyperlink ref="B203" r:id="rId801" display="https://fbref.com/en/players/4d77b365/Darwin-Nunez" xr:uid="{25A0509D-C3B3-49BF-BE21-CBDEE4A6FB21}"/>
    <hyperlink ref="C203" r:id="rId802" display="https://fbref.com/en/country/URU/Uruguay-Football" xr:uid="{F9045D73-9729-40E9-AAF1-902A60F139B3}"/>
    <hyperlink ref="E203" r:id="rId803" display="https://fbref.com/en/squads/822bd0ba/Liverpool-Stats" xr:uid="{E1E4F0F1-9AD0-4AAE-8AE2-FED17553BEE7}"/>
    <hyperlink ref="AK203" r:id="rId804" display="https://fbref.com/en/players/4d77b365/matchlogs/2023-2024/summary/Darwin-Nunez-Match-Logs" xr:uid="{031820F0-049A-46A3-B0E3-09CBB3D57BC2}"/>
    <hyperlink ref="B204" r:id="rId805" display="https://fbref.com/en/players/df0a4c90/Christian-Norgaard" xr:uid="{6C5317E2-C0CC-4572-BC33-3FB86AF34AD9}"/>
    <hyperlink ref="C204" r:id="rId806" display="https://fbref.com/en/country/DEN/Denmark-Football" xr:uid="{9222D5E2-6BA4-457C-ACFC-E50D89D66857}"/>
    <hyperlink ref="E204" r:id="rId807" display="https://fbref.com/en/squads/cd051869/Brentford-Stats" xr:uid="{469A04B9-4BF1-4370-8493-FAD0C04A0422}"/>
    <hyperlink ref="AK204" r:id="rId808" display="https://fbref.com/en/players/df0a4c90/matchlogs/2023-2024/summary/Christian-Norgaard-Match-Logs" xr:uid="{F6C09752-4295-4607-9D2D-6B70D5E7DD3C}"/>
    <hyperlink ref="B205" r:id="rId809" display="https://fbref.com/en/players/1d042188/Dara-OShea" xr:uid="{EC16F810-45C0-4D8B-80F7-D98BA20B9863}"/>
    <hyperlink ref="C205" r:id="rId810" display="https://fbref.com/en/country/IRL/Republic-of-Ireland-Football" xr:uid="{6C674831-5C89-40DF-85FA-29FEF825BF28}"/>
    <hyperlink ref="E205" r:id="rId811" display="https://fbref.com/en/squads/943e8050/Burnley-Stats" xr:uid="{6E47FAD5-AEE0-431E-8700-BA04D76ADB29}"/>
    <hyperlink ref="AK205" r:id="rId812" display="https://fbref.com/en/players/1d042188/matchlogs/2023-2024/summary/Dara-OShea-Match-Logs" xr:uid="{F9107500-CB6A-4046-B5F4-8F3D7FBD01A7}"/>
    <hyperlink ref="B206" r:id="rId813" display="https://fbref.com/en/players/788c0277/Chiedozie-Ogbene" xr:uid="{05EA7C49-673F-4767-A07E-1ABA7B90E8AE}"/>
    <hyperlink ref="C206" r:id="rId814" display="https://fbref.com/en/country/IRL/Republic-of-Ireland-Football" xr:uid="{027D3604-903A-4C9C-8E29-D1CCD0F31B30}"/>
    <hyperlink ref="E206" r:id="rId815" display="https://fbref.com/en/squads/e297cd13/Luton-Town-Stats" xr:uid="{E038ED8C-586A-4D2E-805B-C1BDFB23F3A2}"/>
    <hyperlink ref="AK206" r:id="rId816" display="https://fbref.com/en/players/788c0277/matchlogs/2023-2024/summary/Chiedozie-Ogbene-Match-Logs" xr:uid="{313C872C-1B6F-4A55-AEDE-38AC96ADB0AA}"/>
    <hyperlink ref="B207" r:id="rId817" display="https://fbref.com/en/players/828657ff/Amadou-Onana" xr:uid="{18F17657-E458-414A-8D37-35AF393C0C23}"/>
    <hyperlink ref="C207" r:id="rId818" display="https://fbref.com/en/country/BEL/Belgium-Football" xr:uid="{E8B11FEC-0F08-40C4-8935-AB6622D308C5}"/>
    <hyperlink ref="E207" r:id="rId819" display="https://fbref.com/en/squads/d3fd31cc/Everton-Stats" xr:uid="{17DF3A5F-743F-4C1F-B3E4-D310EECC79DF}"/>
    <hyperlink ref="AK207" r:id="rId820" display="https://fbref.com/en/players/828657ff/matchlogs/2023-2024/summary/Amadou-Onana-Match-Logs" xr:uid="{1FD80D40-324B-4EE2-AEF3-4D440F28EE0F}"/>
    <hyperlink ref="B208" r:id="rId821" display="https://fbref.com/en/players/e9c0c1b2/Andre-Onana" xr:uid="{0C265FCA-BEDD-46D7-A7EE-51F03634C2A4}"/>
    <hyperlink ref="C208" r:id="rId822" display="https://fbref.com/en/country/CMR/Cameroon-Football" xr:uid="{8A63B2D6-AA46-4ABF-88FB-ADF44F74A156}"/>
    <hyperlink ref="E208" r:id="rId823" display="https://fbref.com/en/squads/19538871/Manchester-United-Stats" xr:uid="{4FE1A331-B4D5-4880-B725-7F7E47789FB2}"/>
    <hyperlink ref="AK208" r:id="rId824" display="https://fbref.com/en/players/e9c0c1b2/matchlogs/2023-2024/summary/Andre-Onana-Match-Logs" xr:uid="{9E4DF9BA-116A-4B3F-A9CD-8244481F813F}"/>
    <hyperlink ref="B209" r:id="rId825" display="https://fbref.com/en/players/79bc4c45/Ben-Osborn" xr:uid="{B886B74C-80D7-4346-95D5-3779F749AFCA}"/>
    <hyperlink ref="C209" r:id="rId826" display="https://fbref.com/en/country/ENG/England-Football" xr:uid="{52516A02-CD22-48C8-8D8E-F8BB21A9CD0F}"/>
    <hyperlink ref="E209" r:id="rId827" display="https://fbref.com/en/squads/1df6b87e/Sheffield-United-Stats" xr:uid="{94FD1151-0152-4986-A2BA-2DD3041E5D42}"/>
    <hyperlink ref="AK209" r:id="rId828" display="https://fbref.com/en/players/79bc4c45/matchlogs/2023-2024/summary/Ben-Osborn-Match-Logs" xr:uid="{F3AA4F38-D288-4F05-83C3-1ADD5A5EAEC3}"/>
    <hyperlink ref="B210" r:id="rId829" display="https://fbref.com/en/players/7b355808/William-Osula" xr:uid="{19C454A5-4C9F-4967-B61C-73DF812620F3}"/>
    <hyperlink ref="C210" r:id="rId830" display="https://fbref.com/en/country/DEN/Denmark-Football" xr:uid="{58FAAE86-24C9-4507-A894-5AA59F6F8300}"/>
    <hyperlink ref="E210" r:id="rId831" display="https://fbref.com/en/squads/1df6b87e/Sheffield-United-Stats" xr:uid="{6E49675C-80E9-4DDF-BB20-A621CBB746C1}"/>
    <hyperlink ref="AK210" r:id="rId832" display="https://fbref.com/en/players/7b355808/matchlogs/2023-2024/summary/William-Osula-Match-Logs" xr:uid="{2FFC9D65-ED8D-46E0-AC3D-53EF1F267BF3}"/>
    <hyperlink ref="B211" r:id="rId833" display="https://fbref.com/en/players/dc7f8a28/Cole-Palmer" xr:uid="{2F1867D5-658E-4BFA-8D2E-F9BAA03D3829}"/>
    <hyperlink ref="C211" r:id="rId834" display="https://fbref.com/en/country/ENG/England-Football" xr:uid="{BBAADC28-802A-42A2-9FEC-DCA34DB8B3C9}"/>
    <hyperlink ref="E211" r:id="rId835" display="https://fbref.com/en/squads/b8fd03ef/Manchester-City-Stats" xr:uid="{C85F9DE3-A8E5-4B9C-8E4D-E1D6797C0809}"/>
    <hyperlink ref="AK211" r:id="rId836" display="https://fbref.com/en/players/dc7f8a28/matchlogs/2023-2024/summary/Cole-Palmer-Match-Logs" xr:uid="{1FC586E9-7FB8-4F67-BBB8-ED8F750521E1}"/>
    <hyperlink ref="B212" r:id="rId837" display="https://fbref.com/en/players/e0bc6fdc/Emerson-Palmieri" xr:uid="{4B9A54AD-4940-48A5-80B1-BBC7F20275B2}"/>
    <hyperlink ref="C212" r:id="rId838" display="https://fbref.com/en/country/ITA/Italy-Football" xr:uid="{620F179B-9F33-479F-B7A6-B2D34920CC5E}"/>
    <hyperlink ref="E212" r:id="rId839" display="https://fbref.com/en/squads/7c21e445/West-Ham-United-Stats" xr:uid="{9DCE9CA2-617C-4E67-B38F-2F2CB90166E3}"/>
    <hyperlink ref="AK212" r:id="rId840" display="https://fbref.com/en/players/e0bc6fdc/matchlogs/2023-2024/summary/Emerson-Palmieri-Match-Logs" xr:uid="{4FCC57C9-B11F-4B44-A46C-909AA7557BD9}"/>
    <hyperlink ref="B213" r:id="rId841" display="https://fbref.com/en/players/9b6f7fd5/Lucas-Paqueta" xr:uid="{ECE85382-F012-4BD1-B5C9-2D3722C0B8E6}"/>
    <hyperlink ref="C213" r:id="rId842" display="https://fbref.com/en/country/BRA/Brazil-Football" xr:uid="{C0924960-0E7D-414B-BFC1-7000BBFC76E0}"/>
    <hyperlink ref="E213" r:id="rId843" display="https://fbref.com/en/squads/7c21e445/West-Ham-United-Stats" xr:uid="{F6C9F52C-DE84-4781-9C94-5D2A97C98C64}"/>
    <hyperlink ref="AK213" r:id="rId844" display="https://fbref.com/en/players/9b6f7fd5/matchlogs/2023-2024/summary/Lucas-Paqueta-Match-Logs" xr:uid="{64C2A64B-FC58-4064-9967-1C65417310E2}"/>
    <hyperlink ref="B214" r:id="rId845" display="https://fbref.com/en/players/529f49ab/Thomas-Partey" xr:uid="{E2BAA059-D792-4BDC-847E-BCBC42B53ABC}"/>
    <hyperlink ref="C214" r:id="rId846" display="https://fbref.com/en/country/GHA/Ghana-Football" xr:uid="{64C8A5A8-C347-4CBB-9822-8B6FB470C4BD}"/>
    <hyperlink ref="E214" r:id="rId847" display="https://fbref.com/en/squads/18bb7c10/Arsenal-Stats" xr:uid="{57768ED8-8850-4F8A-B29D-A6606DD66E40}"/>
    <hyperlink ref="AK214" r:id="rId848" display="https://fbref.com/en/players/529f49ab/matchlogs/2023-2024/summary/Thomas-Partey-Match-Logs" xr:uid="{C370C45E-5237-4CF9-8866-50E0B3A6D6C9}"/>
    <hyperlink ref="B215" r:id="rId849" display="https://fbref.com/en/players/230f0471/Nathan-Patterson" xr:uid="{E415DD43-5DA8-42B4-A5CF-70CC3EE0C79B}"/>
    <hyperlink ref="C215" r:id="rId850" display="https://fbref.com/en/country/SCO/Scotland-Football" xr:uid="{3F02923E-FC3E-44CF-9610-3155AEDF2B4A}"/>
    <hyperlink ref="E215" r:id="rId851" display="https://fbref.com/en/squads/d3fd31cc/Everton-Stats" xr:uid="{5BC1F29F-57FD-4015-9F37-9500B26A8EAE}"/>
    <hyperlink ref="AK215" r:id="rId852" display="https://fbref.com/en/players/230f0471/matchlogs/2023-2024/summary/Nathan-Patterson-Match-Logs" xr:uid="{28905CE8-3F37-4EE9-8ECD-A0DF1FFE08D8}"/>
    <hyperlink ref="B216" r:id="rId853" display="https://fbref.com/en/players/ac7e7b1c/Facundo-Pellistri" xr:uid="{50E0C116-37FC-4B7C-89BE-90936E5583A6}"/>
    <hyperlink ref="C216" r:id="rId854" display="https://fbref.com/en/country/URU/Uruguay-Football" xr:uid="{CF328738-C381-4A66-A09D-649F2EF6EBF9}"/>
    <hyperlink ref="E216" r:id="rId855" display="https://fbref.com/en/squads/19538871/Manchester-United-Stats" xr:uid="{E77AD4AA-B2B3-4A0E-8A7B-737A0AD7ABB1}"/>
    <hyperlink ref="AK216" r:id="rId856" display="https://fbref.com/en/players/ac7e7b1c/matchlogs/2023-2024/summary/Facundo-Pellistri-Match-Logs" xr:uid="{8BEA801D-3AE5-4A37-A66A-2829A973187C}"/>
    <hyperlink ref="B217" r:id="rId857" display="https://fbref.com/en/players/6639e500/Andreas-Pereira" xr:uid="{8AF1E6AF-B932-49DB-8720-BB3D4D2669A6}"/>
    <hyperlink ref="C217" r:id="rId858" display="https://fbref.com/en/country/BRA/Brazil-Football" xr:uid="{EE64C1E6-F737-4557-AB9A-421A7107251E}"/>
    <hyperlink ref="E217" r:id="rId859" display="https://fbref.com/en/squads/fd962109/Fulham-Stats" xr:uid="{9D55A26F-FAD1-40F3-9A2E-EBF7A551A492}"/>
    <hyperlink ref="AK217" r:id="rId860" display="https://fbref.com/en/players/6639e500/matchlogs/2023-2024/summary/Andreas-Pereira-Match-Logs" xr:uid="{E0FCCBC1-2D9B-41ED-9F75-B94CDE781330}"/>
    <hyperlink ref="B218" r:id="rId861" display="https://fbref.com/en/players/6fe90922/Ivan-Perisic" xr:uid="{594ED6D4-B39B-4D59-B939-74FB59D89E3D}"/>
    <hyperlink ref="C218" r:id="rId862" display="https://fbref.com/en/country/CRO/Croatia-Football" xr:uid="{643BE926-0F33-4111-9BCC-425FF3C749B6}"/>
    <hyperlink ref="E218" r:id="rId863" display="https://fbref.com/en/squads/361ca564/Tottenham-Hotspur-Stats" xr:uid="{237B9F57-33AD-41F1-B167-325C6363FD93}"/>
    <hyperlink ref="AK218" r:id="rId864" display="https://fbref.com/en/players/6fe90922/matchlogs/2023-2024/summary/Ivan-Perisic-Match-Logs" xr:uid="{6F5C7871-0EFC-4F3E-A1B6-8EA3AA6457A4}"/>
    <hyperlink ref="B219" r:id="rId865" display="https://fbref.com/en/players/19f4d211/Jaden-Philogene-Bidace" xr:uid="{E5FD3B36-371B-4F87-BB33-856B3918F014}"/>
    <hyperlink ref="C219" r:id="rId866" display="https://fbref.com/en/country/ENG/England-Football" xr:uid="{DED927FC-9B2F-4368-8DEC-E868D604330D}"/>
    <hyperlink ref="E219" r:id="rId867" display="https://fbref.com/en/squads/8602292d/Aston-Villa-Stats" xr:uid="{01268F61-7D0D-4836-98BB-AC6A90E4DDEE}"/>
    <hyperlink ref="AK219" r:id="rId868" display="https://fbref.com/en/players/19f4d211/matchlogs/2023-2024/summary/Jaden-Philogene-Bidace-Match-Logs" xr:uid="{01A39322-C713-43D1-8933-C3090912CE68}"/>
    <hyperlink ref="B220" r:id="rId869" display="https://fbref.com/en/players/4806ec67/Jordan-Pickford" xr:uid="{62BBE141-4EDB-48D7-8E19-1F5F0D4EEC65}"/>
    <hyperlink ref="C220" r:id="rId870" display="https://fbref.com/en/country/ENG/England-Football" xr:uid="{3FE9A43D-2E49-4A79-AFBA-707D9B41DF69}"/>
    <hyperlink ref="E220" r:id="rId871" display="https://fbref.com/en/squads/d3fd31cc/Everton-Stats" xr:uid="{AF850461-869D-4146-86B7-308B446BAF87}"/>
    <hyperlink ref="AK220" r:id="rId872" display="https://fbref.com/en/players/4806ec67/matchlogs/2023-2024/summary/Jordan-Pickford-Match-Logs" xr:uid="{1D5045D5-9FB4-40CA-9F0C-3A0B54E0E040}"/>
    <hyperlink ref="B221" r:id="rId873" display="https://fbref.com/en/players/e541326e/Ethan-Pinnock" xr:uid="{0A8AA2D3-D455-4BB9-8FD2-7256CCA5CB9F}"/>
    <hyperlink ref="C221" r:id="rId874" display="https://fbref.com/en/country/JAM/Jamaica-Football" xr:uid="{DD7E6848-E4FC-4697-A771-1434F95FBC53}"/>
    <hyperlink ref="E221" r:id="rId875" display="https://fbref.com/en/squads/cd051869/Brentford-Stats" xr:uid="{2B72C629-793A-4628-8957-54B414E928DE}"/>
    <hyperlink ref="AK221" r:id="rId876" display="https://fbref.com/en/players/e541326e/matchlogs/2023-2024/summary/Ethan-Pinnock-Match-Logs" xr:uid="{FB405CE2-10B8-4A40-B032-B1F9AB9D2BEC}"/>
    <hyperlink ref="B222" r:id="rId877" display="https://fbref.com/en/players/4b40d9ca/Nick-Pope" xr:uid="{DF2CF6DA-7A07-4C8E-BCC2-AE8EC3B28A3B}"/>
    <hyperlink ref="C222" r:id="rId878" display="https://fbref.com/en/country/ENG/England-Football" xr:uid="{E9FBD9BA-460B-4B8D-A766-0D3AC591E814}"/>
    <hyperlink ref="E222" r:id="rId879" display="https://fbref.com/en/squads/b2b47a98/Newcastle-United-Stats" xr:uid="{D5B848FE-FAEF-45BF-8008-44378DB919E5}"/>
    <hyperlink ref="AK222" r:id="rId880" display="https://fbref.com/en/players/4b40d9ca/matchlogs/2023-2024/summary/Nick-Pope-Match-Logs" xr:uid="{DBD69C25-B2A4-4F36-9082-72B2CD3CE85E}"/>
    <hyperlink ref="B223" r:id="rId881" display="https://fbref.com/en/players/466fb2c5/Aaron-Ramsdale" xr:uid="{A32F5221-40F5-4375-90E1-2A72B17E537A}"/>
    <hyperlink ref="C223" r:id="rId882" display="https://fbref.com/en/country/ENG/England-Football" xr:uid="{F0047E36-068D-4C81-AE4E-A2A3FC8A1886}"/>
    <hyperlink ref="E223" r:id="rId883" display="https://fbref.com/en/squads/18bb7c10/Arsenal-Stats" xr:uid="{BC046132-C8A4-4BBA-AD2E-D55EAFB97BC9}"/>
    <hyperlink ref="AK223" r:id="rId884" display="https://fbref.com/en/players/466fb2c5/matchlogs/2023-2024/summary/Aaron-Ramsdale-Match-Logs" xr:uid="{AFE9762E-8017-47A4-B296-EF835E9C8730}"/>
    <hyperlink ref="B224" r:id="rId885" display="https://fbref.com/en/players/a1d5bd30/Marcus-Rashford" xr:uid="{57FB9D07-B072-46C7-981C-495D0E134658}"/>
    <hyperlink ref="C224" r:id="rId886" display="https://fbref.com/en/country/ENG/England-Football" xr:uid="{9539E6A4-BDA2-436A-8D9E-1BA491412E24}"/>
    <hyperlink ref="E224" r:id="rId887" display="https://fbref.com/en/squads/19538871/Manchester-United-Stats" xr:uid="{58E77ECC-0877-435F-A429-5FE0EB5B37B2}"/>
    <hyperlink ref="AK224" r:id="rId888" display="https://fbref.com/en/players/a1d5bd30/matchlogs/2023-2024/summary/Marcus-Rashford-Match-Logs" xr:uid="{2D98EC53-300A-4228-A7B2-BCDF1C3EE5CB}"/>
    <hyperlink ref="B225" r:id="rId889" display="https://fbref.com/en/players/28b40c9c/Tim-Ream" xr:uid="{4BBACA3B-AA83-4461-A510-DA6C65CA5129}"/>
    <hyperlink ref="C225" r:id="rId890" display="https://fbref.com/en/country/USA/United-States-Football" xr:uid="{E62D20AC-AA3D-4D4D-8573-4E7121F8063F}"/>
    <hyperlink ref="E225" r:id="rId891" display="https://fbref.com/en/squads/fd962109/Fulham-Stats" xr:uid="{BFD203A0-5A0F-4AB9-825D-06502E5165EE}"/>
    <hyperlink ref="AK225" r:id="rId892" display="https://fbref.com/en/players/28b40c9c/matchlogs/2023-2024/summary/Tim-Ream-Match-Logs" xr:uid="{64838EE2-F870-4B31-A459-7200C011B6B9}"/>
    <hyperlink ref="B226" r:id="rId893" display="https://fbref.com/en/players/ab651565/Nathan-Redmond" xr:uid="{7B809F78-1489-41FB-B70C-A99045DE3263}"/>
    <hyperlink ref="C226" r:id="rId894" display="https://fbref.com/en/country/ENG/England-Football" xr:uid="{362DF0A6-98AE-4020-AB0D-2B833653BCAD}"/>
    <hyperlink ref="E226" r:id="rId895" display="https://fbref.com/en/squads/943e8050/Burnley-Stats" xr:uid="{FEF34A52-1E9E-4DFA-AA1C-6592EC867CF6}"/>
    <hyperlink ref="AK226" r:id="rId896" display="https://fbref.com/en/players/ab651565/matchlogs/2023-2024/summary/Nathan-Redmond-Match-Logs" xr:uid="{0DD42E29-57FD-45AA-BB2C-39C0BE00A287}"/>
    <hyperlink ref="B227" r:id="rId897" display="https://fbref.com/en/players/803ae100/Harrison-Reed" xr:uid="{0799BFCC-F14B-4DD7-83A9-7452868A3831}"/>
    <hyperlink ref="C227" r:id="rId898" display="https://fbref.com/en/country/ENG/England-Football" xr:uid="{298F593C-93D8-434F-B0DD-8BD88C69BFE4}"/>
    <hyperlink ref="E227" r:id="rId899" display="https://fbref.com/en/squads/fd962109/Fulham-Stats" xr:uid="{06A91E9F-1CBC-4D56-A9D2-1DE747336061}"/>
    <hyperlink ref="AK227" r:id="rId900" display="https://fbref.com/en/players/803ae100/matchlogs/2023-2024/summary/Harrison-Reed-Match-Logs" xr:uid="{803E20FF-593D-4DBC-A683-EC805FA3275B}"/>
    <hyperlink ref="B228" r:id="rId901" display="https://fbref.com/en/players/0f7533cd/Bobby-Reid" xr:uid="{680001E4-6598-4396-8A50-EBBB024F52E2}"/>
    <hyperlink ref="C228" r:id="rId902" display="https://fbref.com/en/country/JAM/Jamaica-Football" xr:uid="{5E16136F-2636-49F7-9EAB-22BBC1A31B88}"/>
    <hyperlink ref="E228" r:id="rId903" display="https://fbref.com/en/squads/fd962109/Fulham-Stats" xr:uid="{F2C26935-733B-42CF-9F83-3B0C118A9F7A}"/>
    <hyperlink ref="AK228" r:id="rId904" display="https://fbref.com/en/players/0f7533cd/matchlogs/2023-2024/summary/Bobby-Reid-Match-Logs" xr:uid="{EE2B41B8-9A8D-4392-B0C2-90DA432FD327}"/>
    <hyperlink ref="B229" r:id="rId905" display="https://fbref.com/en/players/1c7012b8/Declan-Rice" xr:uid="{13174DF6-28C3-48D5-A2E8-0C987A844CA8}"/>
    <hyperlink ref="C229" r:id="rId906" display="https://fbref.com/en/country/ENG/England-Football" xr:uid="{2185E437-EFAF-4AFE-B8C4-D9F57F9008AC}"/>
    <hyperlink ref="E229" r:id="rId907" display="https://fbref.com/en/squads/18bb7c10/Arsenal-Stats" xr:uid="{865DA836-67BA-44AA-A7AB-B4FFEE579A8E}"/>
    <hyperlink ref="AK229" r:id="rId908" display="https://fbref.com/en/players/1c7012b8/matchlogs/2023-2024/summary/Declan-Rice-Match-Logs" xr:uid="{13BA861F-A56B-4140-A268-12D4687DC1A7}"/>
    <hyperlink ref="B230" r:id="rId909" display="https://fbref.com/en/players/fa031b34/Richarlison" xr:uid="{0E13D816-FDB8-4EDD-A552-F8AE8572682B}"/>
    <hyperlink ref="C230" r:id="rId910" display="https://fbref.com/en/country/BRA/Brazil-Football" xr:uid="{BCBB00E3-7F36-4AD7-915C-AB3085610C98}"/>
    <hyperlink ref="E230" r:id="rId911" display="https://fbref.com/en/squads/361ca564/Tottenham-Hotspur-Stats" xr:uid="{062CE5F8-C833-40EB-87BD-329BBF527A4E}"/>
    <hyperlink ref="AK230" r:id="rId912" display="https://fbref.com/en/players/fa031b34/matchlogs/2023-2024/summary/Richarlison-Match-Logs" xr:uid="{A30342C3-B722-44B1-826D-659721D63505}"/>
    <hyperlink ref="B231" r:id="rId913" display="https://fbref.com/en/players/24fae784/Connor-Roberts" xr:uid="{97E0BF43-E1D8-4B17-BB87-F600314FE003}"/>
    <hyperlink ref="C231" r:id="rId914" display="https://fbref.com/en/country/WAL/Wales-Football" xr:uid="{26AD38F3-6662-418F-9B7B-394149E6CC7D}"/>
    <hyperlink ref="E231" r:id="rId915" display="https://fbref.com/en/squads/943e8050/Burnley-Stats" xr:uid="{E5AA3A87-1F81-4D90-A7BB-389943240BD6}"/>
    <hyperlink ref="AK231" r:id="rId916" display="https://fbref.com/en/players/24fae784/matchlogs/2023-2024/summary/Connor-Roberts-Match-Logs" xr:uid="{F7566081-7CB6-4BE7-A453-62E02B6E96C3}"/>
    <hyperlink ref="B232" r:id="rId917" display="https://fbref.com/en/players/2e4f5f03/Andrew-Robertson" xr:uid="{45B1FF30-3091-4FF8-A1F2-ACCB70578B21}"/>
    <hyperlink ref="C232" r:id="rId918" display="https://fbref.com/en/country/SCO/Scotland-Football" xr:uid="{CC564235-DADE-4D39-9B05-FC7254A450AA}"/>
    <hyperlink ref="E232" r:id="rId919" display="https://fbref.com/en/squads/822bd0ba/Liverpool-Stats" xr:uid="{97E9536E-F78B-463D-A6E4-43D074DBBE40}"/>
    <hyperlink ref="AK232" r:id="rId920" display="https://fbref.com/en/players/2e4f5f03/matchlogs/2023-2024/summary/Andrew-Robertson-Match-Logs" xr:uid="{5CB030EE-589A-4E5A-9BD2-02A4207DC1C1}"/>
    <hyperlink ref="B233" r:id="rId921" display="https://fbref.com/en/players/289601e6/Antonee-Robinson" xr:uid="{D88CEEB4-F1BF-4E53-A4B6-33029BE3B948}"/>
    <hyperlink ref="C233" r:id="rId922" display="https://fbref.com/en/country/USA/United-States-Football" xr:uid="{888E7130-1070-4091-BB99-DADE270E5CB8}"/>
    <hyperlink ref="E233" r:id="rId923" display="https://fbref.com/en/squads/fd962109/Fulham-Stats" xr:uid="{43ED667C-3F2F-451C-A1A1-DBA622E45FEB}"/>
    <hyperlink ref="AK233" r:id="rId924" display="https://fbref.com/en/players/289601e6/matchlogs/2023-2024/summary/Antonee-Robinson-Match-Logs" xr:uid="{C0D9B05A-D554-4889-8BD3-17165A4DFA9B}"/>
    <hyperlink ref="B234" r:id="rId925" display="https://fbref.com/en/players/7399c7a8/Jack-Robinson" xr:uid="{FF180E4A-2C37-4F70-ACF8-7D6669C90B3B}"/>
    <hyperlink ref="C234" r:id="rId926" display="https://fbref.com/en/country/ENG/England-Football" xr:uid="{699811B6-8F65-4A1A-A562-F3C5B6633391}"/>
    <hyperlink ref="E234" r:id="rId927" display="https://fbref.com/en/squads/1df6b87e/Sheffield-United-Stats" xr:uid="{A8748D55-0758-43C3-8A32-C6ED89912171}"/>
    <hyperlink ref="AK234" r:id="rId928" display="https://fbref.com/en/players/7399c7a8/matchlogs/2023-2024/summary/Jack-Robinson-Match-Logs" xr:uid="{29EFD46F-BE68-4070-9ADD-CC878594303C}"/>
    <hyperlink ref="B235" r:id="rId929" display="https://fbref.com/en/players/6434f10d/Rodri" xr:uid="{18A13404-0DC8-4C32-AA60-B2E2F9E43094}"/>
    <hyperlink ref="C235" r:id="rId930" display="https://fbref.com/en/country/ESP/Spain-Football" xr:uid="{B85668C8-5E08-4C69-848B-FF939111F233}"/>
    <hyperlink ref="E235" r:id="rId931" display="https://fbref.com/en/squads/b8fd03ef/Manchester-City-Stats" xr:uid="{F52566A4-5E40-4A2F-9FFF-CD347F0CD424}"/>
    <hyperlink ref="AK235" r:id="rId932" display="https://fbref.com/en/players/6434f10d/matchlogs/2023-2024/summary/Rodri-Match-Logs" xr:uid="{F9CAF9C3-06F7-49FB-A62D-CD2475FE1DB1}"/>
    <hyperlink ref="B236" r:id="rId933" display="https://fbref.com/en/players/57c94db2/Mads-Roerslev" xr:uid="{93DA16E1-38E6-4675-8BEA-4042CF4F7785}"/>
    <hyperlink ref="C236" r:id="rId934" display="https://fbref.com/en/country/DEN/Denmark-Football" xr:uid="{D3F180A4-277B-479A-95BA-AA364CE07675}"/>
    <hyperlink ref="E236" r:id="rId935" display="https://fbref.com/en/squads/cd051869/Brentford-Stats" xr:uid="{96B71DFD-272E-419E-90F4-755BD87523F9}"/>
    <hyperlink ref="AK236" r:id="rId936" display="https://fbref.com/en/players/57c94db2/matchlogs/2023-2024/summary/Mads-Roerslev-Match-Logs" xr:uid="{EC11C9E2-E46C-4D65-89FE-E9149B4FFE21}"/>
    <hyperlink ref="B237" r:id="rId937" display="https://fbref.com/en/players/a3d94a58/Cristian-Romero" xr:uid="{AA9176BB-EE29-490C-B288-0D0102DAE199}"/>
    <hyperlink ref="C237" r:id="rId938" display="https://fbref.com/en/country/ARG/Argentina-Football" xr:uid="{B5A270D2-D3E2-437A-9576-C4E53B1DED55}"/>
    <hyperlink ref="E237" r:id="rId939" display="https://fbref.com/en/squads/361ca564/Tottenham-Hotspur-Stats" xr:uid="{88D0EAC0-6545-42BD-8F32-8EF65F294DAC}"/>
    <hyperlink ref="AK237" r:id="rId940" display="https://fbref.com/en/players/a3d94a58/matchlogs/2023-2024/summary/Cristian-Romero-Match-Logs" xr:uid="{66E2DCE4-1882-4034-8A0F-19CCB8A75CED}"/>
    <hyperlink ref="B238" r:id="rId941" display="https://fbref.com/en/players/10a10454/Joe-Rothwell" xr:uid="{33347E1F-C534-4299-8861-C6DE452D4DD5}"/>
    <hyperlink ref="C238" r:id="rId942" display="https://fbref.com/en/country/ENG/England-Football" xr:uid="{E3DE7F89-383F-4D85-92A3-7BBC6E1D1FEE}"/>
    <hyperlink ref="E238" r:id="rId943" display="https://fbref.com/en/squads/4ba7cbea/Bournemouth-Stats" xr:uid="{25FF506F-66DD-4447-A457-25C9477919A5}"/>
    <hyperlink ref="AK238" r:id="rId944" display="https://fbref.com/en/players/10a10454/matchlogs/2023-2024/summary/Joe-Rothwell-Match-Logs" xr:uid="{C44E5D46-9450-4517-B232-06A558016824}"/>
    <hyperlink ref="B239" r:id="rId945" display="https://fbref.com/en/players/a9b1c319/Pelly-Ruddock-Mpanzu" xr:uid="{D7BFB0E9-9789-4139-BDF8-5D28F2935A3F}"/>
    <hyperlink ref="C239" r:id="rId946" display="https://fbref.com/en/country/COD/Congo-DR-Football" xr:uid="{1FC7E69D-8B9A-47EB-B1C5-7F5BCC9D26EF}"/>
    <hyperlink ref="E239" r:id="rId947" display="https://fbref.com/en/squads/e297cd13/Luton-Town-Stats" xr:uid="{30855F69-64BD-4CEA-9820-FCC303252661}"/>
    <hyperlink ref="AK239" r:id="rId948" display="https://fbref.com/en/players/a9b1c319/matchlogs/2023-2024/summary/Pelly-Ruddock-Mpanzu-Match-Logs" xr:uid="{4F734FF9-503A-4FF1-85FB-AC9065C12883}"/>
    <hyperlink ref="B240" r:id="rId949" display="https://fbref.com/en/players/903b6e8b/Jose-Sa" xr:uid="{E87AE4B4-CA27-4EB1-9C06-DC4002421309}"/>
    <hyperlink ref="C240" r:id="rId950" display="https://fbref.com/en/country/POR/Portugal-Football" xr:uid="{DA826CE2-5D62-41B7-A2BC-7213019EA1D4}"/>
    <hyperlink ref="E240" r:id="rId951" display="https://fbref.com/en/squads/8cec06e1/Wolverhampton-Wanderers-Stats" xr:uid="{D2187896-E4B1-40D0-ACB7-1B6EB3882033}"/>
    <hyperlink ref="AK240" r:id="rId952" display="https://fbref.com/en/players/903b6e8b/matchlogs/2023-2024/summary/Jose-Sa-Match-Logs" xr:uid="{65C7F44E-380D-4E14-802E-421600BE752E}"/>
    <hyperlink ref="B241" r:id="rId953" display="https://fbref.com/en/players/bc7dc64d/Bukayo-Saka" xr:uid="{3960B5CE-AEA7-4E8A-B7FD-530CC201BC87}"/>
    <hyperlink ref="C241" r:id="rId954" display="https://fbref.com/en/country/ENG/England-Football" xr:uid="{4296C0A9-D559-49C6-8BA1-D47BA05663E3}"/>
    <hyperlink ref="E241" r:id="rId955" display="https://fbref.com/en/squads/18bb7c10/Arsenal-Stats" xr:uid="{88C7C05F-E269-41C8-B041-4FD1C5347F8A}"/>
    <hyperlink ref="AK241" r:id="rId956" display="https://fbref.com/en/players/bc7dc64d/matchlogs/2023-2024/summary/Bukayo-Saka-Match-Logs" xr:uid="{A5EB19A7-F052-4F65-AF25-9323A046B4B7}"/>
    <hyperlink ref="B242" r:id="rId957" display="https://fbref.com/en/players/e342ad68/Mohamed-Salah" xr:uid="{365AF65E-B9CB-4AB3-9EC2-4A1C9F4F475E}"/>
    <hyperlink ref="C242" r:id="rId958" display="https://fbref.com/en/country/EGY/Egypt-Football" xr:uid="{9091B0E9-58DB-42B0-A719-EBA0F288328D}"/>
    <hyperlink ref="E242" r:id="rId959" display="https://fbref.com/en/squads/822bd0ba/Liverpool-Stats" xr:uid="{EF88DBB2-A5BA-470A-AD3B-2A623D9B8E0C}"/>
    <hyperlink ref="AK242" r:id="rId960" display="https://fbref.com/en/players/e342ad68/matchlogs/2023-2024/summary/Mohamed-Salah-Match-Logs" xr:uid="{C9AD5DB7-DE44-47F4-8B41-B39B9AD4F5D8}"/>
    <hyperlink ref="B243" r:id="rId961" display="https://fbref.com/en/players/972aeb2a/William-Saliba" xr:uid="{E55D8992-F956-440E-8ADC-25DD99819655}"/>
    <hyperlink ref="C243" r:id="rId962" display="https://fbref.com/en/country/FRA/France-Football" xr:uid="{B7F23567-F07A-448B-8A2A-CABF05754624}"/>
    <hyperlink ref="E243" r:id="rId963" display="https://fbref.com/en/squads/18bb7c10/Arsenal-Stats" xr:uid="{2FB914D3-219D-453C-B8A9-73C12B5B1188}"/>
    <hyperlink ref="AK243" r:id="rId964" display="https://fbref.com/en/players/972aeb2a/matchlogs/2023-2024/summary/William-Saliba-Match-Logs" xr:uid="{4EC20470-A4FF-4AEF-9929-C5147925275C}"/>
    <hyperlink ref="B244" r:id="rId965" display="https://fbref.com/en/players/da7b447d/Davinson-Sanchez" xr:uid="{CC4D762C-4CF7-477B-BDE9-243E81132464}"/>
    <hyperlink ref="C244" r:id="rId966" display="https://fbref.com/en/country/COL/Colombia-Football" xr:uid="{9BEAC728-D2C5-4A83-A88A-C1114238FFFA}"/>
    <hyperlink ref="E244" r:id="rId967" display="https://fbref.com/en/squads/361ca564/Tottenham-Hotspur-Stats" xr:uid="{14E2D341-B1E1-42B3-B61F-AC603A517DDB}"/>
    <hyperlink ref="AK244" r:id="rId968" display="https://fbref.com/en/players/da7b447d/matchlogs/2023-2024/summary/Davinson-Sanchez-Match-Logs" xr:uid="{98DCE1A8-3AA2-4E6E-B8AA-A68F6547E6B2}"/>
    <hyperlink ref="B245" r:id="rId969" display="https://fbref.com/en/players/6a713852/Robert-Sanchez" xr:uid="{66187960-8B2B-4371-8D3F-5A4186B23DFF}"/>
    <hyperlink ref="C245" r:id="rId970" display="https://fbref.com/en/country/ESP/Spain-Football" xr:uid="{8BCE90C4-4F3C-4E25-9B43-AD05CFF611C8}"/>
    <hyperlink ref="E245" r:id="rId971" display="https://fbref.com/en/squads/cff3d9bb/Chelsea-Stats" xr:uid="{73283D93-76A2-4A1E-BBBB-1A9CC772D3E7}"/>
    <hyperlink ref="AK245" r:id="rId972" display="https://fbref.com/en/players/6a713852/matchlogs/2023-2024/summary/Robert-Sanchez-Match-Logs" xr:uid="{4FCC91F8-CEA3-4F3D-8E7E-A26AEDED62C0}"/>
    <hyperlink ref="B246" r:id="rId973" display="https://fbref.com/en/players/dbf053da/Jadon-Sancho" xr:uid="{9DA1C41F-1D3F-4923-B988-B2DBFA35AF6F}"/>
    <hyperlink ref="C246" r:id="rId974" display="https://fbref.com/en/country/ENG/England-Football" xr:uid="{DE7F49C0-EF6F-470C-A9B1-1F6AEAAC7BD0}"/>
    <hyperlink ref="E246" r:id="rId975" display="https://fbref.com/en/squads/19538871/Manchester-United-Stats" xr:uid="{AC143F1C-149E-4B6E-84E3-1391F8312AA3}"/>
    <hyperlink ref="AK246" r:id="rId976" display="https://fbref.com/en/players/dbf053da/matchlogs/2023-2024/summary/Jadon-Sancho-Match-Logs" xr:uid="{142350B6-7687-4F40-BDAC-3B1F781659F0}"/>
    <hyperlink ref="B247" r:id="rId977" display="https://fbref.com/en/players/9744ff80/Pablo-Sarabia" xr:uid="{084FD09B-C28F-444C-AFB3-2A058C132145}"/>
    <hyperlink ref="C247" r:id="rId978" display="https://fbref.com/en/country/ESP/Spain-Football" xr:uid="{B0263109-3661-4AF1-BCC0-36A9AA76CE94}"/>
    <hyperlink ref="E247" r:id="rId979" display="https://fbref.com/en/squads/8cec06e1/Wolverhampton-Wanderers-Stats" xr:uid="{AE231358-15A3-44F5-BEFA-F3D7B6DB15C5}"/>
    <hyperlink ref="AK247" r:id="rId980" display="https://fbref.com/en/players/9744ff80/matchlogs/2023-2024/summary/Pablo-Sarabia-Match-Logs" xr:uid="{549EAF33-49D2-464F-BD21-C0332048F1FA}"/>
    <hyperlink ref="B248" r:id="rId981" display="https://fbref.com/en/players/52afb588/Kevin-Schade" xr:uid="{818E4158-A3CA-414A-9111-F5211B69C92B}"/>
    <hyperlink ref="C248" r:id="rId982" display="https://fbref.com/en/country/GER/Germany-Football" xr:uid="{4BE17A21-F715-4D77-9DE1-466FAFF33902}"/>
    <hyperlink ref="E248" r:id="rId983" display="https://fbref.com/en/squads/cd051869/Brentford-Stats" xr:uid="{EDA37F42-F24E-4214-B67A-94C219445F18}"/>
    <hyperlink ref="AK248" r:id="rId984" display="https://fbref.com/en/players/52afb588/matchlogs/2023-2024/summary/Kevin-Schade-Match-Logs" xr:uid="{DCD7C857-A718-4807-9614-FE59DC724EA5}"/>
    <hyperlink ref="B249" r:id="rId985" display="https://fbref.com/en/players/c8aa95da/Fabian-Schar" xr:uid="{F057BBAF-B3B6-4DE0-9037-2013F920EFA0}"/>
    <hyperlink ref="C249" r:id="rId986" display="https://fbref.com/en/country/SUI/Switzerland-Football" xr:uid="{345150A1-6D42-4674-B48F-BA5E58A0F3F0}"/>
    <hyperlink ref="E249" r:id="rId987" display="https://fbref.com/en/squads/b2b47a98/Newcastle-United-Stats" xr:uid="{0BA3F13F-8C64-4916-BAA7-2784419413E8}"/>
    <hyperlink ref="AK249" r:id="rId988" display="https://fbref.com/en/players/c8aa95da/matchlogs/2023-2024/summary/Fabian-Schar-Match-Logs" xr:uid="{F6AE974B-1BF5-4ED1-9934-215CD75B2CFB}"/>
    <hyperlink ref="B250" r:id="rId989" display="https://fbref.com/en/players/3312f911/Jeffrey-Schlupp" xr:uid="{DF06B63E-F290-4BDF-939E-7C361FBB4E86}"/>
    <hyperlink ref="C250" r:id="rId990" display="https://fbref.com/en/country/GHA/Ghana-Football" xr:uid="{4A9ADFDE-5A65-426C-B654-0D610FEC8B6B}"/>
    <hyperlink ref="E250" r:id="rId991" display="https://fbref.com/en/squads/47c64c55/Crystal-Palace-Stats" xr:uid="{EDA73991-E0A9-409D-AC1F-8CAABCD7982A}"/>
    <hyperlink ref="AK250" r:id="rId992" display="https://fbref.com/en/players/3312f911/matchlogs/2023-2024/summary/Jeffrey-Schlupp-Match-Logs" xr:uid="{32AC8182-85A0-4ED2-AB7D-FFF34F7D8C72}"/>
    <hyperlink ref="B251" r:id="rId993" display="https://fbref.com/en/players/d04b94db/Nelson-Semedo" xr:uid="{E6C718DF-D3CD-4600-9D67-D8048E6A78E3}"/>
    <hyperlink ref="C251" r:id="rId994" display="https://fbref.com/en/country/POR/Portugal-Football" xr:uid="{D6A69803-3B34-4D26-8C43-88242DB2176D}"/>
    <hyperlink ref="E251" r:id="rId995" display="https://fbref.com/en/squads/8cec06e1/Wolverhampton-Wanderers-Stats" xr:uid="{A388E051-CC5B-4BB6-BDA5-DA8CEF3BBE45}"/>
    <hyperlink ref="AK251" r:id="rId996" display="https://fbref.com/en/players/d04b94db/matchlogs/2023-2024/summary/Nelson-Semedo-Match-Logs" xr:uid="{76470DE3-97A1-41F1-A275-9C4CABC3C36D}"/>
    <hyperlink ref="B252" r:id="rId997" display="https://fbref.com/en/players/efd2ec23/Antoine-Semenyo" xr:uid="{A6EC1689-53F1-44FF-AB5A-DF5614415CCD}"/>
    <hyperlink ref="C252" r:id="rId998" display="https://fbref.com/en/country/GHA/Ghana-Football" xr:uid="{F483C292-0169-4710-9BF0-774CA7C299DE}"/>
    <hyperlink ref="E252" r:id="rId999" display="https://fbref.com/en/squads/4ba7cbea/Bournemouth-Stats" xr:uid="{42E35B2A-508A-4F33-8934-45AE036EAD2A}"/>
    <hyperlink ref="AK252" r:id="rId1000" display="https://fbref.com/en/players/efd2ec23/matchlogs/2023-2024/summary/Antoine-Semenyo-Match-Logs" xr:uid="{9E5AA744-5475-4EEE-B244-90B0A2EC7184}"/>
    <hyperlink ref="B253" r:id="rId1001" display="https://fbref.com/en/players/35141f4c/Marcos-Senesi" xr:uid="{46D5B2F6-41C2-4C84-837B-9BA7B0709AE1}"/>
    <hyperlink ref="C253" r:id="rId1002" display="https://fbref.com/en/country/ARG/Argentina-Football" xr:uid="{764A23EE-5DEB-4A51-B492-8D2B7E996268}"/>
    <hyperlink ref="E253" r:id="rId1003" display="https://fbref.com/en/squads/4ba7cbea/Bournemouth-Stats" xr:uid="{680908E5-53BE-4F2A-9AD4-3766DC68690C}"/>
    <hyperlink ref="AK253" r:id="rId1004" display="https://fbref.com/en/players/35141f4c/matchlogs/2023-2024/summary/Marcos-Senesi-Match-Logs" xr:uid="{97203D4C-B29D-4A06-868E-48508D95BA99}"/>
    <hyperlink ref="B254" r:id="rId1005" display="https://fbref.com/en/players/9c94165b/Luke-Shaw" xr:uid="{81A49738-A1DD-4B0D-95B6-D87D7691D2EC}"/>
    <hyperlink ref="C254" r:id="rId1006" display="https://fbref.com/en/country/ENG/England-Football" xr:uid="{371E760B-B384-4C74-877E-1A32FC6A2CDB}"/>
    <hyperlink ref="E254" r:id="rId1007" display="https://fbref.com/en/squads/19538871/Manchester-United-Stats" xr:uid="{B8989D4A-60B1-4DCF-A274-4F0F9028A152}"/>
    <hyperlink ref="AK254" r:id="rId1008" display="https://fbref.com/en/players/9c94165b/matchlogs/2023-2024/summary/Luke-Shaw-Match-Logs" xr:uid="{E73A6EE6-A63D-412D-86AB-DA67B302F761}"/>
    <hyperlink ref="B255" r:id="rId1009" display="https://fbref.com/en/players/3eb22ec9/Bernardo-Silva" xr:uid="{E9AE808F-7AD5-4B27-86A5-ED10B83193CF}"/>
    <hyperlink ref="C255" r:id="rId1010" display="https://fbref.com/en/country/POR/Portugal-Football" xr:uid="{43FB4950-37F8-4214-A3FF-17AF56F81C1C}"/>
    <hyperlink ref="E255" r:id="rId1011" display="https://fbref.com/en/squads/b8fd03ef/Manchester-City-Stats" xr:uid="{C7C8ABDC-A732-4390-9DCC-E9CEB8829F2C}"/>
    <hyperlink ref="AK255" r:id="rId1012" display="https://fbref.com/en/players/3eb22ec9/matchlogs/2023-2024/summary/Bernardo-Silva-Match-Logs" xr:uid="{5A93DA83-A572-41C8-8F6B-D5F95F7CE279}"/>
    <hyperlink ref="B256" r:id="rId1013" display="https://fbref.com/en/players/e7aa9d7c/Fabio-Silva" xr:uid="{A06022CF-DBE2-4A34-A9C2-4C6A09CD6797}"/>
    <hyperlink ref="C256" r:id="rId1014" display="https://fbref.com/en/country/POR/Portugal-Football" xr:uid="{2A89350A-C9D8-4352-A8C8-120741BE14E3}"/>
    <hyperlink ref="E256" r:id="rId1015" display="https://fbref.com/en/squads/8cec06e1/Wolverhampton-Wanderers-Stats" xr:uid="{46C4E77C-343A-4D22-96E1-30A58E907106}"/>
    <hyperlink ref="AK256" r:id="rId1016" display="https://fbref.com/en/players/e7aa9d7c/matchlogs/2023-2024/summary/Fabio-Silva-Match-Logs" xr:uid="{7F7B3B5E-3EA1-4992-9CCE-95CBFAB48393}"/>
    <hyperlink ref="B257" r:id="rId1017" display="https://fbref.com/en/players/86e7deaf/Thiago-Silva" xr:uid="{1379C0E3-3F59-44F2-B3E1-2DCC46BEE4C5}"/>
    <hyperlink ref="C257" r:id="rId1018" display="https://fbref.com/en/country/BRA/Brazil-Football" xr:uid="{80EBEF9B-8A10-46A8-8E74-6C9EC85B5613}"/>
    <hyperlink ref="E257" r:id="rId1019" display="https://fbref.com/en/squads/cff3d9bb/Chelsea-Stats" xr:uid="{59C84B0F-D1FD-4285-AE39-8BD3EFE5B618}"/>
    <hyperlink ref="AK257" r:id="rId1020" display="https://fbref.com/en/players/86e7deaf/matchlogs/2023-2024/summary/Thiago-Silva-Match-Logs" xr:uid="{F38B931B-53C8-47F0-B4C2-C2CA5F1FAC1B}"/>
    <hyperlink ref="B258" r:id="rId1021" display="https://fbref.com/en/players/6250083a/Oliver-Skipp" xr:uid="{7A5F1D2B-1558-4C20-AA04-EE90CB9C4DF2}"/>
    <hyperlink ref="C258" r:id="rId1022" display="https://fbref.com/en/country/ENG/England-Football" xr:uid="{79B3C1A0-9632-4105-BA45-356D44708E6D}"/>
    <hyperlink ref="E258" r:id="rId1023" display="https://fbref.com/en/squads/361ca564/Tottenham-Hotspur-Stats" xr:uid="{BFEAC064-9880-4E73-90A1-D7A5B63F207D}"/>
    <hyperlink ref="AK258" r:id="rId1024" display="https://fbref.com/en/players/6250083a/matchlogs/2023-2024/summary/Oliver-Skipp-Match-Logs" xr:uid="{89942C6F-EAFF-4146-B2A4-BCC7F3526533}"/>
    <hyperlink ref="B259" r:id="rId1025" display="https://fbref.com/en/players/e77dc3b2/Dominic-Solanke" xr:uid="{E0DEB896-328A-42AC-AFD7-02FBC22DED89}"/>
    <hyperlink ref="C259" r:id="rId1026" display="https://fbref.com/en/country/ENG/England-Football" xr:uid="{564CCE31-77EC-4B48-928E-E8EF902D9AFE}"/>
    <hyperlink ref="E259" r:id="rId1027" display="https://fbref.com/en/squads/4ba7cbea/Bournemouth-Stats" xr:uid="{5E33175E-BC90-4992-89B7-D6992D5F4C27}"/>
    <hyperlink ref="AK259" r:id="rId1028" display="https://fbref.com/en/players/e77dc3b2/matchlogs/2023-2024/summary/Dominic-Solanke-Match-Logs" xr:uid="{FF832526-FDF3-400D-94B1-37ED21AEAFCF}"/>
    <hyperlink ref="B260" r:id="rId1029" display="https://fbref.com/en/players/6613c819/Tomas-Soucek" xr:uid="{071F6D54-94CF-4E32-8157-5E43B81ECAC3}"/>
    <hyperlink ref="C260" r:id="rId1030" display="https://fbref.com/en/country/CZE/Czech-Republic-Football" xr:uid="{805E698B-4358-4FAF-AF94-822B902BE776}"/>
    <hyperlink ref="E260" r:id="rId1031" display="https://fbref.com/en/squads/7c21e445/West-Ham-United-Stats" xr:uid="{FDE249C3-7F86-4838-B95F-EFE82ACAFB88}"/>
    <hyperlink ref="AK260" r:id="rId1032" display="https://fbref.com/en/players/6613c819/matchlogs/2023-2024/summary/Tomas-Soucek-Match-Logs" xr:uid="{57EB61B7-E714-442B-8080-F8341A6A4707}"/>
    <hyperlink ref="B261" r:id="rId1033" display="https://fbref.com/en/players/6a8a7af8/Vinicius-Souza" xr:uid="{167FFF13-1CD7-41BE-B3A4-CF956DD3250D}"/>
    <hyperlink ref="C261" r:id="rId1034" display="https://fbref.com/en/country/BRA/Brazil-Football" xr:uid="{F7FFEEF5-C9B5-4D10-BD8C-3522C55793CE}"/>
    <hyperlink ref="E261" r:id="rId1035" display="https://fbref.com/en/squads/1df6b87e/Sheffield-United-Stats" xr:uid="{835DFEE1-5129-4DDA-8069-182C48BD79BA}"/>
    <hyperlink ref="AK261" r:id="rId1036" display="https://fbref.com/en/players/6a8a7af8/matchlogs/2023-2024/summary/Vinicius-Souza-Match-Logs" xr:uid="{50EC61B3-D732-4E88-BEF7-2D00BC7E5C78}"/>
    <hyperlink ref="B262" r:id="rId1037" display="https://fbref.com/en/players/28300a16/Jason-Steele" xr:uid="{FDB35F4D-6C82-4078-840D-DBE4254E09E1}"/>
    <hyperlink ref="C262" r:id="rId1038" display="https://fbref.com/en/country/ENG/England-Football" xr:uid="{F5EED112-D680-4263-B8AC-6D1736209394}"/>
    <hyperlink ref="E262" r:id="rId1039" display="https://fbref.com/en/squads/d07537b9/Brighton-and-Hove-Albion-Stats" xr:uid="{0138EAC8-D6DD-4A1B-8A5E-3C1FB9061679}"/>
    <hyperlink ref="AK262" r:id="rId1040" display="https://fbref.com/en/players/28300a16/matchlogs/2023-2024/summary/Jason-Steele-Match-Logs" xr:uid="{D4863AFC-BACD-42E8-9239-B8D01D903962}"/>
    <hyperlink ref="B263" r:id="rId1041" display="https://fbref.com/en/players/b400bde0/Raheem-Sterling" xr:uid="{263186FB-DD39-4CD8-93C2-0740B29A2705}"/>
    <hyperlink ref="C263" r:id="rId1042" display="https://fbref.com/en/country/ENG/England-Football" xr:uid="{E36EC4D5-9CAE-4EE7-8C4F-9858928F98AD}"/>
    <hyperlink ref="E263" r:id="rId1043" display="https://fbref.com/en/squads/cff3d9bb/Chelsea-Stats" xr:uid="{35CB3D2D-19B9-456A-A213-CD46D0635842}"/>
    <hyperlink ref="AK263" r:id="rId1044" display="https://fbref.com/en/players/b400bde0/matchlogs/2023-2024/summary/Raheem-Sterling-Match-Logs" xr:uid="{4E9C4AC8-356B-4355-A0D7-474C53B1873D}"/>
    <hyperlink ref="B264" r:id="rId1045" display="https://fbref.com/en/players/934e1968/Dominik-Szoboszlai" xr:uid="{8CC90919-4A6E-462C-9EC9-E0F7BDDA4B57}"/>
    <hyperlink ref="C264" r:id="rId1046" display="https://fbref.com/en/country/HUN/Hungary-Football" xr:uid="{6AA27358-011F-497A-9468-57BBB6F77FE7}"/>
    <hyperlink ref="E264" r:id="rId1047" display="https://fbref.com/en/squads/822bd0ba/Liverpool-Stats" xr:uid="{7913F113-1635-490B-9F53-F22F4D57BFFF}"/>
    <hyperlink ref="AK264" r:id="rId1048" display="https://fbref.com/en/players/934e1968/matchlogs/2023-2024/summary/Dominik-Szoboszlai-Match-Logs" xr:uid="{E6CAE703-899C-4FDE-A4BE-C71069026210}"/>
    <hyperlink ref="B265" r:id="rId1049" display="https://fbref.com/en/players/15ea812b/James-Tarkowski" xr:uid="{A0EE35AC-A29E-421E-AC4F-425154970B6A}"/>
    <hyperlink ref="C265" r:id="rId1050" display="https://fbref.com/en/country/ENG/England-Football" xr:uid="{CEF2993B-829C-4F0F-888C-C8122B215387}"/>
    <hyperlink ref="E265" r:id="rId1051" display="https://fbref.com/en/squads/d3fd31cc/Everton-Stats" xr:uid="{F5AAFAC5-43A3-4BEE-BE0C-979496124919}"/>
    <hyperlink ref="AK265" r:id="rId1052" display="https://fbref.com/en/players/15ea812b/matchlogs/2023-2024/summary/James-Tarkowski-Match-Logs" xr:uid="{678A007C-788F-44A1-8621-3327331F2864}"/>
    <hyperlink ref="B266" r:id="rId1053" display="https://fbref.com/en/players/77d7c96f/Kenny-Tete" xr:uid="{5932D493-60C6-4863-9310-DF320D28D93E}"/>
    <hyperlink ref="C266" r:id="rId1054" display="https://fbref.com/en/country/NED/Netherlands-Football" xr:uid="{AB90F569-A0C7-4A2A-AAD6-92B698A58536}"/>
    <hyperlink ref="E266" r:id="rId1055" display="https://fbref.com/en/squads/fd962109/Fulham-Stats" xr:uid="{F367CA5D-6D21-4D12-AF84-4E8E94CBEEE2}"/>
    <hyperlink ref="AK266" r:id="rId1056" display="https://fbref.com/en/players/77d7c96f/matchlogs/2023-2024/summary/Kenny-Tete-Match-Logs" xr:uid="{F5B5482B-CE69-4B6E-A67D-F5D34DA49D6A}"/>
    <hyperlink ref="B267" r:id="rId1057" display="https://fbref.com/en/players/56f7a928/Youri-Tielemans" xr:uid="{719F261A-F007-4460-9620-21A097075AE1}"/>
    <hyperlink ref="C267" r:id="rId1058" display="https://fbref.com/en/country/BEL/Belgium-Football" xr:uid="{51F7AFA7-A9C1-444D-8B91-3599FD72A804}"/>
    <hyperlink ref="E267" r:id="rId1059" display="https://fbref.com/en/squads/8602292d/Aston-Villa-Stats" xr:uid="{AF742B7D-738C-45C0-B78D-F24DEDED36E1}"/>
    <hyperlink ref="AK267" r:id="rId1060" display="https://fbref.com/en/players/56f7a928/matchlogs/2023-2024/summary/Youri-Tielemans-Match-Logs" xr:uid="{01E6F6DF-179F-4B3B-AE3F-1CE2159885D9}"/>
    <hyperlink ref="B268" r:id="rId1061" display="https://fbref.com/en/players/41034650/Jurrien-Timber" xr:uid="{EDF9AC8C-94CB-4ADA-9EAE-BFBF939F983C}"/>
    <hyperlink ref="C268" r:id="rId1062" display="https://fbref.com/en/country/NED/Netherlands-Football" xr:uid="{B0766112-C8CE-4DC2-8FAE-C61B909EBD8B}"/>
    <hyperlink ref="E268" r:id="rId1063" display="https://fbref.com/en/squads/18bb7c10/Arsenal-Stats" xr:uid="{237674CD-444F-4575-B0D7-B3D215D1F0CC}"/>
    <hyperlink ref="AK268" r:id="rId1064" display="https://fbref.com/en/players/41034650/matchlogs/2023-2024/summary/Jurrien-Timber-Match-Logs" xr:uid="{1AA6ACC2-DE7B-4797-A28D-CF0B93013EC8}"/>
    <hyperlink ref="B269" r:id="rId1065" display="https://fbref.com/en/players/b3af9be1/Takehiro-Tomiyasu" xr:uid="{F889D2CC-5FAC-4DA4-8385-FFCD58CFDE23}"/>
    <hyperlink ref="C269" r:id="rId1066" display="https://fbref.com/en/country/JPN/Japan-Football" xr:uid="{A311ABAA-BFB7-4EFB-8FB6-FD96318EA0E9}"/>
    <hyperlink ref="E269" r:id="rId1067" display="https://fbref.com/en/squads/18bb7c10/Arsenal-Stats" xr:uid="{43C23608-57D1-402B-9E81-5462924708C1}"/>
    <hyperlink ref="AK269" r:id="rId1068" display="https://fbref.com/en/players/b3af9be1/matchlogs/2023-2024/summary/Takehiro-Tomiyasu-Match-Logs" xr:uid="{B6F339E0-F428-4E4C-95EF-AA1967113850}"/>
    <hyperlink ref="B270" r:id="rId1069" display="https://fbref.com/en/players/e7ca0439/James-Tomkins" xr:uid="{AE227F4A-BBCF-41E4-BAC9-F2DD7D99BDA6}"/>
    <hyperlink ref="C270" r:id="rId1070" display="https://fbref.com/en/country/ENG/England-Football" xr:uid="{F373D575-5816-48E5-AFDF-C543BB2B159E}"/>
    <hyperlink ref="E270" r:id="rId1071" display="https://fbref.com/en/squads/47c64c55/Crystal-Palace-Stats" xr:uid="{56C52029-889B-4BF4-98A7-5A339AFFF2B9}"/>
    <hyperlink ref="AK270" r:id="rId1072" display="https://fbref.com/en/players/e7ca0439/matchlogs/2023-2024/summary/James-Tomkins-Match-Logs" xr:uid="{71820DFE-9F62-4483-B398-0988C131AF28}"/>
    <hyperlink ref="B271" r:id="rId1073" display="https://fbref.com/en/players/0db169ae/Sandro-Tonali" xr:uid="{695D6601-6157-42A4-9D00-43576EA98FB7}"/>
    <hyperlink ref="C271" r:id="rId1074" display="https://fbref.com/en/country/ITA/Italy-Football" xr:uid="{35A72A88-FD6C-47EF-8EED-FE82276CDAC3}"/>
    <hyperlink ref="E271" r:id="rId1075" display="https://fbref.com/en/squads/b2b47a98/Newcastle-United-Stats" xr:uid="{39FA584F-2BAC-4588-9F6A-1DCA1E81ED77}"/>
    <hyperlink ref="AK271" r:id="rId1076" display="https://fbref.com/en/players/0db169ae/matchlogs/2023-2024/summary/Sandro-Tonali-Match-Logs" xr:uid="{65F56AA0-F6AC-463C-A677-5311557B2AA5}"/>
    <hyperlink ref="B272" r:id="rId1077" display="https://fbref.com/en/players/532e1e4f/Pau-Torres" xr:uid="{08EE4D4C-BAFB-4458-84D9-44E7AEECE12D}"/>
    <hyperlink ref="C272" r:id="rId1078" display="https://fbref.com/en/country/ESP/Spain-Football" xr:uid="{432C4C94-B912-41CC-8557-6F12CAE6FBE6}"/>
    <hyperlink ref="E272" r:id="rId1079" display="https://fbref.com/en/squads/8602292d/Aston-Villa-Stats" xr:uid="{75BCE469-5E3C-4B2F-96F3-D2E4A7B98A1B}"/>
    <hyperlink ref="AK272" r:id="rId1080" display="https://fbref.com/en/players/532e1e4f/matchlogs/2023-2024/summary/Pau-Torres-Match-Logs" xr:uid="{8730F265-A390-4A63-BFF0-CFF6D75C16EE}"/>
    <hyperlink ref="B273" r:id="rId1081" display="https://fbref.com/en/players/259fea27/James-Trafford" xr:uid="{049429BF-E738-4E55-8EF9-D2E167C0DA83}"/>
    <hyperlink ref="C273" r:id="rId1082" display="https://fbref.com/en/country/ENG/England-Football" xr:uid="{7C57AD04-F541-457C-931F-A442452FAEB8}"/>
    <hyperlink ref="E273" r:id="rId1083" display="https://fbref.com/en/squads/943e8050/Burnley-Stats" xr:uid="{A3EEAB34-0C39-470A-B16C-7C8AE7EA316A}"/>
    <hyperlink ref="AK273" r:id="rId1084" display="https://fbref.com/en/players/259fea27/matchlogs/2023-2024/summary/James-Trafford-Match-Logs" xr:uid="{064DC5FF-DEB9-4ECE-B0F4-20550D1EE3A7}"/>
    <hyperlink ref="B274" r:id="rId1085" display="https://fbref.com/en/players/21512407/Kieran-Trippier" xr:uid="{56328D80-1B2A-4EF5-8097-3F4F2DB6B5F0}"/>
    <hyperlink ref="C274" r:id="rId1086" display="https://fbref.com/en/country/ENG/England-Football" xr:uid="{650D0420-D6BD-4B26-B3E5-1DE8974FC4E7}"/>
    <hyperlink ref="E274" r:id="rId1087" display="https://fbref.com/en/squads/b2b47a98/Newcastle-United-Stats" xr:uid="{C31A992C-C383-4DF4-BF2C-648BAE081EA9}"/>
    <hyperlink ref="AK274" r:id="rId1088" display="https://fbref.com/en/players/21512407/matchlogs/2023-2024/summary/Kieran-Trippier-Match-Logs" xr:uid="{9858D2AC-6678-4000-9E1C-13E6CA1F64D4}"/>
    <hyperlink ref="B275" r:id="rId1089" display="https://fbref.com/en/players/38ceb24a/Leandro-Trossard" xr:uid="{E4E63858-A89E-48A6-9AB5-3D103CB63148}"/>
    <hyperlink ref="C275" r:id="rId1090" display="https://fbref.com/en/country/BEL/Belgium-Football" xr:uid="{7FE2BC02-C67C-47B3-B6BE-62BF457EF55B}"/>
    <hyperlink ref="E275" r:id="rId1091" display="https://fbref.com/en/squads/18bb7c10/Arsenal-Stats" xr:uid="{BA692B92-3981-497C-86EF-8DBF07A034BE}"/>
    <hyperlink ref="AK275" r:id="rId1092" display="https://fbref.com/en/players/38ceb24a/matchlogs/2023-2024/summary/Leandro-Trossard-Match-Logs" xr:uid="{F2059702-22CB-48A8-A361-9A4A79D753E2}"/>
    <hyperlink ref="B276" r:id="rId1093" display="https://fbref.com/en/players/4a51ba65/Matt-Turner" xr:uid="{BA04CC93-8EEB-49E6-AEEA-AA47EE0553F8}"/>
    <hyperlink ref="C276" r:id="rId1094" display="https://fbref.com/en/country/USA/United-States-Football" xr:uid="{1772BE48-1D28-43F6-AA97-BC2276E7EA5F}"/>
    <hyperlink ref="E276" r:id="rId1095" display="https://fbref.com/en/squads/e4a775cb/Nottingham-Forest-Stats" xr:uid="{DF426FEC-2804-44A3-B36C-DBF7FC89BA4D}"/>
    <hyperlink ref="AK276" r:id="rId1096" display="https://fbref.com/en/players/4a51ba65/matchlogs/2023-2024/summary/Matt-Turner-Match-Logs" xr:uid="{71F6F0BF-332C-4E3C-8B63-24B2F5438E32}"/>
    <hyperlink ref="B277" r:id="rId1097" display="https://fbref.com/en/players/7cd520e8/Destiny-Udogie" xr:uid="{EC5B8762-F6BE-4CA7-B145-E92C93308634}"/>
    <hyperlink ref="C277" r:id="rId1098" display="https://fbref.com/en/country/ITA/Italy-Football" xr:uid="{6398F59E-41AE-4434-9FB4-37F376480D19}"/>
    <hyperlink ref="E277" r:id="rId1099" display="https://fbref.com/en/squads/361ca564/Tottenham-Hotspur-Stats" xr:uid="{CB339410-4F97-481A-BD72-2FC974C2ACBB}"/>
    <hyperlink ref="AK277" r:id="rId1100" display="https://fbref.com/en/players/7cd520e8/matchlogs/2023-2024/summary/Destiny-Udogie-Match-Logs" xr:uid="{911AA752-B992-4A61-B1A6-FF38211B5694}"/>
    <hyperlink ref="B278" r:id="rId1101" display="https://fbref.com/en/players/1df4a109/Lesley-Ugochukwu" xr:uid="{98BFB5C6-D22C-41F5-8FB7-0AD4C907E467}"/>
    <hyperlink ref="C278" r:id="rId1102" display="https://fbref.com/en/country/FRA/France-Football" xr:uid="{90E17A35-4EF0-4D19-8C55-6C3FEA399DE8}"/>
    <hyperlink ref="E278" r:id="rId1103" display="https://fbref.com/en/squads/cff3d9bb/Chelsea-Stats" xr:uid="{1B94726F-63E3-4343-BDD4-F90DB850CE6C}"/>
    <hyperlink ref="AK278" r:id="rId1104" display="https://fbref.com/en/players/1df4a109/matchlogs/2023-2024/summary/Lesley-Ugochukwu-Match-Logs" xr:uid="{3E8BCB0A-3664-4D10-8248-92CF51261CF7}"/>
    <hyperlink ref="B279" r:id="rId1105" display="https://fbref.com/en/players/e06683ca/Virgil-van-Dijk" xr:uid="{6789B049-4CA2-4351-BD7E-096D690230EB}"/>
    <hyperlink ref="C279" r:id="rId1106" display="https://fbref.com/en/country/NED/Netherlands-Football" xr:uid="{984885F3-578F-4499-A55B-DF482D3C72BD}"/>
    <hyperlink ref="E279" r:id="rId1107" display="https://fbref.com/en/squads/822bd0ba/Liverpool-Stats" xr:uid="{BA55DE7C-7DEF-40F1-9089-723381D3308B}"/>
    <hyperlink ref="AK279" r:id="rId1108" display="https://fbref.com/en/players/e06683ca/matchlogs/2023-2024/summary/Virgil-van-Dijk-Match-Logs" xr:uid="{DEF79D44-A50E-4479-8AF9-B5F728FD8CF0}"/>
    <hyperlink ref="B280" r:id="rId1109" display="https://fbref.com/en/players/9f8e9423/Raphael-Varane" xr:uid="{A0882D3D-BFF5-465A-B61B-00959E94332B}"/>
    <hyperlink ref="C280" r:id="rId1110" display="https://fbref.com/en/country/FRA/France-Football" xr:uid="{7160BC9B-C555-4BFB-A5AA-852C706AA6BC}"/>
    <hyperlink ref="E280" r:id="rId1111" display="https://fbref.com/en/squads/19538871/Manchester-United-Stats" xr:uid="{5DDB50F4-B106-4F7A-A889-766AACF399AF}"/>
    <hyperlink ref="AK280" r:id="rId1112" display="https://fbref.com/en/players/9f8e9423/matchlogs/2023-2024/summary/Raphael-Varane-Match-Logs" xr:uid="{A66CD05C-378C-4BF8-AB1D-668163919683}"/>
    <hyperlink ref="B281" r:id="rId1113" display="https://fbref.com/en/players/dad4b285/Joel-Veltman" xr:uid="{BEE8CA8B-2B9B-4924-9B41-936E3025BDB0}"/>
    <hyperlink ref="C281" r:id="rId1114" display="https://fbref.com/en/country/NED/Netherlands-Football" xr:uid="{9AC885D6-E536-431C-8ECC-9F4C0337DE7E}"/>
    <hyperlink ref="E281" r:id="rId1115" display="https://fbref.com/en/squads/d07537b9/Brighton-and-Hove-Albion-Stats" xr:uid="{1303EBA5-D37E-4E8B-9793-66B02D3BF885}"/>
    <hyperlink ref="AK281" r:id="rId1116" display="https://fbref.com/en/players/dad4b285/matchlogs/2023-2024/summary/Joel-Veltman-Match-Logs" xr:uid="{4E631B76-D6A4-4472-966A-45ED9EBA626A}"/>
    <hyperlink ref="B282" r:id="rId1117" display="https://fbref.com/en/players/8fe2a392/Micky-van-de-Ven" xr:uid="{F5C1EDCC-2A39-4901-AF69-C201254AA62E}"/>
    <hyperlink ref="C282" r:id="rId1118" display="https://fbref.com/en/country/NED/Netherlands-Football" xr:uid="{4DA9639F-1E08-493C-80CD-50FA2824B71F}"/>
    <hyperlink ref="E282" r:id="rId1119" display="https://fbref.com/en/squads/361ca564/Tottenham-Hotspur-Stats" xr:uid="{77EBF4ED-E2AE-4342-9D5D-B090862AB82A}"/>
    <hyperlink ref="AK282" r:id="rId1120" display="https://fbref.com/en/players/8fe2a392/matchlogs/2023-2024/summary/Micky-van-de-Ven-Match-Logs" xr:uid="{331C3663-213A-4019-9812-5951E0514DDF}"/>
    <hyperlink ref="B283" r:id="rId1121" display="https://fbref.com/en/players/77d6fd4d/Guglielmo-Vicario" xr:uid="{0AD28785-1B85-43C6-9CEE-A5059853E2AC}"/>
    <hyperlink ref="C283" r:id="rId1122" display="https://fbref.com/en/country/ITA/Italy-Football" xr:uid="{9033BCE5-5BDA-4F6B-B54E-4D5C971C5DA1}"/>
    <hyperlink ref="E283" r:id="rId1123" display="https://fbref.com/en/squads/361ca564/Tottenham-Hotspur-Stats" xr:uid="{46323A2A-3488-4C75-AED6-ADE5D4E9C734}"/>
    <hyperlink ref="AK283" r:id="rId1124" display="https://fbref.com/en/players/77d6fd4d/matchlogs/2023-2024/summary/Guglielmo-Vicario-Match-Logs" xr:uid="{FB17C760-F0EB-45AD-8895-428A519A6544}"/>
    <hyperlink ref="B284" r:id="rId1125" display="https://fbref.com/en/players/9295dc1c/Vitinho" xr:uid="{A2A216F6-0120-4B24-AA0A-A51928A24BE1}"/>
    <hyperlink ref="C284" r:id="rId1126" display="https://fbref.com/en/country/BRA/Brazil-Football" xr:uid="{924DA609-76FE-4030-AD5A-98DD2EB32F42}"/>
    <hyperlink ref="E284" r:id="rId1127" display="https://fbref.com/en/squads/943e8050/Burnley-Stats" xr:uid="{71236C78-E394-466B-8295-F41EB2B71933}"/>
    <hyperlink ref="AK284" r:id="rId1128" display="https://fbref.com/en/players/9295dc1c/matchlogs/2023-2024/summary/Vitinho-Match-Logs" xr:uid="{4AED8F38-E3E7-4BD4-B83A-DDEE9218EFC0}"/>
    <hyperlink ref="B285" r:id="rId1129" display="https://fbref.com/en/players/86dd77d1/Kyle-Walker" xr:uid="{D7ADF3D9-C13D-42D8-9337-590B717E5050}"/>
    <hyperlink ref="C285" r:id="rId1130" display="https://fbref.com/en/country/ENG/England-Football" xr:uid="{6FBFC1B7-4B2F-4F51-854F-253718D05609}"/>
    <hyperlink ref="E285" r:id="rId1131" display="https://fbref.com/en/squads/b8fd03ef/Manchester-City-Stats" xr:uid="{5BB95F8F-57D3-47F2-9CAF-C1A27C91524A}"/>
    <hyperlink ref="AK285" r:id="rId1132" display="https://fbref.com/en/players/86dd77d1/matchlogs/2023-2024/summary/Kyle-Walker-Match-Logs" xr:uid="{54A69497-CCDC-49C8-A488-706804E1E32C}"/>
    <hyperlink ref="B286" r:id="rId1133" display="https://fbref.com/en/players/9e525177/Aaron-Wan-Bissaka" xr:uid="{C8B676DE-29A1-417C-9C96-540D307DF31E}"/>
    <hyperlink ref="C286" r:id="rId1134" display="https://fbref.com/en/country/ENG/England-Football" xr:uid="{A3A49D5F-F2CA-410A-90A7-1D25C642A907}"/>
    <hyperlink ref="E286" r:id="rId1135" display="https://fbref.com/en/squads/19538871/Manchester-United-Stats" xr:uid="{97DA87FB-1512-40CC-83B8-3B2B26B06B9F}"/>
    <hyperlink ref="AK286" r:id="rId1136" display="https://fbref.com/en/players/9e525177/matchlogs/2023-2024/summary/Aaron-Wan-Bissaka-Match-Logs" xr:uid="{B5057226-56A5-464E-A1CE-212B1FA69E15}"/>
    <hyperlink ref="B287" r:id="rId1137" display="https://fbref.com/en/players/8a7ff278/Joel-Ward" xr:uid="{E3812568-E4E7-41ED-B141-87E03F356C13}"/>
    <hyperlink ref="C287" r:id="rId1138" display="https://fbref.com/en/country/ENG/England-Football" xr:uid="{EFB3770A-8807-4443-A521-292FB1BFF170}"/>
    <hyperlink ref="E287" r:id="rId1139" display="https://fbref.com/en/squads/47c64c55/Crystal-Palace-Stats" xr:uid="{6BF092D2-7087-45B1-9ED6-713C5112CBAF}"/>
    <hyperlink ref="AK287" r:id="rId1140" display="https://fbref.com/en/players/8a7ff278/matchlogs/2023-2024/summary/Joel-Ward-Match-Logs" xr:uid="{173142D5-BA97-4253-B4D1-58CFFC0B34ED}"/>
    <hyperlink ref="B288" r:id="rId1141" display="https://fbref.com/en/players/aed3a70f/Ollie-Watkins" xr:uid="{EEA01A94-1D22-44BA-8490-E48EA32E28BA}"/>
    <hyperlink ref="C288" r:id="rId1142" display="https://fbref.com/en/country/ENG/England-Football" xr:uid="{7F1540B1-1E24-43A1-B761-2FA79FF470D1}"/>
    <hyperlink ref="E288" r:id="rId1143" display="https://fbref.com/en/squads/8602292d/Aston-Villa-Stats" xr:uid="{3947706D-EBC2-4E28-803A-4ACECDFF7D87}"/>
    <hyperlink ref="AK288" r:id="rId1144" display="https://fbref.com/en/players/aed3a70f/matchlogs/2023-2024/summary/Ollie-Watkins-Match-Logs" xr:uid="{A79C9F85-E79E-48AD-BD38-B3628BEA1F85}"/>
    <hyperlink ref="B289" r:id="rId1145" display="https://fbref.com/en/players/ce5143da/Danny-Welbeck" xr:uid="{CBE8A99F-1CE9-4809-BD18-F9818BB5EDBE}"/>
    <hyperlink ref="C289" r:id="rId1146" display="https://fbref.com/en/country/ENG/England-Football" xr:uid="{15749BA6-2F7A-4ABD-AE2B-89A696A3FEAB}"/>
    <hyperlink ref="E289" r:id="rId1147" display="https://fbref.com/en/squads/d07537b9/Brighton-and-Hove-Albion-Stats" xr:uid="{B5FF0780-5BA4-42F7-9F86-2FB491E5AF23}"/>
    <hyperlink ref="AK289" r:id="rId1148" display="https://fbref.com/en/players/ce5143da/matchlogs/2023-2024/summary/Danny-Welbeck-Match-Logs" xr:uid="{A76EC9AC-8C7F-43ED-8F07-341E20E3FA96}"/>
    <hyperlink ref="B290" r:id="rId1149" display="https://fbref.com/en/players/35e413f1/Ben-White" xr:uid="{C3C6D10F-D070-45A0-BD4C-223D54B0C450}"/>
    <hyperlink ref="C290" r:id="rId1150" display="https://fbref.com/en/country/ENG/England-Football" xr:uid="{8039E0F7-48E2-4672-B037-5C5F2A36FBAE}"/>
    <hyperlink ref="E290" r:id="rId1151" display="https://fbref.com/en/squads/18bb7c10/Arsenal-Stats" xr:uid="{BAB5E3DD-F3BE-4366-BBAE-E1A2333E5B31}"/>
    <hyperlink ref="AK290" r:id="rId1152" display="https://fbref.com/en/players/35e413f1/matchlogs/2023-2024/summary/Ben-White-Match-Logs" xr:uid="{FBF193D0-1A34-4820-BE2A-7DAFB499E9DC}"/>
    <hyperlink ref="B291" r:id="rId1153" display="https://fbref.com/en/players/dd323728/Neco-Williams" xr:uid="{266C7FF2-7A19-417C-ADC6-4391DA2C1DA6}"/>
    <hyperlink ref="C291" r:id="rId1154" display="https://fbref.com/en/country/WAL/Wales-Football" xr:uid="{42A25F04-EB37-436F-AE75-803B210672D9}"/>
    <hyperlink ref="E291" r:id="rId1155" display="https://fbref.com/en/squads/e4a775cb/Nottingham-Forest-Stats" xr:uid="{39DC93BE-43B0-4F28-B04D-C8E48958F76F}"/>
    <hyperlink ref="AK291" r:id="rId1156" display="https://fbref.com/en/players/dd323728/matchlogs/2023-2024/summary/Neco-Williams-Match-Logs" xr:uid="{31167F6B-9594-4ECE-A554-B48A18D00AAD}"/>
    <hyperlink ref="B292" r:id="rId1157" display="https://fbref.com/en/players/8b9ebd03/Willian" xr:uid="{E3F53E2E-C19A-4B09-A56E-87BD86DEACB9}"/>
    <hyperlink ref="C292" r:id="rId1158" display="https://fbref.com/en/country/BRA/Brazil-Football" xr:uid="{83B2630B-308C-417F-A7A1-FBD9F7A2D90E}"/>
    <hyperlink ref="E292" r:id="rId1159" display="https://fbref.com/en/squads/fd962109/Fulham-Stats" xr:uid="{F06EF45E-3C4E-47FA-A7E4-2BF1BE2C1B61}"/>
    <hyperlink ref="AK292" r:id="rId1160" display="https://fbref.com/en/players/8b9ebd03/matchlogs/2023-2024/summary/Willian-Match-Logs" xr:uid="{9DB37E05-7C3A-4A88-BDF9-685325C28BD5}"/>
    <hyperlink ref="B293" r:id="rId1161" display="https://fbref.com/en/players/c596fcb0/Callum-Wilson" xr:uid="{5697FF43-C83F-4009-A819-D2E218A966F1}"/>
    <hyperlink ref="C293" r:id="rId1162" display="https://fbref.com/en/country/ENG/England-Football" xr:uid="{63723147-3687-4C54-8D1C-960327BA7832}"/>
    <hyperlink ref="E293" r:id="rId1163" display="https://fbref.com/en/squads/b2b47a98/Newcastle-United-Stats" xr:uid="{CE2C69DE-2A9E-4C1A-947D-18C765DE5F07}"/>
    <hyperlink ref="AK293" r:id="rId1164" display="https://fbref.com/en/players/c596fcb0/matchlogs/2023-2024/summary/Callum-Wilson-Match-Logs" xr:uid="{B75E334E-1275-4A33-82C6-FD38692585F8}"/>
    <hyperlink ref="B294" r:id="rId1165" display="https://fbref.com/en/players/c6dc9ecd/Harry-Wilson" xr:uid="{F798EF78-DFEB-4556-8386-7DAE3E45267F}"/>
    <hyperlink ref="C294" r:id="rId1166" display="https://fbref.com/en/country/WAL/Wales-Football" xr:uid="{ADE8AFF1-1508-4F67-A3E1-5E72B9E5ECE0}"/>
    <hyperlink ref="E294" r:id="rId1167" display="https://fbref.com/en/squads/fd962109/Fulham-Stats" xr:uid="{86F5738A-ACA1-4943-98D5-ED6D11DE68CE}"/>
    <hyperlink ref="AK294" r:id="rId1168" display="https://fbref.com/en/players/c6dc9ecd/matchlogs/2023-2024/summary/Harry-Wilson-Match-Logs" xr:uid="{4573D757-C4BF-41A7-8C4B-CDE8ABE60135}"/>
    <hyperlink ref="B295" r:id="rId1169" display="https://fbref.com/en/players/2500cef9/Yoane-Wissa" xr:uid="{EB7F47FC-FDE5-4A2A-9753-1A97D35F3659}"/>
    <hyperlink ref="C295" r:id="rId1170" display="https://fbref.com/en/country/COD/Congo-DR-Football" xr:uid="{4781B737-0CFA-4776-9C14-EE8D86B868D3}"/>
    <hyperlink ref="E295" r:id="rId1171" display="https://fbref.com/en/squads/cd051869/Brentford-Stats" xr:uid="{22F490CD-649D-405A-BA73-AAA8A63069E1}"/>
    <hyperlink ref="AK295" r:id="rId1172" display="https://fbref.com/en/players/2500cef9/matchlogs/2023-2024/summary/Yoane-Wissa-Match-Logs" xr:uid="{8701BE5F-8BB7-4AA8-891F-40ABD2A7C893}"/>
    <hyperlink ref="B296" r:id="rId1173" display="https://fbref.com/en/players/4e9a0555/Chris-Wood" xr:uid="{EAD92B2F-4A8D-4A2C-B161-F0B8E524DD33}"/>
    <hyperlink ref="C296" r:id="rId1174" display="https://fbref.com/en/country/NZL/New-Zealand-Football" xr:uid="{674F7029-9559-472A-8EC6-4A668EC22EE4}"/>
    <hyperlink ref="E296" r:id="rId1175" display="https://fbref.com/en/squads/e4a775cb/Nottingham-Forest-Stats" xr:uid="{9B0E396E-B9B6-41F9-9343-5138E7418B91}"/>
    <hyperlink ref="AK296" r:id="rId1176" display="https://fbref.com/en/players/4e9a0555/matchlogs/2023-2024/summary/Chris-Wood-Match-Logs" xr:uid="{BBD8D65D-2D63-4160-9114-10E47F985AF3}"/>
    <hyperlink ref="B297" r:id="rId1177" display="https://fbref.com/en/players/d3085b49/Cauley-Woodrow" xr:uid="{D3DA66B6-EA9B-4F8A-B6FC-5E1D5E9FBC50}"/>
    <hyperlink ref="C297" r:id="rId1178" display="https://fbref.com/en/country/ENG/England-Football" xr:uid="{79F80C7A-7947-4917-B8AE-4AD9BC184CD5}"/>
    <hyperlink ref="E297" r:id="rId1179" display="https://fbref.com/en/squads/e297cd13/Luton-Town-Stats" xr:uid="{929400A0-6E9A-4A8C-9BAC-E7E85C5BE7F2}"/>
    <hyperlink ref="AK297" r:id="rId1180" display="https://fbref.com/en/players/d3085b49/matchlogs/2023-2024/summary/Cauley-Woodrow-Match-Logs" xr:uid="{4E9316C3-0596-4298-ABC8-C53ED32F2AB9}"/>
    <hyperlink ref="B298" r:id="rId1181" display="https://fbref.com/en/players/a5212312/Joe-Worrall" xr:uid="{4E7AB9D0-DD81-4027-A0CE-A9BFE8051143}"/>
    <hyperlink ref="C298" r:id="rId1182" display="https://fbref.com/en/country/ENG/England-Football" xr:uid="{D23A8AB2-D5AA-41FE-AA28-9B346870AE6A}"/>
    <hyperlink ref="E298" r:id="rId1183" display="https://fbref.com/en/squads/e4a775cb/Nottingham-Forest-Stats" xr:uid="{02E02695-BB3A-486C-B720-BB18838382B6}"/>
    <hyperlink ref="AK298" r:id="rId1184" display="https://fbref.com/en/players/a5212312/matchlogs/2023-2024/summary/Joe-Worrall-Match-Logs" xr:uid="{B61493D6-EEA7-493D-9109-31C39CD68657}"/>
    <hyperlink ref="B299" r:id="rId1185" display="https://fbref.com/en/players/c1fe2a48/Ryan-Yates" xr:uid="{6500A9F2-74BE-4356-AEED-97DE1C4CE7DA}"/>
    <hyperlink ref="C299" r:id="rId1186" display="https://fbref.com/en/country/ENG/England-Football" xr:uid="{B0AF8191-FD9D-4E46-9CA8-5502301B5A53}"/>
    <hyperlink ref="E299" r:id="rId1187" display="https://fbref.com/en/squads/e4a775cb/Nottingham-Forest-Stats" xr:uid="{CE2DF419-AFC6-4669-AD07-D44E7CAA8CE2}"/>
    <hyperlink ref="AK299" r:id="rId1188" display="https://fbref.com/en/players/c1fe2a48/matchlogs/2023-2024/summary/Ryan-Yates-Match-Logs" xr:uid="{F5921D10-842B-458E-920C-5B425161EC4A}"/>
    <hyperlink ref="B300" r:id="rId1189" display="https://fbref.com/en/players/be927d03/Ashley-Young" xr:uid="{3AE01888-42B8-45C1-9B2C-22CFB029A42C}"/>
    <hyperlink ref="C300" r:id="rId1190" display="https://fbref.com/en/country/ENG/England-Football" xr:uid="{7F775401-A963-4905-9885-9D4F48DC454C}"/>
    <hyperlink ref="E300" r:id="rId1191" display="https://fbref.com/en/squads/d3fd31cc/Everton-Stats" xr:uid="{AF453537-F4CE-49DE-8719-B2DB1815DBEB}"/>
    <hyperlink ref="AK300" r:id="rId1192" display="https://fbref.com/en/players/be927d03/matchlogs/2023-2024/summary/Ashley-Young-Match-Logs" xr:uid="{31749C47-B7F1-4584-B4BB-D147A2A6643F}"/>
    <hyperlink ref="B301" r:id="rId1193" display="https://fbref.com/en/players/88968486/Illia-Zabarnyi" xr:uid="{22A7137E-E1B1-47CB-897E-0D144E6B5B0B}"/>
    <hyperlink ref="C301" r:id="rId1194" display="https://fbref.com/en/country/UKR/Ukraine-Football" xr:uid="{D718ACC8-A4C9-4811-873A-1C331B01D03B}"/>
    <hyperlink ref="E301" r:id="rId1195" display="https://fbref.com/en/squads/4ba7cbea/Bournemouth-Stats" xr:uid="{98F3B99E-5779-4C13-824F-1341107A7C25}"/>
    <hyperlink ref="AK301" r:id="rId1196" display="https://fbref.com/en/players/88968486/matchlogs/2023-2024/summary/Illia-Zabarnyi-Match-Logs" xr:uid="{42A95125-599E-4DCF-8958-CE49836F0E48}"/>
    <hyperlink ref="B302" r:id="rId1197" display="https://fbref.com/en/players/07d65234/Anass-Zaroury" xr:uid="{5171B82D-DC5E-497D-B02B-732C6884E3ED}"/>
    <hyperlink ref="C302" r:id="rId1198" display="https://fbref.com/en/country/MAR/Morocco-Football" xr:uid="{58AC3CA4-EAE5-4FFA-BD07-5B2E6F89D33A}"/>
    <hyperlink ref="E302" r:id="rId1199" display="https://fbref.com/en/squads/943e8050/Burnley-Stats" xr:uid="{1453FBF7-B577-44CF-86CE-A831983C68C5}"/>
    <hyperlink ref="AK302" r:id="rId1200" display="https://fbref.com/en/players/07d65234/matchlogs/2023-2024/summary/Anass-Zaroury-Match-Logs" xr:uid="{73D5FB67-5F3C-468B-9584-CC436FA5EF96}"/>
    <hyperlink ref="B303" r:id="rId1201" display="https://fbref.com/en/players/ce4246f5/Kurt-Zouma" xr:uid="{B0FD80A4-9E0A-4594-8F51-4CF6960FA1BC}"/>
    <hyperlink ref="C303" r:id="rId1202" display="https://fbref.com/en/country/FRA/France-Football" xr:uid="{1BFB517A-1626-4E7C-B860-971BE7A42C84}"/>
    <hyperlink ref="E303" r:id="rId1203" display="https://fbref.com/en/squads/7c21e445/West-Ham-United-Stats" xr:uid="{0CF680B9-D2D0-495F-9187-1AFBF8C821F8}"/>
    <hyperlink ref="AK303" r:id="rId1204" display="https://fbref.com/en/players/ce4246f5/matchlogs/2023-2024/summary/Kurt-Zouma-Match-Logs" xr:uid="{18C1F5F1-EFE3-4EB4-B2D4-E490D50CD57A}"/>
    <hyperlink ref="B304" r:id="rId1205" display="https://fbref.com/en/players/79300479/Martin-Odegaard" xr:uid="{D75FE5DF-179D-4E83-8265-42E6120FB70B}"/>
    <hyperlink ref="C304" r:id="rId1206" display="https://fbref.com/en/country/NOR/Norway-Football" xr:uid="{AA4D54B6-F296-4B44-9462-54CA9E19F188}"/>
    <hyperlink ref="E304" r:id="rId1207" display="https://fbref.com/en/squads/18bb7c10/Arsenal-Stats" xr:uid="{77DEAD47-15F8-434A-A64D-A81CE625E1EE}"/>
    <hyperlink ref="AK304" r:id="rId1208" display="https://fbref.com/en/players/79300479/matchlogs/2023-2024/summary/Martin-Odegaard-Match-Logs" xr:uid="{CDDE97EF-BA0F-43D2-A694-66306A2B01EB}"/>
  </hyperlinks>
  <pageMargins left="0.7" right="0.7" top="0.75" bottom="0.75" header="0.3" footer="0.3"/>
  <pageSetup paperSize="9" orientation="portrait" r:id="rId120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710"/>
  <sheetViews>
    <sheetView workbookViewId="0">
      <pane xSplit="2" ySplit="2" topLeftCell="K374" activePane="bottomRight" state="frozen"/>
      <selection pane="topRight" activeCell="C1" sqref="C1"/>
      <selection pane="bottomLeft" activeCell="A3" sqref="A3"/>
      <selection pane="bottomRight" activeCell="A403" sqref="A403:XFD725"/>
    </sheetView>
  </sheetViews>
  <sheetFormatPr defaultRowHeight="16.5"/>
  <cols>
    <col min="1" max="1" width="9" style="31"/>
    <col min="2" max="2" width="18.625" style="31" customWidth="1"/>
    <col min="3" max="4" width="9" style="31"/>
    <col min="5" max="5" width="21.5" style="31" customWidth="1"/>
    <col min="6" max="16384" width="9" style="31"/>
  </cols>
  <sheetData>
    <row r="1" spans="1:31" ht="17.25" thickBot="1">
      <c r="A1" s="116"/>
      <c r="B1" s="116"/>
      <c r="C1" s="116"/>
      <c r="D1" s="116"/>
      <c r="E1" s="116"/>
      <c r="F1" s="116"/>
      <c r="G1" s="117"/>
      <c r="H1" s="113" t="s">
        <v>0</v>
      </c>
      <c r="I1" s="114"/>
      <c r="J1" s="114"/>
      <c r="K1" s="114"/>
      <c r="L1" s="118"/>
      <c r="M1" s="113" t="s">
        <v>11</v>
      </c>
      <c r="N1" s="114"/>
      <c r="O1" s="118"/>
      <c r="P1" s="113" t="s">
        <v>26</v>
      </c>
      <c r="Q1" s="114"/>
      <c r="R1" s="118"/>
      <c r="S1" s="113" t="s">
        <v>27</v>
      </c>
      <c r="T1" s="114"/>
      <c r="U1" s="114"/>
      <c r="V1" s="114"/>
      <c r="W1" s="114"/>
      <c r="X1" s="118"/>
      <c r="Y1" s="113" t="s">
        <v>28</v>
      </c>
      <c r="Z1" s="114"/>
      <c r="AA1" s="114"/>
      <c r="AB1" s="114"/>
      <c r="AC1" s="115"/>
      <c r="AD1" s="64"/>
    </row>
    <row r="2" spans="1:31" ht="17.25" thickBot="1">
      <c r="A2" s="58" t="s">
        <v>4</v>
      </c>
      <c r="B2" s="59" t="s">
        <v>5</v>
      </c>
      <c r="C2" s="56" t="s">
        <v>6</v>
      </c>
      <c r="D2" s="56" t="s">
        <v>7</v>
      </c>
      <c r="E2" s="56" t="s">
        <v>29</v>
      </c>
      <c r="F2" s="56" t="s">
        <v>8</v>
      </c>
      <c r="G2" s="56" t="s">
        <v>9</v>
      </c>
      <c r="H2" s="55" t="s">
        <v>10</v>
      </c>
      <c r="I2" s="56" t="s">
        <v>12</v>
      </c>
      <c r="J2" s="56" t="s">
        <v>30</v>
      </c>
      <c r="K2" s="56" t="s">
        <v>31</v>
      </c>
      <c r="L2" s="56" t="s">
        <v>13</v>
      </c>
      <c r="M2" s="55" t="s">
        <v>11</v>
      </c>
      <c r="N2" s="56" t="s">
        <v>32</v>
      </c>
      <c r="O2" s="56" t="s">
        <v>33</v>
      </c>
      <c r="P2" s="55" t="s">
        <v>26</v>
      </c>
      <c r="Q2" s="56" t="s">
        <v>34</v>
      </c>
      <c r="R2" s="56" t="s">
        <v>35</v>
      </c>
      <c r="S2" s="55" t="s">
        <v>36</v>
      </c>
      <c r="T2" s="56" t="s">
        <v>37</v>
      </c>
      <c r="U2" s="56" t="s">
        <v>38</v>
      </c>
      <c r="V2" s="56" t="s">
        <v>39</v>
      </c>
      <c r="W2" s="56" t="s">
        <v>40</v>
      </c>
      <c r="X2" s="56" t="s">
        <v>41</v>
      </c>
      <c r="Y2" s="55" t="s">
        <v>42</v>
      </c>
      <c r="Z2" s="56" t="s">
        <v>43</v>
      </c>
      <c r="AA2" s="56" t="s">
        <v>44</v>
      </c>
      <c r="AB2" s="56" t="s">
        <v>45</v>
      </c>
      <c r="AC2" s="56" t="s">
        <v>41</v>
      </c>
      <c r="AD2" s="65" t="s">
        <v>25</v>
      </c>
    </row>
    <row r="3" spans="1:31" ht="17.25" thickBot="1">
      <c r="A3" s="92">
        <v>1</v>
      </c>
      <c r="B3" s="80" t="s">
        <v>3000</v>
      </c>
      <c r="C3" s="81" t="s">
        <v>2102</v>
      </c>
      <c r="D3" s="82" t="s">
        <v>107</v>
      </c>
      <c r="E3" s="81" t="s">
        <v>95</v>
      </c>
      <c r="F3" s="82" t="s">
        <v>3001</v>
      </c>
      <c r="G3" s="82">
        <v>2000</v>
      </c>
      <c r="H3" s="83">
        <v>1</v>
      </c>
      <c r="I3" s="84">
        <v>74</v>
      </c>
      <c r="J3" s="84">
        <v>74</v>
      </c>
      <c r="K3" s="84">
        <v>82.2</v>
      </c>
      <c r="L3" s="84">
        <v>0.8</v>
      </c>
      <c r="M3" s="83">
        <v>1</v>
      </c>
      <c r="N3" s="84">
        <v>74</v>
      </c>
      <c r="O3" s="85">
        <v>0</v>
      </c>
      <c r="P3" s="86">
        <v>0</v>
      </c>
      <c r="Q3" s="85"/>
      <c r="R3" s="85">
        <v>0</v>
      </c>
      <c r="S3" s="83">
        <v>1</v>
      </c>
      <c r="T3" s="85">
        <v>0</v>
      </c>
      <c r="U3" s="84">
        <v>1</v>
      </c>
      <c r="V3" s="87">
        <v>-1</v>
      </c>
      <c r="W3" s="87">
        <v>-1.22</v>
      </c>
      <c r="X3" s="87">
        <v>-6.84</v>
      </c>
      <c r="Y3" s="83">
        <v>0.3</v>
      </c>
      <c r="Z3" s="84">
        <v>0.9</v>
      </c>
      <c r="AA3" s="87">
        <v>-0.5</v>
      </c>
      <c r="AB3" s="87">
        <v>-0.65</v>
      </c>
      <c r="AC3" s="87">
        <v>-5.12</v>
      </c>
      <c r="AD3" s="93" t="s">
        <v>25</v>
      </c>
    </row>
    <row r="4" spans="1:31" ht="17.25" thickBot="1">
      <c r="A4" s="75">
        <v>2</v>
      </c>
      <c r="B4" s="60" t="s">
        <v>3002</v>
      </c>
      <c r="C4" s="61" t="s">
        <v>2120</v>
      </c>
      <c r="D4" s="72" t="s">
        <v>103</v>
      </c>
      <c r="E4" s="61" t="s">
        <v>2647</v>
      </c>
      <c r="F4" s="72" t="s">
        <v>3003</v>
      </c>
      <c r="G4" s="72">
        <v>2002</v>
      </c>
      <c r="H4" s="73">
        <v>1</v>
      </c>
      <c r="I4" s="74">
        <v>86</v>
      </c>
      <c r="J4" s="74">
        <v>86</v>
      </c>
      <c r="K4" s="74">
        <v>95.6</v>
      </c>
      <c r="L4" s="74">
        <v>1</v>
      </c>
      <c r="M4" s="73">
        <v>1</v>
      </c>
      <c r="N4" s="74">
        <v>86</v>
      </c>
      <c r="O4" s="63">
        <v>0</v>
      </c>
      <c r="P4" s="62">
        <v>0</v>
      </c>
      <c r="Q4" s="63"/>
      <c r="R4" s="63">
        <v>0</v>
      </c>
      <c r="S4" s="62">
        <v>0</v>
      </c>
      <c r="T4" s="63">
        <v>0</v>
      </c>
      <c r="U4" s="74">
        <v>1</v>
      </c>
      <c r="V4" s="88">
        <v>-1</v>
      </c>
      <c r="W4" s="88">
        <v>-1.05</v>
      </c>
      <c r="X4" s="88">
        <v>-1.05</v>
      </c>
      <c r="Y4" s="73">
        <v>0.5</v>
      </c>
      <c r="Z4" s="74">
        <v>1.9</v>
      </c>
      <c r="AA4" s="88">
        <v>-1.4</v>
      </c>
      <c r="AB4" s="88">
        <v>-1.46</v>
      </c>
      <c r="AC4" s="88">
        <v>-2</v>
      </c>
      <c r="AD4" s="66" t="s">
        <v>25</v>
      </c>
    </row>
    <row r="5" spans="1:31" ht="17.25" thickBot="1">
      <c r="A5" s="75">
        <v>3</v>
      </c>
      <c r="B5" s="60" t="s">
        <v>3004</v>
      </c>
      <c r="C5" s="61" t="s">
        <v>2102</v>
      </c>
      <c r="D5" s="72" t="s">
        <v>103</v>
      </c>
      <c r="E5" s="61" t="s">
        <v>2999</v>
      </c>
      <c r="F5" s="72" t="s">
        <v>3005</v>
      </c>
      <c r="G5" s="72">
        <v>1998</v>
      </c>
      <c r="H5" s="73">
        <v>1</v>
      </c>
      <c r="I5" s="74">
        <v>63</v>
      </c>
      <c r="J5" s="74">
        <v>63</v>
      </c>
      <c r="K5" s="74">
        <v>70</v>
      </c>
      <c r="L5" s="74">
        <v>0.7</v>
      </c>
      <c r="M5" s="73">
        <v>1</v>
      </c>
      <c r="N5" s="74">
        <v>63</v>
      </c>
      <c r="O5" s="63">
        <v>0</v>
      </c>
      <c r="P5" s="62">
        <v>0</v>
      </c>
      <c r="Q5" s="63"/>
      <c r="R5" s="63">
        <v>0</v>
      </c>
      <c r="S5" s="62">
        <v>0</v>
      </c>
      <c r="T5" s="63">
        <v>0</v>
      </c>
      <c r="U5" s="74">
        <v>1</v>
      </c>
      <c r="V5" s="88">
        <v>-1</v>
      </c>
      <c r="W5" s="88">
        <v>-1.43</v>
      </c>
      <c r="X5" s="89">
        <v>5.24</v>
      </c>
      <c r="Y5" s="73">
        <v>0.4</v>
      </c>
      <c r="Z5" s="74">
        <v>1.5</v>
      </c>
      <c r="AA5" s="88">
        <v>-1.1000000000000001</v>
      </c>
      <c r="AB5" s="88">
        <v>-1.55</v>
      </c>
      <c r="AC5" s="89">
        <v>3.31</v>
      </c>
      <c r="AD5" s="66" t="s">
        <v>25</v>
      </c>
    </row>
    <row r="6" spans="1:31" ht="17.25" thickBot="1">
      <c r="A6" s="75">
        <v>4</v>
      </c>
      <c r="B6" s="60" t="s">
        <v>3006</v>
      </c>
      <c r="C6" s="61" t="s">
        <v>2120</v>
      </c>
      <c r="D6" s="72" t="s">
        <v>103</v>
      </c>
      <c r="E6" s="61" t="s">
        <v>73</v>
      </c>
      <c r="F6" s="72" t="s">
        <v>3007</v>
      </c>
      <c r="G6" s="72">
        <v>2002</v>
      </c>
      <c r="H6" s="73">
        <v>1</v>
      </c>
      <c r="I6" s="74">
        <v>17</v>
      </c>
      <c r="J6" s="74">
        <v>17</v>
      </c>
      <c r="K6" s="74">
        <v>18.899999999999999</v>
      </c>
      <c r="L6" s="74">
        <v>0.2</v>
      </c>
      <c r="M6" s="62">
        <v>0</v>
      </c>
      <c r="N6" s="63"/>
      <c r="O6" s="63">
        <v>0</v>
      </c>
      <c r="P6" s="73">
        <v>1</v>
      </c>
      <c r="Q6" s="74">
        <v>17</v>
      </c>
      <c r="R6" s="63">
        <v>0</v>
      </c>
      <c r="S6" s="73">
        <v>3</v>
      </c>
      <c r="T6" s="74">
        <v>2</v>
      </c>
      <c r="U6" s="74">
        <v>1</v>
      </c>
      <c r="V6" s="89">
        <v>1</v>
      </c>
      <c r="W6" s="89">
        <v>5.29</v>
      </c>
      <c r="X6" s="89">
        <v>2.83</v>
      </c>
      <c r="Y6" s="73">
        <v>1.7</v>
      </c>
      <c r="Z6" s="74">
        <v>1</v>
      </c>
      <c r="AA6" s="89">
        <v>0.7</v>
      </c>
      <c r="AB6" s="89">
        <v>3.53</v>
      </c>
      <c r="AC6" s="89">
        <v>1.23</v>
      </c>
      <c r="AD6" s="66" t="s">
        <v>25</v>
      </c>
    </row>
    <row r="7" spans="1:31" ht="17.25" thickBot="1">
      <c r="A7" s="75">
        <v>5</v>
      </c>
      <c r="B7" s="60" t="s">
        <v>109</v>
      </c>
      <c r="C7" s="61" t="s">
        <v>2103</v>
      </c>
      <c r="D7" s="72" t="s">
        <v>107</v>
      </c>
      <c r="E7" s="61" t="s">
        <v>91</v>
      </c>
      <c r="F7" s="72" t="s">
        <v>3008</v>
      </c>
      <c r="G7" s="72">
        <v>1996</v>
      </c>
      <c r="H7" s="73">
        <v>1</v>
      </c>
      <c r="I7" s="74">
        <v>90</v>
      </c>
      <c r="J7" s="74">
        <v>90</v>
      </c>
      <c r="K7" s="74">
        <v>100</v>
      </c>
      <c r="L7" s="74">
        <v>1</v>
      </c>
      <c r="M7" s="73">
        <v>1</v>
      </c>
      <c r="N7" s="74">
        <v>90</v>
      </c>
      <c r="O7" s="74">
        <v>1</v>
      </c>
      <c r="P7" s="62">
        <v>0</v>
      </c>
      <c r="Q7" s="63"/>
      <c r="R7" s="63">
        <v>0</v>
      </c>
      <c r="S7" s="73">
        <v>1</v>
      </c>
      <c r="T7" s="74">
        <v>1</v>
      </c>
      <c r="U7" s="74">
        <v>1</v>
      </c>
      <c r="V7" s="63">
        <v>0</v>
      </c>
      <c r="W7" s="63">
        <v>0</v>
      </c>
      <c r="X7" s="63"/>
      <c r="Y7" s="73">
        <v>1.1000000000000001</v>
      </c>
      <c r="Z7" s="74">
        <v>1.3</v>
      </c>
      <c r="AA7" s="88">
        <v>-0.3</v>
      </c>
      <c r="AB7" s="88">
        <v>-0.26</v>
      </c>
      <c r="AC7" s="63"/>
      <c r="AD7" s="66" t="s">
        <v>25</v>
      </c>
    </row>
    <row r="8" spans="1:31" ht="17.25" thickBot="1">
      <c r="A8" s="75">
        <v>6</v>
      </c>
      <c r="B8" s="60" t="s">
        <v>2050</v>
      </c>
      <c r="C8" s="61" t="s">
        <v>2104</v>
      </c>
      <c r="D8" s="72" t="s">
        <v>105</v>
      </c>
      <c r="E8" s="61" t="s">
        <v>85</v>
      </c>
      <c r="F8" s="72" t="s">
        <v>3364</v>
      </c>
      <c r="G8" s="72">
        <v>2002</v>
      </c>
      <c r="H8" s="62">
        <v>0</v>
      </c>
      <c r="I8" s="63"/>
      <c r="J8" s="63"/>
      <c r="K8" s="63"/>
      <c r="L8" s="63"/>
      <c r="M8" s="62">
        <v>0</v>
      </c>
      <c r="N8" s="63"/>
      <c r="O8" s="63">
        <v>0</v>
      </c>
      <c r="P8" s="62">
        <v>0</v>
      </c>
      <c r="Q8" s="63"/>
      <c r="R8" s="74">
        <v>1</v>
      </c>
      <c r="S8" s="62"/>
      <c r="T8" s="63"/>
      <c r="U8" s="63"/>
      <c r="V8" s="63"/>
      <c r="W8" s="63"/>
      <c r="X8" s="63"/>
      <c r="Y8" s="62"/>
      <c r="Z8" s="63"/>
      <c r="AA8" s="63"/>
      <c r="AB8" s="63"/>
      <c r="AC8" s="63"/>
      <c r="AD8" s="66" t="s">
        <v>25</v>
      </c>
    </row>
    <row r="9" spans="1:31" ht="17.25" thickBot="1">
      <c r="A9" s="75">
        <v>7</v>
      </c>
      <c r="B9" s="60" t="s">
        <v>3009</v>
      </c>
      <c r="C9" s="61" t="s">
        <v>2125</v>
      </c>
      <c r="D9" s="72" t="s">
        <v>107</v>
      </c>
      <c r="E9" s="61" t="s">
        <v>2647</v>
      </c>
      <c r="F9" s="72" t="s">
        <v>3010</v>
      </c>
      <c r="G9" s="72">
        <v>1999</v>
      </c>
      <c r="H9" s="73">
        <v>1</v>
      </c>
      <c r="I9" s="74">
        <v>90</v>
      </c>
      <c r="J9" s="74">
        <v>90</v>
      </c>
      <c r="K9" s="74">
        <v>100</v>
      </c>
      <c r="L9" s="74">
        <v>1</v>
      </c>
      <c r="M9" s="73">
        <v>1</v>
      </c>
      <c r="N9" s="74">
        <v>90</v>
      </c>
      <c r="O9" s="74">
        <v>1</v>
      </c>
      <c r="P9" s="62">
        <v>0</v>
      </c>
      <c r="Q9" s="63"/>
      <c r="R9" s="63">
        <v>0</v>
      </c>
      <c r="S9" s="62">
        <v>0</v>
      </c>
      <c r="T9" s="63">
        <v>0</v>
      </c>
      <c r="U9" s="74">
        <v>1</v>
      </c>
      <c r="V9" s="88">
        <v>-1</v>
      </c>
      <c r="W9" s="88">
        <v>-1</v>
      </c>
      <c r="X9" s="63"/>
      <c r="Y9" s="73">
        <v>0.5</v>
      </c>
      <c r="Z9" s="74">
        <v>1.9</v>
      </c>
      <c r="AA9" s="88">
        <v>-1.4</v>
      </c>
      <c r="AB9" s="88">
        <v>-1.37</v>
      </c>
      <c r="AC9" s="63"/>
      <c r="AD9" s="66" t="s">
        <v>25</v>
      </c>
    </row>
    <row r="10" spans="1:31" ht="17.25" thickBot="1">
      <c r="A10" s="75">
        <v>8</v>
      </c>
      <c r="B10" s="60" t="s">
        <v>3011</v>
      </c>
      <c r="C10" s="61" t="s">
        <v>2117</v>
      </c>
      <c r="D10" s="72" t="s">
        <v>105</v>
      </c>
      <c r="E10" s="61" t="s">
        <v>87</v>
      </c>
      <c r="F10" s="72" t="s">
        <v>3012</v>
      </c>
      <c r="G10" s="72">
        <v>1996</v>
      </c>
      <c r="H10" s="73">
        <v>1</v>
      </c>
      <c r="I10" s="74">
        <v>71</v>
      </c>
      <c r="J10" s="74">
        <v>71</v>
      </c>
      <c r="K10" s="74">
        <v>78.900000000000006</v>
      </c>
      <c r="L10" s="74">
        <v>0.8</v>
      </c>
      <c r="M10" s="73">
        <v>1</v>
      </c>
      <c r="N10" s="74">
        <v>71</v>
      </c>
      <c r="O10" s="63">
        <v>0</v>
      </c>
      <c r="P10" s="62">
        <v>0</v>
      </c>
      <c r="Q10" s="63"/>
      <c r="R10" s="63">
        <v>0</v>
      </c>
      <c r="S10" s="62">
        <v>0</v>
      </c>
      <c r="T10" s="63">
        <v>0</v>
      </c>
      <c r="U10" s="74">
        <v>2</v>
      </c>
      <c r="V10" s="88">
        <v>-2</v>
      </c>
      <c r="W10" s="88">
        <v>-2.54</v>
      </c>
      <c r="X10" s="88">
        <v>-7.27</v>
      </c>
      <c r="Y10" s="73">
        <v>0.3</v>
      </c>
      <c r="Z10" s="74">
        <v>0.4</v>
      </c>
      <c r="AA10" s="88">
        <v>-0.1</v>
      </c>
      <c r="AB10" s="88">
        <v>-0.1</v>
      </c>
      <c r="AC10" s="88">
        <v>-2.12</v>
      </c>
      <c r="AD10" s="66" t="s">
        <v>25</v>
      </c>
    </row>
    <row r="11" spans="1:31" ht="17.25" thickBot="1">
      <c r="A11" s="75">
        <v>9</v>
      </c>
      <c r="B11" s="60" t="s">
        <v>111</v>
      </c>
      <c r="C11" s="61" t="s">
        <v>2105</v>
      </c>
      <c r="D11" s="72" t="s">
        <v>107</v>
      </c>
      <c r="E11" s="61" t="s">
        <v>93</v>
      </c>
      <c r="F11" s="72" t="s">
        <v>3013</v>
      </c>
      <c r="G11" s="72">
        <v>2001</v>
      </c>
      <c r="H11" s="73">
        <v>1</v>
      </c>
      <c r="I11" s="74">
        <v>76</v>
      </c>
      <c r="J11" s="74">
        <v>76</v>
      </c>
      <c r="K11" s="74">
        <v>84.4</v>
      </c>
      <c r="L11" s="74">
        <v>0.8</v>
      </c>
      <c r="M11" s="73">
        <v>1</v>
      </c>
      <c r="N11" s="74">
        <v>76</v>
      </c>
      <c r="O11" s="63">
        <v>0</v>
      </c>
      <c r="P11" s="62">
        <v>0</v>
      </c>
      <c r="Q11" s="63"/>
      <c r="R11" s="63">
        <v>0</v>
      </c>
      <c r="S11" s="62">
        <v>0</v>
      </c>
      <c r="T11" s="63">
        <v>0</v>
      </c>
      <c r="U11" s="74">
        <v>1</v>
      </c>
      <c r="V11" s="88">
        <v>-1</v>
      </c>
      <c r="W11" s="88">
        <v>-1.18</v>
      </c>
      <c r="X11" s="88">
        <v>-1.18</v>
      </c>
      <c r="Y11" s="73">
        <v>1.3</v>
      </c>
      <c r="Z11" s="74">
        <v>1.2</v>
      </c>
      <c r="AA11" s="89">
        <v>0.2</v>
      </c>
      <c r="AB11" s="89">
        <v>0.2</v>
      </c>
      <c r="AC11" s="88">
        <v>-3.1</v>
      </c>
      <c r="AD11" s="66" t="s">
        <v>25</v>
      </c>
    </row>
    <row r="12" spans="1:31" ht="17.25" thickBot="1">
      <c r="A12" s="75">
        <v>10</v>
      </c>
      <c r="B12" s="60" t="s">
        <v>113</v>
      </c>
      <c r="C12" s="61" t="s">
        <v>2106</v>
      </c>
      <c r="D12" s="72" t="s">
        <v>107</v>
      </c>
      <c r="E12" s="61" t="s">
        <v>77</v>
      </c>
      <c r="F12" s="72" t="s">
        <v>3014</v>
      </c>
      <c r="G12" s="72">
        <v>1998</v>
      </c>
      <c r="H12" s="73">
        <v>1</v>
      </c>
      <c r="I12" s="74">
        <v>83</v>
      </c>
      <c r="J12" s="74">
        <v>83</v>
      </c>
      <c r="K12" s="74">
        <v>92.2</v>
      </c>
      <c r="L12" s="74">
        <v>0.9</v>
      </c>
      <c r="M12" s="73">
        <v>1</v>
      </c>
      <c r="N12" s="74">
        <v>83</v>
      </c>
      <c r="O12" s="63">
        <v>0</v>
      </c>
      <c r="P12" s="62">
        <v>0</v>
      </c>
      <c r="Q12" s="63"/>
      <c r="R12" s="63">
        <v>0</v>
      </c>
      <c r="S12" s="73">
        <v>1</v>
      </c>
      <c r="T12" s="74">
        <v>2</v>
      </c>
      <c r="U12" s="74">
        <v>2</v>
      </c>
      <c r="V12" s="63">
        <v>0</v>
      </c>
      <c r="W12" s="63">
        <v>0</v>
      </c>
      <c r="X12" s="63">
        <v>0</v>
      </c>
      <c r="Y12" s="73">
        <v>1.8</v>
      </c>
      <c r="Z12" s="74">
        <v>1.2</v>
      </c>
      <c r="AA12" s="89">
        <v>0.7</v>
      </c>
      <c r="AB12" s="89">
        <v>0.71</v>
      </c>
      <c r="AC12" s="88">
        <v>-2.9</v>
      </c>
      <c r="AD12" s="66" t="s">
        <v>25</v>
      </c>
    </row>
    <row r="13" spans="1:31" ht="17.25" thickBot="1">
      <c r="A13" s="75">
        <v>11</v>
      </c>
      <c r="B13" s="60" t="s">
        <v>115</v>
      </c>
      <c r="C13" s="61" t="s">
        <v>2107</v>
      </c>
      <c r="D13" s="72" t="s">
        <v>107</v>
      </c>
      <c r="E13" s="61" t="s">
        <v>65</v>
      </c>
      <c r="F13" s="72" t="s">
        <v>3015</v>
      </c>
      <c r="G13" s="72">
        <v>1995</v>
      </c>
      <c r="H13" s="73">
        <v>1</v>
      </c>
      <c r="I13" s="74">
        <v>90</v>
      </c>
      <c r="J13" s="74">
        <v>90</v>
      </c>
      <c r="K13" s="74">
        <v>100</v>
      </c>
      <c r="L13" s="74">
        <v>1</v>
      </c>
      <c r="M13" s="73">
        <v>1</v>
      </c>
      <c r="N13" s="74">
        <v>90</v>
      </c>
      <c r="O13" s="74">
        <v>1</v>
      </c>
      <c r="P13" s="62">
        <v>0</v>
      </c>
      <c r="Q13" s="63"/>
      <c r="R13" s="63">
        <v>0</v>
      </c>
      <c r="S13" s="73">
        <v>3</v>
      </c>
      <c r="T13" s="74">
        <v>3</v>
      </c>
      <c r="U13" s="63">
        <v>0</v>
      </c>
      <c r="V13" s="89">
        <v>3</v>
      </c>
      <c r="W13" s="89">
        <v>3</v>
      </c>
      <c r="X13" s="63"/>
      <c r="Y13" s="73">
        <v>1.9</v>
      </c>
      <c r="Z13" s="74">
        <v>0.3</v>
      </c>
      <c r="AA13" s="89">
        <v>1.6</v>
      </c>
      <c r="AB13" s="89">
        <v>1.62</v>
      </c>
      <c r="AC13" s="63"/>
      <c r="AD13" s="66" t="s">
        <v>25</v>
      </c>
    </row>
    <row r="14" spans="1:31" ht="17.25" thickBot="1">
      <c r="A14" s="75">
        <v>12</v>
      </c>
      <c r="B14" s="60" t="s">
        <v>117</v>
      </c>
      <c r="C14" s="61" t="s">
        <v>2108</v>
      </c>
      <c r="D14" s="72" t="s">
        <v>107</v>
      </c>
      <c r="E14" s="61" t="s">
        <v>65</v>
      </c>
      <c r="F14" s="72" t="s">
        <v>3016</v>
      </c>
      <c r="G14" s="72">
        <v>1995</v>
      </c>
      <c r="H14" s="73">
        <v>1</v>
      </c>
      <c r="I14" s="74">
        <v>78</v>
      </c>
      <c r="J14" s="74">
        <v>78</v>
      </c>
      <c r="K14" s="74">
        <v>86.7</v>
      </c>
      <c r="L14" s="74">
        <v>0.9</v>
      </c>
      <c r="M14" s="73">
        <v>1</v>
      </c>
      <c r="N14" s="74">
        <v>78</v>
      </c>
      <c r="O14" s="63">
        <v>0</v>
      </c>
      <c r="P14" s="62">
        <v>0</v>
      </c>
      <c r="Q14" s="63"/>
      <c r="R14" s="63">
        <v>0</v>
      </c>
      <c r="S14" s="73">
        <v>3</v>
      </c>
      <c r="T14" s="74">
        <v>3</v>
      </c>
      <c r="U14" s="63">
        <v>0</v>
      </c>
      <c r="V14" s="89">
        <v>3</v>
      </c>
      <c r="W14" s="89">
        <v>3.46</v>
      </c>
      <c r="X14" s="89">
        <v>3.46</v>
      </c>
      <c r="Y14" s="73">
        <v>1.8</v>
      </c>
      <c r="Z14" s="74">
        <v>0.3</v>
      </c>
      <c r="AA14" s="89">
        <v>1.5</v>
      </c>
      <c r="AB14" s="89">
        <v>1.78</v>
      </c>
      <c r="AC14" s="89">
        <v>1.21</v>
      </c>
      <c r="AD14" s="66" t="s">
        <v>25</v>
      </c>
      <c r="AE14" s="2"/>
    </row>
    <row r="15" spans="1:31" ht="17.25" thickBot="1">
      <c r="A15" s="75">
        <v>13</v>
      </c>
      <c r="B15" s="60" t="s">
        <v>122</v>
      </c>
      <c r="C15" s="61" t="s">
        <v>2102</v>
      </c>
      <c r="D15" s="72" t="s">
        <v>107</v>
      </c>
      <c r="E15" s="61" t="s">
        <v>79</v>
      </c>
      <c r="F15" s="72" t="s">
        <v>3017</v>
      </c>
      <c r="G15" s="72">
        <v>1998</v>
      </c>
      <c r="H15" s="73">
        <v>1</v>
      </c>
      <c r="I15" s="74">
        <v>90</v>
      </c>
      <c r="J15" s="74">
        <v>90</v>
      </c>
      <c r="K15" s="74">
        <v>100</v>
      </c>
      <c r="L15" s="74">
        <v>1</v>
      </c>
      <c r="M15" s="73">
        <v>1</v>
      </c>
      <c r="N15" s="74">
        <v>90</v>
      </c>
      <c r="O15" s="74">
        <v>1</v>
      </c>
      <c r="P15" s="62">
        <v>0</v>
      </c>
      <c r="Q15" s="63"/>
      <c r="R15" s="63">
        <v>0</v>
      </c>
      <c r="S15" s="73">
        <v>1</v>
      </c>
      <c r="T15" s="74">
        <v>1</v>
      </c>
      <c r="U15" s="74">
        <v>1</v>
      </c>
      <c r="V15" s="63">
        <v>0</v>
      </c>
      <c r="W15" s="63">
        <v>0</v>
      </c>
      <c r="X15" s="63"/>
      <c r="Y15" s="73">
        <v>1.3</v>
      </c>
      <c r="Z15" s="74">
        <v>1.4</v>
      </c>
      <c r="AA15" s="88">
        <v>-0.1</v>
      </c>
      <c r="AB15" s="88">
        <v>-0.09</v>
      </c>
      <c r="AC15" s="63"/>
      <c r="AD15" s="66" t="s">
        <v>25</v>
      </c>
    </row>
    <row r="16" spans="1:31" ht="17.25" thickBot="1">
      <c r="A16" s="75">
        <v>14</v>
      </c>
      <c r="B16" s="60" t="s">
        <v>80</v>
      </c>
      <c r="C16" s="61" t="s">
        <v>2112</v>
      </c>
      <c r="D16" s="72" t="s">
        <v>124</v>
      </c>
      <c r="E16" s="61" t="s">
        <v>79</v>
      </c>
      <c r="F16" s="72" t="s">
        <v>3018</v>
      </c>
      <c r="G16" s="72">
        <v>1992</v>
      </c>
      <c r="H16" s="73">
        <v>1</v>
      </c>
      <c r="I16" s="74">
        <v>90</v>
      </c>
      <c r="J16" s="74">
        <v>90</v>
      </c>
      <c r="K16" s="74">
        <v>100</v>
      </c>
      <c r="L16" s="74">
        <v>1</v>
      </c>
      <c r="M16" s="73">
        <v>1</v>
      </c>
      <c r="N16" s="74">
        <v>90</v>
      </c>
      <c r="O16" s="74">
        <v>1</v>
      </c>
      <c r="P16" s="62">
        <v>0</v>
      </c>
      <c r="Q16" s="63"/>
      <c r="R16" s="63">
        <v>0</v>
      </c>
      <c r="S16" s="73">
        <v>1</v>
      </c>
      <c r="T16" s="74">
        <v>1</v>
      </c>
      <c r="U16" s="74">
        <v>1</v>
      </c>
      <c r="V16" s="63">
        <v>0</v>
      </c>
      <c r="W16" s="63">
        <v>0</v>
      </c>
      <c r="X16" s="63"/>
      <c r="Y16" s="73">
        <v>1.3</v>
      </c>
      <c r="Z16" s="74">
        <v>1.4</v>
      </c>
      <c r="AA16" s="88">
        <v>-0.1</v>
      </c>
      <c r="AB16" s="88">
        <v>-0.09</v>
      </c>
      <c r="AC16" s="63"/>
      <c r="AD16" s="66" t="s">
        <v>25</v>
      </c>
      <c r="AE16" s="2"/>
    </row>
    <row r="17" spans="1:31" ht="17.25" thickBot="1">
      <c r="A17" s="75">
        <v>15</v>
      </c>
      <c r="B17" s="60" t="s">
        <v>127</v>
      </c>
      <c r="C17" s="61" t="s">
        <v>2113</v>
      </c>
      <c r="D17" s="72" t="s">
        <v>103</v>
      </c>
      <c r="E17" s="61" t="s">
        <v>67</v>
      </c>
      <c r="F17" s="72" t="s">
        <v>3019</v>
      </c>
      <c r="G17" s="72">
        <v>1994</v>
      </c>
      <c r="H17" s="73">
        <v>1</v>
      </c>
      <c r="I17" s="74">
        <v>85</v>
      </c>
      <c r="J17" s="74">
        <v>85</v>
      </c>
      <c r="K17" s="74">
        <v>94.4</v>
      </c>
      <c r="L17" s="74">
        <v>0.9</v>
      </c>
      <c r="M17" s="73">
        <v>1</v>
      </c>
      <c r="N17" s="74">
        <v>85</v>
      </c>
      <c r="O17" s="63">
        <v>0</v>
      </c>
      <c r="P17" s="62">
        <v>0</v>
      </c>
      <c r="Q17" s="63"/>
      <c r="R17" s="63">
        <v>0</v>
      </c>
      <c r="S17" s="73">
        <v>3</v>
      </c>
      <c r="T17" s="74">
        <v>4</v>
      </c>
      <c r="U17" s="74">
        <v>1</v>
      </c>
      <c r="V17" s="89">
        <v>3</v>
      </c>
      <c r="W17" s="89">
        <v>3.18</v>
      </c>
      <c r="X17" s="88">
        <v>-14.82</v>
      </c>
      <c r="Y17" s="73">
        <v>2.8</v>
      </c>
      <c r="Z17" s="74">
        <v>1.5</v>
      </c>
      <c r="AA17" s="89">
        <v>1.3</v>
      </c>
      <c r="AB17" s="89">
        <v>1.41</v>
      </c>
      <c r="AC17" s="88">
        <v>-3.17</v>
      </c>
      <c r="AD17" s="66" t="s">
        <v>25</v>
      </c>
      <c r="AE17" s="2"/>
    </row>
    <row r="18" spans="1:31" ht="17.25" thickBot="1">
      <c r="A18" s="75">
        <v>16</v>
      </c>
      <c r="B18" s="60" t="s">
        <v>129</v>
      </c>
      <c r="C18" s="61" t="s">
        <v>2111</v>
      </c>
      <c r="D18" s="72" t="s">
        <v>2100</v>
      </c>
      <c r="E18" s="61" t="s">
        <v>65</v>
      </c>
      <c r="F18" s="72" t="s">
        <v>3020</v>
      </c>
      <c r="G18" s="72">
        <v>2000</v>
      </c>
      <c r="H18" s="73">
        <v>1</v>
      </c>
      <c r="I18" s="74">
        <v>90</v>
      </c>
      <c r="J18" s="74">
        <v>90</v>
      </c>
      <c r="K18" s="74">
        <v>100</v>
      </c>
      <c r="L18" s="74">
        <v>1</v>
      </c>
      <c r="M18" s="73">
        <v>1</v>
      </c>
      <c r="N18" s="74">
        <v>90</v>
      </c>
      <c r="O18" s="74">
        <v>1</v>
      </c>
      <c r="P18" s="62">
        <v>0</v>
      </c>
      <c r="Q18" s="63"/>
      <c r="R18" s="63">
        <v>0</v>
      </c>
      <c r="S18" s="73">
        <v>3</v>
      </c>
      <c r="T18" s="74">
        <v>3</v>
      </c>
      <c r="U18" s="63">
        <v>0</v>
      </c>
      <c r="V18" s="89">
        <v>3</v>
      </c>
      <c r="W18" s="89">
        <v>3</v>
      </c>
      <c r="X18" s="63"/>
      <c r="Y18" s="73">
        <v>1.9</v>
      </c>
      <c r="Z18" s="74">
        <v>0.3</v>
      </c>
      <c r="AA18" s="89">
        <v>1.6</v>
      </c>
      <c r="AB18" s="89">
        <v>1.62</v>
      </c>
      <c r="AC18" s="63"/>
      <c r="AD18" s="66" t="s">
        <v>25</v>
      </c>
      <c r="AE18" s="2"/>
    </row>
    <row r="19" spans="1:31" ht="17.25" thickBot="1">
      <c r="A19" s="75">
        <v>17</v>
      </c>
      <c r="B19" s="60" t="s">
        <v>633</v>
      </c>
      <c r="C19" s="61" t="s">
        <v>2136</v>
      </c>
      <c r="D19" s="72" t="s">
        <v>105</v>
      </c>
      <c r="E19" s="61" t="s">
        <v>73</v>
      </c>
      <c r="F19" s="72" t="s">
        <v>3365</v>
      </c>
      <c r="G19" s="72">
        <v>1998</v>
      </c>
      <c r="H19" s="62">
        <v>0</v>
      </c>
      <c r="I19" s="63"/>
      <c r="J19" s="63"/>
      <c r="K19" s="63"/>
      <c r="L19" s="63"/>
      <c r="M19" s="62">
        <v>0</v>
      </c>
      <c r="N19" s="63"/>
      <c r="O19" s="63">
        <v>0</v>
      </c>
      <c r="P19" s="62">
        <v>0</v>
      </c>
      <c r="Q19" s="63"/>
      <c r="R19" s="74">
        <v>1</v>
      </c>
      <c r="S19" s="62"/>
      <c r="T19" s="63"/>
      <c r="U19" s="63"/>
      <c r="V19" s="63"/>
      <c r="W19" s="63"/>
      <c r="X19" s="63"/>
      <c r="Y19" s="62"/>
      <c r="Z19" s="63"/>
      <c r="AA19" s="63"/>
      <c r="AB19" s="63"/>
      <c r="AC19" s="63"/>
      <c r="AD19" s="66" t="s">
        <v>25</v>
      </c>
    </row>
    <row r="20" spans="1:31" ht="17.25" thickBot="1">
      <c r="A20" s="75">
        <v>18</v>
      </c>
      <c r="B20" s="60" t="s">
        <v>3021</v>
      </c>
      <c r="C20" s="61" t="s">
        <v>2107</v>
      </c>
      <c r="D20" s="72" t="s">
        <v>103</v>
      </c>
      <c r="E20" s="61" t="s">
        <v>2646</v>
      </c>
      <c r="F20" s="72" t="s">
        <v>3022</v>
      </c>
      <c r="G20" s="72">
        <v>2000</v>
      </c>
      <c r="H20" s="73">
        <v>1</v>
      </c>
      <c r="I20" s="74">
        <v>60</v>
      </c>
      <c r="J20" s="74">
        <v>60</v>
      </c>
      <c r="K20" s="74">
        <v>66.7</v>
      </c>
      <c r="L20" s="74">
        <v>0.7</v>
      </c>
      <c r="M20" s="73">
        <v>1</v>
      </c>
      <c r="N20" s="74">
        <v>60</v>
      </c>
      <c r="O20" s="63">
        <v>0</v>
      </c>
      <c r="P20" s="62">
        <v>0</v>
      </c>
      <c r="Q20" s="63"/>
      <c r="R20" s="63">
        <v>0</v>
      </c>
      <c r="S20" s="62">
        <v>0</v>
      </c>
      <c r="T20" s="63">
        <v>0</v>
      </c>
      <c r="U20" s="74">
        <v>2</v>
      </c>
      <c r="V20" s="88">
        <v>-2</v>
      </c>
      <c r="W20" s="88">
        <v>-3</v>
      </c>
      <c r="X20" s="63">
        <v>0</v>
      </c>
      <c r="Y20" s="73">
        <v>0.3</v>
      </c>
      <c r="Z20" s="74">
        <v>1</v>
      </c>
      <c r="AA20" s="88">
        <v>-0.7</v>
      </c>
      <c r="AB20" s="88">
        <v>-1.05</v>
      </c>
      <c r="AC20" s="89">
        <v>1.72</v>
      </c>
      <c r="AD20" s="66" t="s">
        <v>25</v>
      </c>
    </row>
    <row r="21" spans="1:31" ht="17.25" thickBot="1">
      <c r="A21" s="75">
        <v>19</v>
      </c>
      <c r="B21" s="60" t="s">
        <v>2063</v>
      </c>
      <c r="C21" s="61" t="s">
        <v>2102</v>
      </c>
      <c r="D21" s="72" t="s">
        <v>124</v>
      </c>
      <c r="E21" s="61" t="s">
        <v>91</v>
      </c>
      <c r="F21" s="72" t="s">
        <v>3151</v>
      </c>
      <c r="G21" s="72">
        <v>2000</v>
      </c>
      <c r="H21" s="62">
        <v>0</v>
      </c>
      <c r="I21" s="63"/>
      <c r="J21" s="63"/>
      <c r="K21" s="63"/>
      <c r="L21" s="63"/>
      <c r="M21" s="62">
        <v>0</v>
      </c>
      <c r="N21" s="63"/>
      <c r="O21" s="63">
        <v>0</v>
      </c>
      <c r="P21" s="62">
        <v>0</v>
      </c>
      <c r="Q21" s="63"/>
      <c r="R21" s="74">
        <v>1</v>
      </c>
      <c r="S21" s="62"/>
      <c r="T21" s="63"/>
      <c r="U21" s="63"/>
      <c r="V21" s="63"/>
      <c r="W21" s="63"/>
      <c r="X21" s="63"/>
      <c r="Y21" s="62"/>
      <c r="Z21" s="63"/>
      <c r="AA21" s="63"/>
      <c r="AB21" s="63"/>
      <c r="AC21" s="63"/>
      <c r="AD21" s="66" t="s">
        <v>25</v>
      </c>
    </row>
    <row r="22" spans="1:31" ht="17.25" thickBot="1">
      <c r="A22" s="75">
        <v>20</v>
      </c>
      <c r="B22" s="60" t="s">
        <v>132</v>
      </c>
      <c r="C22" s="61" t="s">
        <v>2115</v>
      </c>
      <c r="D22" s="72" t="s">
        <v>107</v>
      </c>
      <c r="E22" s="61" t="s">
        <v>85</v>
      </c>
      <c r="F22" s="72" t="s">
        <v>3023</v>
      </c>
      <c r="G22" s="72">
        <v>1996</v>
      </c>
      <c r="H22" s="73">
        <v>1</v>
      </c>
      <c r="I22" s="74">
        <v>90</v>
      </c>
      <c r="J22" s="74">
        <v>90</v>
      </c>
      <c r="K22" s="74">
        <v>100</v>
      </c>
      <c r="L22" s="74">
        <v>1</v>
      </c>
      <c r="M22" s="73">
        <v>1</v>
      </c>
      <c r="N22" s="74">
        <v>90</v>
      </c>
      <c r="O22" s="74">
        <v>1</v>
      </c>
      <c r="P22" s="62">
        <v>0</v>
      </c>
      <c r="Q22" s="63"/>
      <c r="R22" s="63">
        <v>0</v>
      </c>
      <c r="S22" s="73">
        <v>3</v>
      </c>
      <c r="T22" s="74">
        <v>1</v>
      </c>
      <c r="U22" s="63">
        <v>0</v>
      </c>
      <c r="V22" s="89">
        <v>1</v>
      </c>
      <c r="W22" s="89">
        <v>1</v>
      </c>
      <c r="X22" s="63"/>
      <c r="Y22" s="73">
        <v>1.9</v>
      </c>
      <c r="Z22" s="74">
        <v>0.5</v>
      </c>
      <c r="AA22" s="89">
        <v>1.4</v>
      </c>
      <c r="AB22" s="89">
        <v>1.37</v>
      </c>
      <c r="AC22" s="63"/>
      <c r="AD22" s="66" t="s">
        <v>25</v>
      </c>
    </row>
    <row r="23" spans="1:31" ht="17.25" thickBot="1">
      <c r="A23" s="75">
        <v>21</v>
      </c>
      <c r="B23" s="60" t="s">
        <v>134</v>
      </c>
      <c r="C23" s="61" t="s">
        <v>2101</v>
      </c>
      <c r="D23" s="72" t="s">
        <v>105</v>
      </c>
      <c r="E23" s="61" t="s">
        <v>67</v>
      </c>
      <c r="F23" s="72" t="s">
        <v>3024</v>
      </c>
      <c r="G23" s="72">
        <v>2002</v>
      </c>
      <c r="H23" s="73">
        <v>1</v>
      </c>
      <c r="I23" s="74">
        <v>1</v>
      </c>
      <c r="J23" s="74">
        <v>1</v>
      </c>
      <c r="K23" s="74">
        <v>1.1000000000000001</v>
      </c>
      <c r="L23" s="63">
        <v>0</v>
      </c>
      <c r="M23" s="62">
        <v>0</v>
      </c>
      <c r="N23" s="63"/>
      <c r="O23" s="63">
        <v>0</v>
      </c>
      <c r="P23" s="73">
        <v>1</v>
      </c>
      <c r="Q23" s="74">
        <v>1</v>
      </c>
      <c r="R23" s="63">
        <v>0</v>
      </c>
      <c r="S23" s="73">
        <v>3</v>
      </c>
      <c r="T23" s="63">
        <v>0</v>
      </c>
      <c r="U23" s="63">
        <v>0</v>
      </c>
      <c r="V23" s="63">
        <v>0</v>
      </c>
      <c r="W23" s="63">
        <v>0</v>
      </c>
      <c r="X23" s="88">
        <v>-4.04</v>
      </c>
      <c r="Y23" s="62">
        <v>0</v>
      </c>
      <c r="Z23" s="74">
        <v>0.2</v>
      </c>
      <c r="AA23" s="88">
        <v>-0.2</v>
      </c>
      <c r="AB23" s="88">
        <v>-18.37</v>
      </c>
      <c r="AC23" s="88">
        <v>-20.18</v>
      </c>
      <c r="AD23" s="66" t="s">
        <v>25</v>
      </c>
    </row>
    <row r="24" spans="1:31" ht="17.25" thickBot="1">
      <c r="A24" s="75">
        <v>22</v>
      </c>
      <c r="B24" s="60" t="s">
        <v>136</v>
      </c>
      <c r="C24" s="61" t="s">
        <v>2102</v>
      </c>
      <c r="D24" s="72" t="s">
        <v>103</v>
      </c>
      <c r="E24" s="61" t="s">
        <v>95</v>
      </c>
      <c r="F24" s="72" t="s">
        <v>3025</v>
      </c>
      <c r="G24" s="72">
        <v>1999</v>
      </c>
      <c r="H24" s="73">
        <v>1</v>
      </c>
      <c r="I24" s="74">
        <v>59</v>
      </c>
      <c r="J24" s="74">
        <v>59</v>
      </c>
      <c r="K24" s="74">
        <v>65.599999999999994</v>
      </c>
      <c r="L24" s="74">
        <v>0.7</v>
      </c>
      <c r="M24" s="73">
        <v>1</v>
      </c>
      <c r="N24" s="74">
        <v>59</v>
      </c>
      <c r="O24" s="63">
        <v>0</v>
      </c>
      <c r="P24" s="62">
        <v>0</v>
      </c>
      <c r="Q24" s="63"/>
      <c r="R24" s="63">
        <v>0</v>
      </c>
      <c r="S24" s="73">
        <v>1</v>
      </c>
      <c r="T24" s="63">
        <v>0</v>
      </c>
      <c r="U24" s="74">
        <v>1</v>
      </c>
      <c r="V24" s="88">
        <v>-1</v>
      </c>
      <c r="W24" s="88">
        <v>-1.53</v>
      </c>
      <c r="X24" s="88">
        <v>-4.43</v>
      </c>
      <c r="Y24" s="73">
        <v>0.2</v>
      </c>
      <c r="Z24" s="74">
        <v>0.8</v>
      </c>
      <c r="AA24" s="88">
        <v>-0.6</v>
      </c>
      <c r="AB24" s="88">
        <v>-0.95</v>
      </c>
      <c r="AC24" s="88">
        <v>-3.51</v>
      </c>
      <c r="AD24" s="66" t="s">
        <v>25</v>
      </c>
    </row>
    <row r="25" spans="1:31" ht="17.25" thickBot="1">
      <c r="A25" s="75">
        <v>23</v>
      </c>
      <c r="B25" s="60" t="s">
        <v>138</v>
      </c>
      <c r="C25" s="61" t="s">
        <v>2116</v>
      </c>
      <c r="D25" s="72" t="s">
        <v>103</v>
      </c>
      <c r="E25" s="61" t="s">
        <v>91</v>
      </c>
      <c r="F25" s="72" t="s">
        <v>3026</v>
      </c>
      <c r="G25" s="72">
        <v>1990</v>
      </c>
      <c r="H25" s="73">
        <v>1</v>
      </c>
      <c r="I25" s="74">
        <v>77</v>
      </c>
      <c r="J25" s="74">
        <v>77</v>
      </c>
      <c r="K25" s="74">
        <v>85.6</v>
      </c>
      <c r="L25" s="74">
        <v>0.9</v>
      </c>
      <c r="M25" s="73">
        <v>1</v>
      </c>
      <c r="N25" s="74">
        <v>77</v>
      </c>
      <c r="O25" s="63">
        <v>0</v>
      </c>
      <c r="P25" s="62">
        <v>0</v>
      </c>
      <c r="Q25" s="63"/>
      <c r="R25" s="63">
        <v>0</v>
      </c>
      <c r="S25" s="73">
        <v>1</v>
      </c>
      <c r="T25" s="74">
        <v>1</v>
      </c>
      <c r="U25" s="63">
        <v>0</v>
      </c>
      <c r="V25" s="89">
        <v>1</v>
      </c>
      <c r="W25" s="89">
        <v>1.17</v>
      </c>
      <c r="X25" s="89">
        <v>8.09</v>
      </c>
      <c r="Y25" s="73">
        <v>0.9</v>
      </c>
      <c r="Z25" s="74">
        <v>0.4</v>
      </c>
      <c r="AA25" s="89">
        <v>0.5</v>
      </c>
      <c r="AB25" s="89">
        <v>0.53</v>
      </c>
      <c r="AC25" s="89">
        <v>5.44</v>
      </c>
      <c r="AD25" s="66" t="s">
        <v>25</v>
      </c>
    </row>
    <row r="26" spans="1:31" ht="17.25" thickBot="1">
      <c r="A26" s="75">
        <v>24</v>
      </c>
      <c r="B26" s="60" t="s">
        <v>140</v>
      </c>
      <c r="C26" s="61" t="s">
        <v>2112</v>
      </c>
      <c r="D26" s="72" t="s">
        <v>105</v>
      </c>
      <c r="E26" s="61" t="s">
        <v>69</v>
      </c>
      <c r="F26" s="72" t="s">
        <v>3027</v>
      </c>
      <c r="G26" s="72">
        <v>2000</v>
      </c>
      <c r="H26" s="73">
        <v>1</v>
      </c>
      <c r="I26" s="74">
        <v>76</v>
      </c>
      <c r="J26" s="74">
        <v>76</v>
      </c>
      <c r="K26" s="74">
        <v>84.4</v>
      </c>
      <c r="L26" s="74">
        <v>0.8</v>
      </c>
      <c r="M26" s="73">
        <v>1</v>
      </c>
      <c r="N26" s="74">
        <v>76</v>
      </c>
      <c r="O26" s="63">
        <v>0</v>
      </c>
      <c r="P26" s="62">
        <v>0</v>
      </c>
      <c r="Q26" s="63"/>
      <c r="R26" s="63">
        <v>0</v>
      </c>
      <c r="S26" s="73">
        <v>3</v>
      </c>
      <c r="T26" s="74">
        <v>1</v>
      </c>
      <c r="U26" s="63">
        <v>0</v>
      </c>
      <c r="V26" s="89">
        <v>1</v>
      </c>
      <c r="W26" s="89">
        <v>1.18</v>
      </c>
      <c r="X26" s="89">
        <v>1.18</v>
      </c>
      <c r="Y26" s="73">
        <v>1.2</v>
      </c>
      <c r="Z26" s="74">
        <v>1.3</v>
      </c>
      <c r="AA26" s="88">
        <v>-0.2</v>
      </c>
      <c r="AB26" s="88">
        <v>-0.2</v>
      </c>
      <c r="AC26" s="89">
        <v>3.1</v>
      </c>
      <c r="AD26" s="66" t="s">
        <v>25</v>
      </c>
    </row>
    <row r="27" spans="1:31" ht="17.25" thickBot="1">
      <c r="A27" s="75">
        <v>25</v>
      </c>
      <c r="B27" s="60" t="s">
        <v>141</v>
      </c>
      <c r="C27" s="61" t="s">
        <v>2102</v>
      </c>
      <c r="D27" s="72" t="s">
        <v>103</v>
      </c>
      <c r="E27" s="61" t="s">
        <v>83</v>
      </c>
      <c r="F27" s="72" t="s">
        <v>3366</v>
      </c>
      <c r="G27" s="72">
        <v>2001</v>
      </c>
      <c r="H27" s="62">
        <v>0</v>
      </c>
      <c r="I27" s="63"/>
      <c r="J27" s="63"/>
      <c r="K27" s="63"/>
      <c r="L27" s="63"/>
      <c r="M27" s="62">
        <v>0</v>
      </c>
      <c r="N27" s="63"/>
      <c r="O27" s="63">
        <v>0</v>
      </c>
      <c r="P27" s="62">
        <v>0</v>
      </c>
      <c r="Q27" s="63"/>
      <c r="R27" s="74">
        <v>1</v>
      </c>
      <c r="S27" s="62"/>
      <c r="T27" s="63"/>
      <c r="U27" s="63"/>
      <c r="V27" s="63"/>
      <c r="W27" s="63"/>
      <c r="X27" s="63"/>
      <c r="Y27" s="62"/>
      <c r="Z27" s="63"/>
      <c r="AA27" s="63"/>
      <c r="AB27" s="63"/>
      <c r="AC27" s="63"/>
      <c r="AD27" s="66" t="s">
        <v>25</v>
      </c>
    </row>
    <row r="28" spans="1:31" ht="17.25" thickBot="1">
      <c r="A28" s="75">
        <v>26</v>
      </c>
      <c r="B28" s="60" t="s">
        <v>143</v>
      </c>
      <c r="C28" s="61" t="s">
        <v>2104</v>
      </c>
      <c r="D28" s="72" t="s">
        <v>124</v>
      </c>
      <c r="E28" s="61" t="s">
        <v>91</v>
      </c>
      <c r="F28" s="72" t="s">
        <v>3028</v>
      </c>
      <c r="G28" s="72">
        <v>1993</v>
      </c>
      <c r="H28" s="73">
        <v>1</v>
      </c>
      <c r="I28" s="74">
        <v>90</v>
      </c>
      <c r="J28" s="74">
        <v>90</v>
      </c>
      <c r="K28" s="74">
        <v>100</v>
      </c>
      <c r="L28" s="74">
        <v>1</v>
      </c>
      <c r="M28" s="73">
        <v>1</v>
      </c>
      <c r="N28" s="74">
        <v>90</v>
      </c>
      <c r="O28" s="74">
        <v>1</v>
      </c>
      <c r="P28" s="62">
        <v>0</v>
      </c>
      <c r="Q28" s="63"/>
      <c r="R28" s="63">
        <v>0</v>
      </c>
      <c r="S28" s="73">
        <v>1</v>
      </c>
      <c r="T28" s="74">
        <v>1</v>
      </c>
      <c r="U28" s="74">
        <v>1</v>
      </c>
      <c r="V28" s="63">
        <v>0</v>
      </c>
      <c r="W28" s="63">
        <v>0</v>
      </c>
      <c r="X28" s="63"/>
      <c r="Y28" s="73">
        <v>1.1000000000000001</v>
      </c>
      <c r="Z28" s="74">
        <v>1.3</v>
      </c>
      <c r="AA28" s="88">
        <v>-0.3</v>
      </c>
      <c r="AB28" s="88">
        <v>-0.26</v>
      </c>
      <c r="AC28" s="63"/>
      <c r="AD28" s="66" t="s">
        <v>25</v>
      </c>
    </row>
    <row r="29" spans="1:31" ht="17.25" thickBot="1">
      <c r="A29" s="75">
        <v>27</v>
      </c>
      <c r="B29" s="60" t="s">
        <v>151</v>
      </c>
      <c r="C29" s="61" t="s">
        <v>2120</v>
      </c>
      <c r="D29" s="72" t="s">
        <v>105</v>
      </c>
      <c r="E29" s="61" t="s">
        <v>87</v>
      </c>
      <c r="F29" s="72" t="s">
        <v>3029</v>
      </c>
      <c r="G29" s="72">
        <v>1992</v>
      </c>
      <c r="H29" s="73">
        <v>1</v>
      </c>
      <c r="I29" s="74">
        <v>90</v>
      </c>
      <c r="J29" s="74">
        <v>90</v>
      </c>
      <c r="K29" s="74">
        <v>100</v>
      </c>
      <c r="L29" s="74">
        <v>1</v>
      </c>
      <c r="M29" s="73">
        <v>1</v>
      </c>
      <c r="N29" s="74">
        <v>90</v>
      </c>
      <c r="O29" s="74">
        <v>1</v>
      </c>
      <c r="P29" s="62">
        <v>0</v>
      </c>
      <c r="Q29" s="63"/>
      <c r="R29" s="63">
        <v>0</v>
      </c>
      <c r="S29" s="62">
        <v>0</v>
      </c>
      <c r="T29" s="74">
        <v>1</v>
      </c>
      <c r="U29" s="74">
        <v>2</v>
      </c>
      <c r="V29" s="88">
        <v>-1</v>
      </c>
      <c r="W29" s="88">
        <v>-1</v>
      </c>
      <c r="X29" s="63"/>
      <c r="Y29" s="73">
        <v>1.2</v>
      </c>
      <c r="Z29" s="74">
        <v>0.8</v>
      </c>
      <c r="AA29" s="89">
        <v>0.4</v>
      </c>
      <c r="AB29" s="89">
        <v>0.35</v>
      </c>
      <c r="AC29" s="63"/>
      <c r="AD29" s="66" t="s">
        <v>25</v>
      </c>
    </row>
    <row r="30" spans="1:31" ht="17.25" thickBot="1">
      <c r="A30" s="75">
        <v>28</v>
      </c>
      <c r="B30" s="60" t="s">
        <v>978</v>
      </c>
      <c r="C30" s="61" t="s">
        <v>2102</v>
      </c>
      <c r="D30" s="72" t="s">
        <v>124</v>
      </c>
      <c r="E30" s="61" t="s">
        <v>71</v>
      </c>
      <c r="F30" s="72" t="s">
        <v>3367</v>
      </c>
      <c r="G30" s="72">
        <v>1999</v>
      </c>
      <c r="H30" s="62">
        <v>0</v>
      </c>
      <c r="I30" s="63"/>
      <c r="J30" s="63"/>
      <c r="K30" s="63"/>
      <c r="L30" s="63"/>
      <c r="M30" s="62">
        <v>0</v>
      </c>
      <c r="N30" s="63"/>
      <c r="O30" s="63">
        <v>0</v>
      </c>
      <c r="P30" s="62">
        <v>0</v>
      </c>
      <c r="Q30" s="63"/>
      <c r="R30" s="74">
        <v>1</v>
      </c>
      <c r="S30" s="62"/>
      <c r="T30" s="63"/>
      <c r="U30" s="63"/>
      <c r="V30" s="63"/>
      <c r="W30" s="63"/>
      <c r="X30" s="63"/>
      <c r="Y30" s="62"/>
      <c r="Z30" s="63"/>
      <c r="AA30" s="63"/>
      <c r="AB30" s="63"/>
      <c r="AC30" s="63"/>
      <c r="AD30" s="66" t="s">
        <v>25</v>
      </c>
    </row>
    <row r="31" spans="1:31" ht="17.25" thickBot="1">
      <c r="A31" s="75">
        <v>29</v>
      </c>
      <c r="B31" s="60" t="s">
        <v>153</v>
      </c>
      <c r="C31" s="61" t="s">
        <v>2117</v>
      </c>
      <c r="D31" s="72" t="s">
        <v>103</v>
      </c>
      <c r="E31" s="61" t="s">
        <v>87</v>
      </c>
      <c r="F31" s="72" t="s">
        <v>3030</v>
      </c>
      <c r="G31" s="72">
        <v>1997</v>
      </c>
      <c r="H31" s="73">
        <v>1</v>
      </c>
      <c r="I31" s="74">
        <v>20</v>
      </c>
      <c r="J31" s="74">
        <v>20</v>
      </c>
      <c r="K31" s="74">
        <v>22.2</v>
      </c>
      <c r="L31" s="74">
        <v>0.2</v>
      </c>
      <c r="M31" s="62">
        <v>0</v>
      </c>
      <c r="N31" s="63"/>
      <c r="O31" s="63">
        <v>0</v>
      </c>
      <c r="P31" s="73">
        <v>1</v>
      </c>
      <c r="Q31" s="74">
        <v>20</v>
      </c>
      <c r="R31" s="63">
        <v>0</v>
      </c>
      <c r="S31" s="62">
        <v>0</v>
      </c>
      <c r="T31" s="74">
        <v>1</v>
      </c>
      <c r="U31" s="63">
        <v>0</v>
      </c>
      <c r="V31" s="89">
        <v>1</v>
      </c>
      <c r="W31" s="89">
        <v>4.5</v>
      </c>
      <c r="X31" s="89">
        <v>7.07</v>
      </c>
      <c r="Y31" s="73">
        <v>0.9</v>
      </c>
      <c r="Z31" s="74">
        <v>0.5</v>
      </c>
      <c r="AA31" s="89">
        <v>0.4</v>
      </c>
      <c r="AB31" s="89">
        <v>2.02</v>
      </c>
      <c r="AC31" s="89">
        <v>2.12</v>
      </c>
      <c r="AD31" s="66" t="s">
        <v>25</v>
      </c>
    </row>
    <row r="32" spans="1:31" ht="17.25" thickBot="1">
      <c r="A32" s="75">
        <v>30</v>
      </c>
      <c r="B32" s="60" t="s">
        <v>155</v>
      </c>
      <c r="C32" s="61" t="s">
        <v>2114</v>
      </c>
      <c r="D32" s="72" t="s">
        <v>103</v>
      </c>
      <c r="E32" s="61" t="s">
        <v>85</v>
      </c>
      <c r="F32" s="72" t="s">
        <v>3031</v>
      </c>
      <c r="G32" s="72">
        <v>1991</v>
      </c>
      <c r="H32" s="73">
        <v>1</v>
      </c>
      <c r="I32" s="74">
        <v>90</v>
      </c>
      <c r="J32" s="74">
        <v>90</v>
      </c>
      <c r="K32" s="74">
        <v>100</v>
      </c>
      <c r="L32" s="74">
        <v>1</v>
      </c>
      <c r="M32" s="73">
        <v>1</v>
      </c>
      <c r="N32" s="74">
        <v>90</v>
      </c>
      <c r="O32" s="74">
        <v>1</v>
      </c>
      <c r="P32" s="62">
        <v>0</v>
      </c>
      <c r="Q32" s="63"/>
      <c r="R32" s="63">
        <v>0</v>
      </c>
      <c r="S32" s="73">
        <v>3</v>
      </c>
      <c r="T32" s="74">
        <v>1</v>
      </c>
      <c r="U32" s="63">
        <v>0</v>
      </c>
      <c r="V32" s="89">
        <v>1</v>
      </c>
      <c r="W32" s="89">
        <v>1</v>
      </c>
      <c r="X32" s="63"/>
      <c r="Y32" s="73">
        <v>1.9</v>
      </c>
      <c r="Z32" s="74">
        <v>0.5</v>
      </c>
      <c r="AA32" s="89">
        <v>1.4</v>
      </c>
      <c r="AB32" s="89">
        <v>1.37</v>
      </c>
      <c r="AC32" s="63"/>
      <c r="AD32" s="66" t="s">
        <v>25</v>
      </c>
    </row>
    <row r="33" spans="1:31" ht="17.25" thickBot="1">
      <c r="A33" s="75">
        <v>31</v>
      </c>
      <c r="B33" s="60" t="s">
        <v>160</v>
      </c>
      <c r="C33" s="61" t="s">
        <v>2116</v>
      </c>
      <c r="D33" s="72" t="s">
        <v>103</v>
      </c>
      <c r="E33" s="61" t="s">
        <v>83</v>
      </c>
      <c r="F33" s="72" t="s">
        <v>3032</v>
      </c>
      <c r="G33" s="72">
        <v>1997</v>
      </c>
      <c r="H33" s="73">
        <v>1</v>
      </c>
      <c r="I33" s="74">
        <v>45</v>
      </c>
      <c r="J33" s="74">
        <v>45</v>
      </c>
      <c r="K33" s="74">
        <v>50</v>
      </c>
      <c r="L33" s="74">
        <v>0.5</v>
      </c>
      <c r="M33" s="73">
        <v>1</v>
      </c>
      <c r="N33" s="74">
        <v>45</v>
      </c>
      <c r="O33" s="63">
        <v>0</v>
      </c>
      <c r="P33" s="62">
        <v>0</v>
      </c>
      <c r="Q33" s="63"/>
      <c r="R33" s="63">
        <v>0</v>
      </c>
      <c r="S33" s="62">
        <v>0</v>
      </c>
      <c r="T33" s="74">
        <v>1</v>
      </c>
      <c r="U33" s="74">
        <v>2</v>
      </c>
      <c r="V33" s="88">
        <v>-1</v>
      </c>
      <c r="W33" s="88">
        <v>-2</v>
      </c>
      <c r="X33" s="89">
        <v>4</v>
      </c>
      <c r="Y33" s="73">
        <v>0.6</v>
      </c>
      <c r="Z33" s="74">
        <v>1.3</v>
      </c>
      <c r="AA33" s="88">
        <v>-0.7</v>
      </c>
      <c r="AB33" s="88">
        <v>-1.43</v>
      </c>
      <c r="AC33" s="89">
        <v>0.31</v>
      </c>
      <c r="AD33" s="66" t="s">
        <v>25</v>
      </c>
    </row>
    <row r="34" spans="1:31" ht="17.25" thickBot="1">
      <c r="A34" s="75">
        <v>32</v>
      </c>
      <c r="B34" s="60" t="s">
        <v>3033</v>
      </c>
      <c r="C34" s="61" t="s">
        <v>2155</v>
      </c>
      <c r="D34" s="72" t="s">
        <v>2143</v>
      </c>
      <c r="E34" s="61" t="s">
        <v>2647</v>
      </c>
      <c r="F34" s="72" t="s">
        <v>3034</v>
      </c>
      <c r="G34" s="72">
        <v>1993</v>
      </c>
      <c r="H34" s="73">
        <v>1</v>
      </c>
      <c r="I34" s="74">
        <v>90</v>
      </c>
      <c r="J34" s="74">
        <v>90</v>
      </c>
      <c r="K34" s="74">
        <v>100</v>
      </c>
      <c r="L34" s="74">
        <v>1</v>
      </c>
      <c r="M34" s="73">
        <v>1</v>
      </c>
      <c r="N34" s="74">
        <v>90</v>
      </c>
      <c r="O34" s="74">
        <v>1</v>
      </c>
      <c r="P34" s="62">
        <v>0</v>
      </c>
      <c r="Q34" s="63"/>
      <c r="R34" s="63">
        <v>0</v>
      </c>
      <c r="S34" s="62">
        <v>0</v>
      </c>
      <c r="T34" s="63">
        <v>0</v>
      </c>
      <c r="U34" s="74">
        <v>1</v>
      </c>
      <c r="V34" s="88">
        <v>-1</v>
      </c>
      <c r="W34" s="88">
        <v>-1</v>
      </c>
      <c r="X34" s="63"/>
      <c r="Y34" s="73">
        <v>0.5</v>
      </c>
      <c r="Z34" s="74">
        <v>1.9</v>
      </c>
      <c r="AA34" s="88">
        <v>-1.4</v>
      </c>
      <c r="AB34" s="88">
        <v>-1.37</v>
      </c>
      <c r="AC34" s="63"/>
      <c r="AD34" s="66" t="s">
        <v>25</v>
      </c>
    </row>
    <row r="35" spans="1:31" ht="17.25" thickBot="1">
      <c r="A35" s="75">
        <v>33</v>
      </c>
      <c r="B35" s="60" t="s">
        <v>164</v>
      </c>
      <c r="C35" s="61" t="s">
        <v>2121</v>
      </c>
      <c r="D35" s="72" t="s">
        <v>105</v>
      </c>
      <c r="E35" s="61" t="s">
        <v>77</v>
      </c>
      <c r="F35" s="72" t="s">
        <v>3035</v>
      </c>
      <c r="G35" s="72">
        <v>1998</v>
      </c>
      <c r="H35" s="73">
        <v>1</v>
      </c>
      <c r="I35" s="74">
        <v>19</v>
      </c>
      <c r="J35" s="74">
        <v>19</v>
      </c>
      <c r="K35" s="74">
        <v>21.1</v>
      </c>
      <c r="L35" s="74">
        <v>0.2</v>
      </c>
      <c r="M35" s="62">
        <v>0</v>
      </c>
      <c r="N35" s="63"/>
      <c r="O35" s="63">
        <v>0</v>
      </c>
      <c r="P35" s="73">
        <v>1</v>
      </c>
      <c r="Q35" s="74">
        <v>19</v>
      </c>
      <c r="R35" s="63">
        <v>0</v>
      </c>
      <c r="S35" s="73">
        <v>1</v>
      </c>
      <c r="T35" s="63">
        <v>0</v>
      </c>
      <c r="U35" s="63">
        <v>0</v>
      </c>
      <c r="V35" s="63">
        <v>0</v>
      </c>
      <c r="W35" s="63">
        <v>0</v>
      </c>
      <c r="X35" s="63">
        <v>0</v>
      </c>
      <c r="Y35" s="73">
        <v>0.4</v>
      </c>
      <c r="Z35" s="74">
        <v>0.2</v>
      </c>
      <c r="AA35" s="89">
        <v>0.2</v>
      </c>
      <c r="AB35" s="89">
        <v>0.92</v>
      </c>
      <c r="AC35" s="88">
        <v>-0.02</v>
      </c>
      <c r="AD35" s="66" t="s">
        <v>25</v>
      </c>
    </row>
    <row r="36" spans="1:31" ht="17.25" thickBot="1">
      <c r="A36" s="75">
        <v>34</v>
      </c>
      <c r="B36" s="60" t="s">
        <v>166</v>
      </c>
      <c r="C36" s="61" t="s">
        <v>2102</v>
      </c>
      <c r="D36" s="72" t="s">
        <v>103</v>
      </c>
      <c r="E36" s="61" t="s">
        <v>67</v>
      </c>
      <c r="F36" s="72" t="s">
        <v>3036</v>
      </c>
      <c r="G36" s="72">
        <v>1997</v>
      </c>
      <c r="H36" s="73">
        <v>1</v>
      </c>
      <c r="I36" s="74">
        <v>23</v>
      </c>
      <c r="J36" s="74">
        <v>23</v>
      </c>
      <c r="K36" s="74">
        <v>25.6</v>
      </c>
      <c r="L36" s="74">
        <v>0.3</v>
      </c>
      <c r="M36" s="62">
        <v>0</v>
      </c>
      <c r="N36" s="63"/>
      <c r="O36" s="63">
        <v>0</v>
      </c>
      <c r="P36" s="73">
        <v>1</v>
      </c>
      <c r="Q36" s="74">
        <v>23</v>
      </c>
      <c r="R36" s="63">
        <v>0</v>
      </c>
      <c r="S36" s="73">
        <v>3</v>
      </c>
      <c r="T36" s="74">
        <v>2</v>
      </c>
      <c r="U36" s="63">
        <v>0</v>
      </c>
      <c r="V36" s="89">
        <v>2</v>
      </c>
      <c r="W36" s="89">
        <v>7.83</v>
      </c>
      <c r="X36" s="89">
        <v>5.14</v>
      </c>
      <c r="Y36" s="73">
        <v>1.5</v>
      </c>
      <c r="Z36" s="74">
        <v>0.4</v>
      </c>
      <c r="AA36" s="89">
        <v>1.1000000000000001</v>
      </c>
      <c r="AB36" s="89">
        <v>4.4000000000000004</v>
      </c>
      <c r="AC36" s="89">
        <v>3.78</v>
      </c>
      <c r="AD36" s="66" t="s">
        <v>25</v>
      </c>
    </row>
    <row r="37" spans="1:31" ht="17.25" thickBot="1">
      <c r="A37" s="75">
        <v>35</v>
      </c>
      <c r="B37" s="60" t="s">
        <v>3037</v>
      </c>
      <c r="C37" s="61" t="s">
        <v>2102</v>
      </c>
      <c r="D37" s="72" t="s">
        <v>105</v>
      </c>
      <c r="E37" s="61" t="s">
        <v>2647</v>
      </c>
      <c r="F37" s="72" t="s">
        <v>3038</v>
      </c>
      <c r="G37" s="72">
        <v>1988</v>
      </c>
      <c r="H37" s="73">
        <v>1</v>
      </c>
      <c r="I37" s="74">
        <v>79</v>
      </c>
      <c r="J37" s="74">
        <v>79</v>
      </c>
      <c r="K37" s="74">
        <v>87.8</v>
      </c>
      <c r="L37" s="74">
        <v>0.9</v>
      </c>
      <c r="M37" s="73">
        <v>1</v>
      </c>
      <c r="N37" s="74">
        <v>79</v>
      </c>
      <c r="O37" s="63">
        <v>0</v>
      </c>
      <c r="P37" s="62">
        <v>0</v>
      </c>
      <c r="Q37" s="63"/>
      <c r="R37" s="63">
        <v>0</v>
      </c>
      <c r="S37" s="62">
        <v>0</v>
      </c>
      <c r="T37" s="63">
        <v>0</v>
      </c>
      <c r="U37" s="74">
        <v>1</v>
      </c>
      <c r="V37" s="88">
        <v>-1</v>
      </c>
      <c r="W37" s="88">
        <v>-1.1399999999999999</v>
      </c>
      <c r="X37" s="88">
        <v>-1.1399999999999999</v>
      </c>
      <c r="Y37" s="73">
        <v>0.5</v>
      </c>
      <c r="Z37" s="74">
        <v>1.7</v>
      </c>
      <c r="AA37" s="88">
        <v>-1.2</v>
      </c>
      <c r="AB37" s="88">
        <v>-1.35</v>
      </c>
      <c r="AC37" s="89">
        <v>0.14000000000000001</v>
      </c>
      <c r="AD37" s="66" t="s">
        <v>25</v>
      </c>
    </row>
    <row r="38" spans="1:31" ht="17.25" thickBot="1">
      <c r="A38" s="75">
        <v>36</v>
      </c>
      <c r="B38" s="60" t="s">
        <v>3368</v>
      </c>
      <c r="C38" s="61" t="s">
        <v>2117</v>
      </c>
      <c r="D38" s="72" t="s">
        <v>107</v>
      </c>
      <c r="E38" s="61" t="s">
        <v>75</v>
      </c>
      <c r="F38" s="72" t="s">
        <v>3369</v>
      </c>
      <c r="G38" s="72">
        <v>1999</v>
      </c>
      <c r="H38" s="62">
        <v>0</v>
      </c>
      <c r="I38" s="63"/>
      <c r="J38" s="63"/>
      <c r="K38" s="63"/>
      <c r="L38" s="63"/>
      <c r="M38" s="62">
        <v>0</v>
      </c>
      <c r="N38" s="63"/>
      <c r="O38" s="63">
        <v>0</v>
      </c>
      <c r="P38" s="62">
        <v>0</v>
      </c>
      <c r="Q38" s="63"/>
      <c r="R38" s="74">
        <v>1</v>
      </c>
      <c r="S38" s="62"/>
      <c r="T38" s="63"/>
      <c r="U38" s="63"/>
      <c r="V38" s="63"/>
      <c r="W38" s="63"/>
      <c r="X38" s="63"/>
      <c r="Y38" s="62"/>
      <c r="Z38" s="63"/>
      <c r="AA38" s="63"/>
      <c r="AB38" s="63"/>
      <c r="AC38" s="63"/>
      <c r="AD38" s="66" t="s">
        <v>25</v>
      </c>
    </row>
    <row r="39" spans="1:31" ht="17.25" thickBot="1">
      <c r="A39" s="75">
        <v>37</v>
      </c>
      <c r="B39" s="60" t="s">
        <v>3039</v>
      </c>
      <c r="C39" s="61" t="s">
        <v>2116</v>
      </c>
      <c r="D39" s="72" t="s">
        <v>107</v>
      </c>
      <c r="E39" s="61" t="s">
        <v>2999</v>
      </c>
      <c r="F39" s="72" t="s">
        <v>3040</v>
      </c>
      <c r="G39" s="72">
        <v>1994</v>
      </c>
      <c r="H39" s="73">
        <v>1</v>
      </c>
      <c r="I39" s="74">
        <v>90</v>
      </c>
      <c r="J39" s="74">
        <v>90</v>
      </c>
      <c r="K39" s="74">
        <v>100</v>
      </c>
      <c r="L39" s="74">
        <v>1</v>
      </c>
      <c r="M39" s="73">
        <v>1</v>
      </c>
      <c r="N39" s="74">
        <v>90</v>
      </c>
      <c r="O39" s="74">
        <v>1</v>
      </c>
      <c r="P39" s="62">
        <v>0</v>
      </c>
      <c r="Q39" s="63"/>
      <c r="R39" s="63">
        <v>0</v>
      </c>
      <c r="S39" s="62">
        <v>0</v>
      </c>
      <c r="T39" s="74">
        <v>1</v>
      </c>
      <c r="U39" s="74">
        <v>4</v>
      </c>
      <c r="V39" s="88">
        <v>-3</v>
      </c>
      <c r="W39" s="88">
        <v>-3</v>
      </c>
      <c r="X39" s="63"/>
      <c r="Y39" s="73">
        <v>1.5</v>
      </c>
      <c r="Z39" s="74">
        <v>4</v>
      </c>
      <c r="AA39" s="88">
        <v>-2.5</v>
      </c>
      <c r="AB39" s="88">
        <v>-2.54</v>
      </c>
      <c r="AC39" s="63"/>
      <c r="AD39" s="66" t="s">
        <v>25</v>
      </c>
    </row>
    <row r="40" spans="1:31" ht="17.25" thickBot="1">
      <c r="A40" s="75">
        <v>38</v>
      </c>
      <c r="B40" s="60" t="s">
        <v>3041</v>
      </c>
      <c r="C40" s="61" t="s">
        <v>2156</v>
      </c>
      <c r="D40" s="72" t="s">
        <v>2143</v>
      </c>
      <c r="E40" s="61" t="s">
        <v>2647</v>
      </c>
      <c r="F40" s="72" t="s">
        <v>3042</v>
      </c>
      <c r="G40" s="72">
        <v>2001</v>
      </c>
      <c r="H40" s="73">
        <v>1</v>
      </c>
      <c r="I40" s="74">
        <v>11</v>
      </c>
      <c r="J40" s="74">
        <v>11</v>
      </c>
      <c r="K40" s="74">
        <v>12.2</v>
      </c>
      <c r="L40" s="74">
        <v>0.1</v>
      </c>
      <c r="M40" s="62">
        <v>0</v>
      </c>
      <c r="N40" s="63"/>
      <c r="O40" s="63">
        <v>0</v>
      </c>
      <c r="P40" s="73">
        <v>1</v>
      </c>
      <c r="Q40" s="74">
        <v>11</v>
      </c>
      <c r="R40" s="63">
        <v>0</v>
      </c>
      <c r="S40" s="62">
        <v>0</v>
      </c>
      <c r="T40" s="63">
        <v>0</v>
      </c>
      <c r="U40" s="63">
        <v>0</v>
      </c>
      <c r="V40" s="63">
        <v>0</v>
      </c>
      <c r="W40" s="63">
        <v>0</v>
      </c>
      <c r="X40" s="89">
        <v>1.1399999999999999</v>
      </c>
      <c r="Y40" s="62">
        <v>0</v>
      </c>
      <c r="Z40" s="74">
        <v>0.2</v>
      </c>
      <c r="AA40" s="88">
        <v>-0.2</v>
      </c>
      <c r="AB40" s="88">
        <v>-1.5</v>
      </c>
      <c r="AC40" s="88">
        <v>-0.14000000000000001</v>
      </c>
      <c r="AD40" s="66" t="s">
        <v>25</v>
      </c>
    </row>
    <row r="41" spans="1:31" ht="17.25" thickBot="1">
      <c r="A41" s="75">
        <v>39</v>
      </c>
      <c r="B41" s="60" t="s">
        <v>174</v>
      </c>
      <c r="C41" s="61" t="s">
        <v>2105</v>
      </c>
      <c r="D41" s="72" t="s">
        <v>103</v>
      </c>
      <c r="E41" s="61" t="s">
        <v>91</v>
      </c>
      <c r="F41" s="72" t="s">
        <v>3043</v>
      </c>
      <c r="G41" s="72">
        <v>1995</v>
      </c>
      <c r="H41" s="73">
        <v>1</v>
      </c>
      <c r="I41" s="74">
        <v>90</v>
      </c>
      <c r="J41" s="74">
        <v>90</v>
      </c>
      <c r="K41" s="74">
        <v>100</v>
      </c>
      <c r="L41" s="74">
        <v>1</v>
      </c>
      <c r="M41" s="73">
        <v>1</v>
      </c>
      <c r="N41" s="74">
        <v>90</v>
      </c>
      <c r="O41" s="74">
        <v>1</v>
      </c>
      <c r="P41" s="62">
        <v>0</v>
      </c>
      <c r="Q41" s="63"/>
      <c r="R41" s="63">
        <v>0</v>
      </c>
      <c r="S41" s="73">
        <v>1</v>
      </c>
      <c r="T41" s="74">
        <v>1</v>
      </c>
      <c r="U41" s="74">
        <v>1</v>
      </c>
      <c r="V41" s="63">
        <v>0</v>
      </c>
      <c r="W41" s="63">
        <v>0</v>
      </c>
      <c r="X41" s="63"/>
      <c r="Y41" s="73">
        <v>1.1000000000000001</v>
      </c>
      <c r="Z41" s="74">
        <v>1.3</v>
      </c>
      <c r="AA41" s="88">
        <v>-0.3</v>
      </c>
      <c r="AB41" s="88">
        <v>-0.26</v>
      </c>
      <c r="AC41" s="63"/>
      <c r="AD41" s="66" t="s">
        <v>25</v>
      </c>
    </row>
    <row r="42" spans="1:31" ht="17.25" thickBot="1">
      <c r="A42" s="75">
        <v>40</v>
      </c>
      <c r="B42" s="60" t="s">
        <v>2064</v>
      </c>
      <c r="C42" s="61" t="s">
        <v>2102</v>
      </c>
      <c r="D42" s="72" t="s">
        <v>124</v>
      </c>
      <c r="E42" s="61" t="s">
        <v>93</v>
      </c>
      <c r="F42" s="72" t="s">
        <v>3370</v>
      </c>
      <c r="G42" s="72">
        <v>1993</v>
      </c>
      <c r="H42" s="62">
        <v>0</v>
      </c>
      <c r="I42" s="63"/>
      <c r="J42" s="63"/>
      <c r="K42" s="63"/>
      <c r="L42" s="63"/>
      <c r="M42" s="62">
        <v>0</v>
      </c>
      <c r="N42" s="63"/>
      <c r="O42" s="63">
        <v>0</v>
      </c>
      <c r="P42" s="62">
        <v>0</v>
      </c>
      <c r="Q42" s="63"/>
      <c r="R42" s="74">
        <v>1</v>
      </c>
      <c r="S42" s="62"/>
      <c r="T42" s="63"/>
      <c r="U42" s="63"/>
      <c r="V42" s="63"/>
      <c r="W42" s="63"/>
      <c r="X42" s="63"/>
      <c r="Y42" s="62"/>
      <c r="Z42" s="63"/>
      <c r="AA42" s="63"/>
      <c r="AB42" s="63"/>
      <c r="AC42" s="63"/>
      <c r="AD42" s="66" t="s">
        <v>25</v>
      </c>
    </row>
    <row r="43" spans="1:31" ht="17.25" thickBot="1">
      <c r="A43" s="75">
        <v>41</v>
      </c>
      <c r="B43" s="60" t="s">
        <v>3371</v>
      </c>
      <c r="C43" s="61" t="s">
        <v>3372</v>
      </c>
      <c r="D43" s="72" t="s">
        <v>2109</v>
      </c>
      <c r="E43" s="61" t="s">
        <v>2646</v>
      </c>
      <c r="F43" s="72" t="s">
        <v>3373</v>
      </c>
      <c r="G43" s="72">
        <v>1990</v>
      </c>
      <c r="H43" s="62">
        <v>0</v>
      </c>
      <c r="I43" s="63"/>
      <c r="J43" s="63"/>
      <c r="K43" s="63"/>
      <c r="L43" s="63"/>
      <c r="M43" s="62">
        <v>0</v>
      </c>
      <c r="N43" s="63"/>
      <c r="O43" s="63">
        <v>0</v>
      </c>
      <c r="P43" s="62">
        <v>0</v>
      </c>
      <c r="Q43" s="63"/>
      <c r="R43" s="74">
        <v>1</v>
      </c>
      <c r="S43" s="62"/>
      <c r="T43" s="63"/>
      <c r="U43" s="63"/>
      <c r="V43" s="63"/>
      <c r="W43" s="63"/>
      <c r="X43" s="63"/>
      <c r="Y43" s="62"/>
      <c r="Z43" s="63"/>
      <c r="AA43" s="63"/>
      <c r="AB43" s="63"/>
      <c r="AC43" s="63"/>
      <c r="AD43" s="66" t="s">
        <v>25</v>
      </c>
    </row>
    <row r="44" spans="1:31" ht="17.25" thickBot="1">
      <c r="A44" s="75">
        <v>42</v>
      </c>
      <c r="B44" s="60" t="s">
        <v>3044</v>
      </c>
      <c r="C44" s="61" t="s">
        <v>2106</v>
      </c>
      <c r="D44" s="72" t="s">
        <v>105</v>
      </c>
      <c r="E44" s="61" t="s">
        <v>2646</v>
      </c>
      <c r="F44" s="72" t="s">
        <v>3045</v>
      </c>
      <c r="G44" s="72">
        <v>1998</v>
      </c>
      <c r="H44" s="73">
        <v>1</v>
      </c>
      <c r="I44" s="74">
        <v>89</v>
      </c>
      <c r="J44" s="74">
        <v>89</v>
      </c>
      <c r="K44" s="74">
        <v>98.9</v>
      </c>
      <c r="L44" s="74">
        <v>1</v>
      </c>
      <c r="M44" s="73">
        <v>1</v>
      </c>
      <c r="N44" s="74">
        <v>89</v>
      </c>
      <c r="O44" s="63">
        <v>0</v>
      </c>
      <c r="P44" s="62">
        <v>0</v>
      </c>
      <c r="Q44" s="63"/>
      <c r="R44" s="63">
        <v>0</v>
      </c>
      <c r="S44" s="62">
        <v>0</v>
      </c>
      <c r="T44" s="63">
        <v>0</v>
      </c>
      <c r="U44" s="74">
        <v>3</v>
      </c>
      <c r="V44" s="88">
        <v>-3</v>
      </c>
      <c r="W44" s="88">
        <v>-3.03</v>
      </c>
      <c r="X44" s="88">
        <v>-3.03</v>
      </c>
      <c r="Y44" s="73">
        <v>0.3</v>
      </c>
      <c r="Z44" s="74">
        <v>1.9</v>
      </c>
      <c r="AA44" s="88">
        <v>-1.6</v>
      </c>
      <c r="AB44" s="88">
        <v>-1.6</v>
      </c>
      <c r="AC44" s="89">
        <v>1.62</v>
      </c>
      <c r="AD44" s="66" t="s">
        <v>25</v>
      </c>
    </row>
    <row r="45" spans="1:31" ht="17.25" thickBot="1">
      <c r="A45" s="75">
        <v>43</v>
      </c>
      <c r="B45" s="60" t="s">
        <v>3374</v>
      </c>
      <c r="C45" s="61" t="s">
        <v>2159</v>
      </c>
      <c r="D45" s="72" t="s">
        <v>124</v>
      </c>
      <c r="E45" s="61" t="s">
        <v>81</v>
      </c>
      <c r="F45" s="72" t="s">
        <v>3375</v>
      </c>
      <c r="G45" s="72">
        <v>2002</v>
      </c>
      <c r="H45" s="62">
        <v>0</v>
      </c>
      <c r="I45" s="63"/>
      <c r="J45" s="63"/>
      <c r="K45" s="63"/>
      <c r="L45" s="63"/>
      <c r="M45" s="62">
        <v>0</v>
      </c>
      <c r="N45" s="63"/>
      <c r="O45" s="63">
        <v>0</v>
      </c>
      <c r="P45" s="62">
        <v>0</v>
      </c>
      <c r="Q45" s="63"/>
      <c r="R45" s="74">
        <v>1</v>
      </c>
      <c r="S45" s="62"/>
      <c r="T45" s="63"/>
      <c r="U45" s="63"/>
      <c r="V45" s="63"/>
      <c r="W45" s="63"/>
      <c r="X45" s="63"/>
      <c r="Y45" s="62"/>
      <c r="Z45" s="63"/>
      <c r="AA45" s="63"/>
      <c r="AB45" s="63"/>
      <c r="AC45" s="63"/>
      <c r="AD45" s="66" t="s">
        <v>25</v>
      </c>
      <c r="AE45" s="2"/>
    </row>
    <row r="46" spans="1:31" ht="17.25" thickBot="1">
      <c r="A46" s="75">
        <v>44</v>
      </c>
      <c r="B46" s="60" t="s">
        <v>3046</v>
      </c>
      <c r="C46" s="61" t="s">
        <v>2102</v>
      </c>
      <c r="D46" s="72" t="s">
        <v>105</v>
      </c>
      <c r="E46" s="61" t="s">
        <v>2999</v>
      </c>
      <c r="F46" s="72" t="s">
        <v>3047</v>
      </c>
      <c r="G46" s="72">
        <v>1992</v>
      </c>
      <c r="H46" s="73">
        <v>1</v>
      </c>
      <c r="I46" s="74">
        <v>3</v>
      </c>
      <c r="J46" s="74">
        <v>3</v>
      </c>
      <c r="K46" s="74">
        <v>3.3</v>
      </c>
      <c r="L46" s="63">
        <v>0</v>
      </c>
      <c r="M46" s="62">
        <v>0</v>
      </c>
      <c r="N46" s="63"/>
      <c r="O46" s="63">
        <v>0</v>
      </c>
      <c r="P46" s="73">
        <v>1</v>
      </c>
      <c r="Q46" s="74">
        <v>3</v>
      </c>
      <c r="R46" s="63">
        <v>0</v>
      </c>
      <c r="S46" s="62">
        <v>0</v>
      </c>
      <c r="T46" s="63">
        <v>0</v>
      </c>
      <c r="U46" s="74">
        <v>1</v>
      </c>
      <c r="V46" s="88">
        <v>-1</v>
      </c>
      <c r="W46" s="88">
        <v>-30</v>
      </c>
      <c r="X46" s="88">
        <v>-27.93</v>
      </c>
      <c r="Y46" s="73">
        <v>0.2</v>
      </c>
      <c r="Z46" s="74">
        <v>1.2</v>
      </c>
      <c r="AA46" s="88">
        <v>-0.9</v>
      </c>
      <c r="AB46" s="88">
        <v>-28.13</v>
      </c>
      <c r="AC46" s="88">
        <v>-26.47</v>
      </c>
      <c r="AD46" s="66" t="s">
        <v>25</v>
      </c>
      <c r="AE46" s="2"/>
    </row>
    <row r="47" spans="1:31" ht="17.25" thickBot="1">
      <c r="A47" s="75">
        <v>45</v>
      </c>
      <c r="B47" s="60" t="s">
        <v>3048</v>
      </c>
      <c r="C47" s="61" t="s">
        <v>2126</v>
      </c>
      <c r="D47" s="72" t="s">
        <v>107</v>
      </c>
      <c r="E47" s="61" t="s">
        <v>2646</v>
      </c>
      <c r="F47" s="72" t="s">
        <v>3049</v>
      </c>
      <c r="G47" s="72">
        <v>2000</v>
      </c>
      <c r="H47" s="73">
        <v>1</v>
      </c>
      <c r="I47" s="74">
        <v>73</v>
      </c>
      <c r="J47" s="74">
        <v>73</v>
      </c>
      <c r="K47" s="74">
        <v>81.099999999999994</v>
      </c>
      <c r="L47" s="74">
        <v>0.8</v>
      </c>
      <c r="M47" s="73">
        <v>1</v>
      </c>
      <c r="N47" s="74">
        <v>73</v>
      </c>
      <c r="O47" s="63">
        <v>0</v>
      </c>
      <c r="P47" s="62">
        <v>0</v>
      </c>
      <c r="Q47" s="63"/>
      <c r="R47" s="63">
        <v>0</v>
      </c>
      <c r="S47" s="62">
        <v>0</v>
      </c>
      <c r="T47" s="63">
        <v>0</v>
      </c>
      <c r="U47" s="74">
        <v>2</v>
      </c>
      <c r="V47" s="88">
        <v>-2</v>
      </c>
      <c r="W47" s="88">
        <v>-2.4700000000000002</v>
      </c>
      <c r="X47" s="89">
        <v>2.83</v>
      </c>
      <c r="Y47" s="73">
        <v>0.3</v>
      </c>
      <c r="Z47" s="74">
        <v>1</v>
      </c>
      <c r="AA47" s="88">
        <v>-0.7</v>
      </c>
      <c r="AB47" s="88">
        <v>-0.92</v>
      </c>
      <c r="AC47" s="89">
        <v>3.69</v>
      </c>
      <c r="AD47" s="66" t="s">
        <v>25</v>
      </c>
    </row>
    <row r="48" spans="1:31" ht="17.25" thickBot="1">
      <c r="A48" s="75">
        <v>46</v>
      </c>
      <c r="B48" s="60" t="s">
        <v>178</v>
      </c>
      <c r="C48" s="61" t="s">
        <v>2115</v>
      </c>
      <c r="D48" s="72" t="s">
        <v>105</v>
      </c>
      <c r="E48" s="61" t="s">
        <v>95</v>
      </c>
      <c r="F48" s="72" t="s">
        <v>3050</v>
      </c>
      <c r="G48" s="72">
        <v>1996</v>
      </c>
      <c r="H48" s="73">
        <v>1</v>
      </c>
      <c r="I48" s="74">
        <v>90</v>
      </c>
      <c r="J48" s="74">
        <v>90</v>
      </c>
      <c r="K48" s="74">
        <v>100</v>
      </c>
      <c r="L48" s="74">
        <v>1</v>
      </c>
      <c r="M48" s="73">
        <v>1</v>
      </c>
      <c r="N48" s="74">
        <v>90</v>
      </c>
      <c r="O48" s="74">
        <v>1</v>
      </c>
      <c r="P48" s="62">
        <v>0</v>
      </c>
      <c r="Q48" s="63"/>
      <c r="R48" s="63">
        <v>0</v>
      </c>
      <c r="S48" s="73">
        <v>1</v>
      </c>
      <c r="T48" s="74">
        <v>1</v>
      </c>
      <c r="U48" s="74">
        <v>1</v>
      </c>
      <c r="V48" s="63">
        <v>0</v>
      </c>
      <c r="W48" s="63">
        <v>0</v>
      </c>
      <c r="X48" s="63"/>
      <c r="Y48" s="73">
        <v>1.3</v>
      </c>
      <c r="Z48" s="74">
        <v>1.1000000000000001</v>
      </c>
      <c r="AA48" s="89">
        <v>0.3</v>
      </c>
      <c r="AB48" s="89">
        <v>0.26</v>
      </c>
      <c r="AC48" s="63"/>
      <c r="AD48" s="66" t="s">
        <v>25</v>
      </c>
    </row>
    <row r="49" spans="1:31" ht="17.25" thickBot="1">
      <c r="A49" s="75">
        <v>47</v>
      </c>
      <c r="B49" s="60" t="s">
        <v>180</v>
      </c>
      <c r="C49" s="61" t="s">
        <v>2129</v>
      </c>
      <c r="D49" s="72" t="s">
        <v>105</v>
      </c>
      <c r="E49" s="61" t="s">
        <v>71</v>
      </c>
      <c r="F49" s="72" t="s">
        <v>3051</v>
      </c>
      <c r="G49" s="72">
        <v>1996</v>
      </c>
      <c r="H49" s="73">
        <v>1</v>
      </c>
      <c r="I49" s="74">
        <v>90</v>
      </c>
      <c r="J49" s="74">
        <v>90</v>
      </c>
      <c r="K49" s="74">
        <v>100</v>
      </c>
      <c r="L49" s="74">
        <v>1</v>
      </c>
      <c r="M49" s="73">
        <v>1</v>
      </c>
      <c r="N49" s="74">
        <v>90</v>
      </c>
      <c r="O49" s="74">
        <v>1</v>
      </c>
      <c r="P49" s="62">
        <v>0</v>
      </c>
      <c r="Q49" s="63"/>
      <c r="R49" s="63">
        <v>0</v>
      </c>
      <c r="S49" s="73">
        <v>1</v>
      </c>
      <c r="T49" s="74">
        <v>2</v>
      </c>
      <c r="U49" s="74">
        <v>2</v>
      </c>
      <c r="V49" s="63">
        <v>0</v>
      </c>
      <c r="W49" s="63">
        <v>0</v>
      </c>
      <c r="X49" s="63"/>
      <c r="Y49" s="73">
        <v>1.3</v>
      </c>
      <c r="Z49" s="74">
        <v>2.2000000000000002</v>
      </c>
      <c r="AA49" s="88">
        <v>-0.9</v>
      </c>
      <c r="AB49" s="88">
        <v>-0.94</v>
      </c>
      <c r="AC49" s="63"/>
      <c r="AD49" s="66" t="s">
        <v>25</v>
      </c>
    </row>
    <row r="50" spans="1:31" ht="17.25" thickBot="1">
      <c r="A50" s="75">
        <v>48</v>
      </c>
      <c r="B50" s="60" t="s">
        <v>182</v>
      </c>
      <c r="C50" s="61" t="s">
        <v>2120</v>
      </c>
      <c r="D50" s="72" t="s">
        <v>107</v>
      </c>
      <c r="E50" s="61" t="s">
        <v>87</v>
      </c>
      <c r="F50" s="72" t="s">
        <v>3052</v>
      </c>
      <c r="G50" s="72">
        <v>1991</v>
      </c>
      <c r="H50" s="73">
        <v>1</v>
      </c>
      <c r="I50" s="74">
        <v>90</v>
      </c>
      <c r="J50" s="74">
        <v>90</v>
      </c>
      <c r="K50" s="74">
        <v>100</v>
      </c>
      <c r="L50" s="74">
        <v>1</v>
      </c>
      <c r="M50" s="73">
        <v>1</v>
      </c>
      <c r="N50" s="74">
        <v>90</v>
      </c>
      <c r="O50" s="74">
        <v>1</v>
      </c>
      <c r="P50" s="62">
        <v>0</v>
      </c>
      <c r="Q50" s="63"/>
      <c r="R50" s="63">
        <v>0</v>
      </c>
      <c r="S50" s="62">
        <v>0</v>
      </c>
      <c r="T50" s="74">
        <v>1</v>
      </c>
      <c r="U50" s="74">
        <v>2</v>
      </c>
      <c r="V50" s="88">
        <v>-1</v>
      </c>
      <c r="W50" s="88">
        <v>-1</v>
      </c>
      <c r="X50" s="63"/>
      <c r="Y50" s="73">
        <v>1.2</v>
      </c>
      <c r="Z50" s="74">
        <v>0.8</v>
      </c>
      <c r="AA50" s="89">
        <v>0.4</v>
      </c>
      <c r="AB50" s="89">
        <v>0.35</v>
      </c>
      <c r="AC50" s="63"/>
      <c r="AD50" s="66" t="s">
        <v>25</v>
      </c>
      <c r="AE50" s="2"/>
    </row>
    <row r="51" spans="1:31" ht="17.25" thickBot="1">
      <c r="A51" s="75">
        <v>49</v>
      </c>
      <c r="B51" s="60" t="s">
        <v>184</v>
      </c>
      <c r="C51" s="61" t="s">
        <v>2108</v>
      </c>
      <c r="D51" s="72" t="s">
        <v>107</v>
      </c>
      <c r="E51" s="61" t="s">
        <v>67</v>
      </c>
      <c r="F51" s="72" t="s">
        <v>3053</v>
      </c>
      <c r="G51" s="72">
        <v>2000</v>
      </c>
      <c r="H51" s="73">
        <v>1</v>
      </c>
      <c r="I51" s="74">
        <v>90</v>
      </c>
      <c r="J51" s="74">
        <v>90</v>
      </c>
      <c r="K51" s="74">
        <v>100</v>
      </c>
      <c r="L51" s="74">
        <v>1</v>
      </c>
      <c r="M51" s="73">
        <v>1</v>
      </c>
      <c r="N51" s="74">
        <v>90</v>
      </c>
      <c r="O51" s="74">
        <v>1</v>
      </c>
      <c r="P51" s="62">
        <v>0</v>
      </c>
      <c r="Q51" s="63"/>
      <c r="R51" s="63">
        <v>0</v>
      </c>
      <c r="S51" s="73">
        <v>3</v>
      </c>
      <c r="T51" s="74">
        <v>5</v>
      </c>
      <c r="U51" s="74">
        <v>1</v>
      </c>
      <c r="V51" s="89">
        <v>4</v>
      </c>
      <c r="W51" s="89">
        <v>4</v>
      </c>
      <c r="X51" s="63"/>
      <c r="Y51" s="73">
        <v>3.3</v>
      </c>
      <c r="Z51" s="74">
        <v>1.8</v>
      </c>
      <c r="AA51" s="89">
        <v>1.6</v>
      </c>
      <c r="AB51" s="89">
        <v>1.58</v>
      </c>
      <c r="AC51" s="63"/>
      <c r="AD51" s="66" t="s">
        <v>25</v>
      </c>
    </row>
    <row r="52" spans="1:31" ht="17.25" thickBot="1">
      <c r="A52" s="75">
        <v>50</v>
      </c>
      <c r="B52" s="60" t="s">
        <v>186</v>
      </c>
      <c r="C52" s="61" t="s">
        <v>2102</v>
      </c>
      <c r="D52" s="72" t="s">
        <v>103</v>
      </c>
      <c r="E52" s="61" t="s">
        <v>91</v>
      </c>
      <c r="F52" s="72" t="s">
        <v>3054</v>
      </c>
      <c r="G52" s="72">
        <v>1996</v>
      </c>
      <c r="H52" s="73">
        <v>1</v>
      </c>
      <c r="I52" s="74">
        <v>90</v>
      </c>
      <c r="J52" s="74">
        <v>90</v>
      </c>
      <c r="K52" s="74">
        <v>100</v>
      </c>
      <c r="L52" s="74">
        <v>1</v>
      </c>
      <c r="M52" s="73">
        <v>1</v>
      </c>
      <c r="N52" s="74">
        <v>90</v>
      </c>
      <c r="O52" s="74">
        <v>1</v>
      </c>
      <c r="P52" s="62">
        <v>0</v>
      </c>
      <c r="Q52" s="63"/>
      <c r="R52" s="63">
        <v>0</v>
      </c>
      <c r="S52" s="73">
        <v>1</v>
      </c>
      <c r="T52" s="74">
        <v>1</v>
      </c>
      <c r="U52" s="74">
        <v>1</v>
      </c>
      <c r="V52" s="63">
        <v>0</v>
      </c>
      <c r="W52" s="63">
        <v>0</v>
      </c>
      <c r="X52" s="63"/>
      <c r="Y52" s="73">
        <v>1.1000000000000001</v>
      </c>
      <c r="Z52" s="74">
        <v>1.3</v>
      </c>
      <c r="AA52" s="88">
        <v>-0.3</v>
      </c>
      <c r="AB52" s="88">
        <v>-0.26</v>
      </c>
      <c r="AC52" s="63"/>
      <c r="AD52" s="66" t="s">
        <v>25</v>
      </c>
    </row>
    <row r="53" spans="1:31" ht="17.25" thickBot="1">
      <c r="A53" s="75">
        <v>51</v>
      </c>
      <c r="B53" s="60" t="s">
        <v>3376</v>
      </c>
      <c r="C53" s="61" t="s">
        <v>2102</v>
      </c>
      <c r="D53" s="72" t="s">
        <v>107</v>
      </c>
      <c r="E53" s="61" t="s">
        <v>96</v>
      </c>
      <c r="F53" s="72" t="s">
        <v>3377</v>
      </c>
      <c r="G53" s="72">
        <v>2002</v>
      </c>
      <c r="H53" s="62">
        <v>0</v>
      </c>
      <c r="I53" s="63"/>
      <c r="J53" s="63"/>
      <c r="K53" s="63"/>
      <c r="L53" s="63"/>
      <c r="M53" s="62">
        <v>0</v>
      </c>
      <c r="N53" s="63"/>
      <c r="O53" s="63">
        <v>0</v>
      </c>
      <c r="P53" s="62">
        <v>0</v>
      </c>
      <c r="Q53" s="63"/>
      <c r="R53" s="74">
        <v>1</v>
      </c>
      <c r="S53" s="62"/>
      <c r="T53" s="63"/>
      <c r="U53" s="63"/>
      <c r="V53" s="63"/>
      <c r="W53" s="63"/>
      <c r="X53" s="63"/>
      <c r="Y53" s="62"/>
      <c r="Z53" s="63"/>
      <c r="AA53" s="63"/>
      <c r="AB53" s="63"/>
      <c r="AC53" s="63"/>
      <c r="AD53" s="66" t="s">
        <v>25</v>
      </c>
      <c r="AE53" s="2"/>
    </row>
    <row r="54" spans="1:31" ht="17.25" thickBot="1">
      <c r="A54" s="75">
        <v>52</v>
      </c>
      <c r="B54" s="60" t="s">
        <v>3055</v>
      </c>
      <c r="C54" s="61" t="s">
        <v>2102</v>
      </c>
      <c r="D54" s="72" t="s">
        <v>103</v>
      </c>
      <c r="E54" s="61" t="s">
        <v>2647</v>
      </c>
      <c r="F54" s="72" t="s">
        <v>3056</v>
      </c>
      <c r="G54" s="72">
        <v>2003</v>
      </c>
      <c r="H54" s="73">
        <v>1</v>
      </c>
      <c r="I54" s="74">
        <v>4</v>
      </c>
      <c r="J54" s="74">
        <v>4</v>
      </c>
      <c r="K54" s="74">
        <v>4.4000000000000004</v>
      </c>
      <c r="L54" s="63">
        <v>0</v>
      </c>
      <c r="M54" s="62">
        <v>0</v>
      </c>
      <c r="N54" s="63"/>
      <c r="O54" s="63">
        <v>0</v>
      </c>
      <c r="P54" s="73">
        <v>1</v>
      </c>
      <c r="Q54" s="74">
        <v>4</v>
      </c>
      <c r="R54" s="63">
        <v>0</v>
      </c>
      <c r="S54" s="62">
        <v>0</v>
      </c>
      <c r="T54" s="63">
        <v>0</v>
      </c>
      <c r="U54" s="63">
        <v>0</v>
      </c>
      <c r="V54" s="63">
        <v>0</v>
      </c>
      <c r="W54" s="63">
        <v>0</v>
      </c>
      <c r="X54" s="89">
        <v>1.05</v>
      </c>
      <c r="Y54" s="62">
        <v>0</v>
      </c>
      <c r="Z54" s="63">
        <v>0</v>
      </c>
      <c r="AA54" s="63">
        <v>0</v>
      </c>
      <c r="AB54" s="89">
        <v>0.54</v>
      </c>
      <c r="AC54" s="89">
        <v>2</v>
      </c>
      <c r="AD54" s="66" t="s">
        <v>25</v>
      </c>
    </row>
    <row r="55" spans="1:31" ht="17.25" thickBot="1">
      <c r="A55" s="75">
        <v>53</v>
      </c>
      <c r="B55" s="60" t="s">
        <v>932</v>
      </c>
      <c r="C55" s="61" t="s">
        <v>2128</v>
      </c>
      <c r="D55" s="72" t="s">
        <v>103</v>
      </c>
      <c r="E55" s="61" t="s">
        <v>95</v>
      </c>
      <c r="F55" s="72" t="s">
        <v>3057</v>
      </c>
      <c r="G55" s="72">
        <v>1997</v>
      </c>
      <c r="H55" s="73">
        <v>1</v>
      </c>
      <c r="I55" s="74">
        <v>74</v>
      </c>
      <c r="J55" s="74">
        <v>74</v>
      </c>
      <c r="K55" s="74">
        <v>82.2</v>
      </c>
      <c r="L55" s="74">
        <v>0.8</v>
      </c>
      <c r="M55" s="73">
        <v>1</v>
      </c>
      <c r="N55" s="74">
        <v>74</v>
      </c>
      <c r="O55" s="63">
        <v>0</v>
      </c>
      <c r="P55" s="62">
        <v>0</v>
      </c>
      <c r="Q55" s="63"/>
      <c r="R55" s="63">
        <v>0</v>
      </c>
      <c r="S55" s="73">
        <v>1</v>
      </c>
      <c r="T55" s="63">
        <v>0</v>
      </c>
      <c r="U55" s="74">
        <v>1</v>
      </c>
      <c r="V55" s="88">
        <v>-1</v>
      </c>
      <c r="W55" s="88">
        <v>-1.22</v>
      </c>
      <c r="X55" s="88">
        <v>-6.84</v>
      </c>
      <c r="Y55" s="73">
        <v>0.3</v>
      </c>
      <c r="Z55" s="74">
        <v>0.9</v>
      </c>
      <c r="AA55" s="88">
        <v>-0.5</v>
      </c>
      <c r="AB55" s="88">
        <v>-0.65</v>
      </c>
      <c r="AC55" s="88">
        <v>-5.12</v>
      </c>
      <c r="AD55" s="66" t="s">
        <v>25</v>
      </c>
      <c r="AE55" s="2"/>
    </row>
    <row r="56" spans="1:31" ht="17.25" thickBot="1">
      <c r="A56" s="75">
        <v>54</v>
      </c>
      <c r="B56" s="60" t="s">
        <v>3058</v>
      </c>
      <c r="C56" s="61" t="s">
        <v>2101</v>
      </c>
      <c r="D56" s="72" t="s">
        <v>103</v>
      </c>
      <c r="E56" s="61" t="s">
        <v>2999</v>
      </c>
      <c r="F56" s="72" t="s">
        <v>3059</v>
      </c>
      <c r="G56" s="72">
        <v>1998</v>
      </c>
      <c r="H56" s="73">
        <v>1</v>
      </c>
      <c r="I56" s="74">
        <v>27</v>
      </c>
      <c r="J56" s="74">
        <v>27</v>
      </c>
      <c r="K56" s="74">
        <v>30</v>
      </c>
      <c r="L56" s="74">
        <v>0.3</v>
      </c>
      <c r="M56" s="62">
        <v>0</v>
      </c>
      <c r="N56" s="63"/>
      <c r="O56" s="63">
        <v>0</v>
      </c>
      <c r="P56" s="73">
        <v>1</v>
      </c>
      <c r="Q56" s="74">
        <v>27</v>
      </c>
      <c r="R56" s="63">
        <v>0</v>
      </c>
      <c r="S56" s="62">
        <v>0</v>
      </c>
      <c r="T56" s="74">
        <v>1</v>
      </c>
      <c r="U56" s="74">
        <v>3</v>
      </c>
      <c r="V56" s="88">
        <v>-2</v>
      </c>
      <c r="W56" s="88">
        <v>-6.67</v>
      </c>
      <c r="X56" s="88">
        <v>-5.24</v>
      </c>
      <c r="Y56" s="73">
        <v>1</v>
      </c>
      <c r="Z56" s="74">
        <v>2.5</v>
      </c>
      <c r="AA56" s="88">
        <v>-1.5</v>
      </c>
      <c r="AB56" s="88">
        <v>-4.8499999999999996</v>
      </c>
      <c r="AC56" s="88">
        <v>-3.31</v>
      </c>
      <c r="AD56" s="66" t="s">
        <v>25</v>
      </c>
      <c r="AE56" s="2"/>
    </row>
    <row r="57" spans="1:31" ht="17.25" thickBot="1">
      <c r="A57" s="75">
        <v>55</v>
      </c>
      <c r="B57" s="60" t="s">
        <v>3060</v>
      </c>
      <c r="C57" s="61" t="s">
        <v>2102</v>
      </c>
      <c r="D57" s="72" t="s">
        <v>105</v>
      </c>
      <c r="E57" s="61" t="s">
        <v>2646</v>
      </c>
      <c r="F57" s="72" t="s">
        <v>3061</v>
      </c>
      <c r="G57" s="72">
        <v>1995</v>
      </c>
      <c r="H57" s="73">
        <v>1</v>
      </c>
      <c r="I57" s="74">
        <v>1</v>
      </c>
      <c r="J57" s="74">
        <v>1</v>
      </c>
      <c r="K57" s="74">
        <v>1.1000000000000001</v>
      </c>
      <c r="L57" s="63">
        <v>0</v>
      </c>
      <c r="M57" s="62">
        <v>0</v>
      </c>
      <c r="N57" s="63"/>
      <c r="O57" s="63">
        <v>0</v>
      </c>
      <c r="P57" s="73">
        <v>1</v>
      </c>
      <c r="Q57" s="74">
        <v>1</v>
      </c>
      <c r="R57" s="63">
        <v>0</v>
      </c>
      <c r="S57" s="62">
        <v>0</v>
      </c>
      <c r="T57" s="63">
        <v>0</v>
      </c>
      <c r="U57" s="63">
        <v>0</v>
      </c>
      <c r="V57" s="63">
        <v>0</v>
      </c>
      <c r="W57" s="63">
        <v>0</v>
      </c>
      <c r="X57" s="89">
        <v>3.03</v>
      </c>
      <c r="Y57" s="62">
        <v>0</v>
      </c>
      <c r="Z57" s="63">
        <v>0</v>
      </c>
      <c r="AA57" s="63">
        <v>0</v>
      </c>
      <c r="AB57" s="88">
        <v>-3.22</v>
      </c>
      <c r="AC57" s="88">
        <v>-1.62</v>
      </c>
      <c r="AD57" s="66" t="s">
        <v>25</v>
      </c>
    </row>
    <row r="58" spans="1:31" ht="17.25" thickBot="1">
      <c r="A58" s="75">
        <v>56</v>
      </c>
      <c r="B58" s="60" t="s">
        <v>3062</v>
      </c>
      <c r="C58" s="61" t="s">
        <v>2115</v>
      </c>
      <c r="D58" s="72" t="s">
        <v>105</v>
      </c>
      <c r="E58" s="61" t="s">
        <v>2646</v>
      </c>
      <c r="F58" s="72" t="s">
        <v>3063</v>
      </c>
      <c r="G58" s="72">
        <v>1998</v>
      </c>
      <c r="H58" s="73">
        <v>1</v>
      </c>
      <c r="I58" s="74">
        <v>30</v>
      </c>
      <c r="J58" s="74">
        <v>30</v>
      </c>
      <c r="K58" s="74">
        <v>33.299999999999997</v>
      </c>
      <c r="L58" s="74">
        <v>0.3</v>
      </c>
      <c r="M58" s="62">
        <v>0</v>
      </c>
      <c r="N58" s="63"/>
      <c r="O58" s="63">
        <v>0</v>
      </c>
      <c r="P58" s="73">
        <v>1</v>
      </c>
      <c r="Q58" s="74">
        <v>30</v>
      </c>
      <c r="R58" s="63">
        <v>0</v>
      </c>
      <c r="S58" s="62">
        <v>0</v>
      </c>
      <c r="T58" s="63">
        <v>0</v>
      </c>
      <c r="U58" s="74">
        <v>1</v>
      </c>
      <c r="V58" s="88">
        <v>-1</v>
      </c>
      <c r="W58" s="88">
        <v>-3</v>
      </c>
      <c r="X58" s="63">
        <v>0</v>
      </c>
      <c r="Y58" s="73">
        <v>0.1</v>
      </c>
      <c r="Z58" s="74">
        <v>1</v>
      </c>
      <c r="AA58" s="88">
        <v>-0.9</v>
      </c>
      <c r="AB58" s="88">
        <v>-2.76</v>
      </c>
      <c r="AC58" s="88">
        <v>-1.72</v>
      </c>
      <c r="AD58" s="66" t="s">
        <v>25</v>
      </c>
    </row>
    <row r="59" spans="1:31" ht="17.25" thickBot="1">
      <c r="A59" s="75">
        <v>57</v>
      </c>
      <c r="B59" s="60" t="s">
        <v>193</v>
      </c>
      <c r="C59" s="61" t="s">
        <v>2110</v>
      </c>
      <c r="D59" s="72" t="s">
        <v>107</v>
      </c>
      <c r="E59" s="61" t="s">
        <v>93</v>
      </c>
      <c r="F59" s="72" t="s">
        <v>3064</v>
      </c>
      <c r="G59" s="72">
        <v>2002</v>
      </c>
      <c r="H59" s="73">
        <v>1</v>
      </c>
      <c r="I59" s="74">
        <v>14</v>
      </c>
      <c r="J59" s="74">
        <v>14</v>
      </c>
      <c r="K59" s="74">
        <v>15.6</v>
      </c>
      <c r="L59" s="74">
        <v>0.2</v>
      </c>
      <c r="M59" s="62">
        <v>0</v>
      </c>
      <c r="N59" s="63"/>
      <c r="O59" s="63">
        <v>0</v>
      </c>
      <c r="P59" s="73">
        <v>1</v>
      </c>
      <c r="Q59" s="74">
        <v>14</v>
      </c>
      <c r="R59" s="63">
        <v>0</v>
      </c>
      <c r="S59" s="62">
        <v>0</v>
      </c>
      <c r="T59" s="63">
        <v>0</v>
      </c>
      <c r="U59" s="63">
        <v>0</v>
      </c>
      <c r="V59" s="63">
        <v>0</v>
      </c>
      <c r="W59" s="63">
        <v>0</v>
      </c>
      <c r="X59" s="89">
        <v>1.18</v>
      </c>
      <c r="Y59" s="73">
        <v>0.8</v>
      </c>
      <c r="Z59" s="74">
        <v>0.3</v>
      </c>
      <c r="AA59" s="89">
        <v>0.5</v>
      </c>
      <c r="AB59" s="89">
        <v>3.3</v>
      </c>
      <c r="AC59" s="89">
        <v>3.1</v>
      </c>
      <c r="AD59" s="66" t="s">
        <v>25</v>
      </c>
    </row>
    <row r="60" spans="1:31" ht="17.25" thickBot="1">
      <c r="A60" s="75">
        <v>58</v>
      </c>
      <c r="B60" s="60" t="s">
        <v>1054</v>
      </c>
      <c r="C60" s="61" t="s">
        <v>2111</v>
      </c>
      <c r="D60" s="72" t="s">
        <v>105</v>
      </c>
      <c r="E60" s="61" t="s">
        <v>73</v>
      </c>
      <c r="F60" s="72" t="s">
        <v>3378</v>
      </c>
      <c r="G60" s="72">
        <v>2004</v>
      </c>
      <c r="H60" s="62">
        <v>0</v>
      </c>
      <c r="I60" s="63"/>
      <c r="J60" s="63"/>
      <c r="K60" s="63"/>
      <c r="L60" s="63"/>
      <c r="M60" s="62">
        <v>0</v>
      </c>
      <c r="N60" s="63"/>
      <c r="O60" s="63">
        <v>0</v>
      </c>
      <c r="P60" s="62">
        <v>0</v>
      </c>
      <c r="Q60" s="63"/>
      <c r="R60" s="74">
        <v>1</v>
      </c>
      <c r="S60" s="62"/>
      <c r="T60" s="63"/>
      <c r="U60" s="63"/>
      <c r="V60" s="63"/>
      <c r="W60" s="63"/>
      <c r="X60" s="63"/>
      <c r="Y60" s="62"/>
      <c r="Z60" s="63"/>
      <c r="AA60" s="63"/>
      <c r="AB60" s="63"/>
      <c r="AC60" s="63"/>
      <c r="AD60" s="66" t="s">
        <v>25</v>
      </c>
    </row>
    <row r="61" spans="1:31" ht="17.25" thickBot="1">
      <c r="A61" s="75">
        <v>59</v>
      </c>
      <c r="B61" s="60" t="s">
        <v>195</v>
      </c>
      <c r="C61" s="61" t="s">
        <v>2102</v>
      </c>
      <c r="D61" s="72" t="s">
        <v>107</v>
      </c>
      <c r="E61" s="61" t="s">
        <v>67</v>
      </c>
      <c r="F61" s="72" t="s">
        <v>3065</v>
      </c>
      <c r="G61" s="72">
        <v>1992</v>
      </c>
      <c r="H61" s="73">
        <v>1</v>
      </c>
      <c r="I61" s="74">
        <v>90</v>
      </c>
      <c r="J61" s="74">
        <v>90</v>
      </c>
      <c r="K61" s="74">
        <v>100</v>
      </c>
      <c r="L61" s="74">
        <v>1</v>
      </c>
      <c r="M61" s="73">
        <v>1</v>
      </c>
      <c r="N61" s="74">
        <v>90</v>
      </c>
      <c r="O61" s="74">
        <v>1</v>
      </c>
      <c r="P61" s="62">
        <v>0</v>
      </c>
      <c r="Q61" s="63"/>
      <c r="R61" s="63">
        <v>0</v>
      </c>
      <c r="S61" s="73">
        <v>3</v>
      </c>
      <c r="T61" s="74">
        <v>5</v>
      </c>
      <c r="U61" s="74">
        <v>1</v>
      </c>
      <c r="V61" s="89">
        <v>4</v>
      </c>
      <c r="W61" s="89">
        <v>4</v>
      </c>
      <c r="X61" s="63"/>
      <c r="Y61" s="73">
        <v>3.3</v>
      </c>
      <c r="Z61" s="74">
        <v>1.8</v>
      </c>
      <c r="AA61" s="89">
        <v>1.6</v>
      </c>
      <c r="AB61" s="89">
        <v>1.58</v>
      </c>
      <c r="AC61" s="63"/>
      <c r="AD61" s="66" t="s">
        <v>25</v>
      </c>
    </row>
    <row r="62" spans="1:31" ht="17.25" thickBot="1">
      <c r="A62" s="75">
        <v>60</v>
      </c>
      <c r="B62" s="60" t="s">
        <v>3379</v>
      </c>
      <c r="C62" s="61" t="s">
        <v>2102</v>
      </c>
      <c r="D62" s="72" t="s">
        <v>103</v>
      </c>
      <c r="E62" s="61" t="s">
        <v>81</v>
      </c>
      <c r="F62" s="72" t="s">
        <v>3259</v>
      </c>
      <c r="G62" s="72">
        <v>2003</v>
      </c>
      <c r="H62" s="62">
        <v>0</v>
      </c>
      <c r="I62" s="63"/>
      <c r="J62" s="63"/>
      <c r="K62" s="63"/>
      <c r="L62" s="63"/>
      <c r="M62" s="62">
        <v>0</v>
      </c>
      <c r="N62" s="63"/>
      <c r="O62" s="63">
        <v>0</v>
      </c>
      <c r="P62" s="62">
        <v>0</v>
      </c>
      <c r="Q62" s="63"/>
      <c r="R62" s="74">
        <v>1</v>
      </c>
      <c r="S62" s="62"/>
      <c r="T62" s="63"/>
      <c r="U62" s="63"/>
      <c r="V62" s="63"/>
      <c r="W62" s="63"/>
      <c r="X62" s="63"/>
      <c r="Y62" s="62"/>
      <c r="Z62" s="63"/>
      <c r="AA62" s="63"/>
      <c r="AB62" s="63"/>
      <c r="AC62" s="63"/>
      <c r="AD62" s="66" t="s">
        <v>25</v>
      </c>
    </row>
    <row r="63" spans="1:31" ht="17.25" thickBot="1">
      <c r="A63" s="75">
        <v>61</v>
      </c>
      <c r="B63" s="60" t="s">
        <v>198</v>
      </c>
      <c r="C63" s="61" t="s">
        <v>2101</v>
      </c>
      <c r="D63" s="72" t="s">
        <v>105</v>
      </c>
      <c r="E63" s="61" t="s">
        <v>75</v>
      </c>
      <c r="F63" s="72" t="s">
        <v>3066</v>
      </c>
      <c r="G63" s="72">
        <v>1991</v>
      </c>
      <c r="H63" s="73">
        <v>1</v>
      </c>
      <c r="I63" s="74">
        <v>57</v>
      </c>
      <c r="J63" s="74">
        <v>57</v>
      </c>
      <c r="K63" s="74">
        <v>63.3</v>
      </c>
      <c r="L63" s="74">
        <v>0.6</v>
      </c>
      <c r="M63" s="73">
        <v>1</v>
      </c>
      <c r="N63" s="74">
        <v>57</v>
      </c>
      <c r="O63" s="63">
        <v>0</v>
      </c>
      <c r="P63" s="62">
        <v>0</v>
      </c>
      <c r="Q63" s="63"/>
      <c r="R63" s="63">
        <v>0</v>
      </c>
      <c r="S63" s="73">
        <v>3</v>
      </c>
      <c r="T63" s="63">
        <v>0</v>
      </c>
      <c r="U63" s="63">
        <v>0</v>
      </c>
      <c r="V63" s="63">
        <v>0</v>
      </c>
      <c r="W63" s="63">
        <v>0</v>
      </c>
      <c r="X63" s="88">
        <v>-2.73</v>
      </c>
      <c r="Y63" s="73">
        <v>0.2</v>
      </c>
      <c r="Z63" s="74">
        <v>2.1</v>
      </c>
      <c r="AA63" s="88">
        <v>-1.9</v>
      </c>
      <c r="AB63" s="88">
        <v>-2.96</v>
      </c>
      <c r="AC63" s="88">
        <v>-4.75</v>
      </c>
      <c r="AD63" s="66" t="s">
        <v>25</v>
      </c>
    </row>
    <row r="64" spans="1:31" ht="17.25" thickBot="1">
      <c r="A64" s="75">
        <v>62</v>
      </c>
      <c r="B64" s="60" t="s">
        <v>3380</v>
      </c>
      <c r="C64" s="61" t="s">
        <v>2101</v>
      </c>
      <c r="D64" s="72" t="s">
        <v>105</v>
      </c>
      <c r="E64" s="61" t="s">
        <v>2999</v>
      </c>
      <c r="F64" s="72" t="s">
        <v>3381</v>
      </c>
      <c r="G64" s="72">
        <v>1998</v>
      </c>
      <c r="H64" s="62">
        <v>0</v>
      </c>
      <c r="I64" s="63"/>
      <c r="J64" s="63"/>
      <c r="K64" s="63"/>
      <c r="L64" s="63"/>
      <c r="M64" s="62">
        <v>0</v>
      </c>
      <c r="N64" s="63"/>
      <c r="O64" s="63">
        <v>0</v>
      </c>
      <c r="P64" s="62">
        <v>0</v>
      </c>
      <c r="Q64" s="63"/>
      <c r="R64" s="74">
        <v>1</v>
      </c>
      <c r="S64" s="62"/>
      <c r="T64" s="63"/>
      <c r="U64" s="63"/>
      <c r="V64" s="63"/>
      <c r="W64" s="63"/>
      <c r="X64" s="63"/>
      <c r="Y64" s="62"/>
      <c r="Z64" s="63"/>
      <c r="AA64" s="63"/>
      <c r="AB64" s="63"/>
      <c r="AC64" s="63"/>
      <c r="AD64" s="66" t="s">
        <v>25</v>
      </c>
    </row>
    <row r="65" spans="1:30" ht="17.25" thickBot="1">
      <c r="A65" s="75">
        <v>63</v>
      </c>
      <c r="B65" s="60" t="s">
        <v>204</v>
      </c>
      <c r="C65" s="61" t="s">
        <v>2122</v>
      </c>
      <c r="D65" s="72" t="s">
        <v>103</v>
      </c>
      <c r="E65" s="61" t="s">
        <v>96</v>
      </c>
      <c r="F65" s="72" t="s">
        <v>3382</v>
      </c>
      <c r="G65" s="72">
        <v>2002</v>
      </c>
      <c r="H65" s="62">
        <v>0</v>
      </c>
      <c r="I65" s="63"/>
      <c r="J65" s="63"/>
      <c r="K65" s="63"/>
      <c r="L65" s="63"/>
      <c r="M65" s="62">
        <v>0</v>
      </c>
      <c r="N65" s="63"/>
      <c r="O65" s="63">
        <v>0</v>
      </c>
      <c r="P65" s="62">
        <v>0</v>
      </c>
      <c r="Q65" s="63"/>
      <c r="R65" s="74">
        <v>1</v>
      </c>
      <c r="S65" s="62"/>
      <c r="T65" s="63"/>
      <c r="U65" s="63"/>
      <c r="V65" s="63"/>
      <c r="W65" s="63"/>
      <c r="X65" s="63"/>
      <c r="Y65" s="62"/>
      <c r="Z65" s="63"/>
      <c r="AA65" s="63"/>
      <c r="AB65" s="63"/>
      <c r="AC65" s="63"/>
      <c r="AD65" s="66" t="s">
        <v>25</v>
      </c>
    </row>
    <row r="66" spans="1:30" ht="17.25" thickBot="1">
      <c r="A66" s="75">
        <v>64</v>
      </c>
      <c r="B66" s="60" t="s">
        <v>207</v>
      </c>
      <c r="C66" s="61" t="s">
        <v>2112</v>
      </c>
      <c r="D66" s="72" t="s">
        <v>107</v>
      </c>
      <c r="E66" s="61" t="s">
        <v>83</v>
      </c>
      <c r="F66" s="72" t="s">
        <v>3067</v>
      </c>
      <c r="G66" s="72">
        <v>1993</v>
      </c>
      <c r="H66" s="73">
        <v>1</v>
      </c>
      <c r="I66" s="74">
        <v>27</v>
      </c>
      <c r="J66" s="74">
        <v>27</v>
      </c>
      <c r="K66" s="74">
        <v>30</v>
      </c>
      <c r="L66" s="74">
        <v>0.3</v>
      </c>
      <c r="M66" s="62">
        <v>0</v>
      </c>
      <c r="N66" s="63"/>
      <c r="O66" s="63">
        <v>0</v>
      </c>
      <c r="P66" s="73">
        <v>1</v>
      </c>
      <c r="Q66" s="74">
        <v>27</v>
      </c>
      <c r="R66" s="63">
        <v>0</v>
      </c>
      <c r="S66" s="62">
        <v>0</v>
      </c>
      <c r="T66" s="63">
        <v>0</v>
      </c>
      <c r="U66" s="74">
        <v>2</v>
      </c>
      <c r="V66" s="88">
        <v>-2</v>
      </c>
      <c r="W66" s="88">
        <v>-6.67</v>
      </c>
      <c r="X66" s="88">
        <v>-3.81</v>
      </c>
      <c r="Y66" s="73">
        <v>1.1000000000000001</v>
      </c>
      <c r="Z66" s="74">
        <v>1.5</v>
      </c>
      <c r="AA66" s="88">
        <v>-0.4</v>
      </c>
      <c r="AB66" s="88">
        <v>-1.24</v>
      </c>
      <c r="AC66" s="89">
        <v>0.49</v>
      </c>
      <c r="AD66" s="66" t="s">
        <v>25</v>
      </c>
    </row>
    <row r="67" spans="1:30" ht="17.25" thickBot="1">
      <c r="A67" s="75">
        <v>65</v>
      </c>
      <c r="B67" s="60" t="s">
        <v>210</v>
      </c>
      <c r="C67" s="61" t="s">
        <v>2112</v>
      </c>
      <c r="D67" s="72" t="s">
        <v>105</v>
      </c>
      <c r="E67" s="61" t="s">
        <v>69</v>
      </c>
      <c r="F67" s="72" t="s">
        <v>3068</v>
      </c>
      <c r="G67" s="72">
        <v>1992</v>
      </c>
      <c r="H67" s="73">
        <v>1</v>
      </c>
      <c r="I67" s="74">
        <v>90</v>
      </c>
      <c r="J67" s="74">
        <v>90</v>
      </c>
      <c r="K67" s="74">
        <v>100</v>
      </c>
      <c r="L67" s="74">
        <v>1</v>
      </c>
      <c r="M67" s="73">
        <v>1</v>
      </c>
      <c r="N67" s="74">
        <v>90</v>
      </c>
      <c r="O67" s="74">
        <v>1</v>
      </c>
      <c r="P67" s="62">
        <v>0</v>
      </c>
      <c r="Q67" s="63"/>
      <c r="R67" s="63">
        <v>0</v>
      </c>
      <c r="S67" s="73">
        <v>3</v>
      </c>
      <c r="T67" s="74">
        <v>1</v>
      </c>
      <c r="U67" s="63">
        <v>0</v>
      </c>
      <c r="V67" s="89">
        <v>1</v>
      </c>
      <c r="W67" s="89">
        <v>1</v>
      </c>
      <c r="X67" s="63"/>
      <c r="Y67" s="73">
        <v>1.5</v>
      </c>
      <c r="Z67" s="74">
        <v>2.1</v>
      </c>
      <c r="AA67" s="88">
        <v>-0.7</v>
      </c>
      <c r="AB67" s="88">
        <v>-0.69</v>
      </c>
      <c r="AC67" s="63"/>
      <c r="AD67" s="66" t="s">
        <v>25</v>
      </c>
    </row>
    <row r="68" spans="1:30" ht="17.25" thickBot="1">
      <c r="A68" s="75">
        <v>66</v>
      </c>
      <c r="B68" s="60" t="s">
        <v>212</v>
      </c>
      <c r="C68" s="61" t="s">
        <v>2124</v>
      </c>
      <c r="D68" s="72" t="s">
        <v>2137</v>
      </c>
      <c r="E68" s="61" t="s">
        <v>83</v>
      </c>
      <c r="F68" s="72" t="s">
        <v>3069</v>
      </c>
      <c r="G68" s="72">
        <v>1997</v>
      </c>
      <c r="H68" s="73">
        <v>1</v>
      </c>
      <c r="I68" s="74">
        <v>86</v>
      </c>
      <c r="J68" s="74">
        <v>86</v>
      </c>
      <c r="K68" s="74">
        <v>95.6</v>
      </c>
      <c r="L68" s="74">
        <v>1</v>
      </c>
      <c r="M68" s="73">
        <v>1</v>
      </c>
      <c r="N68" s="74">
        <v>86</v>
      </c>
      <c r="O68" s="63">
        <v>0</v>
      </c>
      <c r="P68" s="62">
        <v>0</v>
      </c>
      <c r="Q68" s="63"/>
      <c r="R68" s="63">
        <v>0</v>
      </c>
      <c r="S68" s="62">
        <v>0</v>
      </c>
      <c r="T68" s="74">
        <v>1</v>
      </c>
      <c r="U68" s="74">
        <v>4</v>
      </c>
      <c r="V68" s="88">
        <v>-3</v>
      </c>
      <c r="W68" s="88">
        <v>-3.14</v>
      </c>
      <c r="X68" s="89">
        <v>19.36</v>
      </c>
      <c r="Y68" s="73">
        <v>1.5</v>
      </c>
      <c r="Z68" s="74">
        <v>2.8</v>
      </c>
      <c r="AA68" s="88">
        <v>-1.3</v>
      </c>
      <c r="AB68" s="88">
        <v>-1.39</v>
      </c>
      <c r="AC68" s="89">
        <v>4.33</v>
      </c>
      <c r="AD68" s="66" t="s">
        <v>25</v>
      </c>
    </row>
    <row r="69" spans="1:30" ht="17.25" thickBot="1">
      <c r="A69" s="75">
        <v>67</v>
      </c>
      <c r="B69" s="60" t="s">
        <v>216</v>
      </c>
      <c r="C69" s="61" t="s">
        <v>2113</v>
      </c>
      <c r="D69" s="72" t="s">
        <v>105</v>
      </c>
      <c r="E69" s="61" t="s">
        <v>73</v>
      </c>
      <c r="F69" s="72" t="s">
        <v>3070</v>
      </c>
      <c r="G69" s="72">
        <v>2004</v>
      </c>
      <c r="H69" s="73">
        <v>1</v>
      </c>
      <c r="I69" s="74">
        <v>3</v>
      </c>
      <c r="J69" s="74">
        <v>3</v>
      </c>
      <c r="K69" s="74">
        <v>3.3</v>
      </c>
      <c r="L69" s="63">
        <v>0</v>
      </c>
      <c r="M69" s="62">
        <v>0</v>
      </c>
      <c r="N69" s="63"/>
      <c r="O69" s="63">
        <v>0</v>
      </c>
      <c r="P69" s="73">
        <v>1</v>
      </c>
      <c r="Q69" s="74">
        <v>3</v>
      </c>
      <c r="R69" s="63">
        <v>0</v>
      </c>
      <c r="S69" s="73">
        <v>3</v>
      </c>
      <c r="T69" s="74">
        <v>1</v>
      </c>
      <c r="U69" s="63">
        <v>0</v>
      </c>
      <c r="V69" s="89">
        <v>1</v>
      </c>
      <c r="W69" s="89">
        <v>30</v>
      </c>
      <c r="X69" s="89">
        <v>27.93</v>
      </c>
      <c r="Y69" s="73">
        <v>1.2</v>
      </c>
      <c r="Z69" s="74">
        <v>0.2</v>
      </c>
      <c r="AA69" s="89">
        <v>0.9</v>
      </c>
      <c r="AB69" s="89">
        <v>28.13</v>
      </c>
      <c r="AC69" s="89">
        <v>26.47</v>
      </c>
      <c r="AD69" s="66" t="s">
        <v>25</v>
      </c>
    </row>
    <row r="70" spans="1:30" ht="17.25" thickBot="1">
      <c r="A70" s="75">
        <v>68</v>
      </c>
      <c r="B70" s="60" t="s">
        <v>220</v>
      </c>
      <c r="C70" s="61" t="s">
        <v>2102</v>
      </c>
      <c r="D70" s="72" t="s">
        <v>2123</v>
      </c>
      <c r="E70" s="61" t="s">
        <v>83</v>
      </c>
      <c r="F70" s="72" t="s">
        <v>3383</v>
      </c>
      <c r="G70" s="72">
        <v>1995</v>
      </c>
      <c r="H70" s="62">
        <v>0</v>
      </c>
      <c r="I70" s="63"/>
      <c r="J70" s="63"/>
      <c r="K70" s="63"/>
      <c r="L70" s="63"/>
      <c r="M70" s="62">
        <v>0</v>
      </c>
      <c r="N70" s="63"/>
      <c r="O70" s="63">
        <v>0</v>
      </c>
      <c r="P70" s="62">
        <v>0</v>
      </c>
      <c r="Q70" s="63"/>
      <c r="R70" s="74">
        <v>1</v>
      </c>
      <c r="S70" s="62"/>
      <c r="T70" s="63"/>
      <c r="U70" s="63"/>
      <c r="V70" s="63"/>
      <c r="W70" s="63"/>
      <c r="X70" s="63"/>
      <c r="Y70" s="62"/>
      <c r="Z70" s="63"/>
      <c r="AA70" s="63"/>
      <c r="AB70" s="63"/>
      <c r="AC70" s="63"/>
      <c r="AD70" s="66" t="s">
        <v>25</v>
      </c>
    </row>
    <row r="71" spans="1:30" ht="17.25" thickBot="1">
      <c r="A71" s="75">
        <v>69</v>
      </c>
      <c r="B71" s="60" t="s">
        <v>222</v>
      </c>
      <c r="C71" s="61" t="s">
        <v>2102</v>
      </c>
      <c r="D71" s="72" t="s">
        <v>107</v>
      </c>
      <c r="E71" s="61" t="s">
        <v>81</v>
      </c>
      <c r="F71" s="72" t="s">
        <v>3071</v>
      </c>
      <c r="G71" s="72">
        <v>1996</v>
      </c>
      <c r="H71" s="73">
        <v>1</v>
      </c>
      <c r="I71" s="74">
        <v>89</v>
      </c>
      <c r="J71" s="74">
        <v>89</v>
      </c>
      <c r="K71" s="74">
        <v>98.9</v>
      </c>
      <c r="L71" s="74">
        <v>1</v>
      </c>
      <c r="M71" s="73">
        <v>1</v>
      </c>
      <c r="N71" s="74">
        <v>89</v>
      </c>
      <c r="O71" s="63">
        <v>0</v>
      </c>
      <c r="P71" s="62">
        <v>0</v>
      </c>
      <c r="Q71" s="63"/>
      <c r="R71" s="63">
        <v>0</v>
      </c>
      <c r="S71" s="73">
        <v>1</v>
      </c>
      <c r="T71" s="74">
        <v>1</v>
      </c>
      <c r="U71" s="74">
        <v>1</v>
      </c>
      <c r="V71" s="63">
        <v>0</v>
      </c>
      <c r="W71" s="63">
        <v>0</v>
      </c>
      <c r="X71" s="63">
        <v>0</v>
      </c>
      <c r="Y71" s="73">
        <v>1.4</v>
      </c>
      <c r="Z71" s="74">
        <v>1.3</v>
      </c>
      <c r="AA71" s="89">
        <v>0.1</v>
      </c>
      <c r="AB71" s="89">
        <v>0.1</v>
      </c>
      <c r="AC71" s="89">
        <v>1.36</v>
      </c>
      <c r="AD71" s="66" t="s">
        <v>25</v>
      </c>
    </row>
    <row r="72" spans="1:30" ht="17.25" thickBot="1">
      <c r="A72" s="75">
        <v>70</v>
      </c>
      <c r="B72" s="60" t="s">
        <v>3072</v>
      </c>
      <c r="C72" s="61" t="s">
        <v>2108</v>
      </c>
      <c r="D72" s="72" t="s">
        <v>105</v>
      </c>
      <c r="E72" s="61" t="s">
        <v>2999</v>
      </c>
      <c r="F72" s="72" t="s">
        <v>3073</v>
      </c>
      <c r="G72" s="72">
        <v>1999</v>
      </c>
      <c r="H72" s="73">
        <v>1</v>
      </c>
      <c r="I72" s="74">
        <v>87</v>
      </c>
      <c r="J72" s="74">
        <v>87</v>
      </c>
      <c r="K72" s="74">
        <v>96.7</v>
      </c>
      <c r="L72" s="74">
        <v>1</v>
      </c>
      <c r="M72" s="73">
        <v>1</v>
      </c>
      <c r="N72" s="74">
        <v>87</v>
      </c>
      <c r="O72" s="63">
        <v>0</v>
      </c>
      <c r="P72" s="62">
        <v>0</v>
      </c>
      <c r="Q72" s="63"/>
      <c r="R72" s="63">
        <v>0</v>
      </c>
      <c r="S72" s="62">
        <v>0</v>
      </c>
      <c r="T72" s="74">
        <v>1</v>
      </c>
      <c r="U72" s="74">
        <v>3</v>
      </c>
      <c r="V72" s="88">
        <v>-2</v>
      </c>
      <c r="W72" s="88">
        <v>-2.0699999999999998</v>
      </c>
      <c r="X72" s="89">
        <v>27.93</v>
      </c>
      <c r="Y72" s="73">
        <v>1.2</v>
      </c>
      <c r="Z72" s="74">
        <v>2.8</v>
      </c>
      <c r="AA72" s="88">
        <v>-1.6</v>
      </c>
      <c r="AB72" s="88">
        <v>-1.66</v>
      </c>
      <c r="AC72" s="89">
        <v>26.47</v>
      </c>
      <c r="AD72" s="66" t="s">
        <v>25</v>
      </c>
    </row>
    <row r="73" spans="1:30" ht="17.25" thickBot="1">
      <c r="A73" s="75">
        <v>71</v>
      </c>
      <c r="B73" s="60" t="s">
        <v>224</v>
      </c>
      <c r="C73" s="61" t="s">
        <v>2101</v>
      </c>
      <c r="D73" s="72" t="s">
        <v>105</v>
      </c>
      <c r="E73" s="61" t="s">
        <v>95</v>
      </c>
      <c r="F73" s="72" t="s">
        <v>3074</v>
      </c>
      <c r="G73" s="72">
        <v>1995</v>
      </c>
      <c r="H73" s="73">
        <v>1</v>
      </c>
      <c r="I73" s="74">
        <v>66</v>
      </c>
      <c r="J73" s="74">
        <v>66</v>
      </c>
      <c r="K73" s="74">
        <v>73.3</v>
      </c>
      <c r="L73" s="74">
        <v>0.7</v>
      </c>
      <c r="M73" s="73">
        <v>1</v>
      </c>
      <c r="N73" s="74">
        <v>66</v>
      </c>
      <c r="O73" s="63">
        <v>0</v>
      </c>
      <c r="P73" s="62">
        <v>0</v>
      </c>
      <c r="Q73" s="63"/>
      <c r="R73" s="63">
        <v>0</v>
      </c>
      <c r="S73" s="73">
        <v>1</v>
      </c>
      <c r="T73" s="63">
        <v>0</v>
      </c>
      <c r="U73" s="74">
        <v>1</v>
      </c>
      <c r="V73" s="88">
        <v>-1</v>
      </c>
      <c r="W73" s="88">
        <v>-1.36</v>
      </c>
      <c r="X73" s="88">
        <v>-5.1100000000000003</v>
      </c>
      <c r="Y73" s="73">
        <v>0.3</v>
      </c>
      <c r="Z73" s="74">
        <v>0.8</v>
      </c>
      <c r="AA73" s="88">
        <v>-0.6</v>
      </c>
      <c r="AB73" s="88">
        <v>-0.75</v>
      </c>
      <c r="AC73" s="88">
        <v>-3.79</v>
      </c>
      <c r="AD73" s="66" t="s">
        <v>25</v>
      </c>
    </row>
    <row r="74" spans="1:30" ht="17.25" thickBot="1">
      <c r="A74" s="75">
        <v>72</v>
      </c>
      <c r="B74" s="60" t="s">
        <v>226</v>
      </c>
      <c r="C74" s="61" t="s">
        <v>2102</v>
      </c>
      <c r="D74" s="72" t="s">
        <v>105</v>
      </c>
      <c r="E74" s="61" t="s">
        <v>81</v>
      </c>
      <c r="F74" s="72" t="s">
        <v>3075</v>
      </c>
      <c r="G74" s="72">
        <v>2003</v>
      </c>
      <c r="H74" s="73">
        <v>1</v>
      </c>
      <c r="I74" s="74">
        <v>80</v>
      </c>
      <c r="J74" s="74">
        <v>80</v>
      </c>
      <c r="K74" s="74">
        <v>88.9</v>
      </c>
      <c r="L74" s="74">
        <v>0.9</v>
      </c>
      <c r="M74" s="73">
        <v>1</v>
      </c>
      <c r="N74" s="74">
        <v>80</v>
      </c>
      <c r="O74" s="63">
        <v>0</v>
      </c>
      <c r="P74" s="62">
        <v>0</v>
      </c>
      <c r="Q74" s="63"/>
      <c r="R74" s="63">
        <v>0</v>
      </c>
      <c r="S74" s="73">
        <v>1</v>
      </c>
      <c r="T74" s="74">
        <v>1</v>
      </c>
      <c r="U74" s="74">
        <v>1</v>
      </c>
      <c r="V74" s="63">
        <v>0</v>
      </c>
      <c r="W74" s="63">
        <v>0</v>
      </c>
      <c r="X74" s="63">
        <v>0</v>
      </c>
      <c r="Y74" s="73">
        <v>1.4</v>
      </c>
      <c r="Z74" s="74">
        <v>1.2</v>
      </c>
      <c r="AA74" s="89">
        <v>0.1</v>
      </c>
      <c r="AB74" s="89">
        <v>0.14000000000000001</v>
      </c>
      <c r="AC74" s="89">
        <v>0.47</v>
      </c>
      <c r="AD74" s="66" t="s">
        <v>25</v>
      </c>
    </row>
    <row r="75" spans="1:30" ht="17.25" thickBot="1">
      <c r="A75" s="75">
        <v>73</v>
      </c>
      <c r="B75" s="60" t="s">
        <v>229</v>
      </c>
      <c r="C75" s="61" t="s">
        <v>2102</v>
      </c>
      <c r="D75" s="72" t="s">
        <v>107</v>
      </c>
      <c r="E75" s="61" t="s">
        <v>85</v>
      </c>
      <c r="F75" s="72" t="s">
        <v>3384</v>
      </c>
      <c r="G75" s="72">
        <v>1991</v>
      </c>
      <c r="H75" s="62">
        <v>0</v>
      </c>
      <c r="I75" s="63"/>
      <c r="J75" s="63"/>
      <c r="K75" s="63"/>
      <c r="L75" s="63"/>
      <c r="M75" s="62">
        <v>0</v>
      </c>
      <c r="N75" s="63"/>
      <c r="O75" s="63">
        <v>0</v>
      </c>
      <c r="P75" s="62">
        <v>0</v>
      </c>
      <c r="Q75" s="63"/>
      <c r="R75" s="74">
        <v>1</v>
      </c>
      <c r="S75" s="62"/>
      <c r="T75" s="63"/>
      <c r="U75" s="63"/>
      <c r="V75" s="63"/>
      <c r="W75" s="63"/>
      <c r="X75" s="63"/>
      <c r="Y75" s="62"/>
      <c r="Z75" s="63"/>
      <c r="AA75" s="63"/>
      <c r="AB75" s="63"/>
      <c r="AC75" s="63"/>
      <c r="AD75" s="66" t="s">
        <v>25</v>
      </c>
    </row>
    <row r="76" spans="1:30" ht="17.25" thickBot="1">
      <c r="A76" s="75">
        <v>74</v>
      </c>
      <c r="B76" s="60" t="s">
        <v>234</v>
      </c>
      <c r="C76" s="61" t="s">
        <v>2122</v>
      </c>
      <c r="D76" s="72" t="s">
        <v>107</v>
      </c>
      <c r="E76" s="61" t="s">
        <v>77</v>
      </c>
      <c r="F76" s="72" t="s">
        <v>3076</v>
      </c>
      <c r="G76" s="72">
        <v>2001</v>
      </c>
      <c r="H76" s="73">
        <v>1</v>
      </c>
      <c r="I76" s="74">
        <v>90</v>
      </c>
      <c r="J76" s="74">
        <v>90</v>
      </c>
      <c r="K76" s="74">
        <v>100</v>
      </c>
      <c r="L76" s="74">
        <v>1</v>
      </c>
      <c r="M76" s="73">
        <v>1</v>
      </c>
      <c r="N76" s="74">
        <v>90</v>
      </c>
      <c r="O76" s="74">
        <v>1</v>
      </c>
      <c r="P76" s="62">
        <v>0</v>
      </c>
      <c r="Q76" s="63"/>
      <c r="R76" s="63">
        <v>0</v>
      </c>
      <c r="S76" s="73">
        <v>1</v>
      </c>
      <c r="T76" s="74">
        <v>2</v>
      </c>
      <c r="U76" s="74">
        <v>2</v>
      </c>
      <c r="V76" s="63">
        <v>0</v>
      </c>
      <c r="W76" s="63">
        <v>0</v>
      </c>
      <c r="X76" s="63"/>
      <c r="Y76" s="73">
        <v>2.2000000000000002</v>
      </c>
      <c r="Z76" s="74">
        <v>1.3</v>
      </c>
      <c r="AA76" s="89">
        <v>0.9</v>
      </c>
      <c r="AB76" s="89">
        <v>0.94</v>
      </c>
      <c r="AC76" s="63"/>
      <c r="AD76" s="66" t="s">
        <v>25</v>
      </c>
    </row>
    <row r="77" spans="1:30" ht="17.25" thickBot="1">
      <c r="A77" s="75">
        <v>75</v>
      </c>
      <c r="B77" s="60" t="s">
        <v>236</v>
      </c>
      <c r="C77" s="61" t="s">
        <v>2102</v>
      </c>
      <c r="D77" s="72" t="s">
        <v>107</v>
      </c>
      <c r="E77" s="61" t="s">
        <v>81</v>
      </c>
      <c r="F77" s="72" t="s">
        <v>3077</v>
      </c>
      <c r="G77" s="72">
        <v>2003</v>
      </c>
      <c r="H77" s="73">
        <v>1</v>
      </c>
      <c r="I77" s="74">
        <v>90</v>
      </c>
      <c r="J77" s="74">
        <v>90</v>
      </c>
      <c r="K77" s="74">
        <v>100</v>
      </c>
      <c r="L77" s="74">
        <v>1</v>
      </c>
      <c r="M77" s="73">
        <v>1</v>
      </c>
      <c r="N77" s="74">
        <v>90</v>
      </c>
      <c r="O77" s="74">
        <v>1</v>
      </c>
      <c r="P77" s="62">
        <v>0</v>
      </c>
      <c r="Q77" s="63"/>
      <c r="R77" s="63">
        <v>0</v>
      </c>
      <c r="S77" s="73">
        <v>1</v>
      </c>
      <c r="T77" s="74">
        <v>1</v>
      </c>
      <c r="U77" s="74">
        <v>1</v>
      </c>
      <c r="V77" s="63">
        <v>0</v>
      </c>
      <c r="W77" s="63">
        <v>0</v>
      </c>
      <c r="X77" s="63"/>
      <c r="Y77" s="73">
        <v>1.4</v>
      </c>
      <c r="Z77" s="74">
        <v>1.3</v>
      </c>
      <c r="AA77" s="89">
        <v>0.1</v>
      </c>
      <c r="AB77" s="89">
        <v>0.09</v>
      </c>
      <c r="AC77" s="63"/>
      <c r="AD77" s="66" t="s">
        <v>25</v>
      </c>
    </row>
    <row r="78" spans="1:30" ht="17.25" thickBot="1">
      <c r="A78" s="75">
        <v>76</v>
      </c>
      <c r="B78" s="60" t="s">
        <v>3385</v>
      </c>
      <c r="C78" s="61" t="s">
        <v>2102</v>
      </c>
      <c r="D78" s="72" t="s">
        <v>2123</v>
      </c>
      <c r="E78" s="61" t="s">
        <v>2646</v>
      </c>
      <c r="F78" s="72" t="s">
        <v>3386</v>
      </c>
      <c r="G78" s="72">
        <v>1989</v>
      </c>
      <c r="H78" s="62">
        <v>0</v>
      </c>
      <c r="I78" s="63"/>
      <c r="J78" s="63"/>
      <c r="K78" s="63"/>
      <c r="L78" s="63"/>
      <c r="M78" s="62">
        <v>0</v>
      </c>
      <c r="N78" s="63"/>
      <c r="O78" s="63">
        <v>0</v>
      </c>
      <c r="P78" s="62">
        <v>0</v>
      </c>
      <c r="Q78" s="63"/>
      <c r="R78" s="74">
        <v>1</v>
      </c>
      <c r="S78" s="62"/>
      <c r="T78" s="63"/>
      <c r="U78" s="63"/>
      <c r="V78" s="63"/>
      <c r="W78" s="63"/>
      <c r="X78" s="63"/>
      <c r="Y78" s="62"/>
      <c r="Z78" s="63"/>
      <c r="AA78" s="63"/>
      <c r="AB78" s="63"/>
      <c r="AC78" s="63"/>
      <c r="AD78" s="66" t="s">
        <v>25</v>
      </c>
    </row>
    <row r="79" spans="1:30" ht="17.25" thickBot="1">
      <c r="A79" s="75">
        <v>77</v>
      </c>
      <c r="B79" s="60" t="s">
        <v>240</v>
      </c>
      <c r="C79" s="61" t="s">
        <v>2120</v>
      </c>
      <c r="D79" s="72" t="s">
        <v>105</v>
      </c>
      <c r="E79" s="61" t="s">
        <v>91</v>
      </c>
      <c r="F79" s="72" t="s">
        <v>3078</v>
      </c>
      <c r="G79" s="72">
        <v>1996</v>
      </c>
      <c r="H79" s="73">
        <v>1</v>
      </c>
      <c r="I79" s="74">
        <v>1</v>
      </c>
      <c r="J79" s="74">
        <v>1</v>
      </c>
      <c r="K79" s="74">
        <v>1.1000000000000001</v>
      </c>
      <c r="L79" s="63">
        <v>0</v>
      </c>
      <c r="M79" s="62">
        <v>0</v>
      </c>
      <c r="N79" s="63"/>
      <c r="O79" s="63">
        <v>0</v>
      </c>
      <c r="P79" s="73">
        <v>1</v>
      </c>
      <c r="Q79" s="74">
        <v>1</v>
      </c>
      <c r="R79" s="63">
        <v>0</v>
      </c>
      <c r="S79" s="73">
        <v>1</v>
      </c>
      <c r="T79" s="63">
        <v>0</v>
      </c>
      <c r="U79" s="63">
        <v>0</v>
      </c>
      <c r="V79" s="63">
        <v>0</v>
      </c>
      <c r="W79" s="63">
        <v>0</v>
      </c>
      <c r="X79" s="63">
        <v>0</v>
      </c>
      <c r="Y79" s="62">
        <v>0</v>
      </c>
      <c r="Z79" s="63">
        <v>0</v>
      </c>
      <c r="AA79" s="63">
        <v>0</v>
      </c>
      <c r="AB79" s="63">
        <v>0</v>
      </c>
      <c r="AC79" s="89">
        <v>0.26</v>
      </c>
      <c r="AD79" s="66" t="s">
        <v>25</v>
      </c>
    </row>
    <row r="80" spans="1:30" ht="17.25" thickBot="1">
      <c r="A80" s="75">
        <v>78</v>
      </c>
      <c r="B80" s="60" t="s">
        <v>243</v>
      </c>
      <c r="C80" s="61" t="s">
        <v>2135</v>
      </c>
      <c r="D80" s="72" t="s">
        <v>107</v>
      </c>
      <c r="E80" s="61" t="s">
        <v>91</v>
      </c>
      <c r="F80" s="72" t="s">
        <v>3079</v>
      </c>
      <c r="G80" s="72">
        <v>1992</v>
      </c>
      <c r="H80" s="73">
        <v>1</v>
      </c>
      <c r="I80" s="74">
        <v>90</v>
      </c>
      <c r="J80" s="74">
        <v>90</v>
      </c>
      <c r="K80" s="74">
        <v>100</v>
      </c>
      <c r="L80" s="74">
        <v>1</v>
      </c>
      <c r="M80" s="73">
        <v>1</v>
      </c>
      <c r="N80" s="74">
        <v>90</v>
      </c>
      <c r="O80" s="74">
        <v>1</v>
      </c>
      <c r="P80" s="62">
        <v>0</v>
      </c>
      <c r="Q80" s="63"/>
      <c r="R80" s="63">
        <v>0</v>
      </c>
      <c r="S80" s="73">
        <v>1</v>
      </c>
      <c r="T80" s="74">
        <v>1</v>
      </c>
      <c r="U80" s="74">
        <v>1</v>
      </c>
      <c r="V80" s="63">
        <v>0</v>
      </c>
      <c r="W80" s="63">
        <v>0</v>
      </c>
      <c r="X80" s="63"/>
      <c r="Y80" s="73">
        <v>1.1000000000000001</v>
      </c>
      <c r="Z80" s="74">
        <v>1.3</v>
      </c>
      <c r="AA80" s="88">
        <v>-0.3</v>
      </c>
      <c r="AB80" s="88">
        <v>-0.26</v>
      </c>
      <c r="AC80" s="63"/>
      <c r="AD80" s="66" t="s">
        <v>25</v>
      </c>
    </row>
    <row r="81" spans="1:31" ht="17.25" thickBot="1">
      <c r="A81" s="75">
        <v>79</v>
      </c>
      <c r="B81" s="60" t="s">
        <v>245</v>
      </c>
      <c r="C81" s="61" t="s">
        <v>2112</v>
      </c>
      <c r="D81" s="72" t="s">
        <v>103</v>
      </c>
      <c r="E81" s="61" t="s">
        <v>83</v>
      </c>
      <c r="F81" s="72" t="s">
        <v>3080</v>
      </c>
      <c r="G81" s="72">
        <v>1992</v>
      </c>
      <c r="H81" s="73">
        <v>1</v>
      </c>
      <c r="I81" s="74">
        <v>4</v>
      </c>
      <c r="J81" s="74">
        <v>4</v>
      </c>
      <c r="K81" s="74">
        <v>4.4000000000000004</v>
      </c>
      <c r="L81" s="63">
        <v>0</v>
      </c>
      <c r="M81" s="62">
        <v>0</v>
      </c>
      <c r="N81" s="63"/>
      <c r="O81" s="63">
        <v>0</v>
      </c>
      <c r="P81" s="73">
        <v>1</v>
      </c>
      <c r="Q81" s="74">
        <v>4</v>
      </c>
      <c r="R81" s="63">
        <v>0</v>
      </c>
      <c r="S81" s="62">
        <v>0</v>
      </c>
      <c r="T81" s="63">
        <v>0</v>
      </c>
      <c r="U81" s="74">
        <v>1</v>
      </c>
      <c r="V81" s="88">
        <v>-1</v>
      </c>
      <c r="W81" s="88">
        <v>-22.5</v>
      </c>
      <c r="X81" s="88">
        <v>-19.36</v>
      </c>
      <c r="Y81" s="73">
        <v>0.3</v>
      </c>
      <c r="Z81" s="74">
        <v>0.6</v>
      </c>
      <c r="AA81" s="88">
        <v>-0.3</v>
      </c>
      <c r="AB81" s="88">
        <v>-5.72</v>
      </c>
      <c r="AC81" s="88">
        <v>-4.33</v>
      </c>
      <c r="AD81" s="66" t="s">
        <v>25</v>
      </c>
    </row>
    <row r="82" spans="1:31" ht="17.25" thickBot="1">
      <c r="A82" s="75">
        <v>80</v>
      </c>
      <c r="B82" s="60" t="s">
        <v>247</v>
      </c>
      <c r="C82" s="61" t="s">
        <v>2122</v>
      </c>
      <c r="D82" s="72" t="s">
        <v>105</v>
      </c>
      <c r="E82" s="61" t="s">
        <v>91</v>
      </c>
      <c r="F82" s="72" t="s">
        <v>3294</v>
      </c>
      <c r="G82" s="72">
        <v>2000</v>
      </c>
      <c r="H82" s="62">
        <v>0</v>
      </c>
      <c r="I82" s="63"/>
      <c r="J82" s="63"/>
      <c r="K82" s="63"/>
      <c r="L82" s="63"/>
      <c r="M82" s="62">
        <v>0</v>
      </c>
      <c r="N82" s="63"/>
      <c r="O82" s="63">
        <v>0</v>
      </c>
      <c r="P82" s="62">
        <v>0</v>
      </c>
      <c r="Q82" s="63"/>
      <c r="R82" s="74">
        <v>1</v>
      </c>
      <c r="S82" s="62"/>
      <c r="T82" s="63"/>
      <c r="U82" s="63"/>
      <c r="V82" s="63"/>
      <c r="W82" s="63"/>
      <c r="X82" s="63"/>
      <c r="Y82" s="62"/>
      <c r="Z82" s="63"/>
      <c r="AA82" s="63"/>
      <c r="AB82" s="63"/>
      <c r="AC82" s="63"/>
      <c r="AD82" s="66" t="s">
        <v>25</v>
      </c>
    </row>
    <row r="83" spans="1:31" ht="17.25" thickBot="1">
      <c r="A83" s="75">
        <v>81</v>
      </c>
      <c r="B83" s="60" t="s">
        <v>250</v>
      </c>
      <c r="C83" s="61" t="s">
        <v>2110</v>
      </c>
      <c r="D83" s="72" t="s">
        <v>2123</v>
      </c>
      <c r="E83" s="61" t="s">
        <v>81</v>
      </c>
      <c r="F83" s="72" t="s">
        <v>3387</v>
      </c>
      <c r="G83" s="72">
        <v>1998</v>
      </c>
      <c r="H83" s="62">
        <v>0</v>
      </c>
      <c r="I83" s="63"/>
      <c r="J83" s="63"/>
      <c r="K83" s="63"/>
      <c r="L83" s="63"/>
      <c r="M83" s="62">
        <v>0</v>
      </c>
      <c r="N83" s="63"/>
      <c r="O83" s="63">
        <v>0</v>
      </c>
      <c r="P83" s="62">
        <v>0</v>
      </c>
      <c r="Q83" s="63"/>
      <c r="R83" s="74">
        <v>1</v>
      </c>
      <c r="S83" s="62"/>
      <c r="T83" s="63"/>
      <c r="U83" s="63"/>
      <c r="V83" s="63"/>
      <c r="W83" s="63"/>
      <c r="X83" s="63"/>
      <c r="Y83" s="62"/>
      <c r="Z83" s="63"/>
      <c r="AA83" s="63"/>
      <c r="AB83" s="63"/>
      <c r="AC83" s="63"/>
      <c r="AD83" s="66" t="s">
        <v>25</v>
      </c>
    </row>
    <row r="84" spans="1:31" ht="17.25" thickBot="1">
      <c r="A84" s="75">
        <v>82</v>
      </c>
      <c r="B84" s="60" t="s">
        <v>3081</v>
      </c>
      <c r="C84" s="61" t="s">
        <v>2122</v>
      </c>
      <c r="D84" s="72" t="s">
        <v>105</v>
      </c>
      <c r="E84" s="61" t="s">
        <v>2646</v>
      </c>
      <c r="F84" s="72" t="s">
        <v>3082</v>
      </c>
      <c r="G84" s="72">
        <v>1996</v>
      </c>
      <c r="H84" s="73">
        <v>1</v>
      </c>
      <c r="I84" s="74">
        <v>90</v>
      </c>
      <c r="J84" s="74">
        <v>90</v>
      </c>
      <c r="K84" s="74">
        <v>100</v>
      </c>
      <c r="L84" s="74">
        <v>1</v>
      </c>
      <c r="M84" s="73">
        <v>1</v>
      </c>
      <c r="N84" s="74">
        <v>90</v>
      </c>
      <c r="O84" s="74">
        <v>1</v>
      </c>
      <c r="P84" s="62">
        <v>0</v>
      </c>
      <c r="Q84" s="63"/>
      <c r="R84" s="63">
        <v>0</v>
      </c>
      <c r="S84" s="62">
        <v>0</v>
      </c>
      <c r="T84" s="63">
        <v>0</v>
      </c>
      <c r="U84" s="74">
        <v>3</v>
      </c>
      <c r="V84" s="88">
        <v>-3</v>
      </c>
      <c r="W84" s="88">
        <v>-3</v>
      </c>
      <c r="X84" s="63"/>
      <c r="Y84" s="73">
        <v>0.3</v>
      </c>
      <c r="Z84" s="74">
        <v>1.9</v>
      </c>
      <c r="AA84" s="88">
        <v>-1.6</v>
      </c>
      <c r="AB84" s="88">
        <v>-1.62</v>
      </c>
      <c r="AC84" s="63"/>
      <c r="AD84" s="66" t="s">
        <v>25</v>
      </c>
    </row>
    <row r="85" spans="1:31" ht="17.25" thickBot="1">
      <c r="A85" s="75">
        <v>83</v>
      </c>
      <c r="B85" s="60" t="s">
        <v>252</v>
      </c>
      <c r="C85" s="61" t="s">
        <v>2112</v>
      </c>
      <c r="D85" s="72" t="s">
        <v>103</v>
      </c>
      <c r="E85" s="61" t="s">
        <v>93</v>
      </c>
      <c r="F85" s="72" t="s">
        <v>3083</v>
      </c>
      <c r="G85" s="72">
        <v>1999</v>
      </c>
      <c r="H85" s="73">
        <v>1</v>
      </c>
      <c r="I85" s="74">
        <v>76</v>
      </c>
      <c r="J85" s="74">
        <v>76</v>
      </c>
      <c r="K85" s="74">
        <v>84.4</v>
      </c>
      <c r="L85" s="74">
        <v>0.8</v>
      </c>
      <c r="M85" s="73">
        <v>1</v>
      </c>
      <c r="N85" s="74">
        <v>76</v>
      </c>
      <c r="O85" s="63">
        <v>0</v>
      </c>
      <c r="P85" s="62">
        <v>0</v>
      </c>
      <c r="Q85" s="63"/>
      <c r="R85" s="63">
        <v>0</v>
      </c>
      <c r="S85" s="62">
        <v>0</v>
      </c>
      <c r="T85" s="63">
        <v>0</v>
      </c>
      <c r="U85" s="74">
        <v>1</v>
      </c>
      <c r="V85" s="88">
        <v>-1</v>
      </c>
      <c r="W85" s="88">
        <v>-1.18</v>
      </c>
      <c r="X85" s="88">
        <v>-1.18</v>
      </c>
      <c r="Y85" s="73">
        <v>1.3</v>
      </c>
      <c r="Z85" s="74">
        <v>1.2</v>
      </c>
      <c r="AA85" s="89">
        <v>0.2</v>
      </c>
      <c r="AB85" s="89">
        <v>0.2</v>
      </c>
      <c r="AC85" s="88">
        <v>-3.1</v>
      </c>
      <c r="AD85" s="66" t="s">
        <v>25</v>
      </c>
    </row>
    <row r="86" spans="1:31" ht="17.25" thickBot="1">
      <c r="A86" s="75">
        <v>84</v>
      </c>
      <c r="B86" s="60" t="s">
        <v>3084</v>
      </c>
      <c r="C86" s="61" t="s">
        <v>2126</v>
      </c>
      <c r="D86" s="72" t="s">
        <v>105</v>
      </c>
      <c r="E86" s="61" t="s">
        <v>73</v>
      </c>
      <c r="F86" s="72" t="s">
        <v>3085</v>
      </c>
      <c r="G86" s="72">
        <v>1996</v>
      </c>
      <c r="H86" s="73">
        <v>1</v>
      </c>
      <c r="I86" s="74">
        <v>73</v>
      </c>
      <c r="J86" s="74">
        <v>73</v>
      </c>
      <c r="K86" s="74">
        <v>81.099999999999994</v>
      </c>
      <c r="L86" s="74">
        <v>0.8</v>
      </c>
      <c r="M86" s="73">
        <v>1</v>
      </c>
      <c r="N86" s="74">
        <v>73</v>
      </c>
      <c r="O86" s="63">
        <v>0</v>
      </c>
      <c r="P86" s="62">
        <v>0</v>
      </c>
      <c r="Q86" s="63"/>
      <c r="R86" s="63">
        <v>0</v>
      </c>
      <c r="S86" s="73">
        <v>3</v>
      </c>
      <c r="T86" s="74">
        <v>2</v>
      </c>
      <c r="U86" s="63">
        <v>0</v>
      </c>
      <c r="V86" s="89">
        <v>2</v>
      </c>
      <c r="W86" s="89">
        <v>2.4700000000000002</v>
      </c>
      <c r="X86" s="88">
        <v>-2.83</v>
      </c>
      <c r="Y86" s="73">
        <v>2.2999999999999998</v>
      </c>
      <c r="Z86" s="74">
        <v>0.4</v>
      </c>
      <c r="AA86" s="89">
        <v>1.9</v>
      </c>
      <c r="AB86" s="89">
        <v>2.31</v>
      </c>
      <c r="AC86" s="88">
        <v>-1.23</v>
      </c>
      <c r="AD86" s="66" t="s">
        <v>25</v>
      </c>
      <c r="AE86" s="2"/>
    </row>
    <row r="87" spans="1:31" ht="17.25" thickBot="1">
      <c r="A87" s="75">
        <v>85</v>
      </c>
      <c r="B87" s="60" t="s">
        <v>3086</v>
      </c>
      <c r="C87" s="61" t="s">
        <v>2134</v>
      </c>
      <c r="D87" s="72" t="s">
        <v>107</v>
      </c>
      <c r="E87" s="61" t="s">
        <v>2646</v>
      </c>
      <c r="F87" s="72" t="s">
        <v>3087</v>
      </c>
      <c r="G87" s="72">
        <v>2002</v>
      </c>
      <c r="H87" s="73">
        <v>1</v>
      </c>
      <c r="I87" s="74">
        <v>90</v>
      </c>
      <c r="J87" s="74">
        <v>90</v>
      </c>
      <c r="K87" s="74">
        <v>100</v>
      </c>
      <c r="L87" s="74">
        <v>1</v>
      </c>
      <c r="M87" s="73">
        <v>1</v>
      </c>
      <c r="N87" s="74">
        <v>90</v>
      </c>
      <c r="O87" s="74">
        <v>1</v>
      </c>
      <c r="P87" s="62">
        <v>0</v>
      </c>
      <c r="Q87" s="63"/>
      <c r="R87" s="63">
        <v>0</v>
      </c>
      <c r="S87" s="62">
        <v>0</v>
      </c>
      <c r="T87" s="63">
        <v>0</v>
      </c>
      <c r="U87" s="74">
        <v>3</v>
      </c>
      <c r="V87" s="88">
        <v>-3</v>
      </c>
      <c r="W87" s="88">
        <v>-3</v>
      </c>
      <c r="X87" s="63"/>
      <c r="Y87" s="73">
        <v>0.3</v>
      </c>
      <c r="Z87" s="74">
        <v>1.9</v>
      </c>
      <c r="AA87" s="88">
        <v>-1.6</v>
      </c>
      <c r="AB87" s="88">
        <v>-1.62</v>
      </c>
      <c r="AC87" s="63"/>
      <c r="AD87" s="66" t="s">
        <v>25</v>
      </c>
    </row>
    <row r="88" spans="1:31" ht="17.25" thickBot="1">
      <c r="A88" s="75">
        <v>86</v>
      </c>
      <c r="B88" s="60" t="s">
        <v>255</v>
      </c>
      <c r="C88" s="61" t="s">
        <v>2131</v>
      </c>
      <c r="D88" s="72" t="s">
        <v>107</v>
      </c>
      <c r="E88" s="61" t="s">
        <v>69</v>
      </c>
      <c r="F88" s="72" t="s">
        <v>3388</v>
      </c>
      <c r="G88" s="72">
        <v>1999</v>
      </c>
      <c r="H88" s="62">
        <v>0</v>
      </c>
      <c r="I88" s="63"/>
      <c r="J88" s="63"/>
      <c r="K88" s="63"/>
      <c r="L88" s="63"/>
      <c r="M88" s="62">
        <v>0</v>
      </c>
      <c r="N88" s="63"/>
      <c r="O88" s="63">
        <v>0</v>
      </c>
      <c r="P88" s="62">
        <v>0</v>
      </c>
      <c r="Q88" s="63"/>
      <c r="R88" s="74">
        <v>1</v>
      </c>
      <c r="S88" s="62"/>
      <c r="T88" s="63"/>
      <c r="U88" s="63"/>
      <c r="V88" s="63"/>
      <c r="W88" s="63"/>
      <c r="X88" s="63"/>
      <c r="Y88" s="62"/>
      <c r="Z88" s="63"/>
      <c r="AA88" s="63"/>
      <c r="AB88" s="63"/>
      <c r="AC88" s="63"/>
      <c r="AD88" s="66" t="s">
        <v>25</v>
      </c>
    </row>
    <row r="89" spans="1:31" ht="17.25" thickBot="1">
      <c r="A89" s="75">
        <v>87</v>
      </c>
      <c r="B89" s="60" t="s">
        <v>257</v>
      </c>
      <c r="C89" s="61" t="s">
        <v>2115</v>
      </c>
      <c r="D89" s="72" t="s">
        <v>105</v>
      </c>
      <c r="E89" s="61" t="s">
        <v>77</v>
      </c>
      <c r="F89" s="72" t="s">
        <v>3088</v>
      </c>
      <c r="G89" s="72">
        <v>2000</v>
      </c>
      <c r="H89" s="73">
        <v>1</v>
      </c>
      <c r="I89" s="74">
        <v>42</v>
      </c>
      <c r="J89" s="74">
        <v>42</v>
      </c>
      <c r="K89" s="74">
        <v>46.7</v>
      </c>
      <c r="L89" s="74">
        <v>0.5</v>
      </c>
      <c r="M89" s="62">
        <v>0</v>
      </c>
      <c r="N89" s="63"/>
      <c r="O89" s="63">
        <v>0</v>
      </c>
      <c r="P89" s="73">
        <v>1</v>
      </c>
      <c r="Q89" s="74">
        <v>42</v>
      </c>
      <c r="R89" s="63">
        <v>0</v>
      </c>
      <c r="S89" s="73">
        <v>1</v>
      </c>
      <c r="T89" s="63">
        <v>0</v>
      </c>
      <c r="U89" s="63">
        <v>0</v>
      </c>
      <c r="V89" s="63">
        <v>0</v>
      </c>
      <c r="W89" s="63">
        <v>0</v>
      </c>
      <c r="X89" s="63">
        <v>0</v>
      </c>
      <c r="Y89" s="73">
        <v>0.5</v>
      </c>
      <c r="Z89" s="74">
        <v>0.5</v>
      </c>
      <c r="AA89" s="63">
        <v>0</v>
      </c>
      <c r="AB89" s="88">
        <v>-0.08</v>
      </c>
      <c r="AC89" s="88">
        <v>-1.91</v>
      </c>
      <c r="AD89" s="66" t="s">
        <v>25</v>
      </c>
    </row>
    <row r="90" spans="1:31" ht="17.25" thickBot="1">
      <c r="A90" s="75">
        <v>88</v>
      </c>
      <c r="B90" s="60" t="s">
        <v>259</v>
      </c>
      <c r="C90" s="61" t="s">
        <v>2112</v>
      </c>
      <c r="D90" s="72" t="s">
        <v>103</v>
      </c>
      <c r="E90" s="61" t="s">
        <v>87</v>
      </c>
      <c r="F90" s="72" t="s">
        <v>3089</v>
      </c>
      <c r="G90" s="72">
        <v>2001</v>
      </c>
      <c r="H90" s="73">
        <v>1</v>
      </c>
      <c r="I90" s="74">
        <v>70</v>
      </c>
      <c r="J90" s="74">
        <v>70</v>
      </c>
      <c r="K90" s="74">
        <v>77.8</v>
      </c>
      <c r="L90" s="74">
        <v>0.8</v>
      </c>
      <c r="M90" s="73">
        <v>1</v>
      </c>
      <c r="N90" s="74">
        <v>70</v>
      </c>
      <c r="O90" s="63">
        <v>0</v>
      </c>
      <c r="P90" s="62">
        <v>0</v>
      </c>
      <c r="Q90" s="63"/>
      <c r="R90" s="63">
        <v>0</v>
      </c>
      <c r="S90" s="62">
        <v>0</v>
      </c>
      <c r="T90" s="63">
        <v>0</v>
      </c>
      <c r="U90" s="74">
        <v>2</v>
      </c>
      <c r="V90" s="88">
        <v>-2</v>
      </c>
      <c r="W90" s="88">
        <v>-2.57</v>
      </c>
      <c r="X90" s="88">
        <v>-7.07</v>
      </c>
      <c r="Y90" s="73">
        <v>0.3</v>
      </c>
      <c r="Z90" s="74">
        <v>0.4</v>
      </c>
      <c r="AA90" s="88">
        <v>-0.1</v>
      </c>
      <c r="AB90" s="88">
        <v>-0.1</v>
      </c>
      <c r="AC90" s="88">
        <v>-2.12</v>
      </c>
      <c r="AD90" s="66" t="s">
        <v>25</v>
      </c>
    </row>
    <row r="91" spans="1:31" ht="17.25" thickBot="1">
      <c r="A91" s="75">
        <v>89</v>
      </c>
      <c r="B91" s="60" t="s">
        <v>2066</v>
      </c>
      <c r="C91" s="61" t="s">
        <v>2108</v>
      </c>
      <c r="D91" s="72" t="s">
        <v>103</v>
      </c>
      <c r="E91" s="61" t="s">
        <v>96</v>
      </c>
      <c r="F91" s="72" t="s">
        <v>3090</v>
      </c>
      <c r="G91" s="72">
        <v>1997</v>
      </c>
      <c r="H91" s="73">
        <v>1</v>
      </c>
      <c r="I91" s="74">
        <v>19</v>
      </c>
      <c r="J91" s="74">
        <v>19</v>
      </c>
      <c r="K91" s="74">
        <v>21.1</v>
      </c>
      <c r="L91" s="74">
        <v>0.2</v>
      </c>
      <c r="M91" s="62">
        <v>0</v>
      </c>
      <c r="N91" s="63"/>
      <c r="O91" s="63">
        <v>0</v>
      </c>
      <c r="P91" s="73">
        <v>1</v>
      </c>
      <c r="Q91" s="74">
        <v>19</v>
      </c>
      <c r="R91" s="63">
        <v>0</v>
      </c>
      <c r="S91" s="62">
        <v>0</v>
      </c>
      <c r="T91" s="63">
        <v>0</v>
      </c>
      <c r="U91" s="74">
        <v>1</v>
      </c>
      <c r="V91" s="88">
        <v>-1</v>
      </c>
      <c r="W91" s="88">
        <v>-4.74</v>
      </c>
      <c r="X91" s="88">
        <v>-4.74</v>
      </c>
      <c r="Y91" s="73">
        <v>0.3</v>
      </c>
      <c r="Z91" s="74">
        <v>1.2</v>
      </c>
      <c r="AA91" s="88">
        <v>-0.9</v>
      </c>
      <c r="AB91" s="88">
        <v>-4.16</v>
      </c>
      <c r="AC91" s="88">
        <v>-6.82</v>
      </c>
      <c r="AD91" s="66" t="s">
        <v>25</v>
      </c>
    </row>
    <row r="92" spans="1:31" ht="17.25" thickBot="1">
      <c r="A92" s="75">
        <v>90</v>
      </c>
      <c r="B92" s="60" t="s">
        <v>261</v>
      </c>
      <c r="C92" s="61" t="s">
        <v>2102</v>
      </c>
      <c r="D92" s="72" t="s">
        <v>105</v>
      </c>
      <c r="E92" s="61" t="s">
        <v>77</v>
      </c>
      <c r="F92" s="72" t="s">
        <v>3389</v>
      </c>
      <c r="G92" s="72">
        <v>1998</v>
      </c>
      <c r="H92" s="62">
        <v>0</v>
      </c>
      <c r="I92" s="63"/>
      <c r="J92" s="63"/>
      <c r="K92" s="63"/>
      <c r="L92" s="63"/>
      <c r="M92" s="62">
        <v>0</v>
      </c>
      <c r="N92" s="63"/>
      <c r="O92" s="63">
        <v>0</v>
      </c>
      <c r="P92" s="62">
        <v>0</v>
      </c>
      <c r="Q92" s="63"/>
      <c r="R92" s="74">
        <v>1</v>
      </c>
      <c r="S92" s="62"/>
      <c r="T92" s="63"/>
      <c r="U92" s="63"/>
      <c r="V92" s="63"/>
      <c r="W92" s="63"/>
      <c r="X92" s="63"/>
      <c r="Y92" s="62"/>
      <c r="Z92" s="63"/>
      <c r="AA92" s="63"/>
      <c r="AB92" s="63"/>
      <c r="AC92" s="63"/>
      <c r="AD92" s="66" t="s">
        <v>25</v>
      </c>
    </row>
    <row r="93" spans="1:31" ht="17.25" thickBot="1">
      <c r="A93" s="75">
        <v>91</v>
      </c>
      <c r="B93" s="60" t="s">
        <v>3390</v>
      </c>
      <c r="C93" s="61" t="s">
        <v>2128</v>
      </c>
      <c r="D93" s="72" t="s">
        <v>124</v>
      </c>
      <c r="E93" s="61" t="s">
        <v>2647</v>
      </c>
      <c r="F93" s="72" t="s">
        <v>3391</v>
      </c>
      <c r="G93" s="72">
        <v>1992</v>
      </c>
      <c r="H93" s="62">
        <v>0</v>
      </c>
      <c r="I93" s="63"/>
      <c r="J93" s="63"/>
      <c r="K93" s="63"/>
      <c r="L93" s="63"/>
      <c r="M93" s="62">
        <v>0</v>
      </c>
      <c r="N93" s="63"/>
      <c r="O93" s="63">
        <v>0</v>
      </c>
      <c r="P93" s="62">
        <v>0</v>
      </c>
      <c r="Q93" s="63"/>
      <c r="R93" s="74">
        <v>1</v>
      </c>
      <c r="S93" s="62"/>
      <c r="T93" s="63"/>
      <c r="U93" s="63"/>
      <c r="V93" s="63"/>
      <c r="W93" s="63"/>
      <c r="X93" s="63"/>
      <c r="Y93" s="62"/>
      <c r="Z93" s="63"/>
      <c r="AA93" s="63"/>
      <c r="AB93" s="63"/>
      <c r="AC93" s="63"/>
      <c r="AD93" s="66" t="s">
        <v>25</v>
      </c>
    </row>
    <row r="94" spans="1:31" ht="17.25" thickBot="1">
      <c r="A94" s="75">
        <v>92</v>
      </c>
      <c r="B94" s="60" t="s">
        <v>263</v>
      </c>
      <c r="C94" s="61" t="s">
        <v>2128</v>
      </c>
      <c r="D94" s="72" t="s">
        <v>2123</v>
      </c>
      <c r="E94" s="61" t="s">
        <v>71</v>
      </c>
      <c r="F94" s="72" t="s">
        <v>3392</v>
      </c>
      <c r="G94" s="72">
        <v>1993</v>
      </c>
      <c r="H94" s="62">
        <v>0</v>
      </c>
      <c r="I94" s="63"/>
      <c r="J94" s="63"/>
      <c r="K94" s="63"/>
      <c r="L94" s="63"/>
      <c r="M94" s="62">
        <v>0</v>
      </c>
      <c r="N94" s="63"/>
      <c r="O94" s="63">
        <v>0</v>
      </c>
      <c r="P94" s="62">
        <v>0</v>
      </c>
      <c r="Q94" s="63"/>
      <c r="R94" s="74">
        <v>1</v>
      </c>
      <c r="S94" s="62"/>
      <c r="T94" s="63"/>
      <c r="U94" s="63"/>
      <c r="V94" s="63"/>
      <c r="W94" s="63"/>
      <c r="X94" s="63"/>
      <c r="Y94" s="62"/>
      <c r="Z94" s="63"/>
      <c r="AA94" s="63"/>
      <c r="AB94" s="63"/>
      <c r="AC94" s="63"/>
      <c r="AD94" s="66" t="s">
        <v>25</v>
      </c>
    </row>
    <row r="95" spans="1:31" ht="17.25" thickBot="1">
      <c r="A95" s="75">
        <v>93</v>
      </c>
      <c r="B95" s="60" t="s">
        <v>265</v>
      </c>
      <c r="C95" s="61" t="s">
        <v>2102</v>
      </c>
      <c r="D95" s="72" t="s">
        <v>107</v>
      </c>
      <c r="E95" s="61" t="s">
        <v>93</v>
      </c>
      <c r="F95" s="72" t="s">
        <v>3091</v>
      </c>
      <c r="G95" s="72">
        <v>1990</v>
      </c>
      <c r="H95" s="73">
        <v>1</v>
      </c>
      <c r="I95" s="74">
        <v>90</v>
      </c>
      <c r="J95" s="74">
        <v>90</v>
      </c>
      <c r="K95" s="74">
        <v>100</v>
      </c>
      <c r="L95" s="74">
        <v>1</v>
      </c>
      <c r="M95" s="73">
        <v>1</v>
      </c>
      <c r="N95" s="74">
        <v>90</v>
      </c>
      <c r="O95" s="74">
        <v>1</v>
      </c>
      <c r="P95" s="62">
        <v>0</v>
      </c>
      <c r="Q95" s="63"/>
      <c r="R95" s="63">
        <v>0</v>
      </c>
      <c r="S95" s="62">
        <v>0</v>
      </c>
      <c r="T95" s="63">
        <v>0</v>
      </c>
      <c r="U95" s="74">
        <v>1</v>
      </c>
      <c r="V95" s="88">
        <v>-1</v>
      </c>
      <c r="W95" s="88">
        <v>-1</v>
      </c>
      <c r="X95" s="63"/>
      <c r="Y95" s="73">
        <v>2.1</v>
      </c>
      <c r="Z95" s="74">
        <v>1.5</v>
      </c>
      <c r="AA95" s="89">
        <v>0.7</v>
      </c>
      <c r="AB95" s="89">
        <v>0.69</v>
      </c>
      <c r="AC95" s="63"/>
      <c r="AD95" s="66" t="s">
        <v>25</v>
      </c>
    </row>
    <row r="96" spans="1:31" ht="17.25" thickBot="1">
      <c r="A96" s="75">
        <v>94</v>
      </c>
      <c r="B96" s="60" t="s">
        <v>267</v>
      </c>
      <c r="C96" s="61" t="s">
        <v>2134</v>
      </c>
      <c r="D96" s="72" t="s">
        <v>105</v>
      </c>
      <c r="E96" s="61" t="s">
        <v>65</v>
      </c>
      <c r="F96" s="72" t="s">
        <v>3092</v>
      </c>
      <c r="G96" s="72">
        <v>1991</v>
      </c>
      <c r="H96" s="73">
        <v>1</v>
      </c>
      <c r="I96" s="74">
        <v>22</v>
      </c>
      <c r="J96" s="74">
        <v>22</v>
      </c>
      <c r="K96" s="74">
        <v>24.4</v>
      </c>
      <c r="L96" s="74">
        <v>0.2</v>
      </c>
      <c r="M96" s="73">
        <v>1</v>
      </c>
      <c r="N96" s="74">
        <v>22</v>
      </c>
      <c r="O96" s="63">
        <v>0</v>
      </c>
      <c r="P96" s="62">
        <v>0</v>
      </c>
      <c r="Q96" s="63"/>
      <c r="R96" s="63">
        <v>0</v>
      </c>
      <c r="S96" s="73">
        <v>3</v>
      </c>
      <c r="T96" s="74">
        <v>1</v>
      </c>
      <c r="U96" s="63">
        <v>0</v>
      </c>
      <c r="V96" s="89">
        <v>1</v>
      </c>
      <c r="W96" s="89">
        <v>4.09</v>
      </c>
      <c r="X96" s="89">
        <v>1.44</v>
      </c>
      <c r="Y96" s="73">
        <v>0.4</v>
      </c>
      <c r="Z96" s="74">
        <v>0.1</v>
      </c>
      <c r="AA96" s="89">
        <v>0.3</v>
      </c>
      <c r="AB96" s="89">
        <v>1.1299999999999999</v>
      </c>
      <c r="AC96" s="88">
        <v>-0.65</v>
      </c>
      <c r="AD96" s="66" t="s">
        <v>25</v>
      </c>
      <c r="AE96" s="2"/>
    </row>
    <row r="97" spans="1:31" ht="17.25" thickBot="1">
      <c r="A97" s="75">
        <v>95</v>
      </c>
      <c r="B97" s="60" t="s">
        <v>3093</v>
      </c>
      <c r="C97" s="61" t="s">
        <v>2104</v>
      </c>
      <c r="D97" s="72" t="s">
        <v>2100</v>
      </c>
      <c r="E97" s="61" t="s">
        <v>83</v>
      </c>
      <c r="F97" s="72" t="s">
        <v>3094</v>
      </c>
      <c r="G97" s="72">
        <v>1999</v>
      </c>
      <c r="H97" s="73">
        <v>1</v>
      </c>
      <c r="I97" s="74">
        <v>86</v>
      </c>
      <c r="J97" s="74">
        <v>86</v>
      </c>
      <c r="K97" s="74">
        <v>95.6</v>
      </c>
      <c r="L97" s="74">
        <v>1</v>
      </c>
      <c r="M97" s="73">
        <v>1</v>
      </c>
      <c r="N97" s="74">
        <v>86</v>
      </c>
      <c r="O97" s="63">
        <v>0</v>
      </c>
      <c r="P97" s="62">
        <v>0</v>
      </c>
      <c r="Q97" s="63"/>
      <c r="R97" s="63">
        <v>0</v>
      </c>
      <c r="S97" s="62">
        <v>0</v>
      </c>
      <c r="T97" s="74">
        <v>1</v>
      </c>
      <c r="U97" s="74">
        <v>4</v>
      </c>
      <c r="V97" s="88">
        <v>-3</v>
      </c>
      <c r="W97" s="88">
        <v>-3.14</v>
      </c>
      <c r="X97" s="89">
        <v>19.36</v>
      </c>
      <c r="Y97" s="73">
        <v>1.5</v>
      </c>
      <c r="Z97" s="74">
        <v>2.8</v>
      </c>
      <c r="AA97" s="88">
        <v>-1.3</v>
      </c>
      <c r="AB97" s="88">
        <v>-1.39</v>
      </c>
      <c r="AC97" s="89">
        <v>4.33</v>
      </c>
      <c r="AD97" s="66" t="s">
        <v>25</v>
      </c>
    </row>
    <row r="98" spans="1:31" ht="17.25" thickBot="1">
      <c r="A98" s="75">
        <v>96</v>
      </c>
      <c r="B98" s="60" t="s">
        <v>276</v>
      </c>
      <c r="C98" s="61" t="s">
        <v>2136</v>
      </c>
      <c r="D98" s="72" t="s">
        <v>103</v>
      </c>
      <c r="E98" s="61" t="s">
        <v>79</v>
      </c>
      <c r="F98" s="72" t="s">
        <v>3095</v>
      </c>
      <c r="G98" s="72">
        <v>1997</v>
      </c>
      <c r="H98" s="73">
        <v>1</v>
      </c>
      <c r="I98" s="74">
        <v>76</v>
      </c>
      <c r="J98" s="74">
        <v>76</v>
      </c>
      <c r="K98" s="74">
        <v>84.4</v>
      </c>
      <c r="L98" s="74">
        <v>0.8</v>
      </c>
      <c r="M98" s="73">
        <v>1</v>
      </c>
      <c r="N98" s="74">
        <v>76</v>
      </c>
      <c r="O98" s="63">
        <v>0</v>
      </c>
      <c r="P98" s="62">
        <v>0</v>
      </c>
      <c r="Q98" s="63"/>
      <c r="R98" s="63">
        <v>0</v>
      </c>
      <c r="S98" s="73">
        <v>1</v>
      </c>
      <c r="T98" s="74">
        <v>1</v>
      </c>
      <c r="U98" s="74">
        <v>1</v>
      </c>
      <c r="V98" s="63">
        <v>0</v>
      </c>
      <c r="W98" s="63">
        <v>0</v>
      </c>
      <c r="X98" s="63">
        <v>0</v>
      </c>
      <c r="Y98" s="73">
        <v>1.2</v>
      </c>
      <c r="Z98" s="74">
        <v>1.4</v>
      </c>
      <c r="AA98" s="88">
        <v>-0.1</v>
      </c>
      <c r="AB98" s="88">
        <v>-0.14000000000000001</v>
      </c>
      <c r="AC98" s="88">
        <v>-0.38</v>
      </c>
      <c r="AD98" s="66" t="s">
        <v>25</v>
      </c>
    </row>
    <row r="99" spans="1:31" ht="17.25" thickBot="1">
      <c r="A99" s="75">
        <v>97</v>
      </c>
      <c r="B99" s="60" t="s">
        <v>2092</v>
      </c>
      <c r="C99" s="61" t="s">
        <v>2102</v>
      </c>
      <c r="D99" s="72" t="s">
        <v>105</v>
      </c>
      <c r="E99" s="61" t="s">
        <v>75</v>
      </c>
      <c r="F99" s="72" t="s">
        <v>3393</v>
      </c>
      <c r="G99" s="72">
        <v>2004</v>
      </c>
      <c r="H99" s="62">
        <v>0</v>
      </c>
      <c r="I99" s="63"/>
      <c r="J99" s="63"/>
      <c r="K99" s="63"/>
      <c r="L99" s="63"/>
      <c r="M99" s="62">
        <v>0</v>
      </c>
      <c r="N99" s="63"/>
      <c r="O99" s="63">
        <v>0</v>
      </c>
      <c r="P99" s="62">
        <v>0</v>
      </c>
      <c r="Q99" s="63"/>
      <c r="R99" s="74">
        <v>1</v>
      </c>
      <c r="S99" s="62"/>
      <c r="T99" s="63"/>
      <c r="U99" s="63"/>
      <c r="V99" s="63"/>
      <c r="W99" s="63"/>
      <c r="X99" s="63"/>
      <c r="Y99" s="62"/>
      <c r="Z99" s="63"/>
      <c r="AA99" s="63"/>
      <c r="AB99" s="63"/>
      <c r="AC99" s="63"/>
      <c r="AD99" s="66" t="s">
        <v>25</v>
      </c>
    </row>
    <row r="100" spans="1:31" ht="17.25" thickBot="1">
      <c r="A100" s="75">
        <v>98</v>
      </c>
      <c r="B100" s="60" t="s">
        <v>279</v>
      </c>
      <c r="C100" s="61" t="s">
        <v>2104</v>
      </c>
      <c r="D100" s="72" t="s">
        <v>2137</v>
      </c>
      <c r="E100" s="61" t="s">
        <v>83</v>
      </c>
      <c r="F100" s="72" t="s">
        <v>3096</v>
      </c>
      <c r="G100" s="72">
        <v>1993</v>
      </c>
      <c r="H100" s="73">
        <v>1</v>
      </c>
      <c r="I100" s="74">
        <v>90</v>
      </c>
      <c r="J100" s="74">
        <v>90</v>
      </c>
      <c r="K100" s="74">
        <v>100</v>
      </c>
      <c r="L100" s="74">
        <v>1</v>
      </c>
      <c r="M100" s="73">
        <v>1</v>
      </c>
      <c r="N100" s="74">
        <v>90</v>
      </c>
      <c r="O100" s="74">
        <v>1</v>
      </c>
      <c r="P100" s="62">
        <v>0</v>
      </c>
      <c r="Q100" s="63"/>
      <c r="R100" s="63">
        <v>0</v>
      </c>
      <c r="S100" s="62">
        <v>0</v>
      </c>
      <c r="T100" s="74">
        <v>1</v>
      </c>
      <c r="U100" s="74">
        <v>5</v>
      </c>
      <c r="V100" s="88">
        <v>-4</v>
      </c>
      <c r="W100" s="88">
        <v>-4</v>
      </c>
      <c r="X100" s="63"/>
      <c r="Y100" s="73">
        <v>1.8</v>
      </c>
      <c r="Z100" s="74">
        <v>3.3</v>
      </c>
      <c r="AA100" s="88">
        <v>-1.6</v>
      </c>
      <c r="AB100" s="88">
        <v>-1.58</v>
      </c>
      <c r="AC100" s="63"/>
      <c r="AD100" s="66" t="s">
        <v>25</v>
      </c>
    </row>
    <row r="101" spans="1:31" ht="17.25" thickBot="1">
      <c r="A101" s="75">
        <v>99</v>
      </c>
      <c r="B101" s="60" t="s">
        <v>281</v>
      </c>
      <c r="C101" s="61" t="s">
        <v>2104</v>
      </c>
      <c r="D101" s="72" t="s">
        <v>107</v>
      </c>
      <c r="E101" s="61" t="s">
        <v>75</v>
      </c>
      <c r="F101" s="72" t="s">
        <v>3097</v>
      </c>
      <c r="G101" s="72">
        <v>1997</v>
      </c>
      <c r="H101" s="73">
        <v>1</v>
      </c>
      <c r="I101" s="74">
        <v>90</v>
      </c>
      <c r="J101" s="74">
        <v>90</v>
      </c>
      <c r="K101" s="74">
        <v>100</v>
      </c>
      <c r="L101" s="74">
        <v>1</v>
      </c>
      <c r="M101" s="73">
        <v>1</v>
      </c>
      <c r="N101" s="74">
        <v>90</v>
      </c>
      <c r="O101" s="74">
        <v>1</v>
      </c>
      <c r="P101" s="62">
        <v>0</v>
      </c>
      <c r="Q101" s="63"/>
      <c r="R101" s="63">
        <v>0</v>
      </c>
      <c r="S101" s="73">
        <v>3</v>
      </c>
      <c r="T101" s="74">
        <v>1</v>
      </c>
      <c r="U101" s="63">
        <v>0</v>
      </c>
      <c r="V101" s="89">
        <v>1</v>
      </c>
      <c r="W101" s="89">
        <v>1</v>
      </c>
      <c r="X101" s="63"/>
      <c r="Y101" s="73">
        <v>1.5</v>
      </c>
      <c r="Z101" s="74">
        <v>2.7</v>
      </c>
      <c r="AA101" s="88">
        <v>-1.2</v>
      </c>
      <c r="AB101" s="88">
        <v>-1.22</v>
      </c>
      <c r="AC101" s="63"/>
      <c r="AD101" s="66" t="s">
        <v>25</v>
      </c>
    </row>
    <row r="102" spans="1:31" ht="17.25" thickBot="1">
      <c r="A102" s="75">
        <v>100</v>
      </c>
      <c r="B102" s="60" t="s">
        <v>3098</v>
      </c>
      <c r="C102" s="61" t="s">
        <v>2104</v>
      </c>
      <c r="D102" s="72" t="s">
        <v>107</v>
      </c>
      <c r="E102" s="61" t="s">
        <v>81</v>
      </c>
      <c r="F102" s="72" t="s">
        <v>3099</v>
      </c>
      <c r="G102" s="72">
        <v>1998</v>
      </c>
      <c r="H102" s="73">
        <v>1</v>
      </c>
      <c r="I102" s="74">
        <v>90</v>
      </c>
      <c r="J102" s="74">
        <v>90</v>
      </c>
      <c r="K102" s="74">
        <v>100</v>
      </c>
      <c r="L102" s="74">
        <v>1</v>
      </c>
      <c r="M102" s="73">
        <v>1</v>
      </c>
      <c r="N102" s="74">
        <v>90</v>
      </c>
      <c r="O102" s="74">
        <v>1</v>
      </c>
      <c r="P102" s="62">
        <v>0</v>
      </c>
      <c r="Q102" s="63"/>
      <c r="R102" s="63">
        <v>0</v>
      </c>
      <c r="S102" s="73">
        <v>1</v>
      </c>
      <c r="T102" s="74">
        <v>1</v>
      </c>
      <c r="U102" s="74">
        <v>1</v>
      </c>
      <c r="V102" s="63">
        <v>0</v>
      </c>
      <c r="W102" s="63">
        <v>0</v>
      </c>
      <c r="X102" s="63"/>
      <c r="Y102" s="73">
        <v>1.4</v>
      </c>
      <c r="Z102" s="74">
        <v>1.3</v>
      </c>
      <c r="AA102" s="89">
        <v>0.1</v>
      </c>
      <c r="AB102" s="89">
        <v>0.09</v>
      </c>
      <c r="AC102" s="63"/>
      <c r="AD102" s="66" t="s">
        <v>25</v>
      </c>
    </row>
    <row r="103" spans="1:31" ht="17.25" thickBot="1">
      <c r="A103" s="75">
        <v>101</v>
      </c>
      <c r="B103" s="60" t="s">
        <v>284</v>
      </c>
      <c r="C103" s="61" t="s">
        <v>2101</v>
      </c>
      <c r="D103" s="72" t="s">
        <v>103</v>
      </c>
      <c r="E103" s="61" t="s">
        <v>79</v>
      </c>
      <c r="F103" s="72" t="s">
        <v>3100</v>
      </c>
      <c r="G103" s="72">
        <v>2005</v>
      </c>
      <c r="H103" s="73">
        <v>1</v>
      </c>
      <c r="I103" s="74">
        <v>14</v>
      </c>
      <c r="J103" s="74">
        <v>14</v>
      </c>
      <c r="K103" s="74">
        <v>15.6</v>
      </c>
      <c r="L103" s="74">
        <v>0.2</v>
      </c>
      <c r="M103" s="62">
        <v>0</v>
      </c>
      <c r="N103" s="63"/>
      <c r="O103" s="63">
        <v>0</v>
      </c>
      <c r="P103" s="73">
        <v>1</v>
      </c>
      <c r="Q103" s="74">
        <v>14</v>
      </c>
      <c r="R103" s="63">
        <v>0</v>
      </c>
      <c r="S103" s="73">
        <v>1</v>
      </c>
      <c r="T103" s="63">
        <v>0</v>
      </c>
      <c r="U103" s="63">
        <v>0</v>
      </c>
      <c r="V103" s="63">
        <v>0</v>
      </c>
      <c r="W103" s="63">
        <v>0</v>
      </c>
      <c r="X103" s="63">
        <v>0</v>
      </c>
      <c r="Y103" s="62">
        <v>0</v>
      </c>
      <c r="Z103" s="63">
        <v>0</v>
      </c>
      <c r="AA103" s="63">
        <v>0</v>
      </c>
      <c r="AB103" s="89">
        <v>0.24</v>
      </c>
      <c r="AC103" s="89">
        <v>0.38</v>
      </c>
      <c r="AD103" s="66" t="s">
        <v>25</v>
      </c>
    </row>
    <row r="104" spans="1:31" ht="17.25" thickBot="1">
      <c r="A104" s="75">
        <v>102</v>
      </c>
      <c r="B104" s="60" t="s">
        <v>3101</v>
      </c>
      <c r="C104" s="61" t="s">
        <v>2102</v>
      </c>
      <c r="D104" s="72" t="s">
        <v>105</v>
      </c>
      <c r="E104" s="61" t="s">
        <v>96</v>
      </c>
      <c r="F104" s="72" t="s">
        <v>3102</v>
      </c>
      <c r="G104" s="72">
        <v>2003</v>
      </c>
      <c r="H104" s="73">
        <v>1</v>
      </c>
      <c r="I104" s="74">
        <v>8</v>
      </c>
      <c r="J104" s="74">
        <v>8</v>
      </c>
      <c r="K104" s="74">
        <v>8.9</v>
      </c>
      <c r="L104" s="74">
        <v>0.1</v>
      </c>
      <c r="M104" s="62">
        <v>0</v>
      </c>
      <c r="N104" s="63"/>
      <c r="O104" s="63">
        <v>0</v>
      </c>
      <c r="P104" s="73">
        <v>1</v>
      </c>
      <c r="Q104" s="74">
        <v>8</v>
      </c>
      <c r="R104" s="63">
        <v>0</v>
      </c>
      <c r="S104" s="62">
        <v>0</v>
      </c>
      <c r="T104" s="63">
        <v>0</v>
      </c>
      <c r="U104" s="63">
        <v>0</v>
      </c>
      <c r="V104" s="63">
        <v>0</v>
      </c>
      <c r="W104" s="63">
        <v>0</v>
      </c>
      <c r="X104" s="89">
        <v>1.1000000000000001</v>
      </c>
      <c r="Y104" s="73">
        <v>0.3</v>
      </c>
      <c r="Z104" s="74">
        <v>0.2</v>
      </c>
      <c r="AA104" s="89">
        <v>0.1</v>
      </c>
      <c r="AB104" s="89">
        <v>1.54</v>
      </c>
      <c r="AC104" s="89">
        <v>0.35</v>
      </c>
      <c r="AD104" s="66" t="s">
        <v>25</v>
      </c>
      <c r="AE104" s="2"/>
    </row>
    <row r="105" spans="1:31" ht="17.25" thickBot="1">
      <c r="A105" s="75">
        <v>103</v>
      </c>
      <c r="B105" s="60" t="s">
        <v>286</v>
      </c>
      <c r="C105" s="61" t="s">
        <v>2122</v>
      </c>
      <c r="D105" s="72" t="s">
        <v>2123</v>
      </c>
      <c r="E105" s="61" t="s">
        <v>93</v>
      </c>
      <c r="F105" s="72" t="s">
        <v>3394</v>
      </c>
      <c r="G105" s="72">
        <v>1992</v>
      </c>
      <c r="H105" s="62">
        <v>0</v>
      </c>
      <c r="I105" s="63"/>
      <c r="J105" s="63"/>
      <c r="K105" s="63"/>
      <c r="L105" s="63"/>
      <c r="M105" s="62">
        <v>0</v>
      </c>
      <c r="N105" s="63"/>
      <c r="O105" s="63">
        <v>0</v>
      </c>
      <c r="P105" s="62">
        <v>0</v>
      </c>
      <c r="Q105" s="63"/>
      <c r="R105" s="74">
        <v>1</v>
      </c>
      <c r="S105" s="62"/>
      <c r="T105" s="63"/>
      <c r="U105" s="63"/>
      <c r="V105" s="63"/>
      <c r="W105" s="63"/>
      <c r="X105" s="63"/>
      <c r="Y105" s="62"/>
      <c r="Z105" s="63"/>
      <c r="AA105" s="63"/>
      <c r="AB105" s="63"/>
      <c r="AC105" s="63"/>
      <c r="AD105" s="66" t="s">
        <v>25</v>
      </c>
    </row>
    <row r="106" spans="1:31" ht="17.25" thickBot="1">
      <c r="A106" s="75">
        <v>104</v>
      </c>
      <c r="B106" s="60" t="s">
        <v>288</v>
      </c>
      <c r="C106" s="61" t="s">
        <v>2112</v>
      </c>
      <c r="D106" s="72" t="s">
        <v>107</v>
      </c>
      <c r="E106" s="61" t="s">
        <v>63</v>
      </c>
      <c r="F106" s="72" t="s">
        <v>3103</v>
      </c>
      <c r="G106" s="72">
        <v>1997</v>
      </c>
      <c r="H106" s="73">
        <v>1</v>
      </c>
      <c r="I106" s="74">
        <v>5</v>
      </c>
      <c r="J106" s="74">
        <v>5</v>
      </c>
      <c r="K106" s="74">
        <v>5.6</v>
      </c>
      <c r="L106" s="74">
        <v>0.1</v>
      </c>
      <c r="M106" s="62">
        <v>0</v>
      </c>
      <c r="N106" s="63"/>
      <c r="O106" s="63">
        <v>0</v>
      </c>
      <c r="P106" s="73">
        <v>1</v>
      </c>
      <c r="Q106" s="74">
        <v>5</v>
      </c>
      <c r="R106" s="63">
        <v>0</v>
      </c>
      <c r="S106" s="73">
        <v>3</v>
      </c>
      <c r="T106" s="63">
        <v>0</v>
      </c>
      <c r="U106" s="63">
        <v>0</v>
      </c>
      <c r="V106" s="63">
        <v>0</v>
      </c>
      <c r="W106" s="63">
        <v>0</v>
      </c>
      <c r="X106" s="88">
        <v>-1.06</v>
      </c>
      <c r="Y106" s="73">
        <v>0.2</v>
      </c>
      <c r="Z106" s="63">
        <v>0</v>
      </c>
      <c r="AA106" s="89">
        <v>0.2</v>
      </c>
      <c r="AB106" s="89">
        <v>3.4</v>
      </c>
      <c r="AC106" s="89">
        <v>3.97</v>
      </c>
      <c r="AD106" s="66" t="s">
        <v>25</v>
      </c>
      <c r="AE106" s="2"/>
    </row>
    <row r="107" spans="1:31" ht="17.25" thickBot="1">
      <c r="A107" s="75">
        <v>105</v>
      </c>
      <c r="B107" s="60" t="s">
        <v>290</v>
      </c>
      <c r="C107" s="61" t="s">
        <v>2129</v>
      </c>
      <c r="D107" s="72" t="s">
        <v>103</v>
      </c>
      <c r="E107" s="61" t="s">
        <v>96</v>
      </c>
      <c r="F107" s="72" t="s">
        <v>3104</v>
      </c>
      <c r="G107" s="72">
        <v>1993</v>
      </c>
      <c r="H107" s="73">
        <v>1</v>
      </c>
      <c r="I107" s="74">
        <v>90</v>
      </c>
      <c r="J107" s="74">
        <v>90</v>
      </c>
      <c r="K107" s="74">
        <v>100</v>
      </c>
      <c r="L107" s="74">
        <v>1</v>
      </c>
      <c r="M107" s="73">
        <v>1</v>
      </c>
      <c r="N107" s="74">
        <v>90</v>
      </c>
      <c r="O107" s="74">
        <v>1</v>
      </c>
      <c r="P107" s="62">
        <v>0</v>
      </c>
      <c r="Q107" s="63"/>
      <c r="R107" s="63">
        <v>0</v>
      </c>
      <c r="S107" s="62">
        <v>0</v>
      </c>
      <c r="T107" s="63">
        <v>0</v>
      </c>
      <c r="U107" s="74">
        <v>1</v>
      </c>
      <c r="V107" s="88">
        <v>-1</v>
      </c>
      <c r="W107" s="88">
        <v>-1</v>
      </c>
      <c r="X107" s="63"/>
      <c r="Y107" s="73">
        <v>2.7</v>
      </c>
      <c r="Z107" s="74">
        <v>1.5</v>
      </c>
      <c r="AA107" s="89">
        <v>1.2</v>
      </c>
      <c r="AB107" s="89">
        <v>1.22</v>
      </c>
      <c r="AC107" s="63"/>
      <c r="AD107" s="66" t="s">
        <v>25</v>
      </c>
      <c r="AE107" s="2"/>
    </row>
    <row r="108" spans="1:31" ht="17.25" thickBot="1">
      <c r="A108" s="75">
        <v>106</v>
      </c>
      <c r="B108" s="60" t="s">
        <v>292</v>
      </c>
      <c r="C108" s="61" t="s">
        <v>2129</v>
      </c>
      <c r="D108" s="72" t="s">
        <v>105</v>
      </c>
      <c r="E108" s="61" t="s">
        <v>85</v>
      </c>
      <c r="F108" s="72" t="s">
        <v>3105</v>
      </c>
      <c r="G108" s="72">
        <v>2000</v>
      </c>
      <c r="H108" s="73">
        <v>1</v>
      </c>
      <c r="I108" s="74">
        <v>90</v>
      </c>
      <c r="J108" s="74">
        <v>90</v>
      </c>
      <c r="K108" s="74">
        <v>100</v>
      </c>
      <c r="L108" s="74">
        <v>1</v>
      </c>
      <c r="M108" s="73">
        <v>1</v>
      </c>
      <c r="N108" s="74">
        <v>90</v>
      </c>
      <c r="O108" s="74">
        <v>1</v>
      </c>
      <c r="P108" s="62">
        <v>0</v>
      </c>
      <c r="Q108" s="63"/>
      <c r="R108" s="63">
        <v>0</v>
      </c>
      <c r="S108" s="73">
        <v>3</v>
      </c>
      <c r="T108" s="74">
        <v>1</v>
      </c>
      <c r="U108" s="63">
        <v>0</v>
      </c>
      <c r="V108" s="89">
        <v>1</v>
      </c>
      <c r="W108" s="89">
        <v>1</v>
      </c>
      <c r="X108" s="63"/>
      <c r="Y108" s="73">
        <v>1.9</v>
      </c>
      <c r="Z108" s="74">
        <v>0.5</v>
      </c>
      <c r="AA108" s="89">
        <v>1.4</v>
      </c>
      <c r="AB108" s="89">
        <v>1.37</v>
      </c>
      <c r="AC108" s="63"/>
      <c r="AD108" s="66" t="s">
        <v>25</v>
      </c>
      <c r="AE108" s="2"/>
    </row>
    <row r="109" spans="1:31" ht="17.25" thickBot="1">
      <c r="A109" s="75">
        <v>107</v>
      </c>
      <c r="B109" s="60" t="s">
        <v>3106</v>
      </c>
      <c r="C109" s="61" t="s">
        <v>2102</v>
      </c>
      <c r="D109" s="72" t="s">
        <v>107</v>
      </c>
      <c r="E109" s="61" t="s">
        <v>2999</v>
      </c>
      <c r="F109" s="72" t="s">
        <v>3107</v>
      </c>
      <c r="G109" s="72">
        <v>1999</v>
      </c>
      <c r="H109" s="73">
        <v>1</v>
      </c>
      <c r="I109" s="74">
        <v>27</v>
      </c>
      <c r="J109" s="74">
        <v>27</v>
      </c>
      <c r="K109" s="74">
        <v>30</v>
      </c>
      <c r="L109" s="74">
        <v>0.3</v>
      </c>
      <c r="M109" s="62">
        <v>0</v>
      </c>
      <c r="N109" s="63"/>
      <c r="O109" s="63">
        <v>0</v>
      </c>
      <c r="P109" s="73">
        <v>1</v>
      </c>
      <c r="Q109" s="74">
        <v>27</v>
      </c>
      <c r="R109" s="63">
        <v>0</v>
      </c>
      <c r="S109" s="62">
        <v>0</v>
      </c>
      <c r="T109" s="74">
        <v>1</v>
      </c>
      <c r="U109" s="74">
        <v>3</v>
      </c>
      <c r="V109" s="88">
        <v>-2</v>
      </c>
      <c r="W109" s="88">
        <v>-6.67</v>
      </c>
      <c r="X109" s="88">
        <v>-5.24</v>
      </c>
      <c r="Y109" s="73">
        <v>1</v>
      </c>
      <c r="Z109" s="74">
        <v>2.5</v>
      </c>
      <c r="AA109" s="88">
        <v>-1.5</v>
      </c>
      <c r="AB109" s="88">
        <v>-4.8499999999999996</v>
      </c>
      <c r="AC109" s="88">
        <v>-3.31</v>
      </c>
      <c r="AD109" s="66" t="s">
        <v>25</v>
      </c>
      <c r="AE109" s="2"/>
    </row>
    <row r="110" spans="1:31" ht="17.25" thickBot="1">
      <c r="A110" s="75">
        <v>108</v>
      </c>
      <c r="B110" s="60" t="s">
        <v>634</v>
      </c>
      <c r="C110" s="61" t="s">
        <v>2138</v>
      </c>
      <c r="D110" s="72" t="s">
        <v>124</v>
      </c>
      <c r="E110" s="61" t="s">
        <v>67</v>
      </c>
      <c r="F110" s="72" t="s">
        <v>3395</v>
      </c>
      <c r="G110" s="72">
        <v>1989</v>
      </c>
      <c r="H110" s="62">
        <v>0</v>
      </c>
      <c r="I110" s="63"/>
      <c r="J110" s="63"/>
      <c r="K110" s="63"/>
      <c r="L110" s="63"/>
      <c r="M110" s="62">
        <v>0</v>
      </c>
      <c r="N110" s="63"/>
      <c r="O110" s="63">
        <v>0</v>
      </c>
      <c r="P110" s="62">
        <v>0</v>
      </c>
      <c r="Q110" s="63"/>
      <c r="R110" s="74">
        <v>1</v>
      </c>
      <c r="S110" s="62"/>
      <c r="T110" s="63"/>
      <c r="U110" s="63"/>
      <c r="V110" s="63"/>
      <c r="W110" s="63"/>
      <c r="X110" s="63"/>
      <c r="Y110" s="62"/>
      <c r="Z110" s="63"/>
      <c r="AA110" s="63"/>
      <c r="AB110" s="63"/>
      <c r="AC110" s="63"/>
      <c r="AD110" s="66" t="s">
        <v>25</v>
      </c>
    </row>
    <row r="111" spans="1:31" ht="17.25" thickBot="1">
      <c r="A111" s="75">
        <v>109</v>
      </c>
      <c r="B111" s="60" t="s">
        <v>297</v>
      </c>
      <c r="C111" s="61" t="s">
        <v>2102</v>
      </c>
      <c r="D111" s="72" t="s">
        <v>107</v>
      </c>
      <c r="E111" s="61" t="s">
        <v>73</v>
      </c>
      <c r="F111" s="72" t="s">
        <v>3108</v>
      </c>
      <c r="G111" s="72">
        <v>1991</v>
      </c>
      <c r="H111" s="73">
        <v>1</v>
      </c>
      <c r="I111" s="74">
        <v>90</v>
      </c>
      <c r="J111" s="74">
        <v>90</v>
      </c>
      <c r="K111" s="74">
        <v>100</v>
      </c>
      <c r="L111" s="74">
        <v>1</v>
      </c>
      <c r="M111" s="73">
        <v>1</v>
      </c>
      <c r="N111" s="74">
        <v>90</v>
      </c>
      <c r="O111" s="74">
        <v>1</v>
      </c>
      <c r="P111" s="62">
        <v>0</v>
      </c>
      <c r="Q111" s="63"/>
      <c r="R111" s="63">
        <v>0</v>
      </c>
      <c r="S111" s="73">
        <v>3</v>
      </c>
      <c r="T111" s="74">
        <v>4</v>
      </c>
      <c r="U111" s="74">
        <v>1</v>
      </c>
      <c r="V111" s="89">
        <v>3</v>
      </c>
      <c r="W111" s="89">
        <v>3</v>
      </c>
      <c r="X111" s="63"/>
      <c r="Y111" s="73">
        <v>4</v>
      </c>
      <c r="Z111" s="74">
        <v>1.5</v>
      </c>
      <c r="AA111" s="89">
        <v>2.5</v>
      </c>
      <c r="AB111" s="89">
        <v>2.54</v>
      </c>
      <c r="AC111" s="63"/>
      <c r="AD111" s="66" t="s">
        <v>25</v>
      </c>
    </row>
    <row r="112" spans="1:31" ht="17.25" thickBot="1">
      <c r="A112" s="75">
        <v>110</v>
      </c>
      <c r="B112" s="60" t="s">
        <v>66</v>
      </c>
      <c r="C112" s="61" t="s">
        <v>2112</v>
      </c>
      <c r="D112" s="72" t="s">
        <v>124</v>
      </c>
      <c r="E112" s="61" t="s">
        <v>65</v>
      </c>
      <c r="F112" s="72" t="s">
        <v>3109</v>
      </c>
      <c r="G112" s="72">
        <v>1993</v>
      </c>
      <c r="H112" s="73">
        <v>1</v>
      </c>
      <c r="I112" s="74">
        <v>90</v>
      </c>
      <c r="J112" s="74">
        <v>90</v>
      </c>
      <c r="K112" s="74">
        <v>100</v>
      </c>
      <c r="L112" s="74">
        <v>1</v>
      </c>
      <c r="M112" s="73">
        <v>1</v>
      </c>
      <c r="N112" s="74">
        <v>90</v>
      </c>
      <c r="O112" s="74">
        <v>1</v>
      </c>
      <c r="P112" s="62">
        <v>0</v>
      </c>
      <c r="Q112" s="63"/>
      <c r="R112" s="63">
        <v>0</v>
      </c>
      <c r="S112" s="73">
        <v>3</v>
      </c>
      <c r="T112" s="74">
        <v>3</v>
      </c>
      <c r="U112" s="63">
        <v>0</v>
      </c>
      <c r="V112" s="89">
        <v>3</v>
      </c>
      <c r="W112" s="89">
        <v>3</v>
      </c>
      <c r="X112" s="63"/>
      <c r="Y112" s="73">
        <v>1.9</v>
      </c>
      <c r="Z112" s="74">
        <v>0.3</v>
      </c>
      <c r="AA112" s="89">
        <v>1.6</v>
      </c>
      <c r="AB112" s="89">
        <v>1.62</v>
      </c>
      <c r="AC112" s="63"/>
      <c r="AD112" s="66" t="s">
        <v>25</v>
      </c>
    </row>
    <row r="113" spans="1:31" ht="17.25" thickBot="1">
      <c r="A113" s="75">
        <v>111</v>
      </c>
      <c r="B113" s="60" t="s">
        <v>301</v>
      </c>
      <c r="C113" s="61" t="s">
        <v>2104</v>
      </c>
      <c r="D113" s="72" t="s">
        <v>103</v>
      </c>
      <c r="E113" s="61" t="s">
        <v>85</v>
      </c>
      <c r="F113" s="72" t="s">
        <v>3110</v>
      </c>
      <c r="G113" s="72">
        <v>1998</v>
      </c>
      <c r="H113" s="73">
        <v>1</v>
      </c>
      <c r="I113" s="74">
        <v>90</v>
      </c>
      <c r="J113" s="74">
        <v>90</v>
      </c>
      <c r="K113" s="74">
        <v>100</v>
      </c>
      <c r="L113" s="74">
        <v>1</v>
      </c>
      <c r="M113" s="73">
        <v>1</v>
      </c>
      <c r="N113" s="74">
        <v>90</v>
      </c>
      <c r="O113" s="74">
        <v>1</v>
      </c>
      <c r="P113" s="62">
        <v>0</v>
      </c>
      <c r="Q113" s="63"/>
      <c r="R113" s="63">
        <v>0</v>
      </c>
      <c r="S113" s="73">
        <v>3</v>
      </c>
      <c r="T113" s="74">
        <v>1</v>
      </c>
      <c r="U113" s="63">
        <v>0</v>
      </c>
      <c r="V113" s="89">
        <v>1</v>
      </c>
      <c r="W113" s="89">
        <v>1</v>
      </c>
      <c r="X113" s="63"/>
      <c r="Y113" s="73">
        <v>1.9</v>
      </c>
      <c r="Z113" s="74">
        <v>0.5</v>
      </c>
      <c r="AA113" s="89">
        <v>1.4</v>
      </c>
      <c r="AB113" s="89">
        <v>1.37</v>
      </c>
      <c r="AC113" s="63"/>
      <c r="AD113" s="66" t="s">
        <v>25</v>
      </c>
    </row>
    <row r="114" spans="1:31" ht="17.25" thickBot="1">
      <c r="A114" s="75">
        <v>112</v>
      </c>
      <c r="B114" s="60" t="s">
        <v>3111</v>
      </c>
      <c r="C114" s="61" t="s">
        <v>2122</v>
      </c>
      <c r="D114" s="72" t="s">
        <v>107</v>
      </c>
      <c r="E114" s="61" t="s">
        <v>2647</v>
      </c>
      <c r="F114" s="72" t="s">
        <v>3112</v>
      </c>
      <c r="G114" s="72">
        <v>1992</v>
      </c>
      <c r="H114" s="73">
        <v>1</v>
      </c>
      <c r="I114" s="74">
        <v>90</v>
      </c>
      <c r="J114" s="74">
        <v>90</v>
      </c>
      <c r="K114" s="74">
        <v>100</v>
      </c>
      <c r="L114" s="74">
        <v>1</v>
      </c>
      <c r="M114" s="73">
        <v>1</v>
      </c>
      <c r="N114" s="74">
        <v>90</v>
      </c>
      <c r="O114" s="74">
        <v>1</v>
      </c>
      <c r="P114" s="62">
        <v>0</v>
      </c>
      <c r="Q114" s="63"/>
      <c r="R114" s="63">
        <v>0</v>
      </c>
      <c r="S114" s="62">
        <v>0</v>
      </c>
      <c r="T114" s="63">
        <v>0</v>
      </c>
      <c r="U114" s="74">
        <v>1</v>
      </c>
      <c r="V114" s="88">
        <v>-1</v>
      </c>
      <c r="W114" s="88">
        <v>-1</v>
      </c>
      <c r="X114" s="63"/>
      <c r="Y114" s="73">
        <v>0.5</v>
      </c>
      <c r="Z114" s="74">
        <v>1.9</v>
      </c>
      <c r="AA114" s="88">
        <v>-1.4</v>
      </c>
      <c r="AB114" s="88">
        <v>-1.37</v>
      </c>
      <c r="AC114" s="63"/>
      <c r="AD114" s="66" t="s">
        <v>25</v>
      </c>
    </row>
    <row r="115" spans="1:31" ht="17.25" thickBot="1">
      <c r="A115" s="75">
        <v>113</v>
      </c>
      <c r="B115" s="60" t="s">
        <v>3396</v>
      </c>
      <c r="C115" s="61" t="s">
        <v>2119</v>
      </c>
      <c r="D115" s="72" t="s">
        <v>107</v>
      </c>
      <c r="E115" s="61" t="s">
        <v>2646</v>
      </c>
      <c r="F115" s="72" t="s">
        <v>3397</v>
      </c>
      <c r="G115" s="72">
        <v>1998</v>
      </c>
      <c r="H115" s="62">
        <v>0</v>
      </c>
      <c r="I115" s="63"/>
      <c r="J115" s="63"/>
      <c r="K115" s="63"/>
      <c r="L115" s="63"/>
      <c r="M115" s="62">
        <v>0</v>
      </c>
      <c r="N115" s="63"/>
      <c r="O115" s="63">
        <v>0</v>
      </c>
      <c r="P115" s="62">
        <v>0</v>
      </c>
      <c r="Q115" s="63"/>
      <c r="R115" s="74">
        <v>1</v>
      </c>
      <c r="S115" s="62"/>
      <c r="T115" s="63"/>
      <c r="U115" s="63"/>
      <c r="V115" s="63"/>
      <c r="W115" s="63"/>
      <c r="X115" s="63"/>
      <c r="Y115" s="62"/>
      <c r="Z115" s="63"/>
      <c r="AA115" s="63"/>
      <c r="AB115" s="63"/>
      <c r="AC115" s="63"/>
      <c r="AD115" s="66" t="s">
        <v>25</v>
      </c>
    </row>
    <row r="116" spans="1:31" ht="17.25" thickBot="1">
      <c r="A116" s="75">
        <v>114</v>
      </c>
      <c r="B116" s="60" t="s">
        <v>304</v>
      </c>
      <c r="C116" s="61" t="s">
        <v>2119</v>
      </c>
      <c r="D116" s="72" t="s">
        <v>103</v>
      </c>
      <c r="E116" s="61" t="s">
        <v>87</v>
      </c>
      <c r="F116" s="72" t="s">
        <v>3113</v>
      </c>
      <c r="G116" s="72">
        <v>2002</v>
      </c>
      <c r="H116" s="73">
        <v>1</v>
      </c>
      <c r="I116" s="74">
        <v>11</v>
      </c>
      <c r="J116" s="74">
        <v>11</v>
      </c>
      <c r="K116" s="74">
        <v>12.2</v>
      </c>
      <c r="L116" s="74">
        <v>0.1</v>
      </c>
      <c r="M116" s="62">
        <v>0</v>
      </c>
      <c r="N116" s="63"/>
      <c r="O116" s="63">
        <v>0</v>
      </c>
      <c r="P116" s="73">
        <v>1</v>
      </c>
      <c r="Q116" s="74">
        <v>11</v>
      </c>
      <c r="R116" s="63">
        <v>0</v>
      </c>
      <c r="S116" s="62">
        <v>0</v>
      </c>
      <c r="T116" s="74">
        <v>1</v>
      </c>
      <c r="U116" s="63">
        <v>0</v>
      </c>
      <c r="V116" s="89">
        <v>1</v>
      </c>
      <c r="W116" s="89">
        <v>8.18</v>
      </c>
      <c r="X116" s="89">
        <v>10.46</v>
      </c>
      <c r="Y116" s="73">
        <v>0.7</v>
      </c>
      <c r="Z116" s="74">
        <v>0.4</v>
      </c>
      <c r="AA116" s="89">
        <v>0.3</v>
      </c>
      <c r="AB116" s="89">
        <v>2.19</v>
      </c>
      <c r="AC116" s="89">
        <v>2.09</v>
      </c>
      <c r="AD116" s="66" t="s">
        <v>25</v>
      </c>
    </row>
    <row r="117" spans="1:31" ht="17.25" thickBot="1">
      <c r="A117" s="75">
        <v>115</v>
      </c>
      <c r="B117" s="60" t="s">
        <v>306</v>
      </c>
      <c r="C117" s="61" t="s">
        <v>2102</v>
      </c>
      <c r="D117" s="72" t="s">
        <v>105</v>
      </c>
      <c r="E117" s="61" t="s">
        <v>79</v>
      </c>
      <c r="F117" s="72" t="s">
        <v>3114</v>
      </c>
      <c r="G117" s="72">
        <v>2003</v>
      </c>
      <c r="H117" s="73">
        <v>1</v>
      </c>
      <c r="I117" s="74">
        <v>14</v>
      </c>
      <c r="J117" s="74">
        <v>14</v>
      </c>
      <c r="K117" s="74">
        <v>15.6</v>
      </c>
      <c r="L117" s="74">
        <v>0.2</v>
      </c>
      <c r="M117" s="62">
        <v>0</v>
      </c>
      <c r="N117" s="63"/>
      <c r="O117" s="63">
        <v>0</v>
      </c>
      <c r="P117" s="73">
        <v>1</v>
      </c>
      <c r="Q117" s="74">
        <v>14</v>
      </c>
      <c r="R117" s="63">
        <v>0</v>
      </c>
      <c r="S117" s="73">
        <v>1</v>
      </c>
      <c r="T117" s="63">
        <v>0</v>
      </c>
      <c r="U117" s="63">
        <v>0</v>
      </c>
      <c r="V117" s="63">
        <v>0</v>
      </c>
      <c r="W117" s="63">
        <v>0</v>
      </c>
      <c r="X117" s="63">
        <v>0</v>
      </c>
      <c r="Y117" s="62">
        <v>0</v>
      </c>
      <c r="Z117" s="63">
        <v>0</v>
      </c>
      <c r="AA117" s="63">
        <v>0</v>
      </c>
      <c r="AB117" s="89">
        <v>0.24</v>
      </c>
      <c r="AC117" s="89">
        <v>0.38</v>
      </c>
      <c r="AD117" s="66" t="s">
        <v>25</v>
      </c>
      <c r="AE117" s="2"/>
    </row>
    <row r="118" spans="1:31" ht="17.25" thickBot="1">
      <c r="A118" s="75">
        <v>116</v>
      </c>
      <c r="B118" s="60" t="s">
        <v>310</v>
      </c>
      <c r="C118" s="61" t="s">
        <v>2112</v>
      </c>
      <c r="D118" s="72" t="s">
        <v>107</v>
      </c>
      <c r="E118" s="61" t="s">
        <v>71</v>
      </c>
      <c r="F118" s="72" t="s">
        <v>3115</v>
      </c>
      <c r="G118" s="72">
        <v>1999</v>
      </c>
      <c r="H118" s="73">
        <v>1</v>
      </c>
      <c r="I118" s="74">
        <v>90</v>
      </c>
      <c r="J118" s="74">
        <v>90</v>
      </c>
      <c r="K118" s="74">
        <v>100</v>
      </c>
      <c r="L118" s="74">
        <v>1</v>
      </c>
      <c r="M118" s="73">
        <v>1</v>
      </c>
      <c r="N118" s="74">
        <v>90</v>
      </c>
      <c r="O118" s="74">
        <v>1</v>
      </c>
      <c r="P118" s="62">
        <v>0</v>
      </c>
      <c r="Q118" s="63"/>
      <c r="R118" s="63">
        <v>0</v>
      </c>
      <c r="S118" s="73">
        <v>1</v>
      </c>
      <c r="T118" s="74">
        <v>2</v>
      </c>
      <c r="U118" s="74">
        <v>2</v>
      </c>
      <c r="V118" s="63">
        <v>0</v>
      </c>
      <c r="W118" s="63">
        <v>0</v>
      </c>
      <c r="X118" s="63"/>
      <c r="Y118" s="73">
        <v>1.3</v>
      </c>
      <c r="Z118" s="74">
        <v>2.2000000000000002</v>
      </c>
      <c r="AA118" s="88">
        <v>-0.9</v>
      </c>
      <c r="AB118" s="88">
        <v>-0.94</v>
      </c>
      <c r="AC118" s="63"/>
      <c r="AD118" s="66" t="s">
        <v>25</v>
      </c>
    </row>
    <row r="119" spans="1:31" ht="17.25" thickBot="1">
      <c r="A119" s="75">
        <v>117</v>
      </c>
      <c r="B119" s="60" t="s">
        <v>312</v>
      </c>
      <c r="C119" s="61" t="s">
        <v>2115</v>
      </c>
      <c r="D119" s="72" t="s">
        <v>105</v>
      </c>
      <c r="E119" s="61" t="s">
        <v>69</v>
      </c>
      <c r="F119" s="72" t="s">
        <v>3116</v>
      </c>
      <c r="G119" s="72">
        <v>1992</v>
      </c>
      <c r="H119" s="73">
        <v>1</v>
      </c>
      <c r="I119" s="74">
        <v>23</v>
      </c>
      <c r="J119" s="74">
        <v>23</v>
      </c>
      <c r="K119" s="74">
        <v>25.6</v>
      </c>
      <c r="L119" s="74">
        <v>0.3</v>
      </c>
      <c r="M119" s="62">
        <v>0</v>
      </c>
      <c r="N119" s="63"/>
      <c r="O119" s="63">
        <v>0</v>
      </c>
      <c r="P119" s="73">
        <v>1</v>
      </c>
      <c r="Q119" s="74">
        <v>23</v>
      </c>
      <c r="R119" s="63">
        <v>0</v>
      </c>
      <c r="S119" s="73">
        <v>3</v>
      </c>
      <c r="T119" s="74">
        <v>1</v>
      </c>
      <c r="U119" s="63">
        <v>0</v>
      </c>
      <c r="V119" s="89">
        <v>1</v>
      </c>
      <c r="W119" s="89">
        <v>3.91</v>
      </c>
      <c r="X119" s="89">
        <v>3.91</v>
      </c>
      <c r="Y119" s="73">
        <v>0.7</v>
      </c>
      <c r="Z119" s="74">
        <v>1.1000000000000001</v>
      </c>
      <c r="AA119" s="88">
        <v>-0.3</v>
      </c>
      <c r="AB119" s="88">
        <v>-1.36</v>
      </c>
      <c r="AC119" s="88">
        <v>-0.91</v>
      </c>
      <c r="AD119" s="66" t="s">
        <v>25</v>
      </c>
    </row>
    <row r="120" spans="1:31" ht="17.25" thickBot="1">
      <c r="A120" s="75">
        <v>118</v>
      </c>
      <c r="B120" s="60" t="s">
        <v>314</v>
      </c>
      <c r="C120" s="61" t="s">
        <v>2132</v>
      </c>
      <c r="D120" s="72" t="s">
        <v>107</v>
      </c>
      <c r="E120" s="61" t="s">
        <v>73</v>
      </c>
      <c r="F120" s="72" t="s">
        <v>3117</v>
      </c>
      <c r="G120" s="72">
        <v>1998</v>
      </c>
      <c r="H120" s="73">
        <v>1</v>
      </c>
      <c r="I120" s="74">
        <v>90</v>
      </c>
      <c r="J120" s="74">
        <v>90</v>
      </c>
      <c r="K120" s="74">
        <v>100</v>
      </c>
      <c r="L120" s="74">
        <v>1</v>
      </c>
      <c r="M120" s="73">
        <v>1</v>
      </c>
      <c r="N120" s="74">
        <v>90</v>
      </c>
      <c r="O120" s="74">
        <v>1</v>
      </c>
      <c r="P120" s="62">
        <v>0</v>
      </c>
      <c r="Q120" s="63"/>
      <c r="R120" s="63">
        <v>0</v>
      </c>
      <c r="S120" s="73">
        <v>3</v>
      </c>
      <c r="T120" s="74">
        <v>4</v>
      </c>
      <c r="U120" s="74">
        <v>1</v>
      </c>
      <c r="V120" s="89">
        <v>3</v>
      </c>
      <c r="W120" s="89">
        <v>3</v>
      </c>
      <c r="X120" s="63"/>
      <c r="Y120" s="73">
        <v>4</v>
      </c>
      <c r="Z120" s="74">
        <v>1.5</v>
      </c>
      <c r="AA120" s="89">
        <v>2.5</v>
      </c>
      <c r="AB120" s="89">
        <v>2.54</v>
      </c>
      <c r="AC120" s="63"/>
      <c r="AD120" s="66" t="s">
        <v>25</v>
      </c>
    </row>
    <row r="121" spans="1:31" ht="17.25" thickBot="1">
      <c r="A121" s="75">
        <v>119</v>
      </c>
      <c r="B121" s="60" t="s">
        <v>317</v>
      </c>
      <c r="C121" s="61" t="s">
        <v>2102</v>
      </c>
      <c r="D121" s="72" t="s">
        <v>105</v>
      </c>
      <c r="E121" s="61" t="s">
        <v>85</v>
      </c>
      <c r="F121" s="72" t="s">
        <v>3118</v>
      </c>
      <c r="G121" s="72">
        <v>1998</v>
      </c>
      <c r="H121" s="73">
        <v>1</v>
      </c>
      <c r="I121" s="74">
        <v>90</v>
      </c>
      <c r="J121" s="74">
        <v>90</v>
      </c>
      <c r="K121" s="74">
        <v>100</v>
      </c>
      <c r="L121" s="74">
        <v>1</v>
      </c>
      <c r="M121" s="73">
        <v>1</v>
      </c>
      <c r="N121" s="74">
        <v>90</v>
      </c>
      <c r="O121" s="74">
        <v>1</v>
      </c>
      <c r="P121" s="62">
        <v>0</v>
      </c>
      <c r="Q121" s="63"/>
      <c r="R121" s="63">
        <v>0</v>
      </c>
      <c r="S121" s="73">
        <v>3</v>
      </c>
      <c r="T121" s="74">
        <v>1</v>
      </c>
      <c r="U121" s="63">
        <v>0</v>
      </c>
      <c r="V121" s="89">
        <v>1</v>
      </c>
      <c r="W121" s="89">
        <v>1</v>
      </c>
      <c r="X121" s="63"/>
      <c r="Y121" s="73">
        <v>1.9</v>
      </c>
      <c r="Z121" s="74">
        <v>0.5</v>
      </c>
      <c r="AA121" s="89">
        <v>1.4</v>
      </c>
      <c r="AB121" s="89">
        <v>1.37</v>
      </c>
      <c r="AC121" s="63"/>
      <c r="AD121" s="66" t="s">
        <v>25</v>
      </c>
    </row>
    <row r="122" spans="1:31" ht="17.25" thickBot="1">
      <c r="A122" s="75">
        <v>120</v>
      </c>
      <c r="B122" s="60" t="s">
        <v>92</v>
      </c>
      <c r="C122" s="61" t="s">
        <v>2124</v>
      </c>
      <c r="D122" s="72" t="s">
        <v>124</v>
      </c>
      <c r="E122" s="61" t="s">
        <v>91</v>
      </c>
      <c r="F122" s="72" t="s">
        <v>3398</v>
      </c>
      <c r="G122" s="72">
        <v>1985</v>
      </c>
      <c r="H122" s="62">
        <v>0</v>
      </c>
      <c r="I122" s="63"/>
      <c r="J122" s="63"/>
      <c r="K122" s="63"/>
      <c r="L122" s="63"/>
      <c r="M122" s="62">
        <v>0</v>
      </c>
      <c r="N122" s="63"/>
      <c r="O122" s="63">
        <v>0</v>
      </c>
      <c r="P122" s="62">
        <v>0</v>
      </c>
      <c r="Q122" s="63"/>
      <c r="R122" s="74">
        <v>1</v>
      </c>
      <c r="S122" s="62"/>
      <c r="T122" s="63"/>
      <c r="U122" s="63"/>
      <c r="V122" s="63"/>
      <c r="W122" s="63"/>
      <c r="X122" s="63"/>
      <c r="Y122" s="62"/>
      <c r="Z122" s="63"/>
      <c r="AA122" s="63"/>
      <c r="AB122" s="63"/>
      <c r="AC122" s="63"/>
      <c r="AD122" s="66" t="s">
        <v>25</v>
      </c>
    </row>
    <row r="123" spans="1:31" ht="17.25" thickBot="1">
      <c r="A123" s="75">
        <v>121</v>
      </c>
      <c r="B123" s="60" t="s">
        <v>324</v>
      </c>
      <c r="C123" s="61" t="s">
        <v>2122</v>
      </c>
      <c r="D123" s="72" t="s">
        <v>103</v>
      </c>
      <c r="E123" s="61" t="s">
        <v>73</v>
      </c>
      <c r="F123" s="72" t="s">
        <v>3119</v>
      </c>
      <c r="G123" s="72">
        <v>2004</v>
      </c>
      <c r="H123" s="73">
        <v>1</v>
      </c>
      <c r="I123" s="74">
        <v>13</v>
      </c>
      <c r="J123" s="74">
        <v>13</v>
      </c>
      <c r="K123" s="74">
        <v>14.4</v>
      </c>
      <c r="L123" s="74">
        <v>0.1</v>
      </c>
      <c r="M123" s="62">
        <v>0</v>
      </c>
      <c r="N123" s="63"/>
      <c r="O123" s="63">
        <v>0</v>
      </c>
      <c r="P123" s="73">
        <v>1</v>
      </c>
      <c r="Q123" s="74">
        <v>13</v>
      </c>
      <c r="R123" s="63">
        <v>0</v>
      </c>
      <c r="S123" s="73">
        <v>3</v>
      </c>
      <c r="T123" s="74">
        <v>2</v>
      </c>
      <c r="U123" s="74">
        <v>1</v>
      </c>
      <c r="V123" s="89">
        <v>1</v>
      </c>
      <c r="W123" s="89">
        <v>6.92</v>
      </c>
      <c r="X123" s="89">
        <v>4.59</v>
      </c>
      <c r="Y123" s="73">
        <v>1.7</v>
      </c>
      <c r="Z123" s="74">
        <v>1</v>
      </c>
      <c r="AA123" s="89">
        <v>0.7</v>
      </c>
      <c r="AB123" s="89">
        <v>4.62</v>
      </c>
      <c r="AC123" s="89">
        <v>2.4300000000000002</v>
      </c>
      <c r="AD123" s="66" t="s">
        <v>25</v>
      </c>
    </row>
    <row r="124" spans="1:31" ht="17.25" thickBot="1">
      <c r="A124" s="75">
        <v>122</v>
      </c>
      <c r="B124" s="60" t="s">
        <v>326</v>
      </c>
      <c r="C124" s="61" t="s">
        <v>2131</v>
      </c>
      <c r="D124" s="72" t="s">
        <v>105</v>
      </c>
      <c r="E124" s="61" t="s">
        <v>69</v>
      </c>
      <c r="F124" s="72" t="s">
        <v>3120</v>
      </c>
      <c r="G124" s="72">
        <v>1994</v>
      </c>
      <c r="H124" s="73">
        <v>1</v>
      </c>
      <c r="I124" s="74">
        <v>90</v>
      </c>
      <c r="J124" s="74">
        <v>90</v>
      </c>
      <c r="K124" s="74">
        <v>100</v>
      </c>
      <c r="L124" s="74">
        <v>1</v>
      </c>
      <c r="M124" s="73">
        <v>1</v>
      </c>
      <c r="N124" s="74">
        <v>90</v>
      </c>
      <c r="O124" s="74">
        <v>1</v>
      </c>
      <c r="P124" s="62">
        <v>0</v>
      </c>
      <c r="Q124" s="63"/>
      <c r="R124" s="63">
        <v>0</v>
      </c>
      <c r="S124" s="73">
        <v>3</v>
      </c>
      <c r="T124" s="74">
        <v>1</v>
      </c>
      <c r="U124" s="63">
        <v>0</v>
      </c>
      <c r="V124" s="89">
        <v>1</v>
      </c>
      <c r="W124" s="89">
        <v>1</v>
      </c>
      <c r="X124" s="63"/>
      <c r="Y124" s="73">
        <v>1.5</v>
      </c>
      <c r="Z124" s="74">
        <v>2.1</v>
      </c>
      <c r="AA124" s="88">
        <v>-0.7</v>
      </c>
      <c r="AB124" s="88">
        <v>-0.69</v>
      </c>
      <c r="AC124" s="63"/>
      <c r="AD124" s="66" t="s">
        <v>25</v>
      </c>
    </row>
    <row r="125" spans="1:31" ht="17.25" thickBot="1">
      <c r="A125" s="75">
        <v>123</v>
      </c>
      <c r="B125" s="60" t="s">
        <v>2057</v>
      </c>
      <c r="C125" s="61" t="s">
        <v>2111</v>
      </c>
      <c r="D125" s="72" t="s">
        <v>105</v>
      </c>
      <c r="E125" s="61" t="s">
        <v>81</v>
      </c>
      <c r="F125" s="72" t="s">
        <v>3121</v>
      </c>
      <c r="G125" s="72">
        <v>2001</v>
      </c>
      <c r="H125" s="73">
        <v>1</v>
      </c>
      <c r="I125" s="74">
        <v>90</v>
      </c>
      <c r="J125" s="74">
        <v>90</v>
      </c>
      <c r="K125" s="74">
        <v>100</v>
      </c>
      <c r="L125" s="74">
        <v>1</v>
      </c>
      <c r="M125" s="73">
        <v>1</v>
      </c>
      <c r="N125" s="74">
        <v>90</v>
      </c>
      <c r="O125" s="74">
        <v>1</v>
      </c>
      <c r="P125" s="62">
        <v>0</v>
      </c>
      <c r="Q125" s="63"/>
      <c r="R125" s="63">
        <v>0</v>
      </c>
      <c r="S125" s="73">
        <v>1</v>
      </c>
      <c r="T125" s="74">
        <v>1</v>
      </c>
      <c r="U125" s="74">
        <v>1</v>
      </c>
      <c r="V125" s="63">
        <v>0</v>
      </c>
      <c r="W125" s="63">
        <v>0</v>
      </c>
      <c r="X125" s="63"/>
      <c r="Y125" s="73">
        <v>1.4</v>
      </c>
      <c r="Z125" s="74">
        <v>1.3</v>
      </c>
      <c r="AA125" s="89">
        <v>0.1</v>
      </c>
      <c r="AB125" s="89">
        <v>0.09</v>
      </c>
      <c r="AC125" s="63"/>
      <c r="AD125" s="66" t="s">
        <v>25</v>
      </c>
      <c r="AE125" s="2"/>
    </row>
    <row r="126" spans="1:31" ht="17.25" thickBot="1">
      <c r="A126" s="75">
        <v>124</v>
      </c>
      <c r="B126" s="60" t="s">
        <v>3122</v>
      </c>
      <c r="C126" s="61" t="s">
        <v>2108</v>
      </c>
      <c r="D126" s="72" t="s">
        <v>124</v>
      </c>
      <c r="E126" s="61" t="s">
        <v>77</v>
      </c>
      <c r="F126" s="72" t="s">
        <v>3123</v>
      </c>
      <c r="G126" s="72">
        <v>1993</v>
      </c>
      <c r="H126" s="73">
        <v>1</v>
      </c>
      <c r="I126" s="74">
        <v>90</v>
      </c>
      <c r="J126" s="74">
        <v>90</v>
      </c>
      <c r="K126" s="74">
        <v>100</v>
      </c>
      <c r="L126" s="74">
        <v>1</v>
      </c>
      <c r="M126" s="73">
        <v>1</v>
      </c>
      <c r="N126" s="74">
        <v>90</v>
      </c>
      <c r="O126" s="74">
        <v>1</v>
      </c>
      <c r="P126" s="62">
        <v>0</v>
      </c>
      <c r="Q126" s="63"/>
      <c r="R126" s="63">
        <v>0</v>
      </c>
      <c r="S126" s="73">
        <v>1</v>
      </c>
      <c r="T126" s="74">
        <v>2</v>
      </c>
      <c r="U126" s="74">
        <v>2</v>
      </c>
      <c r="V126" s="63">
        <v>0</v>
      </c>
      <c r="W126" s="63">
        <v>0</v>
      </c>
      <c r="X126" s="63"/>
      <c r="Y126" s="73">
        <v>2.2000000000000002</v>
      </c>
      <c r="Z126" s="74">
        <v>1.3</v>
      </c>
      <c r="AA126" s="89">
        <v>0.9</v>
      </c>
      <c r="AB126" s="89">
        <v>0.94</v>
      </c>
      <c r="AC126" s="63"/>
      <c r="AD126" s="66" t="s">
        <v>25</v>
      </c>
    </row>
    <row r="127" spans="1:31" ht="17.25" thickBot="1">
      <c r="A127" s="75">
        <v>125</v>
      </c>
      <c r="B127" s="60" t="s">
        <v>331</v>
      </c>
      <c r="C127" s="61" t="s">
        <v>2102</v>
      </c>
      <c r="D127" s="72" t="s">
        <v>2100</v>
      </c>
      <c r="E127" s="61" t="s">
        <v>65</v>
      </c>
      <c r="F127" s="72" t="s">
        <v>3124</v>
      </c>
      <c r="G127" s="72">
        <v>2000</v>
      </c>
      <c r="H127" s="73">
        <v>1</v>
      </c>
      <c r="I127" s="74">
        <v>90</v>
      </c>
      <c r="J127" s="74">
        <v>90</v>
      </c>
      <c r="K127" s="74">
        <v>100</v>
      </c>
      <c r="L127" s="74">
        <v>1</v>
      </c>
      <c r="M127" s="73">
        <v>1</v>
      </c>
      <c r="N127" s="74">
        <v>90</v>
      </c>
      <c r="O127" s="74">
        <v>1</v>
      </c>
      <c r="P127" s="62">
        <v>0</v>
      </c>
      <c r="Q127" s="63"/>
      <c r="R127" s="63">
        <v>0</v>
      </c>
      <c r="S127" s="73">
        <v>3</v>
      </c>
      <c r="T127" s="74">
        <v>3</v>
      </c>
      <c r="U127" s="63">
        <v>0</v>
      </c>
      <c r="V127" s="89">
        <v>3</v>
      </c>
      <c r="W127" s="89">
        <v>3</v>
      </c>
      <c r="X127" s="63"/>
      <c r="Y127" s="73">
        <v>1.9</v>
      </c>
      <c r="Z127" s="74">
        <v>0.3</v>
      </c>
      <c r="AA127" s="89">
        <v>1.6</v>
      </c>
      <c r="AB127" s="89">
        <v>1.62</v>
      </c>
      <c r="AC127" s="63"/>
      <c r="AD127" s="66" t="s">
        <v>25</v>
      </c>
    </row>
    <row r="128" spans="1:31" ht="17.25" thickBot="1">
      <c r="A128" s="75">
        <v>126</v>
      </c>
      <c r="B128" s="60" t="s">
        <v>3125</v>
      </c>
      <c r="C128" s="61" t="s">
        <v>2102</v>
      </c>
      <c r="D128" s="72" t="s">
        <v>124</v>
      </c>
      <c r="E128" s="61" t="s">
        <v>2647</v>
      </c>
      <c r="F128" s="72" t="s">
        <v>3126</v>
      </c>
      <c r="G128" s="72">
        <v>1991</v>
      </c>
      <c r="H128" s="73">
        <v>1</v>
      </c>
      <c r="I128" s="74">
        <v>90</v>
      </c>
      <c r="J128" s="74">
        <v>90</v>
      </c>
      <c r="K128" s="74">
        <v>100</v>
      </c>
      <c r="L128" s="74">
        <v>1</v>
      </c>
      <c r="M128" s="73">
        <v>1</v>
      </c>
      <c r="N128" s="74">
        <v>90</v>
      </c>
      <c r="O128" s="74">
        <v>1</v>
      </c>
      <c r="P128" s="62">
        <v>0</v>
      </c>
      <c r="Q128" s="63"/>
      <c r="R128" s="63">
        <v>0</v>
      </c>
      <c r="S128" s="62">
        <v>0</v>
      </c>
      <c r="T128" s="63">
        <v>0</v>
      </c>
      <c r="U128" s="74">
        <v>1</v>
      </c>
      <c r="V128" s="88">
        <v>-1</v>
      </c>
      <c r="W128" s="88">
        <v>-1</v>
      </c>
      <c r="X128" s="63"/>
      <c r="Y128" s="73">
        <v>0.5</v>
      </c>
      <c r="Z128" s="74">
        <v>1.9</v>
      </c>
      <c r="AA128" s="88">
        <v>-1.4</v>
      </c>
      <c r="AB128" s="88">
        <v>-1.37</v>
      </c>
      <c r="AC128" s="63"/>
      <c r="AD128" s="66" t="s">
        <v>25</v>
      </c>
      <c r="AE128" s="2"/>
    </row>
    <row r="129" spans="1:31" ht="17.25" thickBot="1">
      <c r="A129" s="75">
        <v>127</v>
      </c>
      <c r="B129" s="60" t="s">
        <v>334</v>
      </c>
      <c r="C129" s="61" t="s">
        <v>2110</v>
      </c>
      <c r="D129" s="72" t="s">
        <v>105</v>
      </c>
      <c r="E129" s="61" t="s">
        <v>91</v>
      </c>
      <c r="F129" s="72" t="s">
        <v>3127</v>
      </c>
      <c r="G129" s="72">
        <v>1996</v>
      </c>
      <c r="H129" s="73">
        <v>1</v>
      </c>
      <c r="I129" s="74">
        <v>85</v>
      </c>
      <c r="J129" s="74">
        <v>85</v>
      </c>
      <c r="K129" s="74">
        <v>94.4</v>
      </c>
      <c r="L129" s="74">
        <v>0.9</v>
      </c>
      <c r="M129" s="73">
        <v>1</v>
      </c>
      <c r="N129" s="74">
        <v>85</v>
      </c>
      <c r="O129" s="63">
        <v>0</v>
      </c>
      <c r="P129" s="62">
        <v>0</v>
      </c>
      <c r="Q129" s="63"/>
      <c r="R129" s="63">
        <v>0</v>
      </c>
      <c r="S129" s="73">
        <v>1</v>
      </c>
      <c r="T129" s="74">
        <v>1</v>
      </c>
      <c r="U129" s="74">
        <v>1</v>
      </c>
      <c r="V129" s="63">
        <v>0</v>
      </c>
      <c r="W129" s="63">
        <v>0</v>
      </c>
      <c r="X129" s="63">
        <v>0</v>
      </c>
      <c r="Y129" s="73">
        <v>1.1000000000000001</v>
      </c>
      <c r="Z129" s="74">
        <v>1.3</v>
      </c>
      <c r="AA129" s="88">
        <v>-0.2</v>
      </c>
      <c r="AB129" s="88">
        <v>-0.25</v>
      </c>
      <c r="AC129" s="89">
        <v>0.09</v>
      </c>
      <c r="AD129" s="66" t="s">
        <v>25</v>
      </c>
      <c r="AE129" s="2"/>
    </row>
    <row r="130" spans="1:31" ht="17.25" thickBot="1">
      <c r="A130" s="75">
        <v>128</v>
      </c>
      <c r="B130" s="60" t="s">
        <v>3128</v>
      </c>
      <c r="C130" s="61" t="s">
        <v>3129</v>
      </c>
      <c r="D130" s="72" t="s">
        <v>105</v>
      </c>
      <c r="E130" s="61" t="s">
        <v>2646</v>
      </c>
      <c r="F130" s="72" t="s">
        <v>3130</v>
      </c>
      <c r="G130" s="72">
        <v>2000</v>
      </c>
      <c r="H130" s="73">
        <v>1</v>
      </c>
      <c r="I130" s="74">
        <v>89</v>
      </c>
      <c r="J130" s="74">
        <v>89</v>
      </c>
      <c r="K130" s="74">
        <v>98.9</v>
      </c>
      <c r="L130" s="74">
        <v>1</v>
      </c>
      <c r="M130" s="73">
        <v>1</v>
      </c>
      <c r="N130" s="74">
        <v>89</v>
      </c>
      <c r="O130" s="63">
        <v>0</v>
      </c>
      <c r="P130" s="62">
        <v>0</v>
      </c>
      <c r="Q130" s="63"/>
      <c r="R130" s="63">
        <v>0</v>
      </c>
      <c r="S130" s="62">
        <v>0</v>
      </c>
      <c r="T130" s="63">
        <v>0</v>
      </c>
      <c r="U130" s="74">
        <v>3</v>
      </c>
      <c r="V130" s="88">
        <v>-3</v>
      </c>
      <c r="W130" s="88">
        <v>-3.03</v>
      </c>
      <c r="X130" s="88">
        <v>-3.03</v>
      </c>
      <c r="Y130" s="73">
        <v>0.3</v>
      </c>
      <c r="Z130" s="74">
        <v>1.9</v>
      </c>
      <c r="AA130" s="88">
        <v>-1.6</v>
      </c>
      <c r="AB130" s="88">
        <v>-1.6</v>
      </c>
      <c r="AC130" s="89">
        <v>1.62</v>
      </c>
      <c r="AD130" s="66" t="s">
        <v>25</v>
      </c>
      <c r="AE130" s="2"/>
    </row>
    <row r="131" spans="1:31" ht="17.25" thickBot="1">
      <c r="A131" s="75">
        <v>129</v>
      </c>
      <c r="B131" s="60" t="s">
        <v>3399</v>
      </c>
      <c r="C131" s="61" t="s">
        <v>2102</v>
      </c>
      <c r="D131" s="72" t="s">
        <v>105</v>
      </c>
      <c r="E131" s="61" t="s">
        <v>2999</v>
      </c>
      <c r="F131" s="72" t="s">
        <v>3400</v>
      </c>
      <c r="G131" s="72">
        <v>2002</v>
      </c>
      <c r="H131" s="62">
        <v>0</v>
      </c>
      <c r="I131" s="63"/>
      <c r="J131" s="63"/>
      <c r="K131" s="63"/>
      <c r="L131" s="63"/>
      <c r="M131" s="62">
        <v>0</v>
      </c>
      <c r="N131" s="63"/>
      <c r="O131" s="63">
        <v>0</v>
      </c>
      <c r="P131" s="62">
        <v>0</v>
      </c>
      <c r="Q131" s="63"/>
      <c r="R131" s="74">
        <v>1</v>
      </c>
      <c r="S131" s="62"/>
      <c r="T131" s="63"/>
      <c r="U131" s="63"/>
      <c r="V131" s="63"/>
      <c r="W131" s="63"/>
      <c r="X131" s="63"/>
      <c r="Y131" s="62"/>
      <c r="Z131" s="63"/>
      <c r="AA131" s="63"/>
      <c r="AB131" s="63"/>
      <c r="AC131" s="63"/>
      <c r="AD131" s="66" t="s">
        <v>25</v>
      </c>
      <c r="AE131" s="2"/>
    </row>
    <row r="132" spans="1:31" ht="17.25" thickBot="1">
      <c r="A132" s="75">
        <v>130</v>
      </c>
      <c r="B132" s="60" t="s">
        <v>343</v>
      </c>
      <c r="C132" s="61" t="s">
        <v>2107</v>
      </c>
      <c r="D132" s="72" t="s">
        <v>105</v>
      </c>
      <c r="E132" s="61" t="s">
        <v>87</v>
      </c>
      <c r="F132" s="72" t="s">
        <v>3401</v>
      </c>
      <c r="G132" s="72">
        <v>1992</v>
      </c>
      <c r="H132" s="62">
        <v>0</v>
      </c>
      <c r="I132" s="63"/>
      <c r="J132" s="63"/>
      <c r="K132" s="63"/>
      <c r="L132" s="63"/>
      <c r="M132" s="62">
        <v>0</v>
      </c>
      <c r="N132" s="63"/>
      <c r="O132" s="63">
        <v>0</v>
      </c>
      <c r="P132" s="62">
        <v>0</v>
      </c>
      <c r="Q132" s="63"/>
      <c r="R132" s="74">
        <v>1</v>
      </c>
      <c r="S132" s="62"/>
      <c r="T132" s="63"/>
      <c r="U132" s="63"/>
      <c r="V132" s="63"/>
      <c r="W132" s="63"/>
      <c r="X132" s="63"/>
      <c r="Y132" s="62"/>
      <c r="Z132" s="63"/>
      <c r="AA132" s="63"/>
      <c r="AB132" s="63"/>
      <c r="AC132" s="63"/>
      <c r="AD132" s="66" t="s">
        <v>25</v>
      </c>
      <c r="AE132" s="2"/>
    </row>
    <row r="133" spans="1:31" ht="17.25" thickBot="1">
      <c r="A133" s="75">
        <v>131</v>
      </c>
      <c r="B133" s="60" t="s">
        <v>345</v>
      </c>
      <c r="C133" s="61" t="s">
        <v>2108</v>
      </c>
      <c r="D133" s="72" t="s">
        <v>105</v>
      </c>
      <c r="E133" s="61" t="s">
        <v>79</v>
      </c>
      <c r="F133" s="72" t="s">
        <v>3131</v>
      </c>
      <c r="G133" s="72">
        <v>1999</v>
      </c>
      <c r="H133" s="73">
        <v>1</v>
      </c>
      <c r="I133" s="74">
        <v>65</v>
      </c>
      <c r="J133" s="74">
        <v>65</v>
      </c>
      <c r="K133" s="74">
        <v>72.2</v>
      </c>
      <c r="L133" s="74">
        <v>0.7</v>
      </c>
      <c r="M133" s="73">
        <v>1</v>
      </c>
      <c r="N133" s="74">
        <v>65</v>
      </c>
      <c r="O133" s="63">
        <v>0</v>
      </c>
      <c r="P133" s="62">
        <v>0</v>
      </c>
      <c r="Q133" s="63"/>
      <c r="R133" s="63">
        <v>0</v>
      </c>
      <c r="S133" s="73">
        <v>1</v>
      </c>
      <c r="T133" s="74">
        <v>1</v>
      </c>
      <c r="U133" s="74">
        <v>1</v>
      </c>
      <c r="V133" s="63">
        <v>0</v>
      </c>
      <c r="W133" s="63">
        <v>0</v>
      </c>
      <c r="X133" s="63">
        <v>0</v>
      </c>
      <c r="Y133" s="73">
        <v>1.2</v>
      </c>
      <c r="Z133" s="74">
        <v>1.1000000000000001</v>
      </c>
      <c r="AA133" s="89">
        <v>0.1</v>
      </c>
      <c r="AB133" s="89">
        <v>0.17</v>
      </c>
      <c r="AC133" s="89">
        <v>0.92</v>
      </c>
      <c r="AD133" s="66" t="s">
        <v>25</v>
      </c>
    </row>
    <row r="134" spans="1:31" ht="17.25" thickBot="1">
      <c r="A134" s="75">
        <v>132</v>
      </c>
      <c r="B134" s="60" t="s">
        <v>347</v>
      </c>
      <c r="C134" s="61" t="s">
        <v>2102</v>
      </c>
      <c r="D134" s="72" t="s">
        <v>105</v>
      </c>
      <c r="E134" s="61" t="s">
        <v>81</v>
      </c>
      <c r="F134" s="72" t="s">
        <v>3132</v>
      </c>
      <c r="G134" s="72">
        <v>2000</v>
      </c>
      <c r="H134" s="73">
        <v>1</v>
      </c>
      <c r="I134" s="74">
        <v>90</v>
      </c>
      <c r="J134" s="74">
        <v>90</v>
      </c>
      <c r="K134" s="74">
        <v>100</v>
      </c>
      <c r="L134" s="74">
        <v>1</v>
      </c>
      <c r="M134" s="73">
        <v>1</v>
      </c>
      <c r="N134" s="74">
        <v>90</v>
      </c>
      <c r="O134" s="74">
        <v>1</v>
      </c>
      <c r="P134" s="62">
        <v>0</v>
      </c>
      <c r="Q134" s="63"/>
      <c r="R134" s="63">
        <v>0</v>
      </c>
      <c r="S134" s="73">
        <v>1</v>
      </c>
      <c r="T134" s="74">
        <v>1</v>
      </c>
      <c r="U134" s="74">
        <v>1</v>
      </c>
      <c r="V134" s="63">
        <v>0</v>
      </c>
      <c r="W134" s="63">
        <v>0</v>
      </c>
      <c r="X134" s="63"/>
      <c r="Y134" s="73">
        <v>1.4</v>
      </c>
      <c r="Z134" s="74">
        <v>1.3</v>
      </c>
      <c r="AA134" s="89">
        <v>0.1</v>
      </c>
      <c r="AB134" s="89">
        <v>0.09</v>
      </c>
      <c r="AC134" s="63"/>
      <c r="AD134" s="66" t="s">
        <v>25</v>
      </c>
    </row>
    <row r="135" spans="1:31" ht="17.25" thickBot="1">
      <c r="A135" s="75">
        <v>133</v>
      </c>
      <c r="B135" s="60" t="s">
        <v>349</v>
      </c>
      <c r="C135" s="61" t="s">
        <v>2141</v>
      </c>
      <c r="D135" s="72" t="s">
        <v>105</v>
      </c>
      <c r="E135" s="61" t="s">
        <v>96</v>
      </c>
      <c r="F135" s="72" t="s">
        <v>3133</v>
      </c>
      <c r="G135" s="72">
        <v>1989</v>
      </c>
      <c r="H135" s="73">
        <v>1</v>
      </c>
      <c r="I135" s="74">
        <v>90</v>
      </c>
      <c r="J135" s="74">
        <v>90</v>
      </c>
      <c r="K135" s="74">
        <v>100</v>
      </c>
      <c r="L135" s="74">
        <v>1</v>
      </c>
      <c r="M135" s="73">
        <v>1</v>
      </c>
      <c r="N135" s="74">
        <v>90</v>
      </c>
      <c r="O135" s="74">
        <v>1</v>
      </c>
      <c r="P135" s="62">
        <v>0</v>
      </c>
      <c r="Q135" s="63"/>
      <c r="R135" s="63">
        <v>0</v>
      </c>
      <c r="S135" s="62">
        <v>0</v>
      </c>
      <c r="T135" s="63">
        <v>0</v>
      </c>
      <c r="U135" s="74">
        <v>1</v>
      </c>
      <c r="V135" s="88">
        <v>-1</v>
      </c>
      <c r="W135" s="88">
        <v>-1</v>
      </c>
      <c r="X135" s="63"/>
      <c r="Y135" s="73">
        <v>2.7</v>
      </c>
      <c r="Z135" s="74">
        <v>1.5</v>
      </c>
      <c r="AA135" s="89">
        <v>1.2</v>
      </c>
      <c r="AB135" s="89">
        <v>1.22</v>
      </c>
      <c r="AC135" s="63"/>
      <c r="AD135" s="66" t="s">
        <v>25</v>
      </c>
    </row>
    <row r="136" spans="1:31" ht="17.25" thickBot="1">
      <c r="A136" s="75">
        <v>134</v>
      </c>
      <c r="B136" s="60" t="s">
        <v>351</v>
      </c>
      <c r="C136" s="61" t="s">
        <v>2111</v>
      </c>
      <c r="D136" s="72" t="s">
        <v>105</v>
      </c>
      <c r="E136" s="61" t="s">
        <v>69</v>
      </c>
      <c r="F136" s="72" t="s">
        <v>3134</v>
      </c>
      <c r="G136" s="72">
        <v>2004</v>
      </c>
      <c r="H136" s="73">
        <v>1</v>
      </c>
      <c r="I136" s="74">
        <v>67</v>
      </c>
      <c r="J136" s="74">
        <v>67</v>
      </c>
      <c r="K136" s="74">
        <v>74.400000000000006</v>
      </c>
      <c r="L136" s="74">
        <v>0.7</v>
      </c>
      <c r="M136" s="73">
        <v>1</v>
      </c>
      <c r="N136" s="74">
        <v>67</v>
      </c>
      <c r="O136" s="63">
        <v>0</v>
      </c>
      <c r="P136" s="62">
        <v>0</v>
      </c>
      <c r="Q136" s="63"/>
      <c r="R136" s="63">
        <v>0</v>
      </c>
      <c r="S136" s="73">
        <v>3</v>
      </c>
      <c r="T136" s="63">
        <v>0</v>
      </c>
      <c r="U136" s="63">
        <v>0</v>
      </c>
      <c r="V136" s="63">
        <v>0</v>
      </c>
      <c r="W136" s="63">
        <v>0</v>
      </c>
      <c r="X136" s="88">
        <v>-3.91</v>
      </c>
      <c r="Y136" s="73">
        <v>0.7</v>
      </c>
      <c r="Z136" s="74">
        <v>1.1000000000000001</v>
      </c>
      <c r="AA136" s="88">
        <v>-0.3</v>
      </c>
      <c r="AB136" s="88">
        <v>-0.45</v>
      </c>
      <c r="AC136" s="89">
        <v>0.91</v>
      </c>
      <c r="AD136" s="66" t="s">
        <v>25</v>
      </c>
    </row>
    <row r="137" spans="1:31" ht="17.25" thickBot="1">
      <c r="A137" s="75">
        <v>135</v>
      </c>
      <c r="B137" s="60" t="s">
        <v>353</v>
      </c>
      <c r="C137" s="61" t="s">
        <v>2102</v>
      </c>
      <c r="D137" s="72" t="s">
        <v>105</v>
      </c>
      <c r="E137" s="61" t="s">
        <v>96</v>
      </c>
      <c r="F137" s="72" t="s">
        <v>3135</v>
      </c>
      <c r="G137" s="72">
        <v>2001</v>
      </c>
      <c r="H137" s="73">
        <v>1</v>
      </c>
      <c r="I137" s="74">
        <v>82</v>
      </c>
      <c r="J137" s="74">
        <v>82</v>
      </c>
      <c r="K137" s="74">
        <v>91.1</v>
      </c>
      <c r="L137" s="74">
        <v>0.9</v>
      </c>
      <c r="M137" s="73">
        <v>1</v>
      </c>
      <c r="N137" s="74">
        <v>82</v>
      </c>
      <c r="O137" s="63">
        <v>0</v>
      </c>
      <c r="P137" s="62">
        <v>0</v>
      </c>
      <c r="Q137" s="63"/>
      <c r="R137" s="63">
        <v>0</v>
      </c>
      <c r="S137" s="62">
        <v>0</v>
      </c>
      <c r="T137" s="63">
        <v>0</v>
      </c>
      <c r="U137" s="74">
        <v>1</v>
      </c>
      <c r="V137" s="88">
        <v>-1</v>
      </c>
      <c r="W137" s="88">
        <v>-1.1000000000000001</v>
      </c>
      <c r="X137" s="88">
        <v>-1.1000000000000001</v>
      </c>
      <c r="Y137" s="73">
        <v>2.4</v>
      </c>
      <c r="Z137" s="74">
        <v>1.3</v>
      </c>
      <c r="AA137" s="89">
        <v>1.1000000000000001</v>
      </c>
      <c r="AB137" s="89">
        <v>1.19</v>
      </c>
      <c r="AC137" s="88">
        <v>-0.35</v>
      </c>
      <c r="AD137" s="66" t="s">
        <v>25</v>
      </c>
    </row>
    <row r="138" spans="1:31" ht="17.25" thickBot="1">
      <c r="A138" s="75">
        <v>136</v>
      </c>
      <c r="B138" s="60" t="s">
        <v>358</v>
      </c>
      <c r="C138" s="61" t="s">
        <v>2102</v>
      </c>
      <c r="D138" s="72" t="s">
        <v>103</v>
      </c>
      <c r="E138" s="61" t="s">
        <v>87</v>
      </c>
      <c r="F138" s="72" t="s">
        <v>3136</v>
      </c>
      <c r="G138" s="72">
        <v>2000</v>
      </c>
      <c r="H138" s="73">
        <v>1</v>
      </c>
      <c r="I138" s="74">
        <v>90</v>
      </c>
      <c r="J138" s="74">
        <v>90</v>
      </c>
      <c r="K138" s="74">
        <v>100</v>
      </c>
      <c r="L138" s="74">
        <v>1</v>
      </c>
      <c r="M138" s="73">
        <v>1</v>
      </c>
      <c r="N138" s="74">
        <v>90</v>
      </c>
      <c r="O138" s="74">
        <v>1</v>
      </c>
      <c r="P138" s="62">
        <v>0</v>
      </c>
      <c r="Q138" s="63"/>
      <c r="R138" s="63">
        <v>0</v>
      </c>
      <c r="S138" s="62">
        <v>0</v>
      </c>
      <c r="T138" s="74">
        <v>1</v>
      </c>
      <c r="U138" s="74">
        <v>2</v>
      </c>
      <c r="V138" s="88">
        <v>-1</v>
      </c>
      <c r="W138" s="88">
        <v>-1</v>
      </c>
      <c r="X138" s="63"/>
      <c r="Y138" s="73">
        <v>1.2</v>
      </c>
      <c r="Z138" s="74">
        <v>0.8</v>
      </c>
      <c r="AA138" s="89">
        <v>0.4</v>
      </c>
      <c r="AB138" s="89">
        <v>0.35</v>
      </c>
      <c r="AC138" s="63"/>
      <c r="AD138" s="66" t="s">
        <v>25</v>
      </c>
    </row>
    <row r="139" spans="1:31" ht="17.25" thickBot="1">
      <c r="A139" s="75">
        <v>137</v>
      </c>
      <c r="B139" s="60" t="s">
        <v>360</v>
      </c>
      <c r="C139" s="61" t="s">
        <v>2101</v>
      </c>
      <c r="D139" s="72" t="s">
        <v>105</v>
      </c>
      <c r="E139" s="61" t="s">
        <v>73</v>
      </c>
      <c r="F139" s="72" t="s">
        <v>3137</v>
      </c>
      <c r="G139" s="72">
        <v>2001</v>
      </c>
      <c r="H139" s="73">
        <v>1</v>
      </c>
      <c r="I139" s="74">
        <v>17</v>
      </c>
      <c r="J139" s="74">
        <v>17</v>
      </c>
      <c r="K139" s="74">
        <v>18.899999999999999</v>
      </c>
      <c r="L139" s="74">
        <v>0.2</v>
      </c>
      <c r="M139" s="62">
        <v>0</v>
      </c>
      <c r="N139" s="63"/>
      <c r="O139" s="63">
        <v>0</v>
      </c>
      <c r="P139" s="73">
        <v>1</v>
      </c>
      <c r="Q139" s="74">
        <v>17</v>
      </c>
      <c r="R139" s="63">
        <v>0</v>
      </c>
      <c r="S139" s="73">
        <v>3</v>
      </c>
      <c r="T139" s="74">
        <v>2</v>
      </c>
      <c r="U139" s="74">
        <v>1</v>
      </c>
      <c r="V139" s="89">
        <v>1</v>
      </c>
      <c r="W139" s="89">
        <v>5.29</v>
      </c>
      <c r="X139" s="89">
        <v>2.83</v>
      </c>
      <c r="Y139" s="73">
        <v>1.7</v>
      </c>
      <c r="Z139" s="74">
        <v>1</v>
      </c>
      <c r="AA139" s="89">
        <v>0.7</v>
      </c>
      <c r="AB139" s="89">
        <v>3.53</v>
      </c>
      <c r="AC139" s="89">
        <v>1.23</v>
      </c>
      <c r="AD139" s="66" t="s">
        <v>25</v>
      </c>
    </row>
    <row r="140" spans="1:31" ht="17.25" thickBot="1">
      <c r="A140" s="75">
        <v>138</v>
      </c>
      <c r="B140" s="60" t="s">
        <v>363</v>
      </c>
      <c r="C140" s="61" t="s">
        <v>2102</v>
      </c>
      <c r="D140" s="72" t="s">
        <v>2123</v>
      </c>
      <c r="E140" s="61" t="s">
        <v>96</v>
      </c>
      <c r="F140" s="72" t="s">
        <v>3402</v>
      </c>
      <c r="G140" s="72">
        <v>1998</v>
      </c>
      <c r="H140" s="62">
        <v>0</v>
      </c>
      <c r="I140" s="63"/>
      <c r="J140" s="63"/>
      <c r="K140" s="63"/>
      <c r="L140" s="63"/>
      <c r="M140" s="62">
        <v>0</v>
      </c>
      <c r="N140" s="63"/>
      <c r="O140" s="63">
        <v>0</v>
      </c>
      <c r="P140" s="62">
        <v>0</v>
      </c>
      <c r="Q140" s="63"/>
      <c r="R140" s="74">
        <v>1</v>
      </c>
      <c r="S140" s="62"/>
      <c r="T140" s="63"/>
      <c r="U140" s="63"/>
      <c r="V140" s="63"/>
      <c r="W140" s="63"/>
      <c r="X140" s="63"/>
      <c r="Y140" s="62"/>
      <c r="Z140" s="63"/>
      <c r="AA140" s="63"/>
      <c r="AB140" s="63"/>
      <c r="AC140" s="63"/>
      <c r="AD140" s="66" t="s">
        <v>25</v>
      </c>
    </row>
    <row r="141" spans="1:31" ht="17.25" thickBot="1">
      <c r="A141" s="75">
        <v>139</v>
      </c>
      <c r="B141" s="60" t="s">
        <v>637</v>
      </c>
      <c r="C141" s="61" t="s">
        <v>2131</v>
      </c>
      <c r="D141" s="72" t="s">
        <v>105</v>
      </c>
      <c r="E141" s="61" t="s">
        <v>96</v>
      </c>
      <c r="F141" s="72" t="s">
        <v>3403</v>
      </c>
      <c r="G141" s="72">
        <v>1993</v>
      </c>
      <c r="H141" s="62">
        <v>0</v>
      </c>
      <c r="I141" s="63"/>
      <c r="J141" s="63"/>
      <c r="K141" s="63"/>
      <c r="L141" s="63"/>
      <c r="M141" s="62">
        <v>0</v>
      </c>
      <c r="N141" s="63"/>
      <c r="O141" s="63">
        <v>0</v>
      </c>
      <c r="P141" s="62">
        <v>0</v>
      </c>
      <c r="Q141" s="63"/>
      <c r="R141" s="74">
        <v>1</v>
      </c>
      <c r="S141" s="62"/>
      <c r="T141" s="63"/>
      <c r="U141" s="63"/>
      <c r="V141" s="63"/>
      <c r="W141" s="63"/>
      <c r="X141" s="63"/>
      <c r="Y141" s="62"/>
      <c r="Z141" s="63"/>
      <c r="AA141" s="63"/>
      <c r="AB141" s="63"/>
      <c r="AC141" s="63"/>
      <c r="AD141" s="66" t="s">
        <v>25</v>
      </c>
    </row>
    <row r="142" spans="1:31" ht="17.25" thickBot="1">
      <c r="A142" s="75">
        <v>140</v>
      </c>
      <c r="B142" s="60" t="s">
        <v>2045</v>
      </c>
      <c r="C142" s="61" t="s">
        <v>2112</v>
      </c>
      <c r="D142" s="72" t="s">
        <v>105</v>
      </c>
      <c r="E142" s="61" t="s">
        <v>93</v>
      </c>
      <c r="F142" s="72" t="s">
        <v>3138</v>
      </c>
      <c r="G142" s="72">
        <v>2001</v>
      </c>
      <c r="H142" s="73">
        <v>1</v>
      </c>
      <c r="I142" s="74">
        <v>87</v>
      </c>
      <c r="J142" s="74">
        <v>87</v>
      </c>
      <c r="K142" s="74">
        <v>96.7</v>
      </c>
      <c r="L142" s="74">
        <v>1</v>
      </c>
      <c r="M142" s="73">
        <v>1</v>
      </c>
      <c r="N142" s="74">
        <v>87</v>
      </c>
      <c r="O142" s="63">
        <v>0</v>
      </c>
      <c r="P142" s="62">
        <v>0</v>
      </c>
      <c r="Q142" s="63"/>
      <c r="R142" s="63">
        <v>0</v>
      </c>
      <c r="S142" s="62">
        <v>0</v>
      </c>
      <c r="T142" s="63">
        <v>0</v>
      </c>
      <c r="U142" s="74">
        <v>1</v>
      </c>
      <c r="V142" s="88">
        <v>-1</v>
      </c>
      <c r="W142" s="88">
        <v>-1.03</v>
      </c>
      <c r="X142" s="88">
        <v>-1.03</v>
      </c>
      <c r="Y142" s="73">
        <v>1.7</v>
      </c>
      <c r="Z142" s="74">
        <v>1.5</v>
      </c>
      <c r="AA142" s="89">
        <v>0.2</v>
      </c>
      <c r="AB142" s="89">
        <v>0.25</v>
      </c>
      <c r="AC142" s="88">
        <v>-13.04</v>
      </c>
      <c r="AD142" s="66" t="s">
        <v>25</v>
      </c>
    </row>
    <row r="143" spans="1:31" ht="17.25" thickBot="1">
      <c r="A143" s="75">
        <v>141</v>
      </c>
      <c r="B143" s="60" t="s">
        <v>365</v>
      </c>
      <c r="C143" s="61" t="s">
        <v>2131</v>
      </c>
      <c r="D143" s="72" t="s">
        <v>107</v>
      </c>
      <c r="E143" s="61" t="s">
        <v>93</v>
      </c>
      <c r="F143" s="72" t="s">
        <v>3404</v>
      </c>
      <c r="G143" s="72">
        <v>1999</v>
      </c>
      <c r="H143" s="62">
        <v>0</v>
      </c>
      <c r="I143" s="63"/>
      <c r="J143" s="63"/>
      <c r="K143" s="63"/>
      <c r="L143" s="63"/>
      <c r="M143" s="62">
        <v>0</v>
      </c>
      <c r="N143" s="63"/>
      <c r="O143" s="63">
        <v>0</v>
      </c>
      <c r="P143" s="62">
        <v>0</v>
      </c>
      <c r="Q143" s="63"/>
      <c r="R143" s="74">
        <v>1</v>
      </c>
      <c r="S143" s="62"/>
      <c r="T143" s="63"/>
      <c r="U143" s="63"/>
      <c r="V143" s="63"/>
      <c r="W143" s="63"/>
      <c r="X143" s="63"/>
      <c r="Y143" s="62"/>
      <c r="Z143" s="63"/>
      <c r="AA143" s="63"/>
      <c r="AB143" s="63"/>
      <c r="AC143" s="63"/>
      <c r="AD143" s="66" t="s">
        <v>25</v>
      </c>
    </row>
    <row r="144" spans="1:31" ht="17.25" thickBot="1">
      <c r="A144" s="75">
        <v>142</v>
      </c>
      <c r="B144" s="60" t="s">
        <v>366</v>
      </c>
      <c r="C144" s="61" t="s">
        <v>2102</v>
      </c>
      <c r="D144" s="72" t="s">
        <v>107</v>
      </c>
      <c r="E144" s="61" t="s">
        <v>79</v>
      </c>
      <c r="F144" s="72" t="s">
        <v>3185</v>
      </c>
      <c r="G144" s="72">
        <v>1997</v>
      </c>
      <c r="H144" s="62">
        <v>0</v>
      </c>
      <c r="I144" s="63"/>
      <c r="J144" s="63"/>
      <c r="K144" s="63"/>
      <c r="L144" s="63"/>
      <c r="M144" s="62">
        <v>0</v>
      </c>
      <c r="N144" s="63"/>
      <c r="O144" s="63">
        <v>0</v>
      </c>
      <c r="P144" s="62">
        <v>0</v>
      </c>
      <c r="Q144" s="63"/>
      <c r="R144" s="74">
        <v>1</v>
      </c>
      <c r="S144" s="62"/>
      <c r="T144" s="63"/>
      <c r="U144" s="63"/>
      <c r="V144" s="63"/>
      <c r="W144" s="63"/>
      <c r="X144" s="63"/>
      <c r="Y144" s="62"/>
      <c r="Z144" s="63"/>
      <c r="AA144" s="63"/>
      <c r="AB144" s="63"/>
      <c r="AC144" s="63"/>
      <c r="AD144" s="66" t="s">
        <v>25</v>
      </c>
    </row>
    <row r="145" spans="1:30" ht="17.25" thickBot="1">
      <c r="A145" s="75">
        <v>143</v>
      </c>
      <c r="B145" s="60" t="s">
        <v>368</v>
      </c>
      <c r="C145" s="61" t="s">
        <v>2110</v>
      </c>
      <c r="D145" s="72" t="s">
        <v>2123</v>
      </c>
      <c r="E145" s="61" t="s">
        <v>65</v>
      </c>
      <c r="F145" s="72" t="s">
        <v>3405</v>
      </c>
      <c r="G145" s="72">
        <v>2000</v>
      </c>
      <c r="H145" s="62">
        <v>0</v>
      </c>
      <c r="I145" s="63"/>
      <c r="J145" s="63"/>
      <c r="K145" s="63"/>
      <c r="L145" s="63"/>
      <c r="M145" s="62">
        <v>0</v>
      </c>
      <c r="N145" s="63"/>
      <c r="O145" s="63">
        <v>0</v>
      </c>
      <c r="P145" s="62">
        <v>0</v>
      </c>
      <c r="Q145" s="63"/>
      <c r="R145" s="74">
        <v>1</v>
      </c>
      <c r="S145" s="62"/>
      <c r="T145" s="63"/>
      <c r="U145" s="63"/>
      <c r="V145" s="63"/>
      <c r="W145" s="63"/>
      <c r="X145" s="63"/>
      <c r="Y145" s="62"/>
      <c r="Z145" s="63"/>
      <c r="AA145" s="63"/>
      <c r="AB145" s="63"/>
      <c r="AC145" s="63"/>
      <c r="AD145" s="66" t="s">
        <v>25</v>
      </c>
    </row>
    <row r="146" spans="1:30" ht="17.25" thickBot="1">
      <c r="A146" s="75">
        <v>144</v>
      </c>
      <c r="B146" s="60" t="s">
        <v>370</v>
      </c>
      <c r="C146" s="61" t="s">
        <v>2102</v>
      </c>
      <c r="D146" s="72" t="s">
        <v>103</v>
      </c>
      <c r="E146" s="61" t="s">
        <v>67</v>
      </c>
      <c r="F146" s="72" t="s">
        <v>3139</v>
      </c>
      <c r="G146" s="72">
        <v>2001</v>
      </c>
      <c r="H146" s="73">
        <v>1</v>
      </c>
      <c r="I146" s="74">
        <v>67</v>
      </c>
      <c r="J146" s="74">
        <v>67</v>
      </c>
      <c r="K146" s="74">
        <v>74.400000000000006</v>
      </c>
      <c r="L146" s="74">
        <v>0.7</v>
      </c>
      <c r="M146" s="73">
        <v>1</v>
      </c>
      <c r="N146" s="74">
        <v>67</v>
      </c>
      <c r="O146" s="63">
        <v>0</v>
      </c>
      <c r="P146" s="62">
        <v>0</v>
      </c>
      <c r="Q146" s="63"/>
      <c r="R146" s="63">
        <v>0</v>
      </c>
      <c r="S146" s="73">
        <v>3</v>
      </c>
      <c r="T146" s="74">
        <v>3</v>
      </c>
      <c r="U146" s="74">
        <v>1</v>
      </c>
      <c r="V146" s="89">
        <v>2</v>
      </c>
      <c r="W146" s="89">
        <v>2.69</v>
      </c>
      <c r="X146" s="88">
        <v>-5.14</v>
      </c>
      <c r="Y146" s="73">
        <v>1.8</v>
      </c>
      <c r="Z146" s="74">
        <v>1.4</v>
      </c>
      <c r="AA146" s="89">
        <v>0.5</v>
      </c>
      <c r="AB146" s="89">
        <v>0.62</v>
      </c>
      <c r="AC146" s="88">
        <v>-3.78</v>
      </c>
      <c r="AD146" s="66" t="s">
        <v>25</v>
      </c>
    </row>
    <row r="147" spans="1:30" ht="17.25" thickBot="1">
      <c r="A147" s="75">
        <v>145</v>
      </c>
      <c r="B147" s="60" t="s">
        <v>638</v>
      </c>
      <c r="C147" s="61" t="s">
        <v>2102</v>
      </c>
      <c r="D147" s="72" t="s">
        <v>103</v>
      </c>
      <c r="E147" s="61" t="s">
        <v>85</v>
      </c>
      <c r="F147" s="72" t="s">
        <v>3406</v>
      </c>
      <c r="G147" s="72">
        <v>2003</v>
      </c>
      <c r="H147" s="62">
        <v>0</v>
      </c>
      <c r="I147" s="63"/>
      <c r="J147" s="63"/>
      <c r="K147" s="63"/>
      <c r="L147" s="63"/>
      <c r="M147" s="62">
        <v>0</v>
      </c>
      <c r="N147" s="63"/>
      <c r="O147" s="63">
        <v>0</v>
      </c>
      <c r="P147" s="62">
        <v>0</v>
      </c>
      <c r="Q147" s="63"/>
      <c r="R147" s="74">
        <v>1</v>
      </c>
      <c r="S147" s="62"/>
      <c r="T147" s="63"/>
      <c r="U147" s="63"/>
      <c r="V147" s="63"/>
      <c r="W147" s="63"/>
      <c r="X147" s="63"/>
      <c r="Y147" s="62"/>
      <c r="Z147" s="63"/>
      <c r="AA147" s="63"/>
      <c r="AB147" s="63"/>
      <c r="AC147" s="63"/>
      <c r="AD147" s="66" t="s">
        <v>25</v>
      </c>
    </row>
    <row r="148" spans="1:30" ht="17.25" thickBot="1">
      <c r="A148" s="75">
        <v>146</v>
      </c>
      <c r="B148" s="60" t="s">
        <v>373</v>
      </c>
      <c r="C148" s="61" t="s">
        <v>2102</v>
      </c>
      <c r="D148" s="72" t="s">
        <v>2109</v>
      </c>
      <c r="E148" s="61" t="s">
        <v>65</v>
      </c>
      <c r="F148" s="72" t="s">
        <v>3407</v>
      </c>
      <c r="G148" s="72">
        <v>1995</v>
      </c>
      <c r="H148" s="62">
        <v>0</v>
      </c>
      <c r="I148" s="63"/>
      <c r="J148" s="63"/>
      <c r="K148" s="63"/>
      <c r="L148" s="63"/>
      <c r="M148" s="62">
        <v>0</v>
      </c>
      <c r="N148" s="63"/>
      <c r="O148" s="63">
        <v>0</v>
      </c>
      <c r="P148" s="62">
        <v>0</v>
      </c>
      <c r="Q148" s="63"/>
      <c r="R148" s="74">
        <v>1</v>
      </c>
      <c r="S148" s="62"/>
      <c r="T148" s="63"/>
      <c r="U148" s="63"/>
      <c r="V148" s="63"/>
      <c r="W148" s="63"/>
      <c r="X148" s="63"/>
      <c r="Y148" s="62"/>
      <c r="Z148" s="63"/>
      <c r="AA148" s="63"/>
      <c r="AB148" s="63"/>
      <c r="AC148" s="63"/>
      <c r="AD148" s="66" t="s">
        <v>25</v>
      </c>
    </row>
    <row r="149" spans="1:30" ht="17.25" thickBot="1">
      <c r="A149" s="75">
        <v>147</v>
      </c>
      <c r="B149" s="60" t="s">
        <v>2069</v>
      </c>
      <c r="C149" s="61" t="s">
        <v>2122</v>
      </c>
      <c r="D149" s="72" t="s">
        <v>107</v>
      </c>
      <c r="E149" s="61" t="s">
        <v>95</v>
      </c>
      <c r="F149" s="72" t="s">
        <v>3408</v>
      </c>
      <c r="G149" s="72">
        <v>2003</v>
      </c>
      <c r="H149" s="62">
        <v>0</v>
      </c>
      <c r="I149" s="63"/>
      <c r="J149" s="63"/>
      <c r="K149" s="63"/>
      <c r="L149" s="63"/>
      <c r="M149" s="62">
        <v>0</v>
      </c>
      <c r="N149" s="63"/>
      <c r="O149" s="63">
        <v>0</v>
      </c>
      <c r="P149" s="62">
        <v>0</v>
      </c>
      <c r="Q149" s="63"/>
      <c r="R149" s="74">
        <v>1</v>
      </c>
      <c r="S149" s="62"/>
      <c r="T149" s="63"/>
      <c r="U149" s="63"/>
      <c r="V149" s="63"/>
      <c r="W149" s="63"/>
      <c r="X149" s="63"/>
      <c r="Y149" s="62"/>
      <c r="Z149" s="63"/>
      <c r="AA149" s="63"/>
      <c r="AB149" s="63"/>
      <c r="AC149" s="63"/>
      <c r="AD149" s="66" t="s">
        <v>25</v>
      </c>
    </row>
    <row r="150" spans="1:30" ht="17.25" thickBot="1">
      <c r="A150" s="75">
        <v>148</v>
      </c>
      <c r="B150" s="60" t="s">
        <v>376</v>
      </c>
      <c r="C150" s="61" t="s">
        <v>2126</v>
      </c>
      <c r="D150" s="72" t="s">
        <v>105</v>
      </c>
      <c r="E150" s="61" t="s">
        <v>73</v>
      </c>
      <c r="F150" s="72" t="s">
        <v>3140</v>
      </c>
      <c r="G150" s="72">
        <v>1991</v>
      </c>
      <c r="H150" s="73">
        <v>1</v>
      </c>
      <c r="I150" s="74">
        <v>90</v>
      </c>
      <c r="J150" s="74">
        <v>90</v>
      </c>
      <c r="K150" s="74">
        <v>100</v>
      </c>
      <c r="L150" s="74">
        <v>1</v>
      </c>
      <c r="M150" s="73">
        <v>1</v>
      </c>
      <c r="N150" s="74">
        <v>90</v>
      </c>
      <c r="O150" s="74">
        <v>1</v>
      </c>
      <c r="P150" s="62">
        <v>0</v>
      </c>
      <c r="Q150" s="63"/>
      <c r="R150" s="63">
        <v>0</v>
      </c>
      <c r="S150" s="73">
        <v>3</v>
      </c>
      <c r="T150" s="74">
        <v>4</v>
      </c>
      <c r="U150" s="74">
        <v>1</v>
      </c>
      <c r="V150" s="89">
        <v>3</v>
      </c>
      <c r="W150" s="89">
        <v>3</v>
      </c>
      <c r="X150" s="63"/>
      <c r="Y150" s="73">
        <v>4</v>
      </c>
      <c r="Z150" s="74">
        <v>1.5</v>
      </c>
      <c r="AA150" s="89">
        <v>2.5</v>
      </c>
      <c r="AB150" s="89">
        <v>2.54</v>
      </c>
      <c r="AC150" s="63"/>
      <c r="AD150" s="66" t="s">
        <v>25</v>
      </c>
    </row>
    <row r="151" spans="1:30" ht="17.25" thickBot="1">
      <c r="A151" s="75">
        <v>149</v>
      </c>
      <c r="B151" s="60" t="s">
        <v>380</v>
      </c>
      <c r="C151" s="61" t="s">
        <v>2102</v>
      </c>
      <c r="D151" s="72" t="s">
        <v>107</v>
      </c>
      <c r="E151" s="61" t="s">
        <v>85</v>
      </c>
      <c r="F151" s="72" t="s">
        <v>3141</v>
      </c>
      <c r="G151" s="72">
        <v>2000</v>
      </c>
      <c r="H151" s="73">
        <v>1</v>
      </c>
      <c r="I151" s="74">
        <v>89</v>
      </c>
      <c r="J151" s="74">
        <v>89</v>
      </c>
      <c r="K151" s="74">
        <v>98.9</v>
      </c>
      <c r="L151" s="74">
        <v>1</v>
      </c>
      <c r="M151" s="73">
        <v>1</v>
      </c>
      <c r="N151" s="74">
        <v>89</v>
      </c>
      <c r="O151" s="63">
        <v>0</v>
      </c>
      <c r="P151" s="62">
        <v>0</v>
      </c>
      <c r="Q151" s="63"/>
      <c r="R151" s="63">
        <v>0</v>
      </c>
      <c r="S151" s="73">
        <v>3</v>
      </c>
      <c r="T151" s="74">
        <v>1</v>
      </c>
      <c r="U151" s="63">
        <v>0</v>
      </c>
      <c r="V151" s="89">
        <v>1</v>
      </c>
      <c r="W151" s="89">
        <v>1.01</v>
      </c>
      <c r="X151" s="89">
        <v>1.01</v>
      </c>
      <c r="Y151" s="73">
        <v>1.9</v>
      </c>
      <c r="Z151" s="74">
        <v>0.5</v>
      </c>
      <c r="AA151" s="89">
        <v>1.4</v>
      </c>
      <c r="AB151" s="89">
        <v>1.39</v>
      </c>
      <c r="AC151" s="89">
        <v>1.39</v>
      </c>
      <c r="AD151" s="66" t="s">
        <v>25</v>
      </c>
    </row>
    <row r="152" spans="1:30" ht="17.25" thickBot="1">
      <c r="A152" s="75">
        <v>150</v>
      </c>
      <c r="B152" s="60" t="s">
        <v>382</v>
      </c>
      <c r="C152" s="61" t="s">
        <v>2112</v>
      </c>
      <c r="D152" s="72" t="s">
        <v>105</v>
      </c>
      <c r="E152" s="61" t="s">
        <v>67</v>
      </c>
      <c r="F152" s="72" t="s">
        <v>3142</v>
      </c>
      <c r="G152" s="72">
        <v>1997</v>
      </c>
      <c r="H152" s="73">
        <v>1</v>
      </c>
      <c r="I152" s="74">
        <v>84</v>
      </c>
      <c r="J152" s="74">
        <v>84</v>
      </c>
      <c r="K152" s="74">
        <v>93.3</v>
      </c>
      <c r="L152" s="74">
        <v>0.9</v>
      </c>
      <c r="M152" s="73">
        <v>1</v>
      </c>
      <c r="N152" s="74">
        <v>84</v>
      </c>
      <c r="O152" s="63">
        <v>0</v>
      </c>
      <c r="P152" s="62">
        <v>0</v>
      </c>
      <c r="Q152" s="63"/>
      <c r="R152" s="63">
        <v>0</v>
      </c>
      <c r="S152" s="73">
        <v>3</v>
      </c>
      <c r="T152" s="74">
        <v>4</v>
      </c>
      <c r="U152" s="74">
        <v>1</v>
      </c>
      <c r="V152" s="89">
        <v>3</v>
      </c>
      <c r="W152" s="89">
        <v>3.21</v>
      </c>
      <c r="X152" s="88">
        <v>-11.79</v>
      </c>
      <c r="Y152" s="73">
        <v>2.8</v>
      </c>
      <c r="Z152" s="74">
        <v>1.5</v>
      </c>
      <c r="AA152" s="89">
        <v>1.3</v>
      </c>
      <c r="AB152" s="89">
        <v>1.42</v>
      </c>
      <c r="AC152" s="88">
        <v>-2.39</v>
      </c>
      <c r="AD152" s="66" t="s">
        <v>25</v>
      </c>
    </row>
    <row r="153" spans="1:30" ht="17.25" thickBot="1">
      <c r="A153" s="75">
        <v>151</v>
      </c>
      <c r="B153" s="60" t="s">
        <v>3143</v>
      </c>
      <c r="C153" s="61" t="s">
        <v>2104</v>
      </c>
      <c r="D153" s="72" t="s">
        <v>107</v>
      </c>
      <c r="E153" s="61" t="s">
        <v>81</v>
      </c>
      <c r="F153" s="72" t="s">
        <v>3144</v>
      </c>
      <c r="G153" s="72">
        <v>2003</v>
      </c>
      <c r="H153" s="73">
        <v>1</v>
      </c>
      <c r="I153" s="74">
        <v>15</v>
      </c>
      <c r="J153" s="74">
        <v>15</v>
      </c>
      <c r="K153" s="74">
        <v>16.7</v>
      </c>
      <c r="L153" s="74">
        <v>0.2</v>
      </c>
      <c r="M153" s="62">
        <v>0</v>
      </c>
      <c r="N153" s="63"/>
      <c r="O153" s="63">
        <v>0</v>
      </c>
      <c r="P153" s="73">
        <v>1</v>
      </c>
      <c r="Q153" s="74">
        <v>15</v>
      </c>
      <c r="R153" s="63">
        <v>0</v>
      </c>
      <c r="S153" s="73">
        <v>1</v>
      </c>
      <c r="T153" s="63">
        <v>0</v>
      </c>
      <c r="U153" s="63">
        <v>0</v>
      </c>
      <c r="V153" s="63">
        <v>0</v>
      </c>
      <c r="W153" s="63">
        <v>0</v>
      </c>
      <c r="X153" s="63">
        <v>0</v>
      </c>
      <c r="Y153" s="62">
        <v>0</v>
      </c>
      <c r="Z153" s="63">
        <v>0</v>
      </c>
      <c r="AA153" s="63">
        <v>0</v>
      </c>
      <c r="AB153" s="88">
        <v>-0.22</v>
      </c>
      <c r="AC153" s="88">
        <v>-0.37</v>
      </c>
      <c r="AD153" s="66" t="s">
        <v>25</v>
      </c>
    </row>
    <row r="154" spans="1:30" ht="17.25" thickBot="1">
      <c r="A154" s="75">
        <v>152</v>
      </c>
      <c r="B154" s="60" t="s">
        <v>3145</v>
      </c>
      <c r="C154" s="61" t="s">
        <v>2133</v>
      </c>
      <c r="D154" s="72" t="s">
        <v>107</v>
      </c>
      <c r="E154" s="61" t="s">
        <v>65</v>
      </c>
      <c r="F154" s="72" t="s">
        <v>3146</v>
      </c>
      <c r="G154" s="72">
        <v>2002</v>
      </c>
      <c r="H154" s="73">
        <v>1</v>
      </c>
      <c r="I154" s="74">
        <v>12</v>
      </c>
      <c r="J154" s="74">
        <v>12</v>
      </c>
      <c r="K154" s="74">
        <v>13.3</v>
      </c>
      <c r="L154" s="74">
        <v>0.1</v>
      </c>
      <c r="M154" s="62">
        <v>0</v>
      </c>
      <c r="N154" s="63"/>
      <c r="O154" s="63">
        <v>0</v>
      </c>
      <c r="P154" s="73">
        <v>1</v>
      </c>
      <c r="Q154" s="74">
        <v>12</v>
      </c>
      <c r="R154" s="63">
        <v>0</v>
      </c>
      <c r="S154" s="73">
        <v>3</v>
      </c>
      <c r="T154" s="63">
        <v>0</v>
      </c>
      <c r="U154" s="63">
        <v>0</v>
      </c>
      <c r="V154" s="63">
        <v>0</v>
      </c>
      <c r="W154" s="63">
        <v>0</v>
      </c>
      <c r="X154" s="88">
        <v>-3.46</v>
      </c>
      <c r="Y154" s="73">
        <v>0.1</v>
      </c>
      <c r="Z154" s="74">
        <v>0.1</v>
      </c>
      <c r="AA154" s="89">
        <v>0.1</v>
      </c>
      <c r="AB154" s="89">
        <v>0.56999999999999995</v>
      </c>
      <c r="AC154" s="88">
        <v>-1.21</v>
      </c>
      <c r="AD154" s="66" t="s">
        <v>25</v>
      </c>
    </row>
    <row r="155" spans="1:30" ht="17.25" thickBot="1">
      <c r="A155" s="75">
        <v>153</v>
      </c>
      <c r="B155" s="60" t="s">
        <v>386</v>
      </c>
      <c r="C155" s="61" t="s">
        <v>2106</v>
      </c>
      <c r="D155" s="72" t="s">
        <v>103</v>
      </c>
      <c r="E155" s="61" t="s">
        <v>65</v>
      </c>
      <c r="F155" s="72" t="s">
        <v>3147</v>
      </c>
      <c r="G155" s="72">
        <v>2000</v>
      </c>
      <c r="H155" s="73">
        <v>1</v>
      </c>
      <c r="I155" s="74">
        <v>79</v>
      </c>
      <c r="J155" s="74">
        <v>79</v>
      </c>
      <c r="K155" s="74">
        <v>87.8</v>
      </c>
      <c r="L155" s="74">
        <v>0.9</v>
      </c>
      <c r="M155" s="73">
        <v>1</v>
      </c>
      <c r="N155" s="74">
        <v>79</v>
      </c>
      <c r="O155" s="63">
        <v>0</v>
      </c>
      <c r="P155" s="62">
        <v>0</v>
      </c>
      <c r="Q155" s="63"/>
      <c r="R155" s="63">
        <v>0</v>
      </c>
      <c r="S155" s="73">
        <v>3</v>
      </c>
      <c r="T155" s="74">
        <v>3</v>
      </c>
      <c r="U155" s="63">
        <v>0</v>
      </c>
      <c r="V155" s="89">
        <v>3</v>
      </c>
      <c r="W155" s="89">
        <v>3.42</v>
      </c>
      <c r="X155" s="89">
        <v>3.42</v>
      </c>
      <c r="Y155" s="73">
        <v>1.8</v>
      </c>
      <c r="Z155" s="74">
        <v>0.3</v>
      </c>
      <c r="AA155" s="89">
        <v>1.5</v>
      </c>
      <c r="AB155" s="89">
        <v>1.76</v>
      </c>
      <c r="AC155" s="89">
        <v>1.1399999999999999</v>
      </c>
      <c r="AD155" s="66" t="s">
        <v>25</v>
      </c>
    </row>
    <row r="156" spans="1:30" ht="17.25" thickBot="1">
      <c r="A156" s="75">
        <v>154</v>
      </c>
      <c r="B156" s="60" t="s">
        <v>3148</v>
      </c>
      <c r="C156" s="61" t="s">
        <v>2102</v>
      </c>
      <c r="D156" s="72" t="s">
        <v>103</v>
      </c>
      <c r="E156" s="61" t="s">
        <v>2647</v>
      </c>
      <c r="F156" s="72" t="s">
        <v>3149</v>
      </c>
      <c r="G156" s="72">
        <v>2004</v>
      </c>
      <c r="H156" s="73">
        <v>1</v>
      </c>
      <c r="I156" s="74">
        <v>4</v>
      </c>
      <c r="J156" s="74">
        <v>4</v>
      </c>
      <c r="K156" s="74">
        <v>4.4000000000000004</v>
      </c>
      <c r="L156" s="63">
        <v>0</v>
      </c>
      <c r="M156" s="62">
        <v>0</v>
      </c>
      <c r="N156" s="63"/>
      <c r="O156" s="63">
        <v>0</v>
      </c>
      <c r="P156" s="73">
        <v>1</v>
      </c>
      <c r="Q156" s="74">
        <v>4</v>
      </c>
      <c r="R156" s="63">
        <v>0</v>
      </c>
      <c r="S156" s="62">
        <v>0</v>
      </c>
      <c r="T156" s="63">
        <v>0</v>
      </c>
      <c r="U156" s="63">
        <v>0</v>
      </c>
      <c r="V156" s="63">
        <v>0</v>
      </c>
      <c r="W156" s="63">
        <v>0</v>
      </c>
      <c r="X156" s="89">
        <v>1.05</v>
      </c>
      <c r="Y156" s="62">
        <v>0</v>
      </c>
      <c r="Z156" s="63">
        <v>0</v>
      </c>
      <c r="AA156" s="63">
        <v>0</v>
      </c>
      <c r="AB156" s="89">
        <v>0.54</v>
      </c>
      <c r="AC156" s="89">
        <v>2</v>
      </c>
      <c r="AD156" s="66" t="s">
        <v>25</v>
      </c>
    </row>
    <row r="157" spans="1:30" ht="17.25" thickBot="1">
      <c r="A157" s="75">
        <v>155</v>
      </c>
      <c r="B157" s="60" t="s">
        <v>391</v>
      </c>
      <c r="C157" s="61" t="s">
        <v>2126</v>
      </c>
      <c r="D157" s="72" t="s">
        <v>2100</v>
      </c>
      <c r="E157" s="61" t="s">
        <v>63</v>
      </c>
      <c r="F157" s="72" t="s">
        <v>3150</v>
      </c>
      <c r="G157" s="72">
        <v>1999</v>
      </c>
      <c r="H157" s="73">
        <v>1</v>
      </c>
      <c r="I157" s="74">
        <v>90</v>
      </c>
      <c r="J157" s="74">
        <v>90</v>
      </c>
      <c r="K157" s="74">
        <v>100</v>
      </c>
      <c r="L157" s="74">
        <v>1</v>
      </c>
      <c r="M157" s="73">
        <v>1</v>
      </c>
      <c r="N157" s="74">
        <v>90</v>
      </c>
      <c r="O157" s="74">
        <v>1</v>
      </c>
      <c r="P157" s="62">
        <v>0</v>
      </c>
      <c r="Q157" s="63"/>
      <c r="R157" s="63">
        <v>0</v>
      </c>
      <c r="S157" s="73">
        <v>3</v>
      </c>
      <c r="T157" s="74">
        <v>2</v>
      </c>
      <c r="U157" s="74">
        <v>1</v>
      </c>
      <c r="V157" s="89">
        <v>1</v>
      </c>
      <c r="W157" s="89">
        <v>1</v>
      </c>
      <c r="X157" s="63"/>
      <c r="Y157" s="73">
        <v>0.8</v>
      </c>
      <c r="Z157" s="74">
        <v>1.2</v>
      </c>
      <c r="AA157" s="88">
        <v>-0.4</v>
      </c>
      <c r="AB157" s="88">
        <v>-0.35</v>
      </c>
      <c r="AC157" s="63"/>
      <c r="AD157" s="66" t="s">
        <v>25</v>
      </c>
    </row>
    <row r="158" spans="1:30" ht="17.25" thickBot="1">
      <c r="A158" s="75">
        <v>156</v>
      </c>
      <c r="B158" s="60" t="s">
        <v>393</v>
      </c>
      <c r="C158" s="61" t="s">
        <v>2108</v>
      </c>
      <c r="D158" s="72" t="s">
        <v>107</v>
      </c>
      <c r="E158" s="61" t="s">
        <v>73</v>
      </c>
      <c r="F158" s="72" t="s">
        <v>3151</v>
      </c>
      <c r="G158" s="72">
        <v>2000</v>
      </c>
      <c r="H158" s="73">
        <v>1</v>
      </c>
      <c r="I158" s="74">
        <v>90</v>
      </c>
      <c r="J158" s="74">
        <v>90</v>
      </c>
      <c r="K158" s="74">
        <v>100</v>
      </c>
      <c r="L158" s="74">
        <v>1</v>
      </c>
      <c r="M158" s="73">
        <v>1</v>
      </c>
      <c r="N158" s="74">
        <v>90</v>
      </c>
      <c r="O158" s="74">
        <v>1</v>
      </c>
      <c r="P158" s="62">
        <v>0</v>
      </c>
      <c r="Q158" s="63"/>
      <c r="R158" s="63">
        <v>0</v>
      </c>
      <c r="S158" s="73">
        <v>3</v>
      </c>
      <c r="T158" s="74">
        <v>4</v>
      </c>
      <c r="U158" s="74">
        <v>1</v>
      </c>
      <c r="V158" s="89">
        <v>3</v>
      </c>
      <c r="W158" s="89">
        <v>3</v>
      </c>
      <c r="X158" s="63"/>
      <c r="Y158" s="73">
        <v>4</v>
      </c>
      <c r="Z158" s="74">
        <v>1.5</v>
      </c>
      <c r="AA158" s="89">
        <v>2.5</v>
      </c>
      <c r="AB158" s="89">
        <v>2.54</v>
      </c>
      <c r="AC158" s="63"/>
      <c r="AD158" s="66" t="s">
        <v>25</v>
      </c>
    </row>
    <row r="159" spans="1:30" ht="17.25" thickBot="1">
      <c r="A159" s="75">
        <v>157</v>
      </c>
      <c r="B159" s="60" t="s">
        <v>395</v>
      </c>
      <c r="C159" s="61" t="s">
        <v>2144</v>
      </c>
      <c r="D159" s="72" t="s">
        <v>2109</v>
      </c>
      <c r="E159" s="61" t="s">
        <v>93</v>
      </c>
      <c r="F159" s="72" t="s">
        <v>3152</v>
      </c>
      <c r="G159" s="72">
        <v>1996</v>
      </c>
      <c r="H159" s="73">
        <v>1</v>
      </c>
      <c r="I159" s="74">
        <v>28</v>
      </c>
      <c r="J159" s="74">
        <v>28</v>
      </c>
      <c r="K159" s="74">
        <v>31.1</v>
      </c>
      <c r="L159" s="74">
        <v>0.3</v>
      </c>
      <c r="M159" s="62">
        <v>0</v>
      </c>
      <c r="N159" s="63"/>
      <c r="O159" s="63">
        <v>0</v>
      </c>
      <c r="P159" s="73">
        <v>1</v>
      </c>
      <c r="Q159" s="74">
        <v>28</v>
      </c>
      <c r="R159" s="63">
        <v>0</v>
      </c>
      <c r="S159" s="62">
        <v>0</v>
      </c>
      <c r="T159" s="63">
        <v>0</v>
      </c>
      <c r="U159" s="74">
        <v>1</v>
      </c>
      <c r="V159" s="88">
        <v>-1</v>
      </c>
      <c r="W159" s="88">
        <v>-3.21</v>
      </c>
      <c r="X159" s="88">
        <v>-3.21</v>
      </c>
      <c r="Y159" s="73">
        <v>1.2</v>
      </c>
      <c r="Z159" s="74">
        <v>0.7</v>
      </c>
      <c r="AA159" s="89">
        <v>0.5</v>
      </c>
      <c r="AB159" s="89">
        <v>1.45</v>
      </c>
      <c r="AC159" s="89">
        <v>1.1100000000000001</v>
      </c>
      <c r="AD159" s="66" t="s">
        <v>25</v>
      </c>
    </row>
    <row r="160" spans="1:30" ht="17.25" thickBot="1">
      <c r="A160" s="75">
        <v>158</v>
      </c>
      <c r="B160" s="60" t="s">
        <v>88</v>
      </c>
      <c r="C160" s="61" t="s">
        <v>2102</v>
      </c>
      <c r="D160" s="72" t="s">
        <v>124</v>
      </c>
      <c r="E160" s="61" t="s">
        <v>69</v>
      </c>
      <c r="F160" s="72" t="s">
        <v>3409</v>
      </c>
      <c r="G160" s="72">
        <v>1997</v>
      </c>
      <c r="H160" s="62">
        <v>0</v>
      </c>
      <c r="I160" s="63"/>
      <c r="J160" s="63"/>
      <c r="K160" s="63"/>
      <c r="L160" s="63"/>
      <c r="M160" s="62">
        <v>0</v>
      </c>
      <c r="N160" s="63"/>
      <c r="O160" s="63">
        <v>0</v>
      </c>
      <c r="P160" s="62">
        <v>0</v>
      </c>
      <c r="Q160" s="63"/>
      <c r="R160" s="74">
        <v>1</v>
      </c>
      <c r="S160" s="62"/>
      <c r="T160" s="63"/>
      <c r="U160" s="63"/>
      <c r="V160" s="63"/>
      <c r="W160" s="63"/>
      <c r="X160" s="63"/>
      <c r="Y160" s="62"/>
      <c r="Z160" s="63"/>
      <c r="AA160" s="63"/>
      <c r="AB160" s="63"/>
      <c r="AC160" s="63"/>
      <c r="AD160" s="66" t="s">
        <v>25</v>
      </c>
    </row>
    <row r="161" spans="1:30" ht="17.25" thickBot="1">
      <c r="A161" s="75">
        <v>159</v>
      </c>
      <c r="B161" s="60" t="s">
        <v>400</v>
      </c>
      <c r="C161" s="61" t="s">
        <v>2102</v>
      </c>
      <c r="D161" s="72" t="s">
        <v>107</v>
      </c>
      <c r="E161" s="61" t="s">
        <v>77</v>
      </c>
      <c r="F161" s="72" t="s">
        <v>3057</v>
      </c>
      <c r="G161" s="72">
        <v>1997</v>
      </c>
      <c r="H161" s="73">
        <v>1</v>
      </c>
      <c r="I161" s="74">
        <v>90</v>
      </c>
      <c r="J161" s="74">
        <v>90</v>
      </c>
      <c r="K161" s="74">
        <v>100</v>
      </c>
      <c r="L161" s="74">
        <v>1</v>
      </c>
      <c r="M161" s="73">
        <v>1</v>
      </c>
      <c r="N161" s="74">
        <v>90</v>
      </c>
      <c r="O161" s="74">
        <v>1</v>
      </c>
      <c r="P161" s="62">
        <v>0</v>
      </c>
      <c r="Q161" s="63"/>
      <c r="R161" s="63">
        <v>0</v>
      </c>
      <c r="S161" s="73">
        <v>1</v>
      </c>
      <c r="T161" s="74">
        <v>2</v>
      </c>
      <c r="U161" s="74">
        <v>2</v>
      </c>
      <c r="V161" s="63">
        <v>0</v>
      </c>
      <c r="W161" s="63">
        <v>0</v>
      </c>
      <c r="X161" s="63"/>
      <c r="Y161" s="73">
        <v>2.2000000000000002</v>
      </c>
      <c r="Z161" s="74">
        <v>1.3</v>
      </c>
      <c r="AA161" s="89">
        <v>0.9</v>
      </c>
      <c r="AB161" s="89">
        <v>0.94</v>
      </c>
      <c r="AC161" s="63"/>
      <c r="AD161" s="66" t="s">
        <v>25</v>
      </c>
    </row>
    <row r="162" spans="1:30" ht="17.25" thickBot="1">
      <c r="A162" s="75">
        <v>160</v>
      </c>
      <c r="B162" s="60" t="s">
        <v>402</v>
      </c>
      <c r="C162" s="61" t="s">
        <v>2144</v>
      </c>
      <c r="D162" s="72" t="s">
        <v>103</v>
      </c>
      <c r="E162" s="61" t="s">
        <v>71</v>
      </c>
      <c r="F162" s="72" t="s">
        <v>3153</v>
      </c>
      <c r="G162" s="72">
        <v>1992</v>
      </c>
      <c r="H162" s="73">
        <v>1</v>
      </c>
      <c r="I162" s="74">
        <v>74</v>
      </c>
      <c r="J162" s="74">
        <v>74</v>
      </c>
      <c r="K162" s="74">
        <v>82.2</v>
      </c>
      <c r="L162" s="74">
        <v>0.8</v>
      </c>
      <c r="M162" s="73">
        <v>1</v>
      </c>
      <c r="N162" s="74">
        <v>74</v>
      </c>
      <c r="O162" s="63">
        <v>0</v>
      </c>
      <c r="P162" s="62">
        <v>0</v>
      </c>
      <c r="Q162" s="63"/>
      <c r="R162" s="63">
        <v>0</v>
      </c>
      <c r="S162" s="73">
        <v>1</v>
      </c>
      <c r="T162" s="74">
        <v>2</v>
      </c>
      <c r="U162" s="74">
        <v>2</v>
      </c>
      <c r="V162" s="63">
        <v>0</v>
      </c>
      <c r="W162" s="63">
        <v>0</v>
      </c>
      <c r="X162" s="63">
        <v>0</v>
      </c>
      <c r="Y162" s="73">
        <v>1.1000000000000001</v>
      </c>
      <c r="Z162" s="74">
        <v>1.8</v>
      </c>
      <c r="AA162" s="88">
        <v>-0.7</v>
      </c>
      <c r="AB162" s="88">
        <v>-0.9</v>
      </c>
      <c r="AC162" s="89">
        <v>0.18</v>
      </c>
      <c r="AD162" s="66" t="s">
        <v>25</v>
      </c>
    </row>
    <row r="163" spans="1:30" ht="17.25" thickBot="1">
      <c r="A163" s="75">
        <v>161</v>
      </c>
      <c r="B163" s="60" t="s">
        <v>404</v>
      </c>
      <c r="C163" s="61" t="s">
        <v>2101</v>
      </c>
      <c r="D163" s="72" t="s">
        <v>107</v>
      </c>
      <c r="E163" s="61" t="s">
        <v>77</v>
      </c>
      <c r="F163" s="72" t="s">
        <v>3154</v>
      </c>
      <c r="G163" s="72">
        <v>2002</v>
      </c>
      <c r="H163" s="73">
        <v>1</v>
      </c>
      <c r="I163" s="74">
        <v>71</v>
      </c>
      <c r="J163" s="74">
        <v>71</v>
      </c>
      <c r="K163" s="74">
        <v>78.900000000000006</v>
      </c>
      <c r="L163" s="74">
        <v>0.8</v>
      </c>
      <c r="M163" s="73">
        <v>1</v>
      </c>
      <c r="N163" s="74">
        <v>71</v>
      </c>
      <c r="O163" s="63">
        <v>0</v>
      </c>
      <c r="P163" s="62">
        <v>0</v>
      </c>
      <c r="Q163" s="63"/>
      <c r="R163" s="63">
        <v>0</v>
      </c>
      <c r="S163" s="73">
        <v>1</v>
      </c>
      <c r="T163" s="74">
        <v>2</v>
      </c>
      <c r="U163" s="74">
        <v>2</v>
      </c>
      <c r="V163" s="63">
        <v>0</v>
      </c>
      <c r="W163" s="63">
        <v>0</v>
      </c>
      <c r="X163" s="63">
        <v>0</v>
      </c>
      <c r="Y163" s="73">
        <v>1.8</v>
      </c>
      <c r="Z163" s="74">
        <v>1.1000000000000001</v>
      </c>
      <c r="AA163" s="89">
        <v>0.7</v>
      </c>
      <c r="AB163" s="89">
        <v>0.94</v>
      </c>
      <c r="AC163" s="89">
        <v>0.02</v>
      </c>
      <c r="AD163" s="66" t="s">
        <v>25</v>
      </c>
    </row>
    <row r="164" spans="1:30" ht="17.25" thickBot="1">
      <c r="A164" s="75">
        <v>162</v>
      </c>
      <c r="B164" s="60" t="s">
        <v>639</v>
      </c>
      <c r="C164" s="61" t="s">
        <v>2102</v>
      </c>
      <c r="D164" s="72" t="s">
        <v>107</v>
      </c>
      <c r="E164" s="61" t="s">
        <v>95</v>
      </c>
      <c r="F164" s="72" t="s">
        <v>3155</v>
      </c>
      <c r="G164" s="72">
        <v>2002</v>
      </c>
      <c r="H164" s="73">
        <v>1</v>
      </c>
      <c r="I164" s="74">
        <v>16</v>
      </c>
      <c r="J164" s="74">
        <v>16</v>
      </c>
      <c r="K164" s="74">
        <v>17.8</v>
      </c>
      <c r="L164" s="74">
        <v>0.2</v>
      </c>
      <c r="M164" s="62">
        <v>0</v>
      </c>
      <c r="N164" s="63"/>
      <c r="O164" s="63">
        <v>0</v>
      </c>
      <c r="P164" s="73">
        <v>1</v>
      </c>
      <c r="Q164" s="74">
        <v>16</v>
      </c>
      <c r="R164" s="63">
        <v>0</v>
      </c>
      <c r="S164" s="73">
        <v>1</v>
      </c>
      <c r="T164" s="74">
        <v>1</v>
      </c>
      <c r="U164" s="63">
        <v>0</v>
      </c>
      <c r="V164" s="89">
        <v>1</v>
      </c>
      <c r="W164" s="89">
        <v>5.63</v>
      </c>
      <c r="X164" s="89">
        <v>6.84</v>
      </c>
      <c r="Y164" s="73">
        <v>1</v>
      </c>
      <c r="Z164" s="74">
        <v>0.2</v>
      </c>
      <c r="AA164" s="89">
        <v>0.8</v>
      </c>
      <c r="AB164" s="89">
        <v>4.47</v>
      </c>
      <c r="AC164" s="89">
        <v>5.12</v>
      </c>
      <c r="AD164" s="66" t="s">
        <v>25</v>
      </c>
    </row>
    <row r="165" spans="1:30" ht="17.25" thickBot="1">
      <c r="A165" s="75">
        <v>163</v>
      </c>
      <c r="B165" s="60" t="s">
        <v>406</v>
      </c>
      <c r="C165" s="61" t="s">
        <v>2122</v>
      </c>
      <c r="D165" s="72" t="s">
        <v>105</v>
      </c>
      <c r="E165" s="61" t="s">
        <v>93</v>
      </c>
      <c r="F165" s="72" t="s">
        <v>3221</v>
      </c>
      <c r="G165" s="72">
        <v>2002</v>
      </c>
      <c r="H165" s="62">
        <v>0</v>
      </c>
      <c r="I165" s="63"/>
      <c r="J165" s="63"/>
      <c r="K165" s="63"/>
      <c r="L165" s="63"/>
      <c r="M165" s="62">
        <v>0</v>
      </c>
      <c r="N165" s="63"/>
      <c r="O165" s="63">
        <v>0</v>
      </c>
      <c r="P165" s="62">
        <v>0</v>
      </c>
      <c r="Q165" s="63"/>
      <c r="R165" s="74">
        <v>1</v>
      </c>
      <c r="S165" s="62"/>
      <c r="T165" s="63"/>
      <c r="U165" s="63"/>
      <c r="V165" s="63"/>
      <c r="W165" s="63"/>
      <c r="X165" s="63"/>
      <c r="Y165" s="62"/>
      <c r="Z165" s="63"/>
      <c r="AA165" s="63"/>
      <c r="AB165" s="63"/>
      <c r="AC165" s="63"/>
      <c r="AD165" s="66" t="s">
        <v>25</v>
      </c>
    </row>
    <row r="166" spans="1:30" ht="17.25" thickBot="1">
      <c r="A166" s="75">
        <v>164</v>
      </c>
      <c r="B166" s="60" t="s">
        <v>3410</v>
      </c>
      <c r="C166" s="61" t="s">
        <v>2099</v>
      </c>
      <c r="D166" s="72" t="s">
        <v>124</v>
      </c>
      <c r="E166" s="61" t="s">
        <v>87</v>
      </c>
      <c r="F166" s="72" t="s">
        <v>3411</v>
      </c>
      <c r="G166" s="72">
        <v>1995</v>
      </c>
      <c r="H166" s="62">
        <v>0</v>
      </c>
      <c r="I166" s="63"/>
      <c r="J166" s="63"/>
      <c r="K166" s="63"/>
      <c r="L166" s="63"/>
      <c r="M166" s="62">
        <v>0</v>
      </c>
      <c r="N166" s="63"/>
      <c r="O166" s="63">
        <v>0</v>
      </c>
      <c r="P166" s="62">
        <v>0</v>
      </c>
      <c r="Q166" s="63"/>
      <c r="R166" s="74">
        <v>1</v>
      </c>
      <c r="S166" s="62"/>
      <c r="T166" s="63"/>
      <c r="U166" s="63"/>
      <c r="V166" s="63"/>
      <c r="W166" s="63"/>
      <c r="X166" s="63"/>
      <c r="Y166" s="62"/>
      <c r="Z166" s="63"/>
      <c r="AA166" s="63"/>
      <c r="AB166" s="63"/>
      <c r="AC166" s="63"/>
      <c r="AD166" s="66" t="s">
        <v>25</v>
      </c>
    </row>
    <row r="167" spans="1:30" ht="17.25" thickBot="1">
      <c r="A167" s="75">
        <v>165</v>
      </c>
      <c r="B167" s="60" t="s">
        <v>412</v>
      </c>
      <c r="C167" s="61" t="s">
        <v>2115</v>
      </c>
      <c r="D167" s="72" t="s">
        <v>105</v>
      </c>
      <c r="E167" s="61" t="s">
        <v>71</v>
      </c>
      <c r="F167" s="72" t="s">
        <v>3412</v>
      </c>
      <c r="G167" s="72">
        <v>1995</v>
      </c>
      <c r="H167" s="62">
        <v>0</v>
      </c>
      <c r="I167" s="63"/>
      <c r="J167" s="63"/>
      <c r="K167" s="63"/>
      <c r="L167" s="63"/>
      <c r="M167" s="62">
        <v>0</v>
      </c>
      <c r="N167" s="63"/>
      <c r="O167" s="63">
        <v>0</v>
      </c>
      <c r="P167" s="62">
        <v>0</v>
      </c>
      <c r="Q167" s="63"/>
      <c r="R167" s="74">
        <v>1</v>
      </c>
      <c r="S167" s="62"/>
      <c r="T167" s="63"/>
      <c r="U167" s="63"/>
      <c r="V167" s="63"/>
      <c r="W167" s="63"/>
      <c r="X167" s="63"/>
      <c r="Y167" s="62"/>
      <c r="Z167" s="63"/>
      <c r="AA167" s="63"/>
      <c r="AB167" s="63"/>
      <c r="AC167" s="63"/>
      <c r="AD167" s="66" t="s">
        <v>25</v>
      </c>
    </row>
    <row r="168" spans="1:30" ht="17.25" thickBot="1">
      <c r="A168" s="75">
        <v>166</v>
      </c>
      <c r="B168" s="60" t="s">
        <v>2266</v>
      </c>
      <c r="C168" s="61" t="s">
        <v>2112</v>
      </c>
      <c r="D168" s="72" t="s">
        <v>107</v>
      </c>
      <c r="E168" s="61" t="s">
        <v>73</v>
      </c>
      <c r="F168" s="72" t="s">
        <v>3413</v>
      </c>
      <c r="G168" s="72">
        <v>1998</v>
      </c>
      <c r="H168" s="62">
        <v>0</v>
      </c>
      <c r="I168" s="63"/>
      <c r="J168" s="63"/>
      <c r="K168" s="63"/>
      <c r="L168" s="63"/>
      <c r="M168" s="62">
        <v>0</v>
      </c>
      <c r="N168" s="63"/>
      <c r="O168" s="63">
        <v>0</v>
      </c>
      <c r="P168" s="62">
        <v>0</v>
      </c>
      <c r="Q168" s="63"/>
      <c r="R168" s="74">
        <v>1</v>
      </c>
      <c r="S168" s="62"/>
      <c r="T168" s="63"/>
      <c r="U168" s="63"/>
      <c r="V168" s="63"/>
      <c r="W168" s="63"/>
      <c r="X168" s="63"/>
      <c r="Y168" s="62"/>
      <c r="Z168" s="63"/>
      <c r="AA168" s="63"/>
      <c r="AB168" s="63"/>
      <c r="AC168" s="63"/>
      <c r="AD168" s="66" t="s">
        <v>25</v>
      </c>
    </row>
    <row r="169" spans="1:30" ht="17.25" thickBot="1">
      <c r="A169" s="75">
        <v>167</v>
      </c>
      <c r="B169" s="60" t="s">
        <v>415</v>
      </c>
      <c r="C169" s="61" t="s">
        <v>2102</v>
      </c>
      <c r="D169" s="72" t="s">
        <v>103</v>
      </c>
      <c r="E169" s="61" t="s">
        <v>91</v>
      </c>
      <c r="F169" s="72" t="s">
        <v>3156</v>
      </c>
      <c r="G169" s="72">
        <v>1992</v>
      </c>
      <c r="H169" s="73">
        <v>1</v>
      </c>
      <c r="I169" s="74">
        <v>13</v>
      </c>
      <c r="J169" s="74">
        <v>13</v>
      </c>
      <c r="K169" s="74">
        <v>14.4</v>
      </c>
      <c r="L169" s="74">
        <v>0.1</v>
      </c>
      <c r="M169" s="62">
        <v>0</v>
      </c>
      <c r="N169" s="63"/>
      <c r="O169" s="63">
        <v>0</v>
      </c>
      <c r="P169" s="73">
        <v>1</v>
      </c>
      <c r="Q169" s="74">
        <v>13</v>
      </c>
      <c r="R169" s="63">
        <v>0</v>
      </c>
      <c r="S169" s="73">
        <v>1</v>
      </c>
      <c r="T169" s="63">
        <v>0</v>
      </c>
      <c r="U169" s="74">
        <v>1</v>
      </c>
      <c r="V169" s="88">
        <v>-1</v>
      </c>
      <c r="W169" s="88">
        <v>-6.92</v>
      </c>
      <c r="X169" s="88">
        <v>-8.09</v>
      </c>
      <c r="Y169" s="73">
        <v>0.2</v>
      </c>
      <c r="Z169" s="74">
        <v>0.9</v>
      </c>
      <c r="AA169" s="88">
        <v>-0.7</v>
      </c>
      <c r="AB169" s="88">
        <v>-4.91</v>
      </c>
      <c r="AC169" s="88">
        <v>-5.44</v>
      </c>
      <c r="AD169" s="66" t="s">
        <v>25</v>
      </c>
    </row>
    <row r="170" spans="1:30" ht="17.25" thickBot="1">
      <c r="A170" s="75">
        <v>168</v>
      </c>
      <c r="B170" s="60" t="s">
        <v>417</v>
      </c>
      <c r="C170" s="61" t="s">
        <v>2119</v>
      </c>
      <c r="D170" s="72" t="s">
        <v>103</v>
      </c>
      <c r="E170" s="61" t="s">
        <v>67</v>
      </c>
      <c r="F170" s="72" t="s">
        <v>3157</v>
      </c>
      <c r="G170" s="72">
        <v>1999</v>
      </c>
      <c r="H170" s="73">
        <v>1</v>
      </c>
      <c r="I170" s="74">
        <v>67</v>
      </c>
      <c r="J170" s="74">
        <v>67</v>
      </c>
      <c r="K170" s="74">
        <v>74.400000000000006</v>
      </c>
      <c r="L170" s="74">
        <v>0.7</v>
      </c>
      <c r="M170" s="73">
        <v>1</v>
      </c>
      <c r="N170" s="74">
        <v>67</v>
      </c>
      <c r="O170" s="63">
        <v>0</v>
      </c>
      <c r="P170" s="62">
        <v>0</v>
      </c>
      <c r="Q170" s="63"/>
      <c r="R170" s="63">
        <v>0</v>
      </c>
      <c r="S170" s="73">
        <v>3</v>
      </c>
      <c r="T170" s="74">
        <v>3</v>
      </c>
      <c r="U170" s="74">
        <v>1</v>
      </c>
      <c r="V170" s="89">
        <v>2</v>
      </c>
      <c r="W170" s="89">
        <v>2.69</v>
      </c>
      <c r="X170" s="88">
        <v>-5.14</v>
      </c>
      <c r="Y170" s="73">
        <v>1.8</v>
      </c>
      <c r="Z170" s="74">
        <v>1.4</v>
      </c>
      <c r="AA170" s="89">
        <v>0.5</v>
      </c>
      <c r="AB170" s="89">
        <v>0.62</v>
      </c>
      <c r="AC170" s="88">
        <v>-3.78</v>
      </c>
      <c r="AD170" s="66" t="s">
        <v>25</v>
      </c>
    </row>
    <row r="171" spans="1:30" ht="17.25" thickBot="1">
      <c r="A171" s="75">
        <v>169</v>
      </c>
      <c r="B171" s="60" t="s">
        <v>419</v>
      </c>
      <c r="C171" s="61" t="s">
        <v>2117</v>
      </c>
      <c r="D171" s="72" t="s">
        <v>105</v>
      </c>
      <c r="E171" s="61" t="s">
        <v>96</v>
      </c>
      <c r="F171" s="72" t="s">
        <v>3158</v>
      </c>
      <c r="G171" s="72">
        <v>1996</v>
      </c>
      <c r="H171" s="73">
        <v>1</v>
      </c>
      <c r="I171" s="74">
        <v>90</v>
      </c>
      <c r="J171" s="74">
        <v>90</v>
      </c>
      <c r="K171" s="74">
        <v>100</v>
      </c>
      <c r="L171" s="74">
        <v>1</v>
      </c>
      <c r="M171" s="73">
        <v>1</v>
      </c>
      <c r="N171" s="74">
        <v>90</v>
      </c>
      <c r="O171" s="74">
        <v>1</v>
      </c>
      <c r="P171" s="62">
        <v>0</v>
      </c>
      <c r="Q171" s="63"/>
      <c r="R171" s="63">
        <v>0</v>
      </c>
      <c r="S171" s="62">
        <v>0</v>
      </c>
      <c r="T171" s="63">
        <v>0</v>
      </c>
      <c r="U171" s="74">
        <v>1</v>
      </c>
      <c r="V171" s="88">
        <v>-1</v>
      </c>
      <c r="W171" s="88">
        <v>-1</v>
      </c>
      <c r="X171" s="63"/>
      <c r="Y171" s="73">
        <v>2.7</v>
      </c>
      <c r="Z171" s="74">
        <v>1.5</v>
      </c>
      <c r="AA171" s="89">
        <v>1.2</v>
      </c>
      <c r="AB171" s="89">
        <v>1.22</v>
      </c>
      <c r="AC171" s="63"/>
      <c r="AD171" s="66" t="s">
        <v>25</v>
      </c>
    </row>
    <row r="172" spans="1:30" ht="17.25" thickBot="1">
      <c r="A172" s="75">
        <v>170</v>
      </c>
      <c r="B172" s="60" t="s">
        <v>3159</v>
      </c>
      <c r="C172" s="61" t="s">
        <v>2141</v>
      </c>
      <c r="D172" s="72" t="s">
        <v>103</v>
      </c>
      <c r="E172" s="61" t="s">
        <v>81</v>
      </c>
      <c r="F172" s="72" t="s">
        <v>3160</v>
      </c>
      <c r="G172" s="72">
        <v>2001</v>
      </c>
      <c r="H172" s="73">
        <v>1</v>
      </c>
      <c r="I172" s="74">
        <v>90</v>
      </c>
      <c r="J172" s="74">
        <v>90</v>
      </c>
      <c r="K172" s="74">
        <v>100</v>
      </c>
      <c r="L172" s="74">
        <v>1</v>
      </c>
      <c r="M172" s="73">
        <v>1</v>
      </c>
      <c r="N172" s="74">
        <v>90</v>
      </c>
      <c r="O172" s="74">
        <v>1</v>
      </c>
      <c r="P172" s="62">
        <v>0</v>
      </c>
      <c r="Q172" s="63"/>
      <c r="R172" s="63">
        <v>0</v>
      </c>
      <c r="S172" s="73">
        <v>1</v>
      </c>
      <c r="T172" s="74">
        <v>1</v>
      </c>
      <c r="U172" s="74">
        <v>1</v>
      </c>
      <c r="V172" s="63">
        <v>0</v>
      </c>
      <c r="W172" s="63">
        <v>0</v>
      </c>
      <c r="X172" s="63"/>
      <c r="Y172" s="73">
        <v>1.4</v>
      </c>
      <c r="Z172" s="74">
        <v>1.3</v>
      </c>
      <c r="AA172" s="89">
        <v>0.1</v>
      </c>
      <c r="AB172" s="89">
        <v>0.09</v>
      </c>
      <c r="AC172" s="63"/>
      <c r="AD172" s="66" t="s">
        <v>25</v>
      </c>
    </row>
    <row r="173" spans="1:30" ht="17.25" thickBot="1">
      <c r="A173" s="75">
        <v>171</v>
      </c>
      <c r="B173" s="60" t="s">
        <v>641</v>
      </c>
      <c r="C173" s="61" t="s">
        <v>2161</v>
      </c>
      <c r="D173" s="72" t="s">
        <v>124</v>
      </c>
      <c r="E173" s="61" t="s">
        <v>63</v>
      </c>
      <c r="F173" s="72" t="s">
        <v>3414</v>
      </c>
      <c r="G173" s="72">
        <v>2002</v>
      </c>
      <c r="H173" s="62">
        <v>0</v>
      </c>
      <c r="I173" s="63"/>
      <c r="J173" s="63"/>
      <c r="K173" s="63"/>
      <c r="L173" s="63"/>
      <c r="M173" s="62">
        <v>0</v>
      </c>
      <c r="N173" s="63"/>
      <c r="O173" s="63">
        <v>0</v>
      </c>
      <c r="P173" s="62">
        <v>0</v>
      </c>
      <c r="Q173" s="63"/>
      <c r="R173" s="74">
        <v>1</v>
      </c>
      <c r="S173" s="62"/>
      <c r="T173" s="63"/>
      <c r="U173" s="63"/>
      <c r="V173" s="63"/>
      <c r="W173" s="63"/>
      <c r="X173" s="63"/>
      <c r="Y173" s="62"/>
      <c r="Z173" s="63"/>
      <c r="AA173" s="63"/>
      <c r="AB173" s="63"/>
      <c r="AC173" s="63"/>
      <c r="AD173" s="66" t="s">
        <v>25</v>
      </c>
    </row>
    <row r="174" spans="1:30" ht="17.25" thickBot="1">
      <c r="A174" s="75">
        <v>172</v>
      </c>
      <c r="B174" s="60" t="s">
        <v>422</v>
      </c>
      <c r="C174" s="61" t="s">
        <v>2102</v>
      </c>
      <c r="D174" s="72" t="s">
        <v>107</v>
      </c>
      <c r="E174" s="61" t="s">
        <v>81</v>
      </c>
      <c r="F174" s="72" t="s">
        <v>3161</v>
      </c>
      <c r="G174" s="72">
        <v>1999</v>
      </c>
      <c r="H174" s="73">
        <v>1</v>
      </c>
      <c r="I174" s="74">
        <v>75</v>
      </c>
      <c r="J174" s="74">
        <v>75</v>
      </c>
      <c r="K174" s="74">
        <v>83.3</v>
      </c>
      <c r="L174" s="74">
        <v>0.8</v>
      </c>
      <c r="M174" s="73">
        <v>1</v>
      </c>
      <c r="N174" s="74">
        <v>75</v>
      </c>
      <c r="O174" s="63">
        <v>0</v>
      </c>
      <c r="P174" s="62">
        <v>0</v>
      </c>
      <c r="Q174" s="63"/>
      <c r="R174" s="63">
        <v>0</v>
      </c>
      <c r="S174" s="73">
        <v>1</v>
      </c>
      <c r="T174" s="74">
        <v>1</v>
      </c>
      <c r="U174" s="74">
        <v>1</v>
      </c>
      <c r="V174" s="63">
        <v>0</v>
      </c>
      <c r="W174" s="63">
        <v>0</v>
      </c>
      <c r="X174" s="63">
        <v>0</v>
      </c>
      <c r="Y174" s="73">
        <v>1.4</v>
      </c>
      <c r="Z174" s="74">
        <v>1.2</v>
      </c>
      <c r="AA174" s="89">
        <v>0.1</v>
      </c>
      <c r="AB174" s="89">
        <v>0.15</v>
      </c>
      <c r="AC174" s="89">
        <v>0.37</v>
      </c>
      <c r="AD174" s="66" t="s">
        <v>25</v>
      </c>
    </row>
    <row r="175" spans="1:30" ht="17.25" thickBot="1">
      <c r="A175" s="75">
        <v>173</v>
      </c>
      <c r="B175" s="60" t="s">
        <v>424</v>
      </c>
      <c r="C175" s="61" t="s">
        <v>2126</v>
      </c>
      <c r="D175" s="72" t="s">
        <v>105</v>
      </c>
      <c r="E175" s="61" t="s">
        <v>77</v>
      </c>
      <c r="F175" s="72" t="s">
        <v>3162</v>
      </c>
      <c r="G175" s="72">
        <v>1998</v>
      </c>
      <c r="H175" s="73">
        <v>1</v>
      </c>
      <c r="I175" s="74">
        <v>90</v>
      </c>
      <c r="J175" s="74">
        <v>90</v>
      </c>
      <c r="K175" s="74">
        <v>100</v>
      </c>
      <c r="L175" s="74">
        <v>1</v>
      </c>
      <c r="M175" s="73">
        <v>1</v>
      </c>
      <c r="N175" s="74">
        <v>90</v>
      </c>
      <c r="O175" s="74">
        <v>1</v>
      </c>
      <c r="P175" s="62">
        <v>0</v>
      </c>
      <c r="Q175" s="63"/>
      <c r="R175" s="63">
        <v>0</v>
      </c>
      <c r="S175" s="73">
        <v>1</v>
      </c>
      <c r="T175" s="74">
        <v>2</v>
      </c>
      <c r="U175" s="74">
        <v>2</v>
      </c>
      <c r="V175" s="63">
        <v>0</v>
      </c>
      <c r="W175" s="63">
        <v>0</v>
      </c>
      <c r="X175" s="63"/>
      <c r="Y175" s="73">
        <v>2.2000000000000002</v>
      </c>
      <c r="Z175" s="74">
        <v>1.3</v>
      </c>
      <c r="AA175" s="89">
        <v>0.9</v>
      </c>
      <c r="AB175" s="89">
        <v>0.94</v>
      </c>
      <c r="AC175" s="63"/>
      <c r="AD175" s="66" t="s">
        <v>25</v>
      </c>
    </row>
    <row r="176" spans="1:30" ht="17.25" thickBot="1">
      <c r="A176" s="75">
        <v>174</v>
      </c>
      <c r="B176" s="60" t="s">
        <v>427</v>
      </c>
      <c r="C176" s="61" t="s">
        <v>2115</v>
      </c>
      <c r="D176" s="72" t="s">
        <v>105</v>
      </c>
      <c r="E176" s="61" t="s">
        <v>77</v>
      </c>
      <c r="F176" s="72" t="s">
        <v>3085</v>
      </c>
      <c r="G176" s="72">
        <v>1996</v>
      </c>
      <c r="H176" s="73">
        <v>1</v>
      </c>
      <c r="I176" s="74">
        <v>48</v>
      </c>
      <c r="J176" s="74">
        <v>48</v>
      </c>
      <c r="K176" s="74">
        <v>53.3</v>
      </c>
      <c r="L176" s="74">
        <v>0.5</v>
      </c>
      <c r="M176" s="73">
        <v>1</v>
      </c>
      <c r="N176" s="74">
        <v>48</v>
      </c>
      <c r="O176" s="63">
        <v>0</v>
      </c>
      <c r="P176" s="62">
        <v>0</v>
      </c>
      <c r="Q176" s="63"/>
      <c r="R176" s="63">
        <v>0</v>
      </c>
      <c r="S176" s="73">
        <v>1</v>
      </c>
      <c r="T176" s="74">
        <v>2</v>
      </c>
      <c r="U176" s="74">
        <v>2</v>
      </c>
      <c r="V176" s="63">
        <v>0</v>
      </c>
      <c r="W176" s="63">
        <v>0</v>
      </c>
      <c r="X176" s="63">
        <v>0</v>
      </c>
      <c r="Y176" s="73">
        <v>1.7</v>
      </c>
      <c r="Z176" s="74">
        <v>0.8</v>
      </c>
      <c r="AA176" s="89">
        <v>1</v>
      </c>
      <c r="AB176" s="89">
        <v>1.83</v>
      </c>
      <c r="AC176" s="89">
        <v>1.91</v>
      </c>
      <c r="AD176" s="66" t="s">
        <v>25</v>
      </c>
    </row>
    <row r="177" spans="1:31" ht="17.25" thickBot="1">
      <c r="A177" s="75">
        <v>175</v>
      </c>
      <c r="B177" s="60" t="s">
        <v>430</v>
      </c>
      <c r="C177" s="61" t="s">
        <v>2145</v>
      </c>
      <c r="D177" s="72" t="s">
        <v>103</v>
      </c>
      <c r="E177" s="61" t="s">
        <v>75</v>
      </c>
      <c r="F177" s="72" t="s">
        <v>3163</v>
      </c>
      <c r="G177" s="72">
        <v>1991</v>
      </c>
      <c r="H177" s="73">
        <v>1</v>
      </c>
      <c r="I177" s="74">
        <v>57</v>
      </c>
      <c r="J177" s="74">
        <v>57</v>
      </c>
      <c r="K177" s="74">
        <v>63.3</v>
      </c>
      <c r="L177" s="74">
        <v>0.6</v>
      </c>
      <c r="M177" s="73">
        <v>1</v>
      </c>
      <c r="N177" s="74">
        <v>57</v>
      </c>
      <c r="O177" s="63">
        <v>0</v>
      </c>
      <c r="P177" s="62">
        <v>0</v>
      </c>
      <c r="Q177" s="63"/>
      <c r="R177" s="63">
        <v>0</v>
      </c>
      <c r="S177" s="73">
        <v>3</v>
      </c>
      <c r="T177" s="63">
        <v>0</v>
      </c>
      <c r="U177" s="63">
        <v>0</v>
      </c>
      <c r="V177" s="63">
        <v>0</v>
      </c>
      <c r="W177" s="63">
        <v>0</v>
      </c>
      <c r="X177" s="88">
        <v>-2.73</v>
      </c>
      <c r="Y177" s="73">
        <v>0.2</v>
      </c>
      <c r="Z177" s="74">
        <v>2.1</v>
      </c>
      <c r="AA177" s="88">
        <v>-1.9</v>
      </c>
      <c r="AB177" s="88">
        <v>-2.96</v>
      </c>
      <c r="AC177" s="88">
        <v>-4.75</v>
      </c>
      <c r="AD177" s="66" t="s">
        <v>25</v>
      </c>
    </row>
    <row r="178" spans="1:31" ht="17.25" thickBot="1">
      <c r="A178" s="75">
        <v>176</v>
      </c>
      <c r="B178" s="60" t="s">
        <v>2244</v>
      </c>
      <c r="C178" s="61" t="s">
        <v>2112</v>
      </c>
      <c r="D178" s="72" t="s">
        <v>105</v>
      </c>
      <c r="E178" s="61" t="s">
        <v>73</v>
      </c>
      <c r="F178" s="72" t="s">
        <v>3164</v>
      </c>
      <c r="G178" s="72">
        <v>2001</v>
      </c>
      <c r="H178" s="73">
        <v>1</v>
      </c>
      <c r="I178" s="74">
        <v>87</v>
      </c>
      <c r="J178" s="74">
        <v>87</v>
      </c>
      <c r="K178" s="74">
        <v>96.7</v>
      </c>
      <c r="L178" s="74">
        <v>1</v>
      </c>
      <c r="M178" s="73">
        <v>1</v>
      </c>
      <c r="N178" s="74">
        <v>87</v>
      </c>
      <c r="O178" s="63">
        <v>0</v>
      </c>
      <c r="P178" s="62">
        <v>0</v>
      </c>
      <c r="Q178" s="63"/>
      <c r="R178" s="63">
        <v>0</v>
      </c>
      <c r="S178" s="73">
        <v>3</v>
      </c>
      <c r="T178" s="74">
        <v>3</v>
      </c>
      <c r="U178" s="74">
        <v>1</v>
      </c>
      <c r="V178" s="89">
        <v>2</v>
      </c>
      <c r="W178" s="89">
        <v>2.0699999999999998</v>
      </c>
      <c r="X178" s="88">
        <v>-27.93</v>
      </c>
      <c r="Y178" s="73">
        <v>2.8</v>
      </c>
      <c r="Z178" s="74">
        <v>1.2</v>
      </c>
      <c r="AA178" s="89">
        <v>1.6</v>
      </c>
      <c r="AB178" s="89">
        <v>1.66</v>
      </c>
      <c r="AC178" s="88">
        <v>-26.47</v>
      </c>
      <c r="AD178" s="66" t="s">
        <v>25</v>
      </c>
    </row>
    <row r="179" spans="1:31" ht="17.25" thickBot="1">
      <c r="A179" s="75">
        <v>177</v>
      </c>
      <c r="B179" s="60" t="s">
        <v>432</v>
      </c>
      <c r="C179" s="61" t="s">
        <v>2112</v>
      </c>
      <c r="D179" s="72" t="s">
        <v>105</v>
      </c>
      <c r="E179" s="61" t="s">
        <v>67</v>
      </c>
      <c r="F179" s="72" t="s">
        <v>3165</v>
      </c>
      <c r="G179" s="72">
        <v>1996</v>
      </c>
      <c r="H179" s="73">
        <v>1</v>
      </c>
      <c r="I179" s="74">
        <v>90</v>
      </c>
      <c r="J179" s="74">
        <v>90</v>
      </c>
      <c r="K179" s="74">
        <v>100</v>
      </c>
      <c r="L179" s="74">
        <v>1</v>
      </c>
      <c r="M179" s="73">
        <v>1</v>
      </c>
      <c r="N179" s="74">
        <v>90</v>
      </c>
      <c r="O179" s="74">
        <v>1</v>
      </c>
      <c r="P179" s="62">
        <v>0</v>
      </c>
      <c r="Q179" s="63"/>
      <c r="R179" s="63">
        <v>0</v>
      </c>
      <c r="S179" s="73">
        <v>3</v>
      </c>
      <c r="T179" s="74">
        <v>5</v>
      </c>
      <c r="U179" s="74">
        <v>1</v>
      </c>
      <c r="V179" s="89">
        <v>4</v>
      </c>
      <c r="W179" s="89">
        <v>4</v>
      </c>
      <c r="X179" s="63"/>
      <c r="Y179" s="73">
        <v>3.3</v>
      </c>
      <c r="Z179" s="74">
        <v>1.8</v>
      </c>
      <c r="AA179" s="89">
        <v>1.6</v>
      </c>
      <c r="AB179" s="89">
        <v>1.58</v>
      </c>
      <c r="AC179" s="63"/>
      <c r="AD179" s="66" t="s">
        <v>25</v>
      </c>
    </row>
    <row r="180" spans="1:31" ht="17.25" thickBot="1">
      <c r="A180" s="75">
        <v>178</v>
      </c>
      <c r="B180" s="60" t="s">
        <v>3166</v>
      </c>
      <c r="C180" s="61" t="s">
        <v>2102</v>
      </c>
      <c r="D180" s="72" t="s">
        <v>107</v>
      </c>
      <c r="E180" s="61" t="s">
        <v>2999</v>
      </c>
      <c r="F180" s="72" t="s">
        <v>3167</v>
      </c>
      <c r="G180" s="72">
        <v>2000</v>
      </c>
      <c r="H180" s="73">
        <v>1</v>
      </c>
      <c r="I180" s="74">
        <v>90</v>
      </c>
      <c r="J180" s="74">
        <v>90</v>
      </c>
      <c r="K180" s="74">
        <v>100</v>
      </c>
      <c r="L180" s="74">
        <v>1</v>
      </c>
      <c r="M180" s="73">
        <v>1</v>
      </c>
      <c r="N180" s="74">
        <v>90</v>
      </c>
      <c r="O180" s="74">
        <v>1</v>
      </c>
      <c r="P180" s="62">
        <v>0</v>
      </c>
      <c r="Q180" s="63"/>
      <c r="R180" s="63">
        <v>0</v>
      </c>
      <c r="S180" s="62">
        <v>0</v>
      </c>
      <c r="T180" s="74">
        <v>1</v>
      </c>
      <c r="U180" s="74">
        <v>4</v>
      </c>
      <c r="V180" s="88">
        <v>-3</v>
      </c>
      <c r="W180" s="88">
        <v>-3</v>
      </c>
      <c r="X180" s="63"/>
      <c r="Y180" s="73">
        <v>1.5</v>
      </c>
      <c r="Z180" s="74">
        <v>4</v>
      </c>
      <c r="AA180" s="88">
        <v>-2.5</v>
      </c>
      <c r="AB180" s="88">
        <v>-2.54</v>
      </c>
      <c r="AC180" s="63"/>
      <c r="AD180" s="66" t="s">
        <v>25</v>
      </c>
    </row>
    <row r="181" spans="1:31" ht="17.25" thickBot="1">
      <c r="A181" s="75">
        <v>179</v>
      </c>
      <c r="B181" s="60" t="s">
        <v>434</v>
      </c>
      <c r="C181" s="61" t="s">
        <v>2102</v>
      </c>
      <c r="D181" s="72" t="s">
        <v>107</v>
      </c>
      <c r="E181" s="61" t="s">
        <v>91</v>
      </c>
      <c r="F181" s="72" t="s">
        <v>3415</v>
      </c>
      <c r="G181" s="72">
        <v>2000</v>
      </c>
      <c r="H181" s="62">
        <v>0</v>
      </c>
      <c r="I181" s="63"/>
      <c r="J181" s="63"/>
      <c r="K181" s="63"/>
      <c r="L181" s="63"/>
      <c r="M181" s="62">
        <v>0</v>
      </c>
      <c r="N181" s="63"/>
      <c r="O181" s="63">
        <v>0</v>
      </c>
      <c r="P181" s="62">
        <v>0</v>
      </c>
      <c r="Q181" s="63"/>
      <c r="R181" s="74">
        <v>1</v>
      </c>
      <c r="S181" s="62"/>
      <c r="T181" s="63"/>
      <c r="U181" s="63"/>
      <c r="V181" s="63"/>
      <c r="W181" s="63"/>
      <c r="X181" s="63"/>
      <c r="Y181" s="62"/>
      <c r="Z181" s="63"/>
      <c r="AA181" s="63"/>
      <c r="AB181" s="63"/>
      <c r="AC181" s="63"/>
      <c r="AD181" s="66" t="s">
        <v>25</v>
      </c>
    </row>
    <row r="182" spans="1:31" ht="17.25" thickBot="1">
      <c r="A182" s="75">
        <v>180</v>
      </c>
      <c r="B182" s="60" t="s">
        <v>436</v>
      </c>
      <c r="C182" s="61" t="s">
        <v>2128</v>
      </c>
      <c r="D182" s="72" t="s">
        <v>103</v>
      </c>
      <c r="E182" s="61" t="s">
        <v>87</v>
      </c>
      <c r="F182" s="72" t="s">
        <v>3168</v>
      </c>
      <c r="G182" s="72">
        <v>2001</v>
      </c>
      <c r="H182" s="73">
        <v>1</v>
      </c>
      <c r="I182" s="74">
        <v>79</v>
      </c>
      <c r="J182" s="74">
        <v>79</v>
      </c>
      <c r="K182" s="74">
        <v>87.8</v>
      </c>
      <c r="L182" s="74">
        <v>0.9</v>
      </c>
      <c r="M182" s="73">
        <v>1</v>
      </c>
      <c r="N182" s="74">
        <v>79</v>
      </c>
      <c r="O182" s="63">
        <v>0</v>
      </c>
      <c r="P182" s="62">
        <v>0</v>
      </c>
      <c r="Q182" s="63"/>
      <c r="R182" s="63">
        <v>0</v>
      </c>
      <c r="S182" s="62">
        <v>0</v>
      </c>
      <c r="T182" s="63">
        <v>0</v>
      </c>
      <c r="U182" s="74">
        <v>2</v>
      </c>
      <c r="V182" s="88">
        <v>-2</v>
      </c>
      <c r="W182" s="88">
        <v>-2.2799999999999998</v>
      </c>
      <c r="X182" s="88">
        <v>-10.46</v>
      </c>
      <c r="Y182" s="73">
        <v>0.5</v>
      </c>
      <c r="Z182" s="74">
        <v>0.4</v>
      </c>
      <c r="AA182" s="89">
        <v>0.1</v>
      </c>
      <c r="AB182" s="89">
        <v>0.1</v>
      </c>
      <c r="AC182" s="88">
        <v>-2.09</v>
      </c>
      <c r="AD182" s="66" t="s">
        <v>25</v>
      </c>
    </row>
    <row r="183" spans="1:31" ht="17.25" thickBot="1">
      <c r="A183" s="75">
        <v>181</v>
      </c>
      <c r="B183" s="60" t="s">
        <v>642</v>
      </c>
      <c r="C183" s="61" t="s">
        <v>2102</v>
      </c>
      <c r="D183" s="72" t="s">
        <v>124</v>
      </c>
      <c r="E183" s="61" t="s">
        <v>85</v>
      </c>
      <c r="F183" s="72" t="s">
        <v>3169</v>
      </c>
      <c r="G183" s="72">
        <v>1993</v>
      </c>
      <c r="H183" s="73">
        <v>1</v>
      </c>
      <c r="I183" s="74">
        <v>90</v>
      </c>
      <c r="J183" s="74">
        <v>90</v>
      </c>
      <c r="K183" s="74">
        <v>100</v>
      </c>
      <c r="L183" s="74">
        <v>1</v>
      </c>
      <c r="M183" s="73">
        <v>1</v>
      </c>
      <c r="N183" s="74">
        <v>90</v>
      </c>
      <c r="O183" s="74">
        <v>1</v>
      </c>
      <c r="P183" s="62">
        <v>0</v>
      </c>
      <c r="Q183" s="63"/>
      <c r="R183" s="63">
        <v>0</v>
      </c>
      <c r="S183" s="73">
        <v>3</v>
      </c>
      <c r="T183" s="74">
        <v>1</v>
      </c>
      <c r="U183" s="63">
        <v>0</v>
      </c>
      <c r="V183" s="89">
        <v>1</v>
      </c>
      <c r="W183" s="89">
        <v>1</v>
      </c>
      <c r="X183" s="63"/>
      <c r="Y183" s="73">
        <v>1.9</v>
      </c>
      <c r="Z183" s="74">
        <v>0.5</v>
      </c>
      <c r="AA183" s="89">
        <v>1.4</v>
      </c>
      <c r="AB183" s="89">
        <v>1.37</v>
      </c>
      <c r="AC183" s="63"/>
      <c r="AD183" s="66" t="s">
        <v>25</v>
      </c>
    </row>
    <row r="184" spans="1:31" ht="17.25" thickBot="1">
      <c r="A184" s="75">
        <v>182</v>
      </c>
      <c r="B184" s="60" t="s">
        <v>438</v>
      </c>
      <c r="C184" s="61" t="s">
        <v>2102</v>
      </c>
      <c r="D184" s="72" t="s">
        <v>105</v>
      </c>
      <c r="E184" s="61" t="s">
        <v>79</v>
      </c>
      <c r="F184" s="72" t="s">
        <v>3170</v>
      </c>
      <c r="G184" s="72">
        <v>2001</v>
      </c>
      <c r="H184" s="73">
        <v>1</v>
      </c>
      <c r="I184" s="74">
        <v>25</v>
      </c>
      <c r="J184" s="74">
        <v>25</v>
      </c>
      <c r="K184" s="74">
        <v>27.8</v>
      </c>
      <c r="L184" s="74">
        <v>0.3</v>
      </c>
      <c r="M184" s="62">
        <v>0</v>
      </c>
      <c r="N184" s="63"/>
      <c r="O184" s="63">
        <v>0</v>
      </c>
      <c r="P184" s="73">
        <v>1</v>
      </c>
      <c r="Q184" s="74">
        <v>25</v>
      </c>
      <c r="R184" s="63">
        <v>0</v>
      </c>
      <c r="S184" s="73">
        <v>1</v>
      </c>
      <c r="T184" s="63">
        <v>0</v>
      </c>
      <c r="U184" s="63">
        <v>0</v>
      </c>
      <c r="V184" s="63">
        <v>0</v>
      </c>
      <c r="W184" s="63">
        <v>0</v>
      </c>
      <c r="X184" s="63">
        <v>0</v>
      </c>
      <c r="Y184" s="62">
        <v>0</v>
      </c>
      <c r="Z184" s="74">
        <v>0.2</v>
      </c>
      <c r="AA184" s="88">
        <v>-0.2</v>
      </c>
      <c r="AB184" s="88">
        <v>-0.75</v>
      </c>
      <c r="AC184" s="88">
        <v>-0.92</v>
      </c>
      <c r="AD184" s="66" t="s">
        <v>25</v>
      </c>
    </row>
    <row r="185" spans="1:31" ht="17.25" thickBot="1">
      <c r="A185" s="75">
        <v>183</v>
      </c>
      <c r="B185" s="60" t="s">
        <v>440</v>
      </c>
      <c r="C185" s="61" t="s">
        <v>2142</v>
      </c>
      <c r="D185" s="72" t="s">
        <v>105</v>
      </c>
      <c r="E185" s="61" t="s">
        <v>63</v>
      </c>
      <c r="F185" s="72" t="s">
        <v>3297</v>
      </c>
      <c r="G185" s="72">
        <v>1991</v>
      </c>
      <c r="H185" s="62">
        <v>0</v>
      </c>
      <c r="I185" s="63"/>
      <c r="J185" s="63"/>
      <c r="K185" s="63"/>
      <c r="L185" s="63"/>
      <c r="M185" s="62">
        <v>0</v>
      </c>
      <c r="N185" s="63"/>
      <c r="O185" s="63">
        <v>0</v>
      </c>
      <c r="P185" s="62">
        <v>0</v>
      </c>
      <c r="Q185" s="63"/>
      <c r="R185" s="74">
        <v>1</v>
      </c>
      <c r="S185" s="62"/>
      <c r="T185" s="63"/>
      <c r="U185" s="63"/>
      <c r="V185" s="63"/>
      <c r="W185" s="63"/>
      <c r="X185" s="63"/>
      <c r="Y185" s="62"/>
      <c r="Z185" s="63"/>
      <c r="AA185" s="63"/>
      <c r="AB185" s="63"/>
      <c r="AC185" s="63"/>
      <c r="AD185" s="66" t="s">
        <v>25</v>
      </c>
    </row>
    <row r="186" spans="1:31" ht="17.25" thickBot="1">
      <c r="A186" s="75">
        <v>184</v>
      </c>
      <c r="B186" s="60" t="s">
        <v>442</v>
      </c>
      <c r="C186" s="61" t="s">
        <v>2131</v>
      </c>
      <c r="D186" s="72" t="s">
        <v>103</v>
      </c>
      <c r="E186" s="61" t="s">
        <v>79</v>
      </c>
      <c r="F186" s="72" t="s">
        <v>3171</v>
      </c>
      <c r="G186" s="72">
        <v>1996</v>
      </c>
      <c r="H186" s="73">
        <v>1</v>
      </c>
      <c r="I186" s="74">
        <v>65</v>
      </c>
      <c r="J186" s="74">
        <v>65</v>
      </c>
      <c r="K186" s="74">
        <v>72.2</v>
      </c>
      <c r="L186" s="74">
        <v>0.7</v>
      </c>
      <c r="M186" s="73">
        <v>1</v>
      </c>
      <c r="N186" s="74">
        <v>65</v>
      </c>
      <c r="O186" s="63">
        <v>0</v>
      </c>
      <c r="P186" s="62">
        <v>0</v>
      </c>
      <c r="Q186" s="63"/>
      <c r="R186" s="63">
        <v>0</v>
      </c>
      <c r="S186" s="73">
        <v>1</v>
      </c>
      <c r="T186" s="74">
        <v>1</v>
      </c>
      <c r="U186" s="74">
        <v>1</v>
      </c>
      <c r="V186" s="63">
        <v>0</v>
      </c>
      <c r="W186" s="63">
        <v>0</v>
      </c>
      <c r="X186" s="63">
        <v>0</v>
      </c>
      <c r="Y186" s="73">
        <v>1.2</v>
      </c>
      <c r="Z186" s="74">
        <v>1.1000000000000001</v>
      </c>
      <c r="AA186" s="89">
        <v>0.1</v>
      </c>
      <c r="AB186" s="89">
        <v>0.17</v>
      </c>
      <c r="AC186" s="89">
        <v>0.92</v>
      </c>
      <c r="AD186" s="66" t="s">
        <v>25</v>
      </c>
    </row>
    <row r="187" spans="1:31" ht="17.25" thickBot="1">
      <c r="A187" s="75">
        <v>185</v>
      </c>
      <c r="B187" s="60" t="s">
        <v>3172</v>
      </c>
      <c r="C187" s="61" t="s">
        <v>2115</v>
      </c>
      <c r="D187" s="72" t="s">
        <v>107</v>
      </c>
      <c r="E187" s="61" t="s">
        <v>2999</v>
      </c>
      <c r="F187" s="72" t="s">
        <v>3173</v>
      </c>
      <c r="G187" s="72">
        <v>1997</v>
      </c>
      <c r="H187" s="73">
        <v>1</v>
      </c>
      <c r="I187" s="74">
        <v>75</v>
      </c>
      <c r="J187" s="74">
        <v>75</v>
      </c>
      <c r="K187" s="74">
        <v>83.3</v>
      </c>
      <c r="L187" s="74">
        <v>0.8</v>
      </c>
      <c r="M187" s="73">
        <v>1</v>
      </c>
      <c r="N187" s="74">
        <v>75</v>
      </c>
      <c r="O187" s="63">
        <v>0</v>
      </c>
      <c r="P187" s="62">
        <v>0</v>
      </c>
      <c r="Q187" s="63"/>
      <c r="R187" s="63">
        <v>0</v>
      </c>
      <c r="S187" s="62">
        <v>0</v>
      </c>
      <c r="T187" s="63">
        <v>0</v>
      </c>
      <c r="U187" s="74">
        <v>2</v>
      </c>
      <c r="V187" s="88">
        <v>-2</v>
      </c>
      <c r="W187" s="88">
        <v>-2.4</v>
      </c>
      <c r="X187" s="89">
        <v>3.6</v>
      </c>
      <c r="Y187" s="73">
        <v>0.4</v>
      </c>
      <c r="Z187" s="74">
        <v>2.2999999999999998</v>
      </c>
      <c r="AA187" s="88">
        <v>-1.9</v>
      </c>
      <c r="AB187" s="88">
        <v>-2.25</v>
      </c>
      <c r="AC187" s="89">
        <v>1.76</v>
      </c>
      <c r="AD187" s="66" t="s">
        <v>25</v>
      </c>
    </row>
    <row r="188" spans="1:31" ht="17.25" thickBot="1">
      <c r="A188" s="75">
        <v>186</v>
      </c>
      <c r="B188" s="60" t="s">
        <v>2059</v>
      </c>
      <c r="C188" s="61" t="s">
        <v>2120</v>
      </c>
      <c r="D188" s="72" t="s">
        <v>2109</v>
      </c>
      <c r="E188" s="61" t="s">
        <v>95</v>
      </c>
      <c r="F188" s="72" t="s">
        <v>3416</v>
      </c>
      <c r="G188" s="72">
        <v>2000</v>
      </c>
      <c r="H188" s="62">
        <v>0</v>
      </c>
      <c r="I188" s="63"/>
      <c r="J188" s="63"/>
      <c r="K188" s="63"/>
      <c r="L188" s="63"/>
      <c r="M188" s="62">
        <v>0</v>
      </c>
      <c r="N188" s="63"/>
      <c r="O188" s="63">
        <v>0</v>
      </c>
      <c r="P188" s="62">
        <v>0</v>
      </c>
      <c r="Q188" s="63"/>
      <c r="R188" s="74">
        <v>1</v>
      </c>
      <c r="S188" s="62"/>
      <c r="T188" s="63"/>
      <c r="U188" s="63"/>
      <c r="V188" s="63"/>
      <c r="W188" s="63"/>
      <c r="X188" s="63"/>
      <c r="Y188" s="62"/>
      <c r="Z188" s="63"/>
      <c r="AA188" s="63"/>
      <c r="AB188" s="63"/>
      <c r="AC188" s="63"/>
      <c r="AD188" s="66" t="s">
        <v>25</v>
      </c>
    </row>
    <row r="189" spans="1:31" ht="17.25" thickBot="1">
      <c r="A189" s="75">
        <v>187</v>
      </c>
      <c r="B189" s="60" t="s">
        <v>445</v>
      </c>
      <c r="C189" s="61" t="s">
        <v>2115</v>
      </c>
      <c r="D189" s="72" t="s">
        <v>107</v>
      </c>
      <c r="E189" s="61" t="s">
        <v>77</v>
      </c>
      <c r="F189" s="72" t="s">
        <v>3174</v>
      </c>
      <c r="G189" s="72">
        <v>1990</v>
      </c>
      <c r="H189" s="73">
        <v>1</v>
      </c>
      <c r="I189" s="74">
        <v>7</v>
      </c>
      <c r="J189" s="74">
        <v>7</v>
      </c>
      <c r="K189" s="74">
        <v>7.8</v>
      </c>
      <c r="L189" s="74">
        <v>0.1</v>
      </c>
      <c r="M189" s="62">
        <v>0</v>
      </c>
      <c r="N189" s="63"/>
      <c r="O189" s="63">
        <v>0</v>
      </c>
      <c r="P189" s="73">
        <v>1</v>
      </c>
      <c r="Q189" s="74">
        <v>7</v>
      </c>
      <c r="R189" s="63">
        <v>0</v>
      </c>
      <c r="S189" s="73">
        <v>1</v>
      </c>
      <c r="T189" s="63">
        <v>0</v>
      </c>
      <c r="U189" s="63">
        <v>0</v>
      </c>
      <c r="V189" s="63">
        <v>0</v>
      </c>
      <c r="W189" s="63">
        <v>0</v>
      </c>
      <c r="X189" s="63">
        <v>0</v>
      </c>
      <c r="Y189" s="73">
        <v>0.4</v>
      </c>
      <c r="Z189" s="74">
        <v>0.1</v>
      </c>
      <c r="AA189" s="89">
        <v>0.3</v>
      </c>
      <c r="AB189" s="89">
        <v>3.61</v>
      </c>
      <c r="AC189" s="89">
        <v>2.9</v>
      </c>
      <c r="AD189" s="66" t="s">
        <v>25</v>
      </c>
    </row>
    <row r="190" spans="1:31" ht="17.25" thickBot="1">
      <c r="A190" s="75">
        <v>188</v>
      </c>
      <c r="B190" s="60" t="s">
        <v>3175</v>
      </c>
      <c r="C190" s="61" t="s">
        <v>2153</v>
      </c>
      <c r="D190" s="72" t="s">
        <v>107</v>
      </c>
      <c r="E190" s="61" t="s">
        <v>2999</v>
      </c>
      <c r="F190" s="72" t="s">
        <v>3176</v>
      </c>
      <c r="G190" s="72">
        <v>2001</v>
      </c>
      <c r="H190" s="73">
        <v>1</v>
      </c>
      <c r="I190" s="74">
        <v>63</v>
      </c>
      <c r="J190" s="74">
        <v>63</v>
      </c>
      <c r="K190" s="74">
        <v>70</v>
      </c>
      <c r="L190" s="74">
        <v>0.7</v>
      </c>
      <c r="M190" s="73">
        <v>1</v>
      </c>
      <c r="N190" s="74">
        <v>63</v>
      </c>
      <c r="O190" s="63">
        <v>0</v>
      </c>
      <c r="P190" s="62">
        <v>0</v>
      </c>
      <c r="Q190" s="63"/>
      <c r="R190" s="63">
        <v>0</v>
      </c>
      <c r="S190" s="62">
        <v>0</v>
      </c>
      <c r="T190" s="63">
        <v>0</v>
      </c>
      <c r="U190" s="74">
        <v>1</v>
      </c>
      <c r="V190" s="88">
        <v>-1</v>
      </c>
      <c r="W190" s="88">
        <v>-1.43</v>
      </c>
      <c r="X190" s="89">
        <v>5.24</v>
      </c>
      <c r="Y190" s="73">
        <v>0.4</v>
      </c>
      <c r="Z190" s="74">
        <v>1.5</v>
      </c>
      <c r="AA190" s="88">
        <v>-1.1000000000000001</v>
      </c>
      <c r="AB190" s="88">
        <v>-1.55</v>
      </c>
      <c r="AC190" s="89">
        <v>3.31</v>
      </c>
      <c r="AD190" s="66" t="s">
        <v>25</v>
      </c>
    </row>
    <row r="191" spans="1:31" ht="17.25" thickBot="1">
      <c r="A191" s="75">
        <v>189</v>
      </c>
      <c r="B191" s="60" t="s">
        <v>447</v>
      </c>
      <c r="C191" s="61" t="s">
        <v>2146</v>
      </c>
      <c r="D191" s="72" t="s">
        <v>103</v>
      </c>
      <c r="E191" s="61" t="s">
        <v>93</v>
      </c>
      <c r="F191" s="72" t="s">
        <v>3177</v>
      </c>
      <c r="G191" s="72">
        <v>1997</v>
      </c>
      <c r="H191" s="73">
        <v>1</v>
      </c>
      <c r="I191" s="74">
        <v>3</v>
      </c>
      <c r="J191" s="74">
        <v>3</v>
      </c>
      <c r="K191" s="74">
        <v>3.3</v>
      </c>
      <c r="L191" s="63">
        <v>0</v>
      </c>
      <c r="M191" s="62">
        <v>0</v>
      </c>
      <c r="N191" s="63"/>
      <c r="O191" s="63">
        <v>0</v>
      </c>
      <c r="P191" s="73">
        <v>1</v>
      </c>
      <c r="Q191" s="74">
        <v>3</v>
      </c>
      <c r="R191" s="63">
        <v>0</v>
      </c>
      <c r="S191" s="62">
        <v>0</v>
      </c>
      <c r="T191" s="63">
        <v>0</v>
      </c>
      <c r="U191" s="63">
        <v>0</v>
      </c>
      <c r="V191" s="63">
        <v>0</v>
      </c>
      <c r="W191" s="63">
        <v>0</v>
      </c>
      <c r="X191" s="89">
        <v>1.03</v>
      </c>
      <c r="Y191" s="73">
        <v>0.4</v>
      </c>
      <c r="Z191" s="63">
        <v>0</v>
      </c>
      <c r="AA191" s="89">
        <v>0.4</v>
      </c>
      <c r="AB191" s="89">
        <v>13.29</v>
      </c>
      <c r="AC191" s="89">
        <v>13.04</v>
      </c>
      <c r="AD191" s="66" t="s">
        <v>25</v>
      </c>
    </row>
    <row r="192" spans="1:31" ht="17.25" thickBot="1">
      <c r="A192" s="75">
        <v>190</v>
      </c>
      <c r="B192" s="60" t="s">
        <v>449</v>
      </c>
      <c r="C192" s="61" t="s">
        <v>2104</v>
      </c>
      <c r="D192" s="72" t="s">
        <v>105</v>
      </c>
      <c r="E192" s="61" t="s">
        <v>83</v>
      </c>
      <c r="F192" s="72" t="s">
        <v>3178</v>
      </c>
      <c r="G192" s="72">
        <v>1999</v>
      </c>
      <c r="H192" s="73">
        <v>1</v>
      </c>
      <c r="I192" s="74">
        <v>90</v>
      </c>
      <c r="J192" s="74">
        <v>90</v>
      </c>
      <c r="K192" s="74">
        <v>100</v>
      </c>
      <c r="L192" s="74">
        <v>1</v>
      </c>
      <c r="M192" s="73">
        <v>1</v>
      </c>
      <c r="N192" s="74">
        <v>90</v>
      </c>
      <c r="O192" s="74">
        <v>1</v>
      </c>
      <c r="P192" s="62">
        <v>0</v>
      </c>
      <c r="Q192" s="63"/>
      <c r="R192" s="63">
        <v>0</v>
      </c>
      <c r="S192" s="62">
        <v>0</v>
      </c>
      <c r="T192" s="74">
        <v>1</v>
      </c>
      <c r="U192" s="74">
        <v>5</v>
      </c>
      <c r="V192" s="88">
        <v>-4</v>
      </c>
      <c r="W192" s="88">
        <v>-4</v>
      </c>
      <c r="X192" s="63"/>
      <c r="Y192" s="73">
        <v>1.8</v>
      </c>
      <c r="Z192" s="74">
        <v>3.3</v>
      </c>
      <c r="AA192" s="88">
        <v>-1.6</v>
      </c>
      <c r="AB192" s="88">
        <v>-1.58</v>
      </c>
      <c r="AC192" s="63"/>
      <c r="AD192" s="66" t="s">
        <v>25</v>
      </c>
      <c r="AE192" s="2"/>
    </row>
    <row r="193" spans="1:31" ht="17.25" thickBot="1">
      <c r="A193" s="75">
        <v>191</v>
      </c>
      <c r="B193" s="60" t="s">
        <v>3179</v>
      </c>
      <c r="C193" s="61" t="s">
        <v>2134</v>
      </c>
      <c r="D193" s="72" t="s">
        <v>124</v>
      </c>
      <c r="E193" s="61" t="s">
        <v>2999</v>
      </c>
      <c r="F193" s="72" t="s">
        <v>3180</v>
      </c>
      <c r="G193" s="72">
        <v>1992</v>
      </c>
      <c r="H193" s="73">
        <v>1</v>
      </c>
      <c r="I193" s="74">
        <v>90</v>
      </c>
      <c r="J193" s="74">
        <v>90</v>
      </c>
      <c r="K193" s="74">
        <v>100</v>
      </c>
      <c r="L193" s="74">
        <v>1</v>
      </c>
      <c r="M193" s="73">
        <v>1</v>
      </c>
      <c r="N193" s="74">
        <v>90</v>
      </c>
      <c r="O193" s="74">
        <v>1</v>
      </c>
      <c r="P193" s="62">
        <v>0</v>
      </c>
      <c r="Q193" s="63"/>
      <c r="R193" s="63">
        <v>0</v>
      </c>
      <c r="S193" s="62">
        <v>0</v>
      </c>
      <c r="T193" s="74">
        <v>1</v>
      </c>
      <c r="U193" s="74">
        <v>4</v>
      </c>
      <c r="V193" s="88">
        <v>-3</v>
      </c>
      <c r="W193" s="88">
        <v>-3</v>
      </c>
      <c r="X193" s="63"/>
      <c r="Y193" s="73">
        <v>1.5</v>
      </c>
      <c r="Z193" s="74">
        <v>4</v>
      </c>
      <c r="AA193" s="88">
        <v>-2.5</v>
      </c>
      <c r="AB193" s="88">
        <v>-2.54</v>
      </c>
      <c r="AC193" s="63"/>
      <c r="AD193" s="66" t="s">
        <v>25</v>
      </c>
      <c r="AE193" s="2"/>
    </row>
    <row r="194" spans="1:31" ht="17.25" thickBot="1">
      <c r="A194" s="75">
        <v>192</v>
      </c>
      <c r="B194" s="60" t="s">
        <v>453</v>
      </c>
      <c r="C194" s="61" t="s">
        <v>2102</v>
      </c>
      <c r="D194" s="72" t="s">
        <v>107</v>
      </c>
      <c r="E194" s="61" t="s">
        <v>96</v>
      </c>
      <c r="F194" s="72" t="s">
        <v>3181</v>
      </c>
      <c r="G194" s="72">
        <v>1993</v>
      </c>
      <c r="H194" s="73">
        <v>1</v>
      </c>
      <c r="I194" s="74">
        <v>90</v>
      </c>
      <c r="J194" s="74">
        <v>90</v>
      </c>
      <c r="K194" s="74">
        <v>100</v>
      </c>
      <c r="L194" s="74">
        <v>1</v>
      </c>
      <c r="M194" s="73">
        <v>1</v>
      </c>
      <c r="N194" s="74">
        <v>90</v>
      </c>
      <c r="O194" s="74">
        <v>1</v>
      </c>
      <c r="P194" s="62">
        <v>0</v>
      </c>
      <c r="Q194" s="63"/>
      <c r="R194" s="63">
        <v>0</v>
      </c>
      <c r="S194" s="62">
        <v>0</v>
      </c>
      <c r="T194" s="63">
        <v>0</v>
      </c>
      <c r="U194" s="74">
        <v>1</v>
      </c>
      <c r="V194" s="88">
        <v>-1</v>
      </c>
      <c r="W194" s="88">
        <v>-1</v>
      </c>
      <c r="X194" s="63"/>
      <c r="Y194" s="73">
        <v>2.7</v>
      </c>
      <c r="Z194" s="74">
        <v>1.5</v>
      </c>
      <c r="AA194" s="89">
        <v>1.2</v>
      </c>
      <c r="AB194" s="89">
        <v>1.22</v>
      </c>
      <c r="AC194" s="63"/>
      <c r="AD194" s="66" t="s">
        <v>25</v>
      </c>
    </row>
    <row r="195" spans="1:31" ht="17.25" thickBot="1">
      <c r="A195" s="75">
        <v>193</v>
      </c>
      <c r="B195" s="60" t="s">
        <v>456</v>
      </c>
      <c r="C195" s="61" t="s">
        <v>2126</v>
      </c>
      <c r="D195" s="72" t="s">
        <v>105</v>
      </c>
      <c r="E195" s="61" t="s">
        <v>91</v>
      </c>
      <c r="F195" s="72" t="s">
        <v>3182</v>
      </c>
      <c r="G195" s="72">
        <v>1996</v>
      </c>
      <c r="H195" s="73">
        <v>1</v>
      </c>
      <c r="I195" s="74">
        <v>5</v>
      </c>
      <c r="J195" s="74">
        <v>5</v>
      </c>
      <c r="K195" s="74">
        <v>5.6</v>
      </c>
      <c r="L195" s="74">
        <v>0.1</v>
      </c>
      <c r="M195" s="62">
        <v>0</v>
      </c>
      <c r="N195" s="63"/>
      <c r="O195" s="63">
        <v>0</v>
      </c>
      <c r="P195" s="73">
        <v>1</v>
      </c>
      <c r="Q195" s="74">
        <v>5</v>
      </c>
      <c r="R195" s="63">
        <v>0</v>
      </c>
      <c r="S195" s="73">
        <v>1</v>
      </c>
      <c r="T195" s="63">
        <v>0</v>
      </c>
      <c r="U195" s="63">
        <v>0</v>
      </c>
      <c r="V195" s="63">
        <v>0</v>
      </c>
      <c r="W195" s="63">
        <v>0</v>
      </c>
      <c r="X195" s="63">
        <v>0</v>
      </c>
      <c r="Y195" s="62">
        <v>0</v>
      </c>
      <c r="Z195" s="63">
        <v>0</v>
      </c>
      <c r="AA195" s="63">
        <v>0</v>
      </c>
      <c r="AB195" s="88">
        <v>-0.35</v>
      </c>
      <c r="AC195" s="88">
        <v>-0.09</v>
      </c>
      <c r="AD195" s="66" t="s">
        <v>25</v>
      </c>
    </row>
    <row r="196" spans="1:31" ht="17.25" thickBot="1">
      <c r="A196" s="75">
        <v>194</v>
      </c>
      <c r="B196" s="60" t="s">
        <v>644</v>
      </c>
      <c r="C196" s="61" t="s">
        <v>2122</v>
      </c>
      <c r="D196" s="72" t="s">
        <v>124</v>
      </c>
      <c r="E196" s="61" t="s">
        <v>79</v>
      </c>
      <c r="F196" s="72" t="s">
        <v>3417</v>
      </c>
      <c r="G196" s="72">
        <v>1998</v>
      </c>
      <c r="H196" s="62">
        <v>0</v>
      </c>
      <c r="I196" s="63"/>
      <c r="J196" s="63"/>
      <c r="K196" s="63"/>
      <c r="L196" s="63"/>
      <c r="M196" s="62">
        <v>0</v>
      </c>
      <c r="N196" s="63"/>
      <c r="O196" s="63">
        <v>0</v>
      </c>
      <c r="P196" s="62">
        <v>0</v>
      </c>
      <c r="Q196" s="63"/>
      <c r="R196" s="74">
        <v>1</v>
      </c>
      <c r="S196" s="62"/>
      <c r="T196" s="63"/>
      <c r="U196" s="63"/>
      <c r="V196" s="63"/>
      <c r="W196" s="63"/>
      <c r="X196" s="63"/>
      <c r="Y196" s="62"/>
      <c r="Z196" s="63"/>
      <c r="AA196" s="63"/>
      <c r="AB196" s="63"/>
      <c r="AC196" s="63"/>
      <c r="AD196" s="66" t="s">
        <v>25</v>
      </c>
    </row>
    <row r="197" spans="1:31" ht="17.25" thickBot="1">
      <c r="A197" s="75">
        <v>195</v>
      </c>
      <c r="B197" s="60" t="s">
        <v>3418</v>
      </c>
      <c r="C197" s="90"/>
      <c r="D197" s="72" t="s">
        <v>105</v>
      </c>
      <c r="E197" s="61" t="s">
        <v>83</v>
      </c>
      <c r="F197" s="91"/>
      <c r="G197" s="91"/>
      <c r="H197" s="62">
        <v>0</v>
      </c>
      <c r="I197" s="63"/>
      <c r="J197" s="63"/>
      <c r="K197" s="63"/>
      <c r="L197" s="63"/>
      <c r="M197" s="62">
        <v>0</v>
      </c>
      <c r="N197" s="63"/>
      <c r="O197" s="63">
        <v>0</v>
      </c>
      <c r="P197" s="62">
        <v>0</v>
      </c>
      <c r="Q197" s="63"/>
      <c r="R197" s="74">
        <v>1</v>
      </c>
      <c r="S197" s="62"/>
      <c r="T197" s="63"/>
      <c r="U197" s="63"/>
      <c r="V197" s="63"/>
      <c r="W197" s="63"/>
      <c r="X197" s="63"/>
      <c r="Y197" s="62"/>
      <c r="Z197" s="63"/>
      <c r="AA197" s="63"/>
      <c r="AB197" s="63"/>
      <c r="AC197" s="63"/>
      <c r="AD197" s="66" t="s">
        <v>25</v>
      </c>
    </row>
    <row r="198" spans="1:31" ht="17.25" thickBot="1">
      <c r="A198" s="75">
        <v>196</v>
      </c>
      <c r="B198" s="60" t="s">
        <v>3183</v>
      </c>
      <c r="C198" s="61" t="s">
        <v>2160</v>
      </c>
      <c r="D198" s="72" t="s">
        <v>107</v>
      </c>
      <c r="E198" s="61" t="s">
        <v>95</v>
      </c>
      <c r="F198" s="72" t="s">
        <v>3184</v>
      </c>
      <c r="G198" s="72">
        <v>2003</v>
      </c>
      <c r="H198" s="73">
        <v>1</v>
      </c>
      <c r="I198" s="74">
        <v>90</v>
      </c>
      <c r="J198" s="74">
        <v>90</v>
      </c>
      <c r="K198" s="74">
        <v>100</v>
      </c>
      <c r="L198" s="74">
        <v>1</v>
      </c>
      <c r="M198" s="73">
        <v>1</v>
      </c>
      <c r="N198" s="74">
        <v>90</v>
      </c>
      <c r="O198" s="74">
        <v>1</v>
      </c>
      <c r="P198" s="62">
        <v>0</v>
      </c>
      <c r="Q198" s="63"/>
      <c r="R198" s="63">
        <v>0</v>
      </c>
      <c r="S198" s="73">
        <v>1</v>
      </c>
      <c r="T198" s="74">
        <v>1</v>
      </c>
      <c r="U198" s="74">
        <v>1</v>
      </c>
      <c r="V198" s="63">
        <v>0</v>
      </c>
      <c r="W198" s="63">
        <v>0</v>
      </c>
      <c r="X198" s="63"/>
      <c r="Y198" s="73">
        <v>1.3</v>
      </c>
      <c r="Z198" s="74">
        <v>1.1000000000000001</v>
      </c>
      <c r="AA198" s="89">
        <v>0.3</v>
      </c>
      <c r="AB198" s="89">
        <v>0.26</v>
      </c>
      <c r="AC198" s="63"/>
      <c r="AD198" s="66" t="s">
        <v>25</v>
      </c>
    </row>
    <row r="199" spans="1:31" ht="17.25" thickBot="1">
      <c r="A199" s="75">
        <v>197</v>
      </c>
      <c r="B199" s="60" t="s">
        <v>3419</v>
      </c>
      <c r="C199" s="61" t="s">
        <v>2122</v>
      </c>
      <c r="D199" s="72" t="s">
        <v>105</v>
      </c>
      <c r="E199" s="61" t="s">
        <v>95</v>
      </c>
      <c r="F199" s="72" t="s">
        <v>3420</v>
      </c>
      <c r="G199" s="72">
        <v>2000</v>
      </c>
      <c r="H199" s="62">
        <v>0</v>
      </c>
      <c r="I199" s="63"/>
      <c r="J199" s="63"/>
      <c r="K199" s="63"/>
      <c r="L199" s="63"/>
      <c r="M199" s="62">
        <v>0</v>
      </c>
      <c r="N199" s="63"/>
      <c r="O199" s="63">
        <v>0</v>
      </c>
      <c r="P199" s="62">
        <v>0</v>
      </c>
      <c r="Q199" s="63"/>
      <c r="R199" s="74">
        <v>1</v>
      </c>
      <c r="S199" s="62"/>
      <c r="T199" s="63"/>
      <c r="U199" s="63"/>
      <c r="V199" s="63"/>
      <c r="W199" s="63"/>
      <c r="X199" s="63"/>
      <c r="Y199" s="62"/>
      <c r="Z199" s="63"/>
      <c r="AA199" s="63"/>
      <c r="AB199" s="63"/>
      <c r="AC199" s="63"/>
      <c r="AD199" s="66" t="s">
        <v>25</v>
      </c>
    </row>
    <row r="200" spans="1:31" ht="17.25" thickBot="1">
      <c r="A200" s="75">
        <v>198</v>
      </c>
      <c r="B200" s="60" t="s">
        <v>460</v>
      </c>
      <c r="C200" s="61" t="s">
        <v>2102</v>
      </c>
      <c r="D200" s="72" t="s">
        <v>107</v>
      </c>
      <c r="E200" s="61" t="s">
        <v>93</v>
      </c>
      <c r="F200" s="72" t="s">
        <v>3185</v>
      </c>
      <c r="G200" s="72">
        <v>1997</v>
      </c>
      <c r="H200" s="73">
        <v>1</v>
      </c>
      <c r="I200" s="74">
        <v>90</v>
      </c>
      <c r="J200" s="74">
        <v>90</v>
      </c>
      <c r="K200" s="74">
        <v>100</v>
      </c>
      <c r="L200" s="74">
        <v>1</v>
      </c>
      <c r="M200" s="73">
        <v>1</v>
      </c>
      <c r="N200" s="74">
        <v>90</v>
      </c>
      <c r="O200" s="74">
        <v>1</v>
      </c>
      <c r="P200" s="62">
        <v>0</v>
      </c>
      <c r="Q200" s="63"/>
      <c r="R200" s="63">
        <v>0</v>
      </c>
      <c r="S200" s="62">
        <v>0</v>
      </c>
      <c r="T200" s="63">
        <v>0</v>
      </c>
      <c r="U200" s="74">
        <v>1</v>
      </c>
      <c r="V200" s="88">
        <v>-1</v>
      </c>
      <c r="W200" s="88">
        <v>-1</v>
      </c>
      <c r="X200" s="63"/>
      <c r="Y200" s="73">
        <v>2.1</v>
      </c>
      <c r="Z200" s="74">
        <v>1.5</v>
      </c>
      <c r="AA200" s="89">
        <v>0.7</v>
      </c>
      <c r="AB200" s="89">
        <v>0.69</v>
      </c>
      <c r="AC200" s="63"/>
      <c r="AD200" s="66" t="s">
        <v>25</v>
      </c>
    </row>
    <row r="201" spans="1:31" ht="17.25" thickBot="1">
      <c r="A201" s="75">
        <v>199</v>
      </c>
      <c r="B201" s="60" t="s">
        <v>2070</v>
      </c>
      <c r="C201" s="61" t="s">
        <v>2124</v>
      </c>
      <c r="D201" s="72" t="s">
        <v>2123</v>
      </c>
      <c r="E201" s="61" t="s">
        <v>63</v>
      </c>
      <c r="F201" s="72" t="s">
        <v>3421</v>
      </c>
      <c r="G201" s="72">
        <v>2000</v>
      </c>
      <c r="H201" s="62">
        <v>0</v>
      </c>
      <c r="I201" s="63"/>
      <c r="J201" s="63"/>
      <c r="K201" s="63"/>
      <c r="L201" s="63"/>
      <c r="M201" s="62">
        <v>0</v>
      </c>
      <c r="N201" s="63"/>
      <c r="O201" s="63">
        <v>0</v>
      </c>
      <c r="P201" s="62">
        <v>0</v>
      </c>
      <c r="Q201" s="63"/>
      <c r="R201" s="74">
        <v>1</v>
      </c>
      <c r="S201" s="62"/>
      <c r="T201" s="63"/>
      <c r="U201" s="63"/>
      <c r="V201" s="63"/>
      <c r="W201" s="63"/>
      <c r="X201" s="63"/>
      <c r="Y201" s="62"/>
      <c r="Z201" s="63"/>
      <c r="AA201" s="63"/>
      <c r="AB201" s="63"/>
      <c r="AC201" s="63"/>
      <c r="AD201" s="66" t="s">
        <v>25</v>
      </c>
    </row>
    <row r="202" spans="1:31" ht="17.25" thickBot="1">
      <c r="A202" s="75">
        <v>200</v>
      </c>
      <c r="B202" s="60" t="s">
        <v>3186</v>
      </c>
      <c r="C202" s="61" t="s">
        <v>2108</v>
      </c>
      <c r="D202" s="72" t="s">
        <v>103</v>
      </c>
      <c r="E202" s="61" t="s">
        <v>95</v>
      </c>
      <c r="F202" s="72" t="s">
        <v>3187</v>
      </c>
      <c r="G202" s="72">
        <v>1999</v>
      </c>
      <c r="H202" s="73">
        <v>1</v>
      </c>
      <c r="I202" s="74">
        <v>31</v>
      </c>
      <c r="J202" s="74">
        <v>31</v>
      </c>
      <c r="K202" s="74">
        <v>34.4</v>
      </c>
      <c r="L202" s="74">
        <v>0.3</v>
      </c>
      <c r="M202" s="62">
        <v>0</v>
      </c>
      <c r="N202" s="63"/>
      <c r="O202" s="63">
        <v>0</v>
      </c>
      <c r="P202" s="73">
        <v>1</v>
      </c>
      <c r="Q202" s="74">
        <v>31</v>
      </c>
      <c r="R202" s="63">
        <v>0</v>
      </c>
      <c r="S202" s="73">
        <v>1</v>
      </c>
      <c r="T202" s="74">
        <v>1</v>
      </c>
      <c r="U202" s="63">
        <v>0</v>
      </c>
      <c r="V202" s="89">
        <v>1</v>
      </c>
      <c r="W202" s="89">
        <v>2.9</v>
      </c>
      <c r="X202" s="89">
        <v>4.43</v>
      </c>
      <c r="Y202" s="73">
        <v>1.1000000000000001</v>
      </c>
      <c r="Z202" s="74">
        <v>0.2</v>
      </c>
      <c r="AA202" s="89">
        <v>0.9</v>
      </c>
      <c r="AB202" s="89">
        <v>2.56</v>
      </c>
      <c r="AC202" s="89">
        <v>3.51</v>
      </c>
      <c r="AD202" s="66" t="s">
        <v>25</v>
      </c>
    </row>
    <row r="203" spans="1:31" ht="17.25" thickBot="1">
      <c r="A203" s="75">
        <v>201</v>
      </c>
      <c r="B203" s="60" t="s">
        <v>3188</v>
      </c>
      <c r="C203" s="61" t="s">
        <v>2142</v>
      </c>
      <c r="D203" s="72" t="s">
        <v>105</v>
      </c>
      <c r="E203" s="61" t="s">
        <v>2646</v>
      </c>
      <c r="F203" s="72" t="s">
        <v>3189</v>
      </c>
      <c r="G203" s="72">
        <v>2004</v>
      </c>
      <c r="H203" s="73">
        <v>1</v>
      </c>
      <c r="I203" s="74">
        <v>60</v>
      </c>
      <c r="J203" s="74">
        <v>60</v>
      </c>
      <c r="K203" s="74">
        <v>66.7</v>
      </c>
      <c r="L203" s="74">
        <v>0.7</v>
      </c>
      <c r="M203" s="73">
        <v>1</v>
      </c>
      <c r="N203" s="74">
        <v>60</v>
      </c>
      <c r="O203" s="63">
        <v>0</v>
      </c>
      <c r="P203" s="62">
        <v>0</v>
      </c>
      <c r="Q203" s="63"/>
      <c r="R203" s="63">
        <v>0</v>
      </c>
      <c r="S203" s="62">
        <v>0</v>
      </c>
      <c r="T203" s="63">
        <v>0</v>
      </c>
      <c r="U203" s="74">
        <v>2</v>
      </c>
      <c r="V203" s="88">
        <v>-2</v>
      </c>
      <c r="W203" s="88">
        <v>-3</v>
      </c>
      <c r="X203" s="63">
        <v>0</v>
      </c>
      <c r="Y203" s="73">
        <v>0.3</v>
      </c>
      <c r="Z203" s="74">
        <v>1</v>
      </c>
      <c r="AA203" s="88">
        <v>-0.7</v>
      </c>
      <c r="AB203" s="88">
        <v>-1.05</v>
      </c>
      <c r="AC203" s="89">
        <v>1.72</v>
      </c>
      <c r="AD203" s="66" t="s">
        <v>25</v>
      </c>
    </row>
    <row r="204" spans="1:31" ht="17.25" thickBot="1">
      <c r="A204" s="75">
        <v>202</v>
      </c>
      <c r="B204" s="60" t="s">
        <v>464</v>
      </c>
      <c r="C204" s="61" t="s">
        <v>2104</v>
      </c>
      <c r="D204" s="72" t="s">
        <v>107</v>
      </c>
      <c r="E204" s="61" t="s">
        <v>79</v>
      </c>
      <c r="F204" s="72" t="s">
        <v>3190</v>
      </c>
      <c r="G204" s="72">
        <v>1999</v>
      </c>
      <c r="H204" s="73">
        <v>1</v>
      </c>
      <c r="I204" s="74">
        <v>90</v>
      </c>
      <c r="J204" s="74">
        <v>90</v>
      </c>
      <c r="K204" s="74">
        <v>100</v>
      </c>
      <c r="L204" s="74">
        <v>1</v>
      </c>
      <c r="M204" s="73">
        <v>1</v>
      </c>
      <c r="N204" s="74">
        <v>90</v>
      </c>
      <c r="O204" s="74">
        <v>1</v>
      </c>
      <c r="P204" s="62">
        <v>0</v>
      </c>
      <c r="Q204" s="63"/>
      <c r="R204" s="63">
        <v>0</v>
      </c>
      <c r="S204" s="73">
        <v>1</v>
      </c>
      <c r="T204" s="74">
        <v>1</v>
      </c>
      <c r="U204" s="74">
        <v>1</v>
      </c>
      <c r="V204" s="63">
        <v>0</v>
      </c>
      <c r="W204" s="63">
        <v>0</v>
      </c>
      <c r="X204" s="63"/>
      <c r="Y204" s="73">
        <v>1.3</v>
      </c>
      <c r="Z204" s="74">
        <v>1.4</v>
      </c>
      <c r="AA204" s="88">
        <v>-0.1</v>
      </c>
      <c r="AB204" s="88">
        <v>-0.09</v>
      </c>
      <c r="AC204" s="63"/>
      <c r="AD204" s="66" t="s">
        <v>25</v>
      </c>
    </row>
    <row r="205" spans="1:31" ht="17.25" thickBot="1">
      <c r="A205" s="75">
        <v>203</v>
      </c>
      <c r="B205" s="60" t="s">
        <v>466</v>
      </c>
      <c r="C205" s="61" t="s">
        <v>2102</v>
      </c>
      <c r="D205" s="72" t="s">
        <v>107</v>
      </c>
      <c r="E205" s="61" t="s">
        <v>83</v>
      </c>
      <c r="F205" s="72" t="s">
        <v>3191</v>
      </c>
      <c r="G205" s="72">
        <v>1997</v>
      </c>
      <c r="H205" s="73">
        <v>1</v>
      </c>
      <c r="I205" s="74">
        <v>90</v>
      </c>
      <c r="J205" s="74">
        <v>90</v>
      </c>
      <c r="K205" s="74">
        <v>100</v>
      </c>
      <c r="L205" s="74">
        <v>1</v>
      </c>
      <c r="M205" s="73">
        <v>1</v>
      </c>
      <c r="N205" s="74">
        <v>90</v>
      </c>
      <c r="O205" s="74">
        <v>1</v>
      </c>
      <c r="P205" s="62">
        <v>0</v>
      </c>
      <c r="Q205" s="63"/>
      <c r="R205" s="63">
        <v>0</v>
      </c>
      <c r="S205" s="62">
        <v>0</v>
      </c>
      <c r="T205" s="74">
        <v>1</v>
      </c>
      <c r="U205" s="74">
        <v>5</v>
      </c>
      <c r="V205" s="88">
        <v>-4</v>
      </c>
      <c r="W205" s="88">
        <v>-4</v>
      </c>
      <c r="X205" s="63"/>
      <c r="Y205" s="73">
        <v>1.8</v>
      </c>
      <c r="Z205" s="74">
        <v>3.3</v>
      </c>
      <c r="AA205" s="88">
        <v>-1.6</v>
      </c>
      <c r="AB205" s="88">
        <v>-1.58</v>
      </c>
      <c r="AC205" s="63"/>
      <c r="AD205" s="66" t="s">
        <v>25</v>
      </c>
    </row>
    <row r="206" spans="1:31" ht="17.25" thickBot="1">
      <c r="A206" s="75">
        <v>204</v>
      </c>
      <c r="B206" s="60" t="s">
        <v>469</v>
      </c>
      <c r="C206" s="61" t="s">
        <v>2141</v>
      </c>
      <c r="D206" s="72" t="s">
        <v>105</v>
      </c>
      <c r="E206" s="61" t="s">
        <v>87</v>
      </c>
      <c r="F206" s="72" t="s">
        <v>3192</v>
      </c>
      <c r="G206" s="72">
        <v>1989</v>
      </c>
      <c r="H206" s="73">
        <v>1</v>
      </c>
      <c r="I206" s="74">
        <v>1</v>
      </c>
      <c r="J206" s="74">
        <v>1</v>
      </c>
      <c r="K206" s="74">
        <v>1.1000000000000001</v>
      </c>
      <c r="L206" s="63">
        <v>0</v>
      </c>
      <c r="M206" s="62">
        <v>0</v>
      </c>
      <c r="N206" s="63"/>
      <c r="O206" s="63">
        <v>0</v>
      </c>
      <c r="P206" s="73">
        <v>1</v>
      </c>
      <c r="Q206" s="74">
        <v>1</v>
      </c>
      <c r="R206" s="63">
        <v>0</v>
      </c>
      <c r="S206" s="62">
        <v>0</v>
      </c>
      <c r="T206" s="63">
        <v>0</v>
      </c>
      <c r="U206" s="63">
        <v>0</v>
      </c>
      <c r="V206" s="63">
        <v>0</v>
      </c>
      <c r="W206" s="63">
        <v>0</v>
      </c>
      <c r="X206" s="89">
        <v>1.01</v>
      </c>
      <c r="Y206" s="62">
        <v>0</v>
      </c>
      <c r="Z206" s="74">
        <v>0.1</v>
      </c>
      <c r="AA206" s="88">
        <v>-0.1</v>
      </c>
      <c r="AB206" s="88">
        <v>-5.63</v>
      </c>
      <c r="AC206" s="88">
        <v>-6.05</v>
      </c>
      <c r="AD206" s="66" t="s">
        <v>25</v>
      </c>
    </row>
    <row r="207" spans="1:31" ht="17.25" thickBot="1">
      <c r="A207" s="75">
        <v>205</v>
      </c>
      <c r="B207" s="60" t="s">
        <v>471</v>
      </c>
      <c r="C207" s="61" t="s">
        <v>2133</v>
      </c>
      <c r="D207" s="72" t="s">
        <v>105</v>
      </c>
      <c r="E207" s="61" t="s">
        <v>65</v>
      </c>
      <c r="F207" s="72" t="s">
        <v>3193</v>
      </c>
      <c r="G207" s="72">
        <v>1994</v>
      </c>
      <c r="H207" s="73">
        <v>1</v>
      </c>
      <c r="I207" s="74">
        <v>68</v>
      </c>
      <c r="J207" s="74">
        <v>68</v>
      </c>
      <c r="K207" s="74">
        <v>75.599999999999994</v>
      </c>
      <c r="L207" s="74">
        <v>0.8</v>
      </c>
      <c r="M207" s="62">
        <v>0</v>
      </c>
      <c r="N207" s="63"/>
      <c r="O207" s="63">
        <v>0</v>
      </c>
      <c r="P207" s="73">
        <v>1</v>
      </c>
      <c r="Q207" s="74">
        <v>68</v>
      </c>
      <c r="R207" s="63">
        <v>0</v>
      </c>
      <c r="S207" s="73">
        <v>3</v>
      </c>
      <c r="T207" s="74">
        <v>2</v>
      </c>
      <c r="U207" s="63">
        <v>0</v>
      </c>
      <c r="V207" s="89">
        <v>2</v>
      </c>
      <c r="W207" s="89">
        <v>2.65</v>
      </c>
      <c r="X207" s="88">
        <v>-1.44</v>
      </c>
      <c r="Y207" s="73">
        <v>1.5</v>
      </c>
      <c r="Z207" s="74">
        <v>0.2</v>
      </c>
      <c r="AA207" s="89">
        <v>1.3</v>
      </c>
      <c r="AB207" s="89">
        <v>1.79</v>
      </c>
      <c r="AC207" s="89">
        <v>0.65</v>
      </c>
      <c r="AD207" s="66" t="s">
        <v>25</v>
      </c>
    </row>
    <row r="208" spans="1:31" ht="17.25" thickBot="1">
      <c r="A208" s="75">
        <v>206</v>
      </c>
      <c r="B208" s="60" t="s">
        <v>474</v>
      </c>
      <c r="C208" s="61" t="s">
        <v>2119</v>
      </c>
      <c r="D208" s="72" t="s">
        <v>103</v>
      </c>
      <c r="E208" s="61" t="s">
        <v>71</v>
      </c>
      <c r="F208" s="72" t="s">
        <v>3194</v>
      </c>
      <c r="G208" s="72">
        <v>2000</v>
      </c>
      <c r="H208" s="73">
        <v>1</v>
      </c>
      <c r="I208" s="74">
        <v>90</v>
      </c>
      <c r="J208" s="74">
        <v>90</v>
      </c>
      <c r="K208" s="74">
        <v>100</v>
      </c>
      <c r="L208" s="74">
        <v>1</v>
      </c>
      <c r="M208" s="73">
        <v>1</v>
      </c>
      <c r="N208" s="74">
        <v>90</v>
      </c>
      <c r="O208" s="74">
        <v>1</v>
      </c>
      <c r="P208" s="62">
        <v>0</v>
      </c>
      <c r="Q208" s="63"/>
      <c r="R208" s="63">
        <v>0</v>
      </c>
      <c r="S208" s="73">
        <v>1</v>
      </c>
      <c r="T208" s="74">
        <v>2</v>
      </c>
      <c r="U208" s="74">
        <v>2</v>
      </c>
      <c r="V208" s="63">
        <v>0</v>
      </c>
      <c r="W208" s="63">
        <v>0</v>
      </c>
      <c r="X208" s="63"/>
      <c r="Y208" s="73">
        <v>1.3</v>
      </c>
      <c r="Z208" s="74">
        <v>2.2000000000000002</v>
      </c>
      <c r="AA208" s="88">
        <v>-0.9</v>
      </c>
      <c r="AB208" s="88">
        <v>-0.94</v>
      </c>
      <c r="AC208" s="63"/>
      <c r="AD208" s="66" t="s">
        <v>25</v>
      </c>
    </row>
    <row r="209" spans="1:31" ht="17.25" thickBot="1">
      <c r="A209" s="75">
        <v>207</v>
      </c>
      <c r="B209" s="60" t="s">
        <v>479</v>
      </c>
      <c r="C209" s="61" t="s">
        <v>2110</v>
      </c>
      <c r="D209" s="72" t="s">
        <v>107</v>
      </c>
      <c r="E209" s="61" t="s">
        <v>65</v>
      </c>
      <c r="F209" s="72" t="s">
        <v>3195</v>
      </c>
      <c r="G209" s="72">
        <v>1994</v>
      </c>
      <c r="H209" s="73">
        <v>1</v>
      </c>
      <c r="I209" s="74">
        <v>12</v>
      </c>
      <c r="J209" s="74">
        <v>12</v>
      </c>
      <c r="K209" s="74">
        <v>13.3</v>
      </c>
      <c r="L209" s="74">
        <v>0.1</v>
      </c>
      <c r="M209" s="62">
        <v>0</v>
      </c>
      <c r="N209" s="63"/>
      <c r="O209" s="63">
        <v>0</v>
      </c>
      <c r="P209" s="73">
        <v>1</v>
      </c>
      <c r="Q209" s="74">
        <v>12</v>
      </c>
      <c r="R209" s="63">
        <v>0</v>
      </c>
      <c r="S209" s="73">
        <v>3</v>
      </c>
      <c r="T209" s="63">
        <v>0</v>
      </c>
      <c r="U209" s="63">
        <v>0</v>
      </c>
      <c r="V209" s="63">
        <v>0</v>
      </c>
      <c r="W209" s="63">
        <v>0</v>
      </c>
      <c r="X209" s="88">
        <v>-3.46</v>
      </c>
      <c r="Y209" s="73">
        <v>0.1</v>
      </c>
      <c r="Z209" s="74">
        <v>0.1</v>
      </c>
      <c r="AA209" s="89">
        <v>0.1</v>
      </c>
      <c r="AB209" s="89">
        <v>0.56999999999999995</v>
      </c>
      <c r="AC209" s="88">
        <v>-1.21</v>
      </c>
      <c r="AD209" s="66" t="s">
        <v>25</v>
      </c>
    </row>
    <row r="210" spans="1:31" ht="17.25" thickBot="1">
      <c r="A210" s="75">
        <v>208</v>
      </c>
      <c r="B210" s="60" t="s">
        <v>3196</v>
      </c>
      <c r="C210" s="61" t="s">
        <v>2104</v>
      </c>
      <c r="D210" s="72" t="s">
        <v>2123</v>
      </c>
      <c r="E210" s="61" t="s">
        <v>2647</v>
      </c>
      <c r="F210" s="72" t="s">
        <v>3197</v>
      </c>
      <c r="G210" s="72">
        <v>2001</v>
      </c>
      <c r="H210" s="73">
        <v>1</v>
      </c>
      <c r="I210" s="74">
        <v>11</v>
      </c>
      <c r="J210" s="74">
        <v>11</v>
      </c>
      <c r="K210" s="74">
        <v>12.2</v>
      </c>
      <c r="L210" s="74">
        <v>0.1</v>
      </c>
      <c r="M210" s="62">
        <v>0</v>
      </c>
      <c r="N210" s="63"/>
      <c r="O210" s="63">
        <v>0</v>
      </c>
      <c r="P210" s="73">
        <v>1</v>
      </c>
      <c r="Q210" s="74">
        <v>11</v>
      </c>
      <c r="R210" s="63">
        <v>0</v>
      </c>
      <c r="S210" s="62">
        <v>0</v>
      </c>
      <c r="T210" s="63">
        <v>0</v>
      </c>
      <c r="U210" s="63">
        <v>0</v>
      </c>
      <c r="V210" s="63">
        <v>0</v>
      </c>
      <c r="W210" s="63">
        <v>0</v>
      </c>
      <c r="X210" s="89">
        <v>1.1399999999999999</v>
      </c>
      <c r="Y210" s="62">
        <v>0</v>
      </c>
      <c r="Z210" s="74">
        <v>0.2</v>
      </c>
      <c r="AA210" s="88">
        <v>-0.2</v>
      </c>
      <c r="AB210" s="88">
        <v>-1.5</v>
      </c>
      <c r="AC210" s="88">
        <v>-0.14000000000000001</v>
      </c>
      <c r="AD210" s="66" t="s">
        <v>25</v>
      </c>
    </row>
    <row r="211" spans="1:31" ht="17.25" thickBot="1">
      <c r="A211" s="75">
        <v>209</v>
      </c>
      <c r="B211" s="60" t="s">
        <v>482</v>
      </c>
      <c r="C211" s="61" t="s">
        <v>2102</v>
      </c>
      <c r="D211" s="72" t="s">
        <v>107</v>
      </c>
      <c r="E211" s="61" t="s">
        <v>67</v>
      </c>
      <c r="F211" s="72" t="s">
        <v>3422</v>
      </c>
      <c r="G211" s="72">
        <v>1993</v>
      </c>
      <c r="H211" s="62">
        <v>0</v>
      </c>
      <c r="I211" s="63"/>
      <c r="J211" s="63"/>
      <c r="K211" s="63"/>
      <c r="L211" s="63"/>
      <c r="M211" s="62">
        <v>0</v>
      </c>
      <c r="N211" s="63"/>
      <c r="O211" s="63">
        <v>0</v>
      </c>
      <c r="P211" s="62">
        <v>0</v>
      </c>
      <c r="Q211" s="63"/>
      <c r="R211" s="74">
        <v>1</v>
      </c>
      <c r="S211" s="62"/>
      <c r="T211" s="63"/>
      <c r="U211" s="63"/>
      <c r="V211" s="63"/>
      <c r="W211" s="63"/>
      <c r="X211" s="63"/>
      <c r="Y211" s="62"/>
      <c r="Z211" s="63"/>
      <c r="AA211" s="63"/>
      <c r="AB211" s="63"/>
      <c r="AC211" s="63"/>
      <c r="AD211" s="66" t="s">
        <v>25</v>
      </c>
    </row>
    <row r="212" spans="1:31" ht="17.25" thickBot="1">
      <c r="A212" s="75">
        <v>210</v>
      </c>
      <c r="B212" s="60" t="s">
        <v>486</v>
      </c>
      <c r="C212" s="61" t="s">
        <v>2118</v>
      </c>
      <c r="D212" s="72" t="s">
        <v>105</v>
      </c>
      <c r="E212" s="61" t="s">
        <v>93</v>
      </c>
      <c r="F212" s="72" t="s">
        <v>3198</v>
      </c>
      <c r="G212" s="72">
        <v>1993</v>
      </c>
      <c r="H212" s="73">
        <v>1</v>
      </c>
      <c r="I212" s="74">
        <v>90</v>
      </c>
      <c r="J212" s="74">
        <v>90</v>
      </c>
      <c r="K212" s="74">
        <v>100</v>
      </c>
      <c r="L212" s="74">
        <v>1</v>
      </c>
      <c r="M212" s="73">
        <v>1</v>
      </c>
      <c r="N212" s="74">
        <v>90</v>
      </c>
      <c r="O212" s="74">
        <v>1</v>
      </c>
      <c r="P212" s="62">
        <v>0</v>
      </c>
      <c r="Q212" s="63"/>
      <c r="R212" s="63">
        <v>0</v>
      </c>
      <c r="S212" s="62">
        <v>0</v>
      </c>
      <c r="T212" s="63">
        <v>0</v>
      </c>
      <c r="U212" s="74">
        <v>1</v>
      </c>
      <c r="V212" s="88">
        <v>-1</v>
      </c>
      <c r="W212" s="88">
        <v>-1</v>
      </c>
      <c r="X212" s="63"/>
      <c r="Y212" s="73">
        <v>2.1</v>
      </c>
      <c r="Z212" s="74">
        <v>1.5</v>
      </c>
      <c r="AA212" s="89">
        <v>0.7</v>
      </c>
      <c r="AB212" s="89">
        <v>0.69</v>
      </c>
      <c r="AC212" s="63"/>
      <c r="AD212" s="66" t="s">
        <v>25</v>
      </c>
    </row>
    <row r="213" spans="1:31" ht="17.25" thickBot="1">
      <c r="A213" s="75">
        <v>211</v>
      </c>
      <c r="B213" s="60" t="s">
        <v>76</v>
      </c>
      <c r="C213" s="61" t="s">
        <v>2126</v>
      </c>
      <c r="D213" s="72" t="s">
        <v>124</v>
      </c>
      <c r="E213" s="61" t="s">
        <v>75</v>
      </c>
      <c r="F213" s="72" t="s">
        <v>3199</v>
      </c>
      <c r="G213" s="72">
        <v>1992</v>
      </c>
      <c r="H213" s="73">
        <v>1</v>
      </c>
      <c r="I213" s="74">
        <v>90</v>
      </c>
      <c r="J213" s="74">
        <v>90</v>
      </c>
      <c r="K213" s="74">
        <v>100</v>
      </c>
      <c r="L213" s="74">
        <v>1</v>
      </c>
      <c r="M213" s="73">
        <v>1</v>
      </c>
      <c r="N213" s="74">
        <v>90</v>
      </c>
      <c r="O213" s="74">
        <v>1</v>
      </c>
      <c r="P213" s="62">
        <v>0</v>
      </c>
      <c r="Q213" s="63"/>
      <c r="R213" s="63">
        <v>0</v>
      </c>
      <c r="S213" s="73">
        <v>3</v>
      </c>
      <c r="T213" s="74">
        <v>1</v>
      </c>
      <c r="U213" s="63">
        <v>0</v>
      </c>
      <c r="V213" s="89">
        <v>1</v>
      </c>
      <c r="W213" s="89">
        <v>1</v>
      </c>
      <c r="X213" s="63"/>
      <c r="Y213" s="73">
        <v>1.5</v>
      </c>
      <c r="Z213" s="74">
        <v>2.7</v>
      </c>
      <c r="AA213" s="88">
        <v>-1.2</v>
      </c>
      <c r="AB213" s="88">
        <v>-1.22</v>
      </c>
      <c r="AC213" s="63"/>
      <c r="AD213" s="66" t="s">
        <v>25</v>
      </c>
    </row>
    <row r="214" spans="1:31" ht="17.25" thickBot="1">
      <c r="A214" s="75">
        <v>212</v>
      </c>
      <c r="B214" s="60" t="s">
        <v>490</v>
      </c>
      <c r="C214" s="61" t="s">
        <v>2136</v>
      </c>
      <c r="D214" s="72" t="s">
        <v>105</v>
      </c>
      <c r="E214" s="61" t="s">
        <v>85</v>
      </c>
      <c r="F214" s="72" t="s">
        <v>3200</v>
      </c>
      <c r="G214" s="72">
        <v>1994</v>
      </c>
      <c r="H214" s="73">
        <v>1</v>
      </c>
      <c r="I214" s="74">
        <v>90</v>
      </c>
      <c r="J214" s="74">
        <v>90</v>
      </c>
      <c r="K214" s="74">
        <v>100</v>
      </c>
      <c r="L214" s="74">
        <v>1</v>
      </c>
      <c r="M214" s="73">
        <v>1</v>
      </c>
      <c r="N214" s="74">
        <v>90</v>
      </c>
      <c r="O214" s="74">
        <v>1</v>
      </c>
      <c r="P214" s="62">
        <v>0</v>
      </c>
      <c r="Q214" s="63"/>
      <c r="R214" s="63">
        <v>0</v>
      </c>
      <c r="S214" s="73">
        <v>3</v>
      </c>
      <c r="T214" s="74">
        <v>1</v>
      </c>
      <c r="U214" s="63">
        <v>0</v>
      </c>
      <c r="V214" s="89">
        <v>1</v>
      </c>
      <c r="W214" s="89">
        <v>1</v>
      </c>
      <c r="X214" s="63"/>
      <c r="Y214" s="73">
        <v>1.9</v>
      </c>
      <c r="Z214" s="74">
        <v>0.5</v>
      </c>
      <c r="AA214" s="89">
        <v>1.4</v>
      </c>
      <c r="AB214" s="89">
        <v>1.37</v>
      </c>
      <c r="AC214" s="63"/>
      <c r="AD214" s="66" t="s">
        <v>25</v>
      </c>
    </row>
    <row r="215" spans="1:31" ht="17.25" thickBot="1">
      <c r="A215" s="75">
        <v>213</v>
      </c>
      <c r="B215" s="60" t="s">
        <v>493</v>
      </c>
      <c r="C215" s="61" t="s">
        <v>2102</v>
      </c>
      <c r="D215" s="72" t="s">
        <v>107</v>
      </c>
      <c r="E215" s="61" t="s">
        <v>65</v>
      </c>
      <c r="F215" s="72" t="s">
        <v>3201</v>
      </c>
      <c r="G215" s="72">
        <v>2004</v>
      </c>
      <c r="H215" s="73">
        <v>1</v>
      </c>
      <c r="I215" s="74">
        <v>78</v>
      </c>
      <c r="J215" s="74">
        <v>78</v>
      </c>
      <c r="K215" s="74">
        <v>86.7</v>
      </c>
      <c r="L215" s="74">
        <v>0.9</v>
      </c>
      <c r="M215" s="73">
        <v>1</v>
      </c>
      <c r="N215" s="74">
        <v>78</v>
      </c>
      <c r="O215" s="63">
        <v>0</v>
      </c>
      <c r="P215" s="62">
        <v>0</v>
      </c>
      <c r="Q215" s="63"/>
      <c r="R215" s="63">
        <v>0</v>
      </c>
      <c r="S215" s="73">
        <v>3</v>
      </c>
      <c r="T215" s="74">
        <v>3</v>
      </c>
      <c r="U215" s="63">
        <v>0</v>
      </c>
      <c r="V215" s="89">
        <v>3</v>
      </c>
      <c r="W215" s="89">
        <v>3.46</v>
      </c>
      <c r="X215" s="89">
        <v>3.46</v>
      </c>
      <c r="Y215" s="73">
        <v>1.8</v>
      </c>
      <c r="Z215" s="74">
        <v>0.3</v>
      </c>
      <c r="AA215" s="89">
        <v>1.5</v>
      </c>
      <c r="AB215" s="89">
        <v>1.78</v>
      </c>
      <c r="AC215" s="89">
        <v>1.21</v>
      </c>
      <c r="AD215" s="66" t="s">
        <v>25</v>
      </c>
      <c r="AE215" s="2"/>
    </row>
    <row r="216" spans="1:31" ht="17.25" thickBot="1">
      <c r="A216" s="75">
        <v>214</v>
      </c>
      <c r="B216" s="60" t="s">
        <v>495</v>
      </c>
      <c r="C216" s="61" t="s">
        <v>2102</v>
      </c>
      <c r="D216" s="72" t="s">
        <v>2109</v>
      </c>
      <c r="E216" s="61" t="s">
        <v>77</v>
      </c>
      <c r="F216" s="72" t="s">
        <v>3423</v>
      </c>
      <c r="G216" s="72">
        <v>2001</v>
      </c>
      <c r="H216" s="62">
        <v>0</v>
      </c>
      <c r="I216" s="63"/>
      <c r="J216" s="63"/>
      <c r="K216" s="63"/>
      <c r="L216" s="63"/>
      <c r="M216" s="62">
        <v>0</v>
      </c>
      <c r="N216" s="63"/>
      <c r="O216" s="63">
        <v>0</v>
      </c>
      <c r="P216" s="62">
        <v>0</v>
      </c>
      <c r="Q216" s="63"/>
      <c r="R216" s="74">
        <v>1</v>
      </c>
      <c r="S216" s="62"/>
      <c r="T216" s="63"/>
      <c r="U216" s="63"/>
      <c r="V216" s="63"/>
      <c r="W216" s="63"/>
      <c r="X216" s="63"/>
      <c r="Y216" s="62"/>
      <c r="Z216" s="63"/>
      <c r="AA216" s="63"/>
      <c r="AB216" s="63"/>
      <c r="AC216" s="63"/>
      <c r="AD216" s="66" t="s">
        <v>25</v>
      </c>
      <c r="AE216" s="2"/>
    </row>
    <row r="217" spans="1:31" ht="17.25" thickBot="1">
      <c r="A217" s="75">
        <v>215</v>
      </c>
      <c r="B217" s="60" t="s">
        <v>497</v>
      </c>
      <c r="C217" s="61" t="s">
        <v>2119</v>
      </c>
      <c r="D217" s="72" t="s">
        <v>107</v>
      </c>
      <c r="E217" s="61" t="s">
        <v>69</v>
      </c>
      <c r="F217" s="72" t="s">
        <v>3202</v>
      </c>
      <c r="G217" s="72">
        <v>1994</v>
      </c>
      <c r="H217" s="73">
        <v>1</v>
      </c>
      <c r="I217" s="74">
        <v>45</v>
      </c>
      <c r="J217" s="74">
        <v>45</v>
      </c>
      <c r="K217" s="74">
        <v>50</v>
      </c>
      <c r="L217" s="74">
        <v>0.5</v>
      </c>
      <c r="M217" s="62">
        <v>0</v>
      </c>
      <c r="N217" s="63"/>
      <c r="O217" s="63">
        <v>0</v>
      </c>
      <c r="P217" s="73">
        <v>1</v>
      </c>
      <c r="Q217" s="74">
        <v>45</v>
      </c>
      <c r="R217" s="63">
        <v>0</v>
      </c>
      <c r="S217" s="73">
        <v>3</v>
      </c>
      <c r="T217" s="74">
        <v>1</v>
      </c>
      <c r="U217" s="63">
        <v>0</v>
      </c>
      <c r="V217" s="89">
        <v>1</v>
      </c>
      <c r="W217" s="89">
        <v>2</v>
      </c>
      <c r="X217" s="89">
        <v>2</v>
      </c>
      <c r="Y217" s="73">
        <v>1</v>
      </c>
      <c r="Z217" s="74">
        <v>1.9</v>
      </c>
      <c r="AA217" s="88">
        <v>-0.9</v>
      </c>
      <c r="AB217" s="88">
        <v>-1.81</v>
      </c>
      <c r="AC217" s="88">
        <v>-2.2400000000000002</v>
      </c>
      <c r="AD217" s="66" t="s">
        <v>25</v>
      </c>
    </row>
    <row r="218" spans="1:31" ht="17.25" thickBot="1">
      <c r="A218" s="75">
        <v>216</v>
      </c>
      <c r="B218" s="60" t="s">
        <v>2148</v>
      </c>
      <c r="C218" s="61" t="s">
        <v>2102</v>
      </c>
      <c r="D218" s="72" t="s">
        <v>2123</v>
      </c>
      <c r="E218" s="61" t="s">
        <v>67</v>
      </c>
      <c r="F218" s="72" t="s">
        <v>3424</v>
      </c>
      <c r="G218" s="72">
        <v>2002</v>
      </c>
      <c r="H218" s="62">
        <v>0</v>
      </c>
      <c r="I218" s="63"/>
      <c r="J218" s="63"/>
      <c r="K218" s="63"/>
      <c r="L218" s="63"/>
      <c r="M218" s="62">
        <v>0</v>
      </c>
      <c r="N218" s="63"/>
      <c r="O218" s="63">
        <v>0</v>
      </c>
      <c r="P218" s="62">
        <v>0</v>
      </c>
      <c r="Q218" s="63"/>
      <c r="R218" s="74">
        <v>1</v>
      </c>
      <c r="S218" s="62"/>
      <c r="T218" s="63"/>
      <c r="U218" s="63"/>
      <c r="V218" s="63"/>
      <c r="W218" s="63"/>
      <c r="X218" s="63"/>
      <c r="Y218" s="62"/>
      <c r="Z218" s="63"/>
      <c r="AA218" s="63"/>
      <c r="AB218" s="63"/>
      <c r="AC218" s="63"/>
      <c r="AD218" s="66" t="s">
        <v>25</v>
      </c>
    </row>
    <row r="219" spans="1:31" ht="17.25" thickBot="1">
      <c r="A219" s="75">
        <v>217</v>
      </c>
      <c r="B219" s="60" t="s">
        <v>3425</v>
      </c>
      <c r="C219" s="61" t="s">
        <v>2111</v>
      </c>
      <c r="D219" s="72" t="s">
        <v>2109</v>
      </c>
      <c r="E219" s="61" t="s">
        <v>71</v>
      </c>
      <c r="F219" s="72" t="s">
        <v>3426</v>
      </c>
      <c r="G219" s="72">
        <v>1996</v>
      </c>
      <c r="H219" s="62">
        <v>0</v>
      </c>
      <c r="I219" s="63"/>
      <c r="J219" s="63"/>
      <c r="K219" s="63"/>
      <c r="L219" s="63"/>
      <c r="M219" s="62">
        <v>0</v>
      </c>
      <c r="N219" s="63"/>
      <c r="O219" s="63">
        <v>0</v>
      </c>
      <c r="P219" s="62">
        <v>0</v>
      </c>
      <c r="Q219" s="63"/>
      <c r="R219" s="74">
        <v>1</v>
      </c>
      <c r="S219" s="62"/>
      <c r="T219" s="63"/>
      <c r="U219" s="63"/>
      <c r="V219" s="63"/>
      <c r="W219" s="63"/>
      <c r="X219" s="63"/>
      <c r="Y219" s="62"/>
      <c r="Z219" s="63"/>
      <c r="AA219" s="63"/>
      <c r="AB219" s="63"/>
      <c r="AC219" s="63"/>
      <c r="AD219" s="66" t="s">
        <v>25</v>
      </c>
    </row>
    <row r="220" spans="1:31" ht="17.25" thickBot="1">
      <c r="A220" s="75">
        <v>218</v>
      </c>
      <c r="B220" s="60" t="s">
        <v>3203</v>
      </c>
      <c r="C220" s="61" t="s">
        <v>2128</v>
      </c>
      <c r="D220" s="72" t="s">
        <v>107</v>
      </c>
      <c r="E220" s="61" t="s">
        <v>2999</v>
      </c>
      <c r="F220" s="72" t="s">
        <v>3204</v>
      </c>
      <c r="G220" s="72">
        <v>1994</v>
      </c>
      <c r="H220" s="73">
        <v>1</v>
      </c>
      <c r="I220" s="74">
        <v>90</v>
      </c>
      <c r="J220" s="74">
        <v>90</v>
      </c>
      <c r="K220" s="74">
        <v>100</v>
      </c>
      <c r="L220" s="74">
        <v>1</v>
      </c>
      <c r="M220" s="73">
        <v>1</v>
      </c>
      <c r="N220" s="74">
        <v>90</v>
      </c>
      <c r="O220" s="74">
        <v>1</v>
      </c>
      <c r="P220" s="62">
        <v>0</v>
      </c>
      <c r="Q220" s="63"/>
      <c r="R220" s="63">
        <v>0</v>
      </c>
      <c r="S220" s="62">
        <v>0</v>
      </c>
      <c r="T220" s="74">
        <v>1</v>
      </c>
      <c r="U220" s="74">
        <v>4</v>
      </c>
      <c r="V220" s="88">
        <v>-3</v>
      </c>
      <c r="W220" s="88">
        <v>-3</v>
      </c>
      <c r="X220" s="63"/>
      <c r="Y220" s="73">
        <v>1.5</v>
      </c>
      <c r="Z220" s="74">
        <v>4</v>
      </c>
      <c r="AA220" s="88">
        <v>-2.5</v>
      </c>
      <c r="AB220" s="88">
        <v>-2.54</v>
      </c>
      <c r="AC220" s="63"/>
      <c r="AD220" s="66" t="s">
        <v>25</v>
      </c>
    </row>
    <row r="221" spans="1:31" ht="17.25" thickBot="1">
      <c r="A221" s="75">
        <v>219</v>
      </c>
      <c r="B221" s="60" t="s">
        <v>504</v>
      </c>
      <c r="C221" s="61" t="s">
        <v>2102</v>
      </c>
      <c r="D221" s="72" t="s">
        <v>105</v>
      </c>
      <c r="E221" s="61" t="s">
        <v>67</v>
      </c>
      <c r="F221" s="72" t="s">
        <v>3205</v>
      </c>
      <c r="G221" s="72">
        <v>1997</v>
      </c>
      <c r="H221" s="73">
        <v>1</v>
      </c>
      <c r="I221" s="74">
        <v>6</v>
      </c>
      <c r="J221" s="74">
        <v>6</v>
      </c>
      <c r="K221" s="74">
        <v>6.7</v>
      </c>
      <c r="L221" s="74">
        <v>0.1</v>
      </c>
      <c r="M221" s="62">
        <v>0</v>
      </c>
      <c r="N221" s="63"/>
      <c r="O221" s="63">
        <v>0</v>
      </c>
      <c r="P221" s="73">
        <v>1</v>
      </c>
      <c r="Q221" s="74">
        <v>6</v>
      </c>
      <c r="R221" s="63">
        <v>0</v>
      </c>
      <c r="S221" s="73">
        <v>3</v>
      </c>
      <c r="T221" s="74">
        <v>1</v>
      </c>
      <c r="U221" s="63">
        <v>0</v>
      </c>
      <c r="V221" s="89">
        <v>1</v>
      </c>
      <c r="W221" s="89">
        <v>15</v>
      </c>
      <c r="X221" s="89">
        <v>11.79</v>
      </c>
      <c r="Y221" s="73">
        <v>0.6</v>
      </c>
      <c r="Z221" s="74">
        <v>0.3</v>
      </c>
      <c r="AA221" s="89">
        <v>0.3</v>
      </c>
      <c r="AB221" s="89">
        <v>3.81</v>
      </c>
      <c r="AC221" s="89">
        <v>2.39</v>
      </c>
      <c r="AD221" s="66" t="s">
        <v>25</v>
      </c>
    </row>
    <row r="222" spans="1:31" ht="17.25" thickBot="1">
      <c r="A222" s="75">
        <v>220</v>
      </c>
      <c r="B222" s="60" t="s">
        <v>3206</v>
      </c>
      <c r="C222" s="61" t="s">
        <v>2102</v>
      </c>
      <c r="D222" s="72" t="s">
        <v>105</v>
      </c>
      <c r="E222" s="61" t="s">
        <v>2647</v>
      </c>
      <c r="F222" s="72" t="s">
        <v>3207</v>
      </c>
      <c r="G222" s="72">
        <v>1997</v>
      </c>
      <c r="H222" s="73">
        <v>1</v>
      </c>
      <c r="I222" s="74">
        <v>79</v>
      </c>
      <c r="J222" s="74">
        <v>79</v>
      </c>
      <c r="K222" s="74">
        <v>87.8</v>
      </c>
      <c r="L222" s="74">
        <v>0.9</v>
      </c>
      <c r="M222" s="73">
        <v>1</v>
      </c>
      <c r="N222" s="74">
        <v>79</v>
      </c>
      <c r="O222" s="63">
        <v>0</v>
      </c>
      <c r="P222" s="62">
        <v>0</v>
      </c>
      <c r="Q222" s="63"/>
      <c r="R222" s="63">
        <v>0</v>
      </c>
      <c r="S222" s="62">
        <v>0</v>
      </c>
      <c r="T222" s="63">
        <v>0</v>
      </c>
      <c r="U222" s="74">
        <v>1</v>
      </c>
      <c r="V222" s="88">
        <v>-1</v>
      </c>
      <c r="W222" s="88">
        <v>-1.1399999999999999</v>
      </c>
      <c r="X222" s="88">
        <v>-1.1399999999999999</v>
      </c>
      <c r="Y222" s="73">
        <v>0.5</v>
      </c>
      <c r="Z222" s="74">
        <v>1.7</v>
      </c>
      <c r="AA222" s="88">
        <v>-1.2</v>
      </c>
      <c r="AB222" s="88">
        <v>-1.35</v>
      </c>
      <c r="AC222" s="89">
        <v>0.14000000000000001</v>
      </c>
      <c r="AD222" s="66" t="s">
        <v>25</v>
      </c>
    </row>
    <row r="223" spans="1:31" ht="17.25" thickBot="1">
      <c r="A223" s="75">
        <v>221</v>
      </c>
      <c r="B223" s="60" t="s">
        <v>507</v>
      </c>
      <c r="C223" s="61" t="s">
        <v>2112</v>
      </c>
      <c r="D223" s="72" t="s">
        <v>105</v>
      </c>
      <c r="E223" s="61" t="s">
        <v>83</v>
      </c>
      <c r="F223" s="72" t="s">
        <v>3208</v>
      </c>
      <c r="G223" s="72">
        <v>1998</v>
      </c>
      <c r="H223" s="73">
        <v>1</v>
      </c>
      <c r="I223" s="74">
        <v>90</v>
      </c>
      <c r="J223" s="74">
        <v>90</v>
      </c>
      <c r="K223" s="74">
        <v>100</v>
      </c>
      <c r="L223" s="74">
        <v>1</v>
      </c>
      <c r="M223" s="73">
        <v>1</v>
      </c>
      <c r="N223" s="74">
        <v>90</v>
      </c>
      <c r="O223" s="74">
        <v>1</v>
      </c>
      <c r="P223" s="62">
        <v>0</v>
      </c>
      <c r="Q223" s="63"/>
      <c r="R223" s="63">
        <v>0</v>
      </c>
      <c r="S223" s="62">
        <v>0</v>
      </c>
      <c r="T223" s="74">
        <v>1</v>
      </c>
      <c r="U223" s="74">
        <v>5</v>
      </c>
      <c r="V223" s="88">
        <v>-4</v>
      </c>
      <c r="W223" s="88">
        <v>-4</v>
      </c>
      <c r="X223" s="63"/>
      <c r="Y223" s="73">
        <v>1.8</v>
      </c>
      <c r="Z223" s="74">
        <v>3.3</v>
      </c>
      <c r="AA223" s="88">
        <v>-1.6</v>
      </c>
      <c r="AB223" s="88">
        <v>-1.58</v>
      </c>
      <c r="AC223" s="63"/>
      <c r="AD223" s="66" t="s">
        <v>25</v>
      </c>
    </row>
    <row r="224" spans="1:31" ht="17.25" thickBot="1">
      <c r="A224" s="75">
        <v>222</v>
      </c>
      <c r="B224" s="60" t="s">
        <v>2074</v>
      </c>
      <c r="C224" s="61" t="s">
        <v>2149</v>
      </c>
      <c r="D224" s="72" t="s">
        <v>105</v>
      </c>
      <c r="E224" s="61" t="s">
        <v>75</v>
      </c>
      <c r="F224" s="72" t="s">
        <v>3209</v>
      </c>
      <c r="G224" s="72">
        <v>1996</v>
      </c>
      <c r="H224" s="73">
        <v>1</v>
      </c>
      <c r="I224" s="74">
        <v>90</v>
      </c>
      <c r="J224" s="74">
        <v>90</v>
      </c>
      <c r="K224" s="74">
        <v>100</v>
      </c>
      <c r="L224" s="74">
        <v>1</v>
      </c>
      <c r="M224" s="73">
        <v>1</v>
      </c>
      <c r="N224" s="74">
        <v>90</v>
      </c>
      <c r="O224" s="74">
        <v>1</v>
      </c>
      <c r="P224" s="62">
        <v>0</v>
      </c>
      <c r="Q224" s="63"/>
      <c r="R224" s="63">
        <v>0</v>
      </c>
      <c r="S224" s="73">
        <v>3</v>
      </c>
      <c r="T224" s="74">
        <v>1</v>
      </c>
      <c r="U224" s="63">
        <v>0</v>
      </c>
      <c r="V224" s="89">
        <v>1</v>
      </c>
      <c r="W224" s="89">
        <v>1</v>
      </c>
      <c r="X224" s="63"/>
      <c r="Y224" s="73">
        <v>1.5</v>
      </c>
      <c r="Z224" s="74">
        <v>2.7</v>
      </c>
      <c r="AA224" s="88">
        <v>-1.2</v>
      </c>
      <c r="AB224" s="88">
        <v>-1.22</v>
      </c>
      <c r="AC224" s="63"/>
      <c r="AD224" s="66" t="s">
        <v>25</v>
      </c>
    </row>
    <row r="225" spans="1:31" ht="17.25" thickBot="1">
      <c r="A225" s="75">
        <v>223</v>
      </c>
      <c r="B225" s="60" t="s">
        <v>3210</v>
      </c>
      <c r="C225" s="61" t="s">
        <v>2108</v>
      </c>
      <c r="D225" s="72" t="s">
        <v>2100</v>
      </c>
      <c r="E225" s="61" t="s">
        <v>81</v>
      </c>
      <c r="F225" s="72" t="s">
        <v>3211</v>
      </c>
      <c r="G225" s="72">
        <v>2002</v>
      </c>
      <c r="H225" s="73">
        <v>1</v>
      </c>
      <c r="I225" s="74">
        <v>10</v>
      </c>
      <c r="J225" s="74">
        <v>10</v>
      </c>
      <c r="K225" s="74">
        <v>11.1</v>
      </c>
      <c r="L225" s="74">
        <v>0.1</v>
      </c>
      <c r="M225" s="62">
        <v>0</v>
      </c>
      <c r="N225" s="63"/>
      <c r="O225" s="63">
        <v>0</v>
      </c>
      <c r="P225" s="73">
        <v>1</v>
      </c>
      <c r="Q225" s="74">
        <v>10</v>
      </c>
      <c r="R225" s="63">
        <v>0</v>
      </c>
      <c r="S225" s="73">
        <v>1</v>
      </c>
      <c r="T225" s="63">
        <v>0</v>
      </c>
      <c r="U225" s="63">
        <v>0</v>
      </c>
      <c r="V225" s="63">
        <v>0</v>
      </c>
      <c r="W225" s="63">
        <v>0</v>
      </c>
      <c r="X225" s="63">
        <v>0</v>
      </c>
      <c r="Y225" s="62">
        <v>0</v>
      </c>
      <c r="Z225" s="63">
        <v>0</v>
      </c>
      <c r="AA225" s="63">
        <v>0</v>
      </c>
      <c r="AB225" s="88">
        <v>-0.33</v>
      </c>
      <c r="AC225" s="88">
        <v>-0.47</v>
      </c>
      <c r="AD225" s="66" t="s">
        <v>25</v>
      </c>
    </row>
    <row r="226" spans="1:31" ht="17.25" thickBot="1">
      <c r="A226" s="75">
        <v>224</v>
      </c>
      <c r="B226" s="60" t="s">
        <v>510</v>
      </c>
      <c r="C226" s="61" t="s">
        <v>2111</v>
      </c>
      <c r="D226" s="72" t="s">
        <v>105</v>
      </c>
      <c r="E226" s="61" t="s">
        <v>79</v>
      </c>
      <c r="F226" s="72" t="s">
        <v>3212</v>
      </c>
      <c r="G226" s="72">
        <v>1998</v>
      </c>
      <c r="H226" s="73">
        <v>1</v>
      </c>
      <c r="I226" s="74">
        <v>90</v>
      </c>
      <c r="J226" s="74">
        <v>90</v>
      </c>
      <c r="K226" s="74">
        <v>100</v>
      </c>
      <c r="L226" s="74">
        <v>1</v>
      </c>
      <c r="M226" s="73">
        <v>1</v>
      </c>
      <c r="N226" s="74">
        <v>90</v>
      </c>
      <c r="O226" s="74">
        <v>1</v>
      </c>
      <c r="P226" s="62">
        <v>0</v>
      </c>
      <c r="Q226" s="63"/>
      <c r="R226" s="63">
        <v>0</v>
      </c>
      <c r="S226" s="73">
        <v>1</v>
      </c>
      <c r="T226" s="74">
        <v>1</v>
      </c>
      <c r="U226" s="74">
        <v>1</v>
      </c>
      <c r="V226" s="63">
        <v>0</v>
      </c>
      <c r="W226" s="63">
        <v>0</v>
      </c>
      <c r="X226" s="63"/>
      <c r="Y226" s="73">
        <v>1.3</v>
      </c>
      <c r="Z226" s="74">
        <v>1.4</v>
      </c>
      <c r="AA226" s="88">
        <v>-0.1</v>
      </c>
      <c r="AB226" s="88">
        <v>-0.09</v>
      </c>
      <c r="AC226" s="63"/>
      <c r="AD226" s="66" t="s">
        <v>25</v>
      </c>
    </row>
    <row r="227" spans="1:31" ht="17.25" thickBot="1">
      <c r="A227" s="75">
        <v>225</v>
      </c>
      <c r="B227" s="60" t="s">
        <v>511</v>
      </c>
      <c r="C227" s="61" t="s">
        <v>2102</v>
      </c>
      <c r="D227" s="72" t="s">
        <v>105</v>
      </c>
      <c r="E227" s="61" t="s">
        <v>71</v>
      </c>
      <c r="F227" s="72" t="s">
        <v>3213</v>
      </c>
      <c r="G227" s="72">
        <v>1996</v>
      </c>
      <c r="H227" s="73">
        <v>1</v>
      </c>
      <c r="I227" s="74">
        <v>90</v>
      </c>
      <c r="J227" s="74">
        <v>90</v>
      </c>
      <c r="K227" s="74">
        <v>100</v>
      </c>
      <c r="L227" s="74">
        <v>1</v>
      </c>
      <c r="M227" s="73">
        <v>1</v>
      </c>
      <c r="N227" s="74">
        <v>90</v>
      </c>
      <c r="O227" s="74">
        <v>1</v>
      </c>
      <c r="P227" s="62">
        <v>0</v>
      </c>
      <c r="Q227" s="63"/>
      <c r="R227" s="63">
        <v>0</v>
      </c>
      <c r="S227" s="73">
        <v>1</v>
      </c>
      <c r="T227" s="74">
        <v>2</v>
      </c>
      <c r="U227" s="74">
        <v>2</v>
      </c>
      <c r="V227" s="63">
        <v>0</v>
      </c>
      <c r="W227" s="63">
        <v>0</v>
      </c>
      <c r="X227" s="63"/>
      <c r="Y227" s="73">
        <v>1.3</v>
      </c>
      <c r="Z227" s="74">
        <v>2.2000000000000002</v>
      </c>
      <c r="AA227" s="88">
        <v>-0.9</v>
      </c>
      <c r="AB227" s="88">
        <v>-0.94</v>
      </c>
      <c r="AC227" s="63"/>
      <c r="AD227" s="66" t="s">
        <v>25</v>
      </c>
    </row>
    <row r="228" spans="1:31" ht="17.25" thickBot="1">
      <c r="A228" s="75">
        <v>226</v>
      </c>
      <c r="B228" s="60" t="s">
        <v>2061</v>
      </c>
      <c r="C228" s="61" t="s">
        <v>2102</v>
      </c>
      <c r="D228" s="72" t="s">
        <v>103</v>
      </c>
      <c r="E228" s="61" t="s">
        <v>81</v>
      </c>
      <c r="F228" s="72" t="s">
        <v>3211</v>
      </c>
      <c r="G228" s="72">
        <v>2002</v>
      </c>
      <c r="H228" s="62">
        <v>0</v>
      </c>
      <c r="I228" s="63"/>
      <c r="J228" s="63"/>
      <c r="K228" s="63"/>
      <c r="L228" s="63"/>
      <c r="M228" s="62">
        <v>0</v>
      </c>
      <c r="N228" s="63"/>
      <c r="O228" s="63">
        <v>0</v>
      </c>
      <c r="P228" s="62">
        <v>0</v>
      </c>
      <c r="Q228" s="63"/>
      <c r="R228" s="74">
        <v>1</v>
      </c>
      <c r="S228" s="62"/>
      <c r="T228" s="63"/>
      <c r="U228" s="63"/>
      <c r="V228" s="63"/>
      <c r="W228" s="63"/>
      <c r="X228" s="63"/>
      <c r="Y228" s="62"/>
      <c r="Z228" s="63"/>
      <c r="AA228" s="63"/>
      <c r="AB228" s="63"/>
      <c r="AC228" s="63"/>
      <c r="AD228" s="66" t="s">
        <v>25</v>
      </c>
      <c r="AE228" s="2"/>
    </row>
    <row r="229" spans="1:31" ht="17.25" thickBot="1">
      <c r="A229" s="75">
        <v>227</v>
      </c>
      <c r="B229" s="60" t="s">
        <v>512</v>
      </c>
      <c r="C229" s="61" t="s">
        <v>2102</v>
      </c>
      <c r="D229" s="72" t="s">
        <v>107</v>
      </c>
      <c r="E229" s="61" t="s">
        <v>69</v>
      </c>
      <c r="F229" s="72" t="s">
        <v>3427</v>
      </c>
      <c r="G229" s="72">
        <v>1993</v>
      </c>
      <c r="H229" s="62">
        <v>0</v>
      </c>
      <c r="I229" s="63"/>
      <c r="J229" s="63"/>
      <c r="K229" s="63"/>
      <c r="L229" s="63"/>
      <c r="M229" s="62">
        <v>0</v>
      </c>
      <c r="N229" s="63"/>
      <c r="O229" s="63">
        <v>0</v>
      </c>
      <c r="P229" s="62">
        <v>0</v>
      </c>
      <c r="Q229" s="63"/>
      <c r="R229" s="74">
        <v>1</v>
      </c>
      <c r="S229" s="62"/>
      <c r="T229" s="63"/>
      <c r="U229" s="63"/>
      <c r="V229" s="63"/>
      <c r="W229" s="63"/>
      <c r="X229" s="63"/>
      <c r="Y229" s="62"/>
      <c r="Z229" s="63"/>
      <c r="AA229" s="63"/>
      <c r="AB229" s="63"/>
      <c r="AC229" s="63"/>
      <c r="AD229" s="66" t="s">
        <v>25</v>
      </c>
      <c r="AE229" s="2"/>
    </row>
    <row r="230" spans="1:31" ht="17.25" thickBot="1">
      <c r="A230" s="75">
        <v>228</v>
      </c>
      <c r="B230" s="60" t="s">
        <v>513</v>
      </c>
      <c r="C230" s="61" t="s">
        <v>2134</v>
      </c>
      <c r="D230" s="72" t="s">
        <v>105</v>
      </c>
      <c r="E230" s="61" t="s">
        <v>87</v>
      </c>
      <c r="F230" s="72" t="s">
        <v>3214</v>
      </c>
      <c r="G230" s="72">
        <v>1998</v>
      </c>
      <c r="H230" s="73">
        <v>1</v>
      </c>
      <c r="I230" s="74">
        <v>89</v>
      </c>
      <c r="J230" s="74">
        <v>89</v>
      </c>
      <c r="K230" s="74">
        <v>98.9</v>
      </c>
      <c r="L230" s="74">
        <v>1</v>
      </c>
      <c r="M230" s="73">
        <v>1</v>
      </c>
      <c r="N230" s="74">
        <v>89</v>
      </c>
      <c r="O230" s="63">
        <v>0</v>
      </c>
      <c r="P230" s="62">
        <v>0</v>
      </c>
      <c r="Q230" s="63"/>
      <c r="R230" s="63">
        <v>0</v>
      </c>
      <c r="S230" s="62">
        <v>0</v>
      </c>
      <c r="T230" s="74">
        <v>1</v>
      </c>
      <c r="U230" s="74">
        <v>2</v>
      </c>
      <c r="V230" s="88">
        <v>-1</v>
      </c>
      <c r="W230" s="88">
        <v>-1.01</v>
      </c>
      <c r="X230" s="88">
        <v>-1.01</v>
      </c>
      <c r="Y230" s="73">
        <v>1.2</v>
      </c>
      <c r="Z230" s="74">
        <v>0.7</v>
      </c>
      <c r="AA230" s="89">
        <v>0.4</v>
      </c>
      <c r="AB230" s="89">
        <v>0.42</v>
      </c>
      <c r="AC230" s="89">
        <v>6.05</v>
      </c>
      <c r="AD230" s="66" t="s">
        <v>25</v>
      </c>
    </row>
    <row r="231" spans="1:31" ht="17.25" thickBot="1">
      <c r="A231" s="75">
        <v>229</v>
      </c>
      <c r="B231" s="60" t="s">
        <v>3215</v>
      </c>
      <c r="C231" s="61" t="s">
        <v>2134</v>
      </c>
      <c r="D231" s="72" t="s">
        <v>103</v>
      </c>
      <c r="E231" s="61" t="s">
        <v>2646</v>
      </c>
      <c r="F231" s="72" t="s">
        <v>3216</v>
      </c>
      <c r="G231" s="72">
        <v>1997</v>
      </c>
      <c r="H231" s="73">
        <v>1</v>
      </c>
      <c r="I231" s="74">
        <v>17</v>
      </c>
      <c r="J231" s="74">
        <v>17</v>
      </c>
      <c r="K231" s="74">
        <v>18.899999999999999</v>
      </c>
      <c r="L231" s="74">
        <v>0.2</v>
      </c>
      <c r="M231" s="62">
        <v>0</v>
      </c>
      <c r="N231" s="63"/>
      <c r="O231" s="63">
        <v>0</v>
      </c>
      <c r="P231" s="73">
        <v>1</v>
      </c>
      <c r="Q231" s="74">
        <v>17</v>
      </c>
      <c r="R231" s="63">
        <v>0</v>
      </c>
      <c r="S231" s="62">
        <v>0</v>
      </c>
      <c r="T231" s="63">
        <v>0</v>
      </c>
      <c r="U231" s="74">
        <v>1</v>
      </c>
      <c r="V231" s="88">
        <v>-1</v>
      </c>
      <c r="W231" s="88">
        <v>-5.29</v>
      </c>
      <c r="X231" s="88">
        <v>-2.83</v>
      </c>
      <c r="Y231" s="73">
        <v>0.1</v>
      </c>
      <c r="Z231" s="74">
        <v>0.9</v>
      </c>
      <c r="AA231" s="88">
        <v>-0.9</v>
      </c>
      <c r="AB231" s="88">
        <v>-4.6100000000000003</v>
      </c>
      <c r="AC231" s="88">
        <v>-3.69</v>
      </c>
      <c r="AD231" s="66" t="s">
        <v>25</v>
      </c>
      <c r="AE231" s="2"/>
    </row>
    <row r="232" spans="1:31" ht="17.25" thickBot="1">
      <c r="A232" s="75">
        <v>230</v>
      </c>
      <c r="B232" s="60" t="s">
        <v>514</v>
      </c>
      <c r="C232" s="61" t="s">
        <v>2102</v>
      </c>
      <c r="D232" s="72" t="s">
        <v>103</v>
      </c>
      <c r="E232" s="61" t="s">
        <v>73</v>
      </c>
      <c r="F232" s="72" t="s">
        <v>3217</v>
      </c>
      <c r="G232" s="72">
        <v>1994</v>
      </c>
      <c r="H232" s="73">
        <v>1</v>
      </c>
      <c r="I232" s="74">
        <v>73</v>
      </c>
      <c r="J232" s="74">
        <v>73</v>
      </c>
      <c r="K232" s="74">
        <v>81.099999999999994</v>
      </c>
      <c r="L232" s="74">
        <v>0.8</v>
      </c>
      <c r="M232" s="73">
        <v>1</v>
      </c>
      <c r="N232" s="74">
        <v>73</v>
      </c>
      <c r="O232" s="63">
        <v>0</v>
      </c>
      <c r="P232" s="62">
        <v>0</v>
      </c>
      <c r="Q232" s="63"/>
      <c r="R232" s="63">
        <v>0</v>
      </c>
      <c r="S232" s="73">
        <v>3</v>
      </c>
      <c r="T232" s="74">
        <v>2</v>
      </c>
      <c r="U232" s="63">
        <v>0</v>
      </c>
      <c r="V232" s="89">
        <v>2</v>
      </c>
      <c r="W232" s="89">
        <v>2.4700000000000002</v>
      </c>
      <c r="X232" s="88">
        <v>-2.83</v>
      </c>
      <c r="Y232" s="73">
        <v>2.2999999999999998</v>
      </c>
      <c r="Z232" s="74">
        <v>0.4</v>
      </c>
      <c r="AA232" s="89">
        <v>1.9</v>
      </c>
      <c r="AB232" s="89">
        <v>2.31</v>
      </c>
      <c r="AC232" s="88">
        <v>-1.23</v>
      </c>
      <c r="AD232" s="66" t="s">
        <v>25</v>
      </c>
      <c r="AE232" s="2"/>
    </row>
    <row r="233" spans="1:31" ht="17.25" thickBot="1">
      <c r="A233" s="75">
        <v>231</v>
      </c>
      <c r="B233" s="60" t="s">
        <v>3428</v>
      </c>
      <c r="C233" s="61" t="s">
        <v>2102</v>
      </c>
      <c r="D233" s="72" t="s">
        <v>103</v>
      </c>
      <c r="E233" s="61" t="s">
        <v>2647</v>
      </c>
      <c r="F233" s="72" t="s">
        <v>3429</v>
      </c>
      <c r="G233" s="72">
        <v>2003</v>
      </c>
      <c r="H233" s="62">
        <v>0</v>
      </c>
      <c r="I233" s="63"/>
      <c r="J233" s="63"/>
      <c r="K233" s="63"/>
      <c r="L233" s="63"/>
      <c r="M233" s="62">
        <v>0</v>
      </c>
      <c r="N233" s="63"/>
      <c r="O233" s="63">
        <v>0</v>
      </c>
      <c r="P233" s="62">
        <v>0</v>
      </c>
      <c r="Q233" s="63"/>
      <c r="R233" s="74">
        <v>1</v>
      </c>
      <c r="S233" s="62"/>
      <c r="T233" s="63"/>
      <c r="U233" s="63"/>
      <c r="V233" s="63"/>
      <c r="W233" s="63"/>
      <c r="X233" s="63"/>
      <c r="Y233" s="62"/>
      <c r="Z233" s="63"/>
      <c r="AA233" s="63"/>
      <c r="AB233" s="63"/>
      <c r="AC233" s="63"/>
      <c r="AD233" s="66" t="s">
        <v>25</v>
      </c>
      <c r="AE233" s="2"/>
    </row>
    <row r="234" spans="1:31" ht="17.25" thickBot="1">
      <c r="A234" s="75">
        <v>232</v>
      </c>
      <c r="B234" s="60" t="s">
        <v>516</v>
      </c>
      <c r="C234" s="61" t="s">
        <v>2104</v>
      </c>
      <c r="D234" s="72" t="s">
        <v>2109</v>
      </c>
      <c r="E234" s="61" t="s">
        <v>69</v>
      </c>
      <c r="F234" s="72" t="s">
        <v>3430</v>
      </c>
      <c r="G234" s="72">
        <v>1995</v>
      </c>
      <c r="H234" s="62">
        <v>0</v>
      </c>
      <c r="I234" s="63"/>
      <c r="J234" s="63"/>
      <c r="K234" s="63"/>
      <c r="L234" s="63"/>
      <c r="M234" s="62">
        <v>0</v>
      </c>
      <c r="N234" s="63"/>
      <c r="O234" s="63">
        <v>0</v>
      </c>
      <c r="P234" s="62">
        <v>0</v>
      </c>
      <c r="Q234" s="63"/>
      <c r="R234" s="74">
        <v>1</v>
      </c>
      <c r="S234" s="62"/>
      <c r="T234" s="63"/>
      <c r="U234" s="63"/>
      <c r="V234" s="63"/>
      <c r="W234" s="63"/>
      <c r="X234" s="63"/>
      <c r="Y234" s="62"/>
      <c r="Z234" s="63"/>
      <c r="AA234" s="63"/>
      <c r="AB234" s="63"/>
      <c r="AC234" s="63"/>
      <c r="AD234" s="66" t="s">
        <v>25</v>
      </c>
      <c r="AE234" s="2"/>
    </row>
    <row r="235" spans="1:31" ht="17.25" thickBot="1">
      <c r="A235" s="75">
        <v>233</v>
      </c>
      <c r="B235" s="60" t="s">
        <v>517</v>
      </c>
      <c r="C235" s="61" t="s">
        <v>2112</v>
      </c>
      <c r="D235" s="72" t="s">
        <v>103</v>
      </c>
      <c r="E235" s="61" t="s">
        <v>63</v>
      </c>
      <c r="F235" s="72" t="s">
        <v>3218</v>
      </c>
      <c r="G235" s="72">
        <v>2001</v>
      </c>
      <c r="H235" s="73">
        <v>1</v>
      </c>
      <c r="I235" s="74">
        <v>85</v>
      </c>
      <c r="J235" s="74">
        <v>85</v>
      </c>
      <c r="K235" s="74">
        <v>94.4</v>
      </c>
      <c r="L235" s="74">
        <v>0.9</v>
      </c>
      <c r="M235" s="73">
        <v>1</v>
      </c>
      <c r="N235" s="74">
        <v>85</v>
      </c>
      <c r="O235" s="63">
        <v>0</v>
      </c>
      <c r="P235" s="62">
        <v>0</v>
      </c>
      <c r="Q235" s="63"/>
      <c r="R235" s="63">
        <v>0</v>
      </c>
      <c r="S235" s="73">
        <v>3</v>
      </c>
      <c r="T235" s="74">
        <v>2</v>
      </c>
      <c r="U235" s="74">
        <v>1</v>
      </c>
      <c r="V235" s="89">
        <v>1</v>
      </c>
      <c r="W235" s="89">
        <v>1.06</v>
      </c>
      <c r="X235" s="89">
        <v>1.06</v>
      </c>
      <c r="Y235" s="73">
        <v>0.6</v>
      </c>
      <c r="Z235" s="74">
        <v>1.2</v>
      </c>
      <c r="AA235" s="88">
        <v>-0.5</v>
      </c>
      <c r="AB235" s="88">
        <v>-0.56999999999999995</v>
      </c>
      <c r="AC235" s="88">
        <v>-3.97</v>
      </c>
      <c r="AD235" s="66" t="s">
        <v>25</v>
      </c>
      <c r="AE235" s="2"/>
    </row>
    <row r="236" spans="1:31" ht="17.25" thickBot="1">
      <c r="A236" s="75">
        <v>234</v>
      </c>
      <c r="B236" s="60" t="s">
        <v>84</v>
      </c>
      <c r="C236" s="61" t="s">
        <v>2111</v>
      </c>
      <c r="D236" s="72" t="s">
        <v>124</v>
      </c>
      <c r="E236" s="61" t="s">
        <v>83</v>
      </c>
      <c r="F236" s="72" t="s">
        <v>3219</v>
      </c>
      <c r="G236" s="72">
        <v>1992</v>
      </c>
      <c r="H236" s="73">
        <v>1</v>
      </c>
      <c r="I236" s="74">
        <v>90</v>
      </c>
      <c r="J236" s="74">
        <v>90</v>
      </c>
      <c r="K236" s="74">
        <v>100</v>
      </c>
      <c r="L236" s="74">
        <v>1</v>
      </c>
      <c r="M236" s="73">
        <v>1</v>
      </c>
      <c r="N236" s="74">
        <v>90</v>
      </c>
      <c r="O236" s="74">
        <v>1</v>
      </c>
      <c r="P236" s="62">
        <v>0</v>
      </c>
      <c r="Q236" s="63"/>
      <c r="R236" s="63">
        <v>0</v>
      </c>
      <c r="S236" s="62">
        <v>0</v>
      </c>
      <c r="T236" s="74">
        <v>1</v>
      </c>
      <c r="U236" s="74">
        <v>5</v>
      </c>
      <c r="V236" s="88">
        <v>-4</v>
      </c>
      <c r="W236" s="88">
        <v>-4</v>
      </c>
      <c r="X236" s="63"/>
      <c r="Y236" s="73">
        <v>1.8</v>
      </c>
      <c r="Z236" s="74">
        <v>3.3</v>
      </c>
      <c r="AA236" s="88">
        <v>-1.6</v>
      </c>
      <c r="AB236" s="88">
        <v>-1.58</v>
      </c>
      <c r="AC236" s="63"/>
      <c r="AD236" s="66" t="s">
        <v>25</v>
      </c>
      <c r="AE236" s="2"/>
    </row>
    <row r="237" spans="1:31" ht="17.25" thickBot="1">
      <c r="A237" s="75">
        <v>235</v>
      </c>
      <c r="B237" s="60" t="s">
        <v>518</v>
      </c>
      <c r="C237" s="61" t="s">
        <v>2111</v>
      </c>
      <c r="D237" s="72" t="s">
        <v>107</v>
      </c>
      <c r="E237" s="61" t="s">
        <v>69</v>
      </c>
      <c r="F237" s="72" t="s">
        <v>3220</v>
      </c>
      <c r="G237" s="72">
        <v>1998</v>
      </c>
      <c r="H237" s="73">
        <v>1</v>
      </c>
      <c r="I237" s="74">
        <v>45</v>
      </c>
      <c r="J237" s="74">
        <v>45</v>
      </c>
      <c r="K237" s="74">
        <v>50</v>
      </c>
      <c r="L237" s="74">
        <v>0.5</v>
      </c>
      <c r="M237" s="73">
        <v>1</v>
      </c>
      <c r="N237" s="74">
        <v>45</v>
      </c>
      <c r="O237" s="63">
        <v>0</v>
      </c>
      <c r="P237" s="62">
        <v>0</v>
      </c>
      <c r="Q237" s="63"/>
      <c r="R237" s="63">
        <v>0</v>
      </c>
      <c r="S237" s="73">
        <v>3</v>
      </c>
      <c r="T237" s="63">
        <v>0</v>
      </c>
      <c r="U237" s="63">
        <v>0</v>
      </c>
      <c r="V237" s="63">
        <v>0</v>
      </c>
      <c r="W237" s="63">
        <v>0</v>
      </c>
      <c r="X237" s="88">
        <v>-2</v>
      </c>
      <c r="Y237" s="73">
        <v>0.5</v>
      </c>
      <c r="Z237" s="74">
        <v>0.2</v>
      </c>
      <c r="AA237" s="89">
        <v>0.2</v>
      </c>
      <c r="AB237" s="89">
        <v>0.44</v>
      </c>
      <c r="AC237" s="89">
        <v>2.2400000000000002</v>
      </c>
      <c r="AD237" s="66" t="s">
        <v>25</v>
      </c>
      <c r="AE237" s="2"/>
    </row>
    <row r="238" spans="1:31" ht="17.25" thickBot="1">
      <c r="A238" s="75">
        <v>236</v>
      </c>
      <c r="B238" s="60" t="s">
        <v>519</v>
      </c>
      <c r="C238" s="61" t="s">
        <v>2141</v>
      </c>
      <c r="D238" s="72" t="s">
        <v>105</v>
      </c>
      <c r="E238" s="61" t="s">
        <v>71</v>
      </c>
      <c r="F238" s="72" t="s">
        <v>3221</v>
      </c>
      <c r="G238" s="72">
        <v>2002</v>
      </c>
      <c r="H238" s="73">
        <v>1</v>
      </c>
      <c r="I238" s="74">
        <v>16</v>
      </c>
      <c r="J238" s="74">
        <v>16</v>
      </c>
      <c r="K238" s="74">
        <v>17.8</v>
      </c>
      <c r="L238" s="74">
        <v>0.2</v>
      </c>
      <c r="M238" s="62">
        <v>0</v>
      </c>
      <c r="N238" s="63"/>
      <c r="O238" s="63">
        <v>0</v>
      </c>
      <c r="P238" s="73">
        <v>1</v>
      </c>
      <c r="Q238" s="74">
        <v>16</v>
      </c>
      <c r="R238" s="63">
        <v>0</v>
      </c>
      <c r="S238" s="73">
        <v>1</v>
      </c>
      <c r="T238" s="63">
        <v>0</v>
      </c>
      <c r="U238" s="63">
        <v>0</v>
      </c>
      <c r="V238" s="63">
        <v>0</v>
      </c>
      <c r="W238" s="63">
        <v>0</v>
      </c>
      <c r="X238" s="63">
        <v>0</v>
      </c>
      <c r="Y238" s="73">
        <v>0.2</v>
      </c>
      <c r="Z238" s="74">
        <v>0.4</v>
      </c>
      <c r="AA238" s="88">
        <v>-0.2</v>
      </c>
      <c r="AB238" s="88">
        <v>-1.0900000000000001</v>
      </c>
      <c r="AC238" s="88">
        <v>-0.18</v>
      </c>
      <c r="AD238" s="66" t="s">
        <v>25</v>
      </c>
      <c r="AE238" s="2"/>
    </row>
    <row r="239" spans="1:31" ht="17.25" thickBot="1">
      <c r="A239" s="75">
        <v>237</v>
      </c>
      <c r="B239" s="60" t="s">
        <v>520</v>
      </c>
      <c r="C239" s="61" t="s">
        <v>2104</v>
      </c>
      <c r="D239" s="72" t="s">
        <v>103</v>
      </c>
      <c r="E239" s="61" t="s">
        <v>85</v>
      </c>
      <c r="F239" s="72" t="s">
        <v>3431</v>
      </c>
      <c r="G239" s="72">
        <v>1997</v>
      </c>
      <c r="H239" s="62">
        <v>0</v>
      </c>
      <c r="I239" s="63"/>
      <c r="J239" s="63"/>
      <c r="K239" s="63"/>
      <c r="L239" s="63"/>
      <c r="M239" s="62">
        <v>0</v>
      </c>
      <c r="N239" s="63"/>
      <c r="O239" s="63">
        <v>0</v>
      </c>
      <c r="P239" s="62">
        <v>0</v>
      </c>
      <c r="Q239" s="63"/>
      <c r="R239" s="74">
        <v>1</v>
      </c>
      <c r="S239" s="62"/>
      <c r="T239" s="63"/>
      <c r="U239" s="63"/>
      <c r="V239" s="63"/>
      <c r="W239" s="63"/>
      <c r="X239" s="63"/>
      <c r="Y239" s="62"/>
      <c r="Z239" s="63"/>
      <c r="AA239" s="63"/>
      <c r="AB239" s="63"/>
      <c r="AC239" s="63"/>
      <c r="AD239" s="66" t="s">
        <v>25</v>
      </c>
    </row>
    <row r="240" spans="1:31" ht="17.25" thickBot="1">
      <c r="A240" s="75">
        <v>238</v>
      </c>
      <c r="B240" s="60" t="s">
        <v>521</v>
      </c>
      <c r="C240" s="61" t="s">
        <v>2150</v>
      </c>
      <c r="D240" s="72" t="s">
        <v>2123</v>
      </c>
      <c r="E240" s="61" t="s">
        <v>79</v>
      </c>
      <c r="F240" s="72" t="s">
        <v>3432</v>
      </c>
      <c r="G240" s="72">
        <v>1991</v>
      </c>
      <c r="H240" s="62">
        <v>0</v>
      </c>
      <c r="I240" s="63"/>
      <c r="J240" s="63"/>
      <c r="K240" s="63"/>
      <c r="L240" s="63"/>
      <c r="M240" s="62">
        <v>0</v>
      </c>
      <c r="N240" s="63"/>
      <c r="O240" s="63">
        <v>0</v>
      </c>
      <c r="P240" s="62">
        <v>0</v>
      </c>
      <c r="Q240" s="63"/>
      <c r="R240" s="74">
        <v>1</v>
      </c>
      <c r="S240" s="62"/>
      <c r="T240" s="63"/>
      <c r="U240" s="63"/>
      <c r="V240" s="63"/>
      <c r="W240" s="63"/>
      <c r="X240" s="63"/>
      <c r="Y240" s="62"/>
      <c r="Z240" s="63"/>
      <c r="AA240" s="63"/>
      <c r="AB240" s="63"/>
      <c r="AC240" s="63"/>
      <c r="AD240" s="66" t="s">
        <v>25</v>
      </c>
    </row>
    <row r="241" spans="1:30" ht="17.25" thickBot="1">
      <c r="A241" s="75">
        <v>239</v>
      </c>
      <c r="B241" s="60" t="s">
        <v>3433</v>
      </c>
      <c r="C241" s="61" t="s">
        <v>2102</v>
      </c>
      <c r="D241" s="72" t="s">
        <v>124</v>
      </c>
      <c r="E241" s="61" t="s">
        <v>85</v>
      </c>
      <c r="F241" s="72" t="s">
        <v>3019</v>
      </c>
      <c r="G241" s="72">
        <v>1994</v>
      </c>
      <c r="H241" s="62">
        <v>0</v>
      </c>
      <c r="I241" s="63"/>
      <c r="J241" s="63"/>
      <c r="K241" s="63"/>
      <c r="L241" s="63"/>
      <c r="M241" s="62">
        <v>0</v>
      </c>
      <c r="N241" s="63"/>
      <c r="O241" s="63">
        <v>0</v>
      </c>
      <c r="P241" s="62">
        <v>0</v>
      </c>
      <c r="Q241" s="63"/>
      <c r="R241" s="74">
        <v>1</v>
      </c>
      <c r="S241" s="62"/>
      <c r="T241" s="63"/>
      <c r="U241" s="63"/>
      <c r="V241" s="63"/>
      <c r="W241" s="63"/>
      <c r="X241" s="63"/>
      <c r="Y241" s="62"/>
      <c r="Z241" s="63"/>
      <c r="AA241" s="63"/>
      <c r="AB241" s="63"/>
      <c r="AC241" s="63"/>
      <c r="AD241" s="66" t="s">
        <v>25</v>
      </c>
    </row>
    <row r="242" spans="1:30" ht="17.25" thickBot="1">
      <c r="A242" s="75">
        <v>240</v>
      </c>
      <c r="B242" s="60" t="s">
        <v>522</v>
      </c>
      <c r="C242" s="61" t="s">
        <v>2104</v>
      </c>
      <c r="D242" s="72" t="s">
        <v>103</v>
      </c>
      <c r="E242" s="61" t="s">
        <v>96</v>
      </c>
      <c r="F242" s="72" t="s">
        <v>3165</v>
      </c>
      <c r="G242" s="72">
        <v>1996</v>
      </c>
      <c r="H242" s="73">
        <v>1</v>
      </c>
      <c r="I242" s="74">
        <v>71</v>
      </c>
      <c r="J242" s="74">
        <v>71</v>
      </c>
      <c r="K242" s="74">
        <v>78.900000000000006</v>
      </c>
      <c r="L242" s="74">
        <v>0.8</v>
      </c>
      <c r="M242" s="73">
        <v>1</v>
      </c>
      <c r="N242" s="74">
        <v>71</v>
      </c>
      <c r="O242" s="63">
        <v>0</v>
      </c>
      <c r="P242" s="62">
        <v>0</v>
      </c>
      <c r="Q242" s="63"/>
      <c r="R242" s="63">
        <v>0</v>
      </c>
      <c r="S242" s="62">
        <v>0</v>
      </c>
      <c r="T242" s="63">
        <v>0</v>
      </c>
      <c r="U242" s="63">
        <v>0</v>
      </c>
      <c r="V242" s="63">
        <v>0</v>
      </c>
      <c r="W242" s="63">
        <v>0</v>
      </c>
      <c r="X242" s="89">
        <v>4.74</v>
      </c>
      <c r="Y242" s="73">
        <v>2.4</v>
      </c>
      <c r="Z242" s="74">
        <v>0.3</v>
      </c>
      <c r="AA242" s="89">
        <v>2.1</v>
      </c>
      <c r="AB242" s="89">
        <v>2.66</v>
      </c>
      <c r="AC242" s="89">
        <v>6.82</v>
      </c>
      <c r="AD242" s="66" t="s">
        <v>25</v>
      </c>
    </row>
    <row r="243" spans="1:30" ht="17.25" thickBot="1">
      <c r="A243" s="75">
        <v>241</v>
      </c>
      <c r="B243" s="60" t="s">
        <v>523</v>
      </c>
      <c r="C243" s="61" t="s">
        <v>2107</v>
      </c>
      <c r="D243" s="72" t="s">
        <v>107</v>
      </c>
      <c r="E243" s="61" t="s">
        <v>75</v>
      </c>
      <c r="F243" s="72" t="s">
        <v>3434</v>
      </c>
      <c r="G243" s="72">
        <v>1995</v>
      </c>
      <c r="H243" s="62">
        <v>0</v>
      </c>
      <c r="I243" s="63"/>
      <c r="J243" s="63"/>
      <c r="K243" s="63"/>
      <c r="L243" s="63"/>
      <c r="M243" s="62">
        <v>0</v>
      </c>
      <c r="N243" s="63"/>
      <c r="O243" s="63">
        <v>0</v>
      </c>
      <c r="P243" s="62">
        <v>0</v>
      </c>
      <c r="Q243" s="63"/>
      <c r="R243" s="74">
        <v>1</v>
      </c>
      <c r="S243" s="62"/>
      <c r="T243" s="63"/>
      <c r="U243" s="63"/>
      <c r="V243" s="63"/>
      <c r="W243" s="63"/>
      <c r="X243" s="63"/>
      <c r="Y243" s="62"/>
      <c r="Z243" s="63"/>
      <c r="AA243" s="63"/>
      <c r="AB243" s="63"/>
      <c r="AC243" s="63"/>
      <c r="AD243" s="66" t="s">
        <v>25</v>
      </c>
    </row>
    <row r="244" spans="1:30" ht="17.25" thickBot="1">
      <c r="A244" s="75">
        <v>242</v>
      </c>
      <c r="B244" s="60" t="s">
        <v>524</v>
      </c>
      <c r="C244" s="61" t="s">
        <v>2150</v>
      </c>
      <c r="D244" s="72" t="s">
        <v>103</v>
      </c>
      <c r="E244" s="61" t="s">
        <v>77</v>
      </c>
      <c r="F244" s="72" t="s">
        <v>3222</v>
      </c>
      <c r="G244" s="72">
        <v>1999</v>
      </c>
      <c r="H244" s="73">
        <v>1</v>
      </c>
      <c r="I244" s="74">
        <v>90</v>
      </c>
      <c r="J244" s="74">
        <v>90</v>
      </c>
      <c r="K244" s="74">
        <v>100</v>
      </c>
      <c r="L244" s="74">
        <v>1</v>
      </c>
      <c r="M244" s="73">
        <v>1</v>
      </c>
      <c r="N244" s="74">
        <v>90</v>
      </c>
      <c r="O244" s="74">
        <v>1</v>
      </c>
      <c r="P244" s="62">
        <v>0</v>
      </c>
      <c r="Q244" s="63"/>
      <c r="R244" s="63">
        <v>0</v>
      </c>
      <c r="S244" s="73">
        <v>1</v>
      </c>
      <c r="T244" s="74">
        <v>2</v>
      </c>
      <c r="U244" s="74">
        <v>2</v>
      </c>
      <c r="V244" s="63">
        <v>0</v>
      </c>
      <c r="W244" s="63">
        <v>0</v>
      </c>
      <c r="X244" s="63"/>
      <c r="Y244" s="73">
        <v>2.2000000000000002</v>
      </c>
      <c r="Z244" s="74">
        <v>1.3</v>
      </c>
      <c r="AA244" s="89">
        <v>0.9</v>
      </c>
      <c r="AB244" s="89">
        <v>0.94</v>
      </c>
      <c r="AC244" s="63"/>
      <c r="AD244" s="66" t="s">
        <v>25</v>
      </c>
    </row>
    <row r="245" spans="1:30" ht="17.25" thickBot="1">
      <c r="A245" s="75">
        <v>243</v>
      </c>
      <c r="B245" s="60" t="s">
        <v>3223</v>
      </c>
      <c r="C245" s="61" t="s">
        <v>2102</v>
      </c>
      <c r="D245" s="72" t="s">
        <v>105</v>
      </c>
      <c r="E245" s="61" t="s">
        <v>65</v>
      </c>
      <c r="F245" s="72" t="s">
        <v>3224</v>
      </c>
      <c r="G245" s="72">
        <v>2002</v>
      </c>
      <c r="H245" s="73">
        <v>1</v>
      </c>
      <c r="I245" s="74">
        <v>1</v>
      </c>
      <c r="J245" s="74">
        <v>1</v>
      </c>
      <c r="K245" s="74">
        <v>1.1000000000000001</v>
      </c>
      <c r="L245" s="63">
        <v>0</v>
      </c>
      <c r="M245" s="62">
        <v>0</v>
      </c>
      <c r="N245" s="63"/>
      <c r="O245" s="63">
        <v>0</v>
      </c>
      <c r="P245" s="73">
        <v>1</v>
      </c>
      <c r="Q245" s="74">
        <v>1</v>
      </c>
      <c r="R245" s="63">
        <v>0</v>
      </c>
      <c r="S245" s="73">
        <v>3</v>
      </c>
      <c r="T245" s="63">
        <v>0</v>
      </c>
      <c r="U245" s="63">
        <v>0</v>
      </c>
      <c r="V245" s="63">
        <v>0</v>
      </c>
      <c r="W245" s="63">
        <v>0</v>
      </c>
      <c r="X245" s="88">
        <v>-3.03</v>
      </c>
      <c r="Y245" s="62">
        <v>0</v>
      </c>
      <c r="Z245" s="63">
        <v>0</v>
      </c>
      <c r="AA245" s="63">
        <v>0</v>
      </c>
      <c r="AB245" s="89">
        <v>3.22</v>
      </c>
      <c r="AC245" s="89">
        <v>1.62</v>
      </c>
      <c r="AD245" s="66" t="s">
        <v>25</v>
      </c>
    </row>
    <row r="246" spans="1:30" ht="17.25" thickBot="1">
      <c r="A246" s="75">
        <v>244</v>
      </c>
      <c r="B246" s="60" t="s">
        <v>3435</v>
      </c>
      <c r="C246" s="61" t="s">
        <v>2102</v>
      </c>
      <c r="D246" s="72" t="s">
        <v>2109</v>
      </c>
      <c r="E246" s="61" t="s">
        <v>2999</v>
      </c>
      <c r="F246" s="72" t="s">
        <v>3341</v>
      </c>
      <c r="G246" s="72">
        <v>1999</v>
      </c>
      <c r="H246" s="62">
        <v>0</v>
      </c>
      <c r="I246" s="63"/>
      <c r="J246" s="63"/>
      <c r="K246" s="63"/>
      <c r="L246" s="63"/>
      <c r="M246" s="62">
        <v>0</v>
      </c>
      <c r="N246" s="63"/>
      <c r="O246" s="63">
        <v>0</v>
      </c>
      <c r="P246" s="62">
        <v>0</v>
      </c>
      <c r="Q246" s="63"/>
      <c r="R246" s="74">
        <v>1</v>
      </c>
      <c r="S246" s="62"/>
      <c r="T246" s="63"/>
      <c r="U246" s="63"/>
      <c r="V246" s="63"/>
      <c r="W246" s="63"/>
      <c r="X246" s="63"/>
      <c r="Y246" s="62"/>
      <c r="Z246" s="63"/>
      <c r="AA246" s="63"/>
      <c r="AB246" s="63"/>
      <c r="AC246" s="63"/>
      <c r="AD246" s="66" t="s">
        <v>25</v>
      </c>
    </row>
    <row r="247" spans="1:30" ht="17.25" thickBot="1">
      <c r="A247" s="75">
        <v>245</v>
      </c>
      <c r="B247" s="60" t="s">
        <v>3436</v>
      </c>
      <c r="C247" s="61" t="s">
        <v>2102</v>
      </c>
      <c r="D247" s="72" t="s">
        <v>105</v>
      </c>
      <c r="E247" s="61" t="s">
        <v>79</v>
      </c>
      <c r="F247" s="72" t="s">
        <v>3437</v>
      </c>
      <c r="G247" s="72">
        <v>2004</v>
      </c>
      <c r="H247" s="62">
        <v>0</v>
      </c>
      <c r="I247" s="63"/>
      <c r="J247" s="63"/>
      <c r="K247" s="63"/>
      <c r="L247" s="63"/>
      <c r="M247" s="62">
        <v>0</v>
      </c>
      <c r="N247" s="63"/>
      <c r="O247" s="63">
        <v>0</v>
      </c>
      <c r="P247" s="62">
        <v>0</v>
      </c>
      <c r="Q247" s="63"/>
      <c r="R247" s="74">
        <v>1</v>
      </c>
      <c r="S247" s="62"/>
      <c r="T247" s="63"/>
      <c r="U247" s="63"/>
      <c r="V247" s="63"/>
      <c r="W247" s="63"/>
      <c r="X247" s="63"/>
      <c r="Y247" s="62"/>
      <c r="Z247" s="63"/>
      <c r="AA247" s="63"/>
      <c r="AB247" s="63"/>
      <c r="AC247" s="63"/>
      <c r="AD247" s="66" t="s">
        <v>25</v>
      </c>
    </row>
    <row r="248" spans="1:30" ht="17.25" thickBot="1">
      <c r="A248" s="75">
        <v>246</v>
      </c>
      <c r="B248" s="60" t="s">
        <v>525</v>
      </c>
      <c r="C248" s="61" t="s">
        <v>2101</v>
      </c>
      <c r="D248" s="72" t="s">
        <v>2109</v>
      </c>
      <c r="E248" s="61" t="s">
        <v>83</v>
      </c>
      <c r="F248" s="72" t="s">
        <v>3225</v>
      </c>
      <c r="G248" s="72">
        <v>1994</v>
      </c>
      <c r="H248" s="73">
        <v>1</v>
      </c>
      <c r="I248" s="74">
        <v>63</v>
      </c>
      <c r="J248" s="74">
        <v>63</v>
      </c>
      <c r="K248" s="74">
        <v>70</v>
      </c>
      <c r="L248" s="74">
        <v>0.7</v>
      </c>
      <c r="M248" s="73">
        <v>1</v>
      </c>
      <c r="N248" s="74">
        <v>63</v>
      </c>
      <c r="O248" s="63">
        <v>0</v>
      </c>
      <c r="P248" s="62">
        <v>0</v>
      </c>
      <c r="Q248" s="63"/>
      <c r="R248" s="63">
        <v>0</v>
      </c>
      <c r="S248" s="62">
        <v>0</v>
      </c>
      <c r="T248" s="74">
        <v>1</v>
      </c>
      <c r="U248" s="74">
        <v>3</v>
      </c>
      <c r="V248" s="88">
        <v>-2</v>
      </c>
      <c r="W248" s="88">
        <v>-2.86</v>
      </c>
      <c r="X248" s="89">
        <v>3.81</v>
      </c>
      <c r="Y248" s="73">
        <v>0.6</v>
      </c>
      <c r="Z248" s="74">
        <v>1.8</v>
      </c>
      <c r="AA248" s="88">
        <v>-1.2</v>
      </c>
      <c r="AB248" s="88">
        <v>-1.73</v>
      </c>
      <c r="AC248" s="88">
        <v>-0.49</v>
      </c>
      <c r="AD248" s="66" t="s">
        <v>25</v>
      </c>
    </row>
    <row r="249" spans="1:30" ht="17.25" thickBot="1">
      <c r="A249" s="75">
        <v>247</v>
      </c>
      <c r="B249" s="60" t="s">
        <v>526</v>
      </c>
      <c r="C249" s="61" t="s">
        <v>2101</v>
      </c>
      <c r="D249" s="72" t="s">
        <v>107</v>
      </c>
      <c r="E249" s="61" t="s">
        <v>87</v>
      </c>
      <c r="F249" s="72" t="s">
        <v>3226</v>
      </c>
      <c r="G249" s="72">
        <v>1996</v>
      </c>
      <c r="H249" s="73">
        <v>1</v>
      </c>
      <c r="I249" s="74">
        <v>90</v>
      </c>
      <c r="J249" s="74">
        <v>90</v>
      </c>
      <c r="K249" s="74">
        <v>100</v>
      </c>
      <c r="L249" s="74">
        <v>1</v>
      </c>
      <c r="M249" s="73">
        <v>1</v>
      </c>
      <c r="N249" s="74">
        <v>90</v>
      </c>
      <c r="O249" s="74">
        <v>1</v>
      </c>
      <c r="P249" s="62">
        <v>0</v>
      </c>
      <c r="Q249" s="63"/>
      <c r="R249" s="63">
        <v>0</v>
      </c>
      <c r="S249" s="62">
        <v>0</v>
      </c>
      <c r="T249" s="74">
        <v>1</v>
      </c>
      <c r="U249" s="74">
        <v>2</v>
      </c>
      <c r="V249" s="88">
        <v>-1</v>
      </c>
      <c r="W249" s="88">
        <v>-1</v>
      </c>
      <c r="X249" s="63"/>
      <c r="Y249" s="73">
        <v>1.2</v>
      </c>
      <c r="Z249" s="74">
        <v>0.8</v>
      </c>
      <c r="AA249" s="89">
        <v>0.4</v>
      </c>
      <c r="AB249" s="89">
        <v>0.35</v>
      </c>
      <c r="AC249" s="63"/>
      <c r="AD249" s="66" t="s">
        <v>25</v>
      </c>
    </row>
    <row r="250" spans="1:30" ht="17.25" thickBot="1">
      <c r="A250" s="75">
        <v>248</v>
      </c>
      <c r="B250" s="60" t="s">
        <v>527</v>
      </c>
      <c r="C250" s="61" t="s">
        <v>2101</v>
      </c>
      <c r="D250" s="72" t="s">
        <v>103</v>
      </c>
      <c r="E250" s="61" t="s">
        <v>69</v>
      </c>
      <c r="F250" s="72" t="s">
        <v>3227</v>
      </c>
      <c r="G250" s="72">
        <v>1996</v>
      </c>
      <c r="H250" s="73">
        <v>1</v>
      </c>
      <c r="I250" s="74">
        <v>3</v>
      </c>
      <c r="J250" s="74">
        <v>3</v>
      </c>
      <c r="K250" s="74">
        <v>3.3</v>
      </c>
      <c r="L250" s="63">
        <v>0</v>
      </c>
      <c r="M250" s="62">
        <v>0</v>
      </c>
      <c r="N250" s="63"/>
      <c r="O250" s="63">
        <v>0</v>
      </c>
      <c r="P250" s="73">
        <v>1</v>
      </c>
      <c r="Q250" s="74">
        <v>3</v>
      </c>
      <c r="R250" s="63">
        <v>0</v>
      </c>
      <c r="S250" s="73">
        <v>3</v>
      </c>
      <c r="T250" s="63">
        <v>0</v>
      </c>
      <c r="U250" s="63">
        <v>0</v>
      </c>
      <c r="V250" s="63">
        <v>0</v>
      </c>
      <c r="W250" s="63">
        <v>0</v>
      </c>
      <c r="X250" s="88">
        <v>-1.03</v>
      </c>
      <c r="Y250" s="62">
        <v>0</v>
      </c>
      <c r="Z250" s="74">
        <v>0.4</v>
      </c>
      <c r="AA250" s="88">
        <v>-0.4</v>
      </c>
      <c r="AB250" s="88">
        <v>-13.29</v>
      </c>
      <c r="AC250" s="88">
        <v>-13.04</v>
      </c>
      <c r="AD250" s="66" t="s">
        <v>25</v>
      </c>
    </row>
    <row r="251" spans="1:30" ht="17.25" thickBot="1">
      <c r="A251" s="75">
        <v>249</v>
      </c>
      <c r="B251" s="60" t="s">
        <v>528</v>
      </c>
      <c r="C251" s="61" t="s">
        <v>2128</v>
      </c>
      <c r="D251" s="72" t="s">
        <v>107</v>
      </c>
      <c r="E251" s="61" t="s">
        <v>95</v>
      </c>
      <c r="F251" s="72" t="s">
        <v>3228</v>
      </c>
      <c r="G251" s="72">
        <v>1997</v>
      </c>
      <c r="H251" s="73">
        <v>1</v>
      </c>
      <c r="I251" s="74">
        <v>31</v>
      </c>
      <c r="J251" s="74">
        <v>31</v>
      </c>
      <c r="K251" s="74">
        <v>34.4</v>
      </c>
      <c r="L251" s="74">
        <v>0.3</v>
      </c>
      <c r="M251" s="62">
        <v>0</v>
      </c>
      <c r="N251" s="63"/>
      <c r="O251" s="63">
        <v>0</v>
      </c>
      <c r="P251" s="73">
        <v>1</v>
      </c>
      <c r="Q251" s="74">
        <v>31</v>
      </c>
      <c r="R251" s="63">
        <v>0</v>
      </c>
      <c r="S251" s="73">
        <v>1</v>
      </c>
      <c r="T251" s="74">
        <v>1</v>
      </c>
      <c r="U251" s="63">
        <v>0</v>
      </c>
      <c r="V251" s="89">
        <v>1</v>
      </c>
      <c r="W251" s="89">
        <v>2.9</v>
      </c>
      <c r="X251" s="89">
        <v>4.43</v>
      </c>
      <c r="Y251" s="73">
        <v>1.1000000000000001</v>
      </c>
      <c r="Z251" s="74">
        <v>0.2</v>
      </c>
      <c r="AA251" s="89">
        <v>0.9</v>
      </c>
      <c r="AB251" s="89">
        <v>2.56</v>
      </c>
      <c r="AC251" s="89">
        <v>3.51</v>
      </c>
      <c r="AD251" s="66" t="s">
        <v>25</v>
      </c>
    </row>
    <row r="252" spans="1:30" ht="17.25" thickBot="1">
      <c r="A252" s="75">
        <v>250</v>
      </c>
      <c r="B252" s="60" t="s">
        <v>529</v>
      </c>
      <c r="C252" s="61" t="s">
        <v>2102</v>
      </c>
      <c r="D252" s="72" t="s">
        <v>107</v>
      </c>
      <c r="E252" s="61" t="s">
        <v>73</v>
      </c>
      <c r="F252" s="72" t="s">
        <v>3229</v>
      </c>
      <c r="G252" s="72">
        <v>1986</v>
      </c>
      <c r="H252" s="73">
        <v>1</v>
      </c>
      <c r="I252" s="74">
        <v>78</v>
      </c>
      <c r="J252" s="74">
        <v>78</v>
      </c>
      <c r="K252" s="74">
        <v>86.7</v>
      </c>
      <c r="L252" s="74">
        <v>0.9</v>
      </c>
      <c r="M252" s="73">
        <v>1</v>
      </c>
      <c r="N252" s="74">
        <v>78</v>
      </c>
      <c r="O252" s="63">
        <v>0</v>
      </c>
      <c r="P252" s="62">
        <v>0</v>
      </c>
      <c r="Q252" s="63"/>
      <c r="R252" s="63">
        <v>0</v>
      </c>
      <c r="S252" s="73">
        <v>3</v>
      </c>
      <c r="T252" s="74">
        <v>2</v>
      </c>
      <c r="U252" s="63">
        <v>0</v>
      </c>
      <c r="V252" s="89">
        <v>2</v>
      </c>
      <c r="W252" s="89">
        <v>2.31</v>
      </c>
      <c r="X252" s="88">
        <v>-5.19</v>
      </c>
      <c r="Y252" s="73">
        <v>2.2999999999999998</v>
      </c>
      <c r="Z252" s="74">
        <v>0.4</v>
      </c>
      <c r="AA252" s="89">
        <v>1.9</v>
      </c>
      <c r="AB252" s="89">
        <v>2.16</v>
      </c>
      <c r="AC252" s="88">
        <v>-2.85</v>
      </c>
      <c r="AD252" s="66" t="s">
        <v>25</v>
      </c>
    </row>
    <row r="253" spans="1:30" ht="17.25" thickBot="1">
      <c r="A253" s="75">
        <v>251</v>
      </c>
      <c r="B253" s="60" t="s">
        <v>530</v>
      </c>
      <c r="C253" s="61" t="s">
        <v>2102</v>
      </c>
      <c r="D253" s="72" t="s">
        <v>107</v>
      </c>
      <c r="E253" s="61" t="s">
        <v>83</v>
      </c>
      <c r="F253" s="72" t="s">
        <v>3230</v>
      </c>
      <c r="G253" s="72">
        <v>1993</v>
      </c>
      <c r="H253" s="73">
        <v>1</v>
      </c>
      <c r="I253" s="74">
        <v>30</v>
      </c>
      <c r="J253" s="74">
        <v>30</v>
      </c>
      <c r="K253" s="74">
        <v>33.299999999999997</v>
      </c>
      <c r="L253" s="74">
        <v>0.3</v>
      </c>
      <c r="M253" s="73">
        <v>1</v>
      </c>
      <c r="N253" s="74">
        <v>30</v>
      </c>
      <c r="O253" s="63">
        <v>0</v>
      </c>
      <c r="P253" s="62">
        <v>0</v>
      </c>
      <c r="Q253" s="63"/>
      <c r="R253" s="63">
        <v>0</v>
      </c>
      <c r="S253" s="62">
        <v>0</v>
      </c>
      <c r="T253" s="74">
        <v>1</v>
      </c>
      <c r="U253" s="74">
        <v>2</v>
      </c>
      <c r="V253" s="88">
        <v>-1</v>
      </c>
      <c r="W253" s="88">
        <v>-3</v>
      </c>
      <c r="X253" s="89">
        <v>1.5</v>
      </c>
      <c r="Y253" s="73">
        <v>0.3</v>
      </c>
      <c r="Z253" s="74">
        <v>1.1000000000000001</v>
      </c>
      <c r="AA253" s="88">
        <v>-0.8</v>
      </c>
      <c r="AB253" s="88">
        <v>-2.4300000000000002</v>
      </c>
      <c r="AC253" s="88">
        <v>-1.26</v>
      </c>
      <c r="AD253" s="66" t="s">
        <v>25</v>
      </c>
    </row>
    <row r="254" spans="1:30" ht="17.25" thickBot="1">
      <c r="A254" s="75">
        <v>252</v>
      </c>
      <c r="B254" s="60" t="s">
        <v>531</v>
      </c>
      <c r="C254" s="61" t="s">
        <v>2102</v>
      </c>
      <c r="D254" s="72" t="s">
        <v>107</v>
      </c>
      <c r="E254" s="61" t="s">
        <v>85</v>
      </c>
      <c r="F254" s="72" t="s">
        <v>3231</v>
      </c>
      <c r="G254" s="72">
        <v>1999</v>
      </c>
      <c r="H254" s="73">
        <v>1</v>
      </c>
      <c r="I254" s="74">
        <v>90</v>
      </c>
      <c r="J254" s="74">
        <v>90</v>
      </c>
      <c r="K254" s="74">
        <v>100</v>
      </c>
      <c r="L254" s="74">
        <v>1</v>
      </c>
      <c r="M254" s="73">
        <v>1</v>
      </c>
      <c r="N254" s="74">
        <v>90</v>
      </c>
      <c r="O254" s="74">
        <v>1</v>
      </c>
      <c r="P254" s="62">
        <v>0</v>
      </c>
      <c r="Q254" s="63"/>
      <c r="R254" s="63">
        <v>0</v>
      </c>
      <c r="S254" s="73">
        <v>3</v>
      </c>
      <c r="T254" s="74">
        <v>1</v>
      </c>
      <c r="U254" s="63">
        <v>0</v>
      </c>
      <c r="V254" s="89">
        <v>1</v>
      </c>
      <c r="W254" s="89">
        <v>1</v>
      </c>
      <c r="X254" s="63"/>
      <c r="Y254" s="73">
        <v>1.9</v>
      </c>
      <c r="Z254" s="74">
        <v>0.5</v>
      </c>
      <c r="AA254" s="89">
        <v>1.4</v>
      </c>
      <c r="AB254" s="89">
        <v>1.37</v>
      </c>
      <c r="AC254" s="63"/>
      <c r="AD254" s="66" t="s">
        <v>25</v>
      </c>
    </row>
    <row r="255" spans="1:30" ht="17.25" thickBot="1">
      <c r="A255" s="75">
        <v>253</v>
      </c>
      <c r="B255" s="60" t="s">
        <v>532</v>
      </c>
      <c r="C255" s="61" t="s">
        <v>2151</v>
      </c>
      <c r="D255" s="72" t="s">
        <v>103</v>
      </c>
      <c r="E255" s="61" t="s">
        <v>73</v>
      </c>
      <c r="F255" s="72" t="s">
        <v>3232</v>
      </c>
      <c r="G255" s="72">
        <v>1997</v>
      </c>
      <c r="H255" s="73">
        <v>1</v>
      </c>
      <c r="I255" s="74">
        <v>90</v>
      </c>
      <c r="J255" s="74">
        <v>90</v>
      </c>
      <c r="K255" s="74">
        <v>100</v>
      </c>
      <c r="L255" s="74">
        <v>1</v>
      </c>
      <c r="M255" s="73">
        <v>1</v>
      </c>
      <c r="N255" s="74">
        <v>90</v>
      </c>
      <c r="O255" s="74">
        <v>1</v>
      </c>
      <c r="P255" s="62">
        <v>0</v>
      </c>
      <c r="Q255" s="63"/>
      <c r="R255" s="63">
        <v>0</v>
      </c>
      <c r="S255" s="73">
        <v>3</v>
      </c>
      <c r="T255" s="74">
        <v>4</v>
      </c>
      <c r="U255" s="74">
        <v>1</v>
      </c>
      <c r="V255" s="89">
        <v>3</v>
      </c>
      <c r="W255" s="89">
        <v>3</v>
      </c>
      <c r="X255" s="63"/>
      <c r="Y255" s="73">
        <v>4</v>
      </c>
      <c r="Z255" s="74">
        <v>1.5</v>
      </c>
      <c r="AA255" s="89">
        <v>2.5</v>
      </c>
      <c r="AB255" s="89">
        <v>2.54</v>
      </c>
      <c r="AC255" s="63"/>
      <c r="AD255" s="66" t="s">
        <v>25</v>
      </c>
    </row>
    <row r="256" spans="1:30" ht="17.25" thickBot="1">
      <c r="A256" s="75">
        <v>254</v>
      </c>
      <c r="B256" s="60" t="s">
        <v>533</v>
      </c>
      <c r="C256" s="61" t="s">
        <v>2149</v>
      </c>
      <c r="D256" s="72" t="s">
        <v>103</v>
      </c>
      <c r="E256" s="61" t="s">
        <v>75</v>
      </c>
      <c r="F256" s="72" t="s">
        <v>3233</v>
      </c>
      <c r="G256" s="72">
        <v>1994</v>
      </c>
      <c r="H256" s="73">
        <v>1</v>
      </c>
      <c r="I256" s="74">
        <v>33</v>
      </c>
      <c r="J256" s="74">
        <v>33</v>
      </c>
      <c r="K256" s="74">
        <v>36.700000000000003</v>
      </c>
      <c r="L256" s="74">
        <v>0.4</v>
      </c>
      <c r="M256" s="62">
        <v>0</v>
      </c>
      <c r="N256" s="63"/>
      <c r="O256" s="63">
        <v>0</v>
      </c>
      <c r="P256" s="73">
        <v>1</v>
      </c>
      <c r="Q256" s="74">
        <v>33</v>
      </c>
      <c r="R256" s="63">
        <v>0</v>
      </c>
      <c r="S256" s="73">
        <v>3</v>
      </c>
      <c r="T256" s="74">
        <v>1</v>
      </c>
      <c r="U256" s="63">
        <v>0</v>
      </c>
      <c r="V256" s="89">
        <v>1</v>
      </c>
      <c r="W256" s="89">
        <v>2.73</v>
      </c>
      <c r="X256" s="89">
        <v>2.73</v>
      </c>
      <c r="Y256" s="73">
        <v>1.2</v>
      </c>
      <c r="Z256" s="74">
        <v>0.6</v>
      </c>
      <c r="AA256" s="89">
        <v>0.7</v>
      </c>
      <c r="AB256" s="89">
        <v>1.79</v>
      </c>
      <c r="AC256" s="89">
        <v>4.75</v>
      </c>
      <c r="AD256" s="66" t="s">
        <v>25</v>
      </c>
    </row>
    <row r="257" spans="1:31" ht="17.25" thickBot="1">
      <c r="A257" s="75">
        <v>255</v>
      </c>
      <c r="B257" s="60" t="s">
        <v>534</v>
      </c>
      <c r="C257" s="61" t="s">
        <v>2128</v>
      </c>
      <c r="D257" s="72" t="s">
        <v>105</v>
      </c>
      <c r="E257" s="61" t="s">
        <v>95</v>
      </c>
      <c r="F257" s="72" t="s">
        <v>3234</v>
      </c>
      <c r="G257" s="72">
        <v>1992</v>
      </c>
      <c r="H257" s="73">
        <v>1</v>
      </c>
      <c r="I257" s="74">
        <v>24</v>
      </c>
      <c r="J257" s="74">
        <v>24</v>
      </c>
      <c r="K257" s="74">
        <v>26.7</v>
      </c>
      <c r="L257" s="74">
        <v>0.3</v>
      </c>
      <c r="M257" s="62">
        <v>0</v>
      </c>
      <c r="N257" s="63"/>
      <c r="O257" s="63">
        <v>0</v>
      </c>
      <c r="P257" s="73">
        <v>1</v>
      </c>
      <c r="Q257" s="74">
        <v>24</v>
      </c>
      <c r="R257" s="63">
        <v>0</v>
      </c>
      <c r="S257" s="73">
        <v>1</v>
      </c>
      <c r="T257" s="74">
        <v>1</v>
      </c>
      <c r="U257" s="63">
        <v>0</v>
      </c>
      <c r="V257" s="89">
        <v>1</v>
      </c>
      <c r="W257" s="89">
        <v>3.75</v>
      </c>
      <c r="X257" s="89">
        <v>5.1100000000000003</v>
      </c>
      <c r="Y257" s="73">
        <v>1</v>
      </c>
      <c r="Z257" s="74">
        <v>0.2</v>
      </c>
      <c r="AA257" s="89">
        <v>0.8</v>
      </c>
      <c r="AB257" s="89">
        <v>3.04</v>
      </c>
      <c r="AC257" s="89">
        <v>3.79</v>
      </c>
      <c r="AD257" s="66" t="s">
        <v>25</v>
      </c>
    </row>
    <row r="258" spans="1:31" ht="17.25" thickBot="1">
      <c r="A258" s="75">
        <v>256</v>
      </c>
      <c r="B258" s="60" t="s">
        <v>3235</v>
      </c>
      <c r="C258" s="61" t="s">
        <v>2102</v>
      </c>
      <c r="D258" s="72" t="s">
        <v>103</v>
      </c>
      <c r="E258" s="61" t="s">
        <v>2999</v>
      </c>
      <c r="F258" s="72" t="s">
        <v>3236</v>
      </c>
      <c r="G258" s="72">
        <v>1995</v>
      </c>
      <c r="H258" s="73">
        <v>1</v>
      </c>
      <c r="I258" s="74">
        <v>90</v>
      </c>
      <c r="J258" s="74">
        <v>90</v>
      </c>
      <c r="K258" s="74">
        <v>100</v>
      </c>
      <c r="L258" s="74">
        <v>1</v>
      </c>
      <c r="M258" s="73">
        <v>1</v>
      </c>
      <c r="N258" s="74">
        <v>90</v>
      </c>
      <c r="O258" s="74">
        <v>1</v>
      </c>
      <c r="P258" s="62">
        <v>0</v>
      </c>
      <c r="Q258" s="63"/>
      <c r="R258" s="63">
        <v>0</v>
      </c>
      <c r="S258" s="62">
        <v>0</v>
      </c>
      <c r="T258" s="74">
        <v>1</v>
      </c>
      <c r="U258" s="74">
        <v>4</v>
      </c>
      <c r="V258" s="88">
        <v>-3</v>
      </c>
      <c r="W258" s="88">
        <v>-3</v>
      </c>
      <c r="X258" s="63"/>
      <c r="Y258" s="73">
        <v>1.5</v>
      </c>
      <c r="Z258" s="74">
        <v>4</v>
      </c>
      <c r="AA258" s="88">
        <v>-2.5</v>
      </c>
      <c r="AB258" s="88">
        <v>-2.54</v>
      </c>
      <c r="AC258" s="63"/>
      <c r="AD258" s="66" t="s">
        <v>25</v>
      </c>
    </row>
    <row r="259" spans="1:31" ht="17.25" thickBot="1">
      <c r="A259" s="75">
        <v>257</v>
      </c>
      <c r="B259" s="60" t="s">
        <v>535</v>
      </c>
      <c r="C259" s="61" t="s">
        <v>2102</v>
      </c>
      <c r="D259" s="72" t="s">
        <v>105</v>
      </c>
      <c r="E259" s="61" t="s">
        <v>69</v>
      </c>
      <c r="F259" s="72" t="s">
        <v>3237</v>
      </c>
      <c r="G259" s="72">
        <v>1999</v>
      </c>
      <c r="H259" s="73">
        <v>1</v>
      </c>
      <c r="I259" s="74">
        <v>67</v>
      </c>
      <c r="J259" s="74">
        <v>67</v>
      </c>
      <c r="K259" s="74">
        <v>74.400000000000006</v>
      </c>
      <c r="L259" s="74">
        <v>0.7</v>
      </c>
      <c r="M259" s="73">
        <v>1</v>
      </c>
      <c r="N259" s="74">
        <v>67</v>
      </c>
      <c r="O259" s="63">
        <v>0</v>
      </c>
      <c r="P259" s="62">
        <v>0</v>
      </c>
      <c r="Q259" s="63"/>
      <c r="R259" s="63">
        <v>0</v>
      </c>
      <c r="S259" s="73">
        <v>3</v>
      </c>
      <c r="T259" s="63">
        <v>0</v>
      </c>
      <c r="U259" s="63">
        <v>0</v>
      </c>
      <c r="V259" s="63">
        <v>0</v>
      </c>
      <c r="W259" s="63">
        <v>0</v>
      </c>
      <c r="X259" s="88">
        <v>-3.91</v>
      </c>
      <c r="Y259" s="73">
        <v>0.7</v>
      </c>
      <c r="Z259" s="74">
        <v>1.1000000000000001</v>
      </c>
      <c r="AA259" s="88">
        <v>-0.3</v>
      </c>
      <c r="AB259" s="88">
        <v>-0.45</v>
      </c>
      <c r="AC259" s="89">
        <v>0.91</v>
      </c>
      <c r="AD259" s="66" t="s">
        <v>25</v>
      </c>
    </row>
    <row r="260" spans="1:31" ht="17.25" thickBot="1">
      <c r="A260" s="75">
        <v>258</v>
      </c>
      <c r="B260" s="60" t="s">
        <v>536</v>
      </c>
      <c r="C260" s="61" t="s">
        <v>2102</v>
      </c>
      <c r="D260" s="72" t="s">
        <v>103</v>
      </c>
      <c r="E260" s="61" t="s">
        <v>91</v>
      </c>
      <c r="F260" s="72" t="s">
        <v>3438</v>
      </c>
      <c r="G260" s="72">
        <v>2004</v>
      </c>
      <c r="H260" s="62">
        <v>0</v>
      </c>
      <c r="I260" s="63"/>
      <c r="J260" s="63"/>
      <c r="K260" s="63"/>
      <c r="L260" s="63"/>
      <c r="M260" s="62">
        <v>0</v>
      </c>
      <c r="N260" s="63"/>
      <c r="O260" s="63">
        <v>0</v>
      </c>
      <c r="P260" s="62">
        <v>0</v>
      </c>
      <c r="Q260" s="63"/>
      <c r="R260" s="74">
        <v>1</v>
      </c>
      <c r="S260" s="62"/>
      <c r="T260" s="63"/>
      <c r="U260" s="63"/>
      <c r="V260" s="63"/>
      <c r="W260" s="63"/>
      <c r="X260" s="63"/>
      <c r="Y260" s="62"/>
      <c r="Z260" s="63"/>
      <c r="AA260" s="63"/>
      <c r="AB260" s="63"/>
      <c r="AC260" s="63"/>
      <c r="AD260" s="66" t="s">
        <v>25</v>
      </c>
    </row>
    <row r="261" spans="1:31" ht="17.25" thickBot="1">
      <c r="A261" s="75">
        <v>259</v>
      </c>
      <c r="B261" s="60" t="s">
        <v>537</v>
      </c>
      <c r="C261" s="61" t="s">
        <v>2152</v>
      </c>
      <c r="D261" s="72" t="s">
        <v>2100</v>
      </c>
      <c r="E261" s="61" t="s">
        <v>81</v>
      </c>
      <c r="F261" s="72" t="s">
        <v>3238</v>
      </c>
      <c r="G261" s="72">
        <v>2001</v>
      </c>
      <c r="H261" s="73">
        <v>1</v>
      </c>
      <c r="I261" s="74">
        <v>10</v>
      </c>
      <c r="J261" s="74">
        <v>10</v>
      </c>
      <c r="K261" s="74">
        <v>11.1</v>
      </c>
      <c r="L261" s="74">
        <v>0.1</v>
      </c>
      <c r="M261" s="62">
        <v>0</v>
      </c>
      <c r="N261" s="63"/>
      <c r="O261" s="63">
        <v>0</v>
      </c>
      <c r="P261" s="73">
        <v>1</v>
      </c>
      <c r="Q261" s="74">
        <v>10</v>
      </c>
      <c r="R261" s="63">
        <v>0</v>
      </c>
      <c r="S261" s="73">
        <v>1</v>
      </c>
      <c r="T261" s="63">
        <v>0</v>
      </c>
      <c r="U261" s="63">
        <v>0</v>
      </c>
      <c r="V261" s="63">
        <v>0</v>
      </c>
      <c r="W261" s="63">
        <v>0</v>
      </c>
      <c r="X261" s="63">
        <v>0</v>
      </c>
      <c r="Y261" s="62">
        <v>0</v>
      </c>
      <c r="Z261" s="63">
        <v>0</v>
      </c>
      <c r="AA261" s="63">
        <v>0</v>
      </c>
      <c r="AB261" s="88">
        <v>-0.33</v>
      </c>
      <c r="AC261" s="88">
        <v>-0.47</v>
      </c>
      <c r="AD261" s="66" t="s">
        <v>25</v>
      </c>
    </row>
    <row r="262" spans="1:31" ht="17.25" thickBot="1">
      <c r="A262" s="75">
        <v>260</v>
      </c>
      <c r="B262" s="60" t="s">
        <v>3439</v>
      </c>
      <c r="C262" s="61" t="s">
        <v>3440</v>
      </c>
      <c r="D262" s="72" t="s">
        <v>124</v>
      </c>
      <c r="E262" s="61" t="s">
        <v>2646</v>
      </c>
      <c r="F262" s="72" t="s">
        <v>3441</v>
      </c>
      <c r="G262" s="72">
        <v>1998</v>
      </c>
      <c r="H262" s="62">
        <v>0</v>
      </c>
      <c r="I262" s="63"/>
      <c r="J262" s="63"/>
      <c r="K262" s="63"/>
      <c r="L262" s="63"/>
      <c r="M262" s="62">
        <v>0</v>
      </c>
      <c r="N262" s="63"/>
      <c r="O262" s="63">
        <v>0</v>
      </c>
      <c r="P262" s="62">
        <v>0</v>
      </c>
      <c r="Q262" s="63"/>
      <c r="R262" s="74">
        <v>1</v>
      </c>
      <c r="S262" s="62"/>
      <c r="T262" s="63"/>
      <c r="U262" s="63"/>
      <c r="V262" s="63"/>
      <c r="W262" s="63"/>
      <c r="X262" s="63"/>
      <c r="Y262" s="62"/>
      <c r="Z262" s="63"/>
      <c r="AA262" s="63"/>
      <c r="AB262" s="63"/>
      <c r="AC262" s="63"/>
      <c r="AD262" s="66" t="s">
        <v>25</v>
      </c>
    </row>
    <row r="263" spans="1:31" ht="17.25" thickBot="1">
      <c r="A263" s="75">
        <v>261</v>
      </c>
      <c r="B263" s="60" t="s">
        <v>538</v>
      </c>
      <c r="C263" s="61" t="s">
        <v>2102</v>
      </c>
      <c r="D263" s="72" t="s">
        <v>103</v>
      </c>
      <c r="E263" s="61" t="s">
        <v>67</v>
      </c>
      <c r="F263" s="72" t="s">
        <v>3239</v>
      </c>
      <c r="G263" s="72">
        <v>1995</v>
      </c>
      <c r="H263" s="73">
        <v>1</v>
      </c>
      <c r="I263" s="74">
        <v>5</v>
      </c>
      <c r="J263" s="74">
        <v>5</v>
      </c>
      <c r="K263" s="74">
        <v>5.6</v>
      </c>
      <c r="L263" s="74">
        <v>0.1</v>
      </c>
      <c r="M263" s="62">
        <v>0</v>
      </c>
      <c r="N263" s="63"/>
      <c r="O263" s="63">
        <v>0</v>
      </c>
      <c r="P263" s="73">
        <v>1</v>
      </c>
      <c r="Q263" s="74">
        <v>5</v>
      </c>
      <c r="R263" s="63">
        <v>0</v>
      </c>
      <c r="S263" s="73">
        <v>3</v>
      </c>
      <c r="T263" s="74">
        <v>1</v>
      </c>
      <c r="U263" s="63">
        <v>0</v>
      </c>
      <c r="V263" s="89">
        <v>1</v>
      </c>
      <c r="W263" s="89">
        <v>18</v>
      </c>
      <c r="X263" s="89">
        <v>14.82</v>
      </c>
      <c r="Y263" s="73">
        <v>0.6</v>
      </c>
      <c r="Z263" s="74">
        <v>0.3</v>
      </c>
      <c r="AA263" s="89">
        <v>0.3</v>
      </c>
      <c r="AB263" s="89">
        <v>4.57</v>
      </c>
      <c r="AC263" s="89">
        <v>3.17</v>
      </c>
      <c r="AD263" s="66" t="s">
        <v>25</v>
      </c>
      <c r="AE263" s="2"/>
    </row>
    <row r="264" spans="1:31" ht="17.25" thickBot="1">
      <c r="A264" s="75">
        <v>262</v>
      </c>
      <c r="B264" s="60" t="s">
        <v>539</v>
      </c>
      <c r="C264" s="61" t="s">
        <v>2152</v>
      </c>
      <c r="D264" s="72" t="s">
        <v>107</v>
      </c>
      <c r="E264" s="61" t="s">
        <v>96</v>
      </c>
      <c r="F264" s="72" t="s">
        <v>3442</v>
      </c>
      <c r="G264" s="72">
        <v>1999</v>
      </c>
      <c r="H264" s="62">
        <v>0</v>
      </c>
      <c r="I264" s="63"/>
      <c r="J264" s="63"/>
      <c r="K264" s="63"/>
      <c r="L264" s="63"/>
      <c r="M264" s="62">
        <v>0</v>
      </c>
      <c r="N264" s="63"/>
      <c r="O264" s="63">
        <v>0</v>
      </c>
      <c r="P264" s="62">
        <v>0</v>
      </c>
      <c r="Q264" s="63"/>
      <c r="R264" s="74">
        <v>1</v>
      </c>
      <c r="S264" s="62"/>
      <c r="T264" s="63"/>
      <c r="U264" s="63"/>
      <c r="V264" s="63"/>
      <c r="W264" s="63"/>
      <c r="X264" s="63"/>
      <c r="Y264" s="62"/>
      <c r="Z264" s="63"/>
      <c r="AA264" s="63"/>
      <c r="AB264" s="63"/>
      <c r="AC264" s="63"/>
      <c r="AD264" s="66" t="s">
        <v>25</v>
      </c>
    </row>
    <row r="265" spans="1:31" ht="17.25" thickBot="1">
      <c r="A265" s="75">
        <v>263</v>
      </c>
      <c r="B265" s="60" t="s">
        <v>645</v>
      </c>
      <c r="C265" s="61" t="s">
        <v>2158</v>
      </c>
      <c r="D265" s="72" t="s">
        <v>105</v>
      </c>
      <c r="E265" s="61" t="s">
        <v>2999</v>
      </c>
      <c r="F265" s="72" t="s">
        <v>3240</v>
      </c>
      <c r="G265" s="72">
        <v>1994</v>
      </c>
      <c r="H265" s="73">
        <v>1</v>
      </c>
      <c r="I265" s="74">
        <v>90</v>
      </c>
      <c r="J265" s="74">
        <v>90</v>
      </c>
      <c r="K265" s="74">
        <v>100</v>
      </c>
      <c r="L265" s="74">
        <v>1</v>
      </c>
      <c r="M265" s="73">
        <v>1</v>
      </c>
      <c r="N265" s="74">
        <v>90</v>
      </c>
      <c r="O265" s="74">
        <v>1</v>
      </c>
      <c r="P265" s="62">
        <v>0</v>
      </c>
      <c r="Q265" s="63"/>
      <c r="R265" s="63">
        <v>0</v>
      </c>
      <c r="S265" s="62">
        <v>0</v>
      </c>
      <c r="T265" s="74">
        <v>1</v>
      </c>
      <c r="U265" s="74">
        <v>4</v>
      </c>
      <c r="V265" s="88">
        <v>-3</v>
      </c>
      <c r="W265" s="88">
        <v>-3</v>
      </c>
      <c r="X265" s="63"/>
      <c r="Y265" s="73">
        <v>1.5</v>
      </c>
      <c r="Z265" s="74">
        <v>4</v>
      </c>
      <c r="AA265" s="88">
        <v>-2.5</v>
      </c>
      <c r="AB265" s="88">
        <v>-2.54</v>
      </c>
      <c r="AC265" s="63"/>
      <c r="AD265" s="66" t="s">
        <v>25</v>
      </c>
    </row>
    <row r="266" spans="1:31" ht="17.25" thickBot="1">
      <c r="A266" s="75">
        <v>264</v>
      </c>
      <c r="B266" s="60" t="s">
        <v>540</v>
      </c>
      <c r="C266" s="61" t="s">
        <v>2102</v>
      </c>
      <c r="D266" s="72" t="s">
        <v>2109</v>
      </c>
      <c r="E266" s="61" t="s">
        <v>63</v>
      </c>
      <c r="F266" s="72" t="s">
        <v>3443</v>
      </c>
      <c r="G266" s="72">
        <v>1999</v>
      </c>
      <c r="H266" s="62">
        <v>0</v>
      </c>
      <c r="I266" s="63"/>
      <c r="J266" s="63"/>
      <c r="K266" s="63"/>
      <c r="L266" s="63"/>
      <c r="M266" s="62">
        <v>0</v>
      </c>
      <c r="N266" s="63"/>
      <c r="O266" s="63">
        <v>0</v>
      </c>
      <c r="P266" s="62">
        <v>0</v>
      </c>
      <c r="Q266" s="63"/>
      <c r="R266" s="74">
        <v>1</v>
      </c>
      <c r="S266" s="62"/>
      <c r="T266" s="63"/>
      <c r="U266" s="63"/>
      <c r="V266" s="63"/>
      <c r="W266" s="63"/>
      <c r="X266" s="63"/>
      <c r="Y266" s="62"/>
      <c r="Z266" s="63"/>
      <c r="AA266" s="63"/>
      <c r="AB266" s="63"/>
      <c r="AC266" s="63"/>
      <c r="AD266" s="66" t="s">
        <v>25</v>
      </c>
    </row>
    <row r="267" spans="1:31" ht="17.25" thickBot="1">
      <c r="A267" s="75">
        <v>265</v>
      </c>
      <c r="B267" s="60" t="s">
        <v>541</v>
      </c>
      <c r="C267" s="61" t="s">
        <v>2112</v>
      </c>
      <c r="D267" s="72" t="s">
        <v>124</v>
      </c>
      <c r="E267" s="61" t="s">
        <v>95</v>
      </c>
      <c r="F267" s="72" t="s">
        <v>3241</v>
      </c>
      <c r="G267" s="72">
        <v>1989</v>
      </c>
      <c r="H267" s="73">
        <v>1</v>
      </c>
      <c r="I267" s="74">
        <v>90</v>
      </c>
      <c r="J267" s="74">
        <v>90</v>
      </c>
      <c r="K267" s="74">
        <v>100</v>
      </c>
      <c r="L267" s="74">
        <v>1</v>
      </c>
      <c r="M267" s="73">
        <v>1</v>
      </c>
      <c r="N267" s="74">
        <v>90</v>
      </c>
      <c r="O267" s="74">
        <v>1</v>
      </c>
      <c r="P267" s="62">
        <v>0</v>
      </c>
      <c r="Q267" s="63"/>
      <c r="R267" s="63">
        <v>0</v>
      </c>
      <c r="S267" s="73">
        <v>1</v>
      </c>
      <c r="T267" s="74">
        <v>1</v>
      </c>
      <c r="U267" s="74">
        <v>1</v>
      </c>
      <c r="V267" s="63">
        <v>0</v>
      </c>
      <c r="W267" s="63">
        <v>0</v>
      </c>
      <c r="X267" s="63"/>
      <c r="Y267" s="73">
        <v>1.3</v>
      </c>
      <c r="Z267" s="74">
        <v>1.1000000000000001</v>
      </c>
      <c r="AA267" s="89">
        <v>0.3</v>
      </c>
      <c r="AB267" s="89">
        <v>0.26</v>
      </c>
      <c r="AC267" s="63"/>
      <c r="AD267" s="66" t="s">
        <v>25</v>
      </c>
    </row>
    <row r="268" spans="1:31" ht="17.25" thickBot="1">
      <c r="A268" s="75">
        <v>266</v>
      </c>
      <c r="B268" s="60" t="s">
        <v>542</v>
      </c>
      <c r="C268" s="61" t="s">
        <v>2131</v>
      </c>
      <c r="D268" s="72" t="s">
        <v>2100</v>
      </c>
      <c r="E268" s="61" t="s">
        <v>93</v>
      </c>
      <c r="F268" s="72" t="s">
        <v>3242</v>
      </c>
      <c r="G268" s="72">
        <v>2000</v>
      </c>
      <c r="H268" s="73">
        <v>1</v>
      </c>
      <c r="I268" s="74">
        <v>90</v>
      </c>
      <c r="J268" s="74">
        <v>90</v>
      </c>
      <c r="K268" s="74">
        <v>100</v>
      </c>
      <c r="L268" s="74">
        <v>1</v>
      </c>
      <c r="M268" s="73">
        <v>1</v>
      </c>
      <c r="N268" s="74">
        <v>90</v>
      </c>
      <c r="O268" s="74">
        <v>1</v>
      </c>
      <c r="P268" s="62">
        <v>0</v>
      </c>
      <c r="Q268" s="63"/>
      <c r="R268" s="63">
        <v>0</v>
      </c>
      <c r="S268" s="62">
        <v>0</v>
      </c>
      <c r="T268" s="63">
        <v>0</v>
      </c>
      <c r="U268" s="74">
        <v>1</v>
      </c>
      <c r="V268" s="88">
        <v>-1</v>
      </c>
      <c r="W268" s="88">
        <v>-1</v>
      </c>
      <c r="X268" s="63"/>
      <c r="Y268" s="73">
        <v>2.1</v>
      </c>
      <c r="Z268" s="74">
        <v>1.5</v>
      </c>
      <c r="AA268" s="89">
        <v>0.7</v>
      </c>
      <c r="AB268" s="89">
        <v>0.69</v>
      </c>
      <c r="AC268" s="63"/>
      <c r="AD268" s="66" t="s">
        <v>25</v>
      </c>
    </row>
    <row r="269" spans="1:31" ht="17.25" thickBot="1">
      <c r="A269" s="75">
        <v>267</v>
      </c>
      <c r="B269" s="60" t="s">
        <v>543</v>
      </c>
      <c r="C269" s="61" t="s">
        <v>2141</v>
      </c>
      <c r="D269" s="72" t="s">
        <v>2137</v>
      </c>
      <c r="E269" s="61" t="s">
        <v>87</v>
      </c>
      <c r="F269" s="72" t="s">
        <v>3444</v>
      </c>
      <c r="G269" s="72">
        <v>1996</v>
      </c>
      <c r="H269" s="62">
        <v>0</v>
      </c>
      <c r="I269" s="63"/>
      <c r="J269" s="63"/>
      <c r="K269" s="63"/>
      <c r="L269" s="63"/>
      <c r="M269" s="62">
        <v>0</v>
      </c>
      <c r="N269" s="63"/>
      <c r="O269" s="63">
        <v>0</v>
      </c>
      <c r="P269" s="62">
        <v>0</v>
      </c>
      <c r="Q269" s="63"/>
      <c r="R269" s="74">
        <v>1</v>
      </c>
      <c r="S269" s="62"/>
      <c r="T269" s="63"/>
      <c r="U269" s="63"/>
      <c r="V269" s="63"/>
      <c r="W269" s="63"/>
      <c r="X269" s="63"/>
      <c r="Y269" s="62"/>
      <c r="Z269" s="63"/>
      <c r="AA269" s="63"/>
      <c r="AB269" s="63"/>
      <c r="AC269" s="63"/>
      <c r="AD269" s="66" t="s">
        <v>25</v>
      </c>
    </row>
    <row r="270" spans="1:31" ht="17.25" thickBot="1">
      <c r="A270" s="75">
        <v>268</v>
      </c>
      <c r="B270" s="60" t="s">
        <v>544</v>
      </c>
      <c r="C270" s="61" t="s">
        <v>2102</v>
      </c>
      <c r="D270" s="72" t="s">
        <v>103</v>
      </c>
      <c r="E270" s="61" t="s">
        <v>63</v>
      </c>
      <c r="F270" s="72" t="s">
        <v>3243</v>
      </c>
      <c r="G270" s="72">
        <v>1999</v>
      </c>
      <c r="H270" s="73">
        <v>1</v>
      </c>
      <c r="I270" s="74">
        <v>72</v>
      </c>
      <c r="J270" s="74">
        <v>72</v>
      </c>
      <c r="K270" s="74">
        <v>80</v>
      </c>
      <c r="L270" s="74">
        <v>0.8</v>
      </c>
      <c r="M270" s="73">
        <v>1</v>
      </c>
      <c r="N270" s="74">
        <v>72</v>
      </c>
      <c r="O270" s="63">
        <v>0</v>
      </c>
      <c r="P270" s="62">
        <v>0</v>
      </c>
      <c r="Q270" s="63"/>
      <c r="R270" s="63">
        <v>0</v>
      </c>
      <c r="S270" s="73">
        <v>3</v>
      </c>
      <c r="T270" s="74">
        <v>2</v>
      </c>
      <c r="U270" s="63">
        <v>0</v>
      </c>
      <c r="V270" s="89">
        <v>2</v>
      </c>
      <c r="W270" s="89">
        <v>2.5</v>
      </c>
      <c r="X270" s="89">
        <v>7.5</v>
      </c>
      <c r="Y270" s="73">
        <v>0.4</v>
      </c>
      <c r="Z270" s="74">
        <v>0.3</v>
      </c>
      <c r="AA270" s="89">
        <v>0.1</v>
      </c>
      <c r="AB270" s="89">
        <v>0.09</v>
      </c>
      <c r="AC270" s="89">
        <v>2.36</v>
      </c>
      <c r="AD270" s="66" t="s">
        <v>25</v>
      </c>
    </row>
    <row r="271" spans="1:31" ht="17.25" thickBot="1">
      <c r="A271" s="75">
        <v>269</v>
      </c>
      <c r="B271" s="60" t="s">
        <v>3244</v>
      </c>
      <c r="C271" s="61" t="s">
        <v>2140</v>
      </c>
      <c r="D271" s="72" t="s">
        <v>105</v>
      </c>
      <c r="E271" s="61" t="s">
        <v>2647</v>
      </c>
      <c r="F271" s="72" t="s">
        <v>3245</v>
      </c>
      <c r="G271" s="72">
        <v>1991</v>
      </c>
      <c r="H271" s="73">
        <v>1</v>
      </c>
      <c r="I271" s="74">
        <v>90</v>
      </c>
      <c r="J271" s="74">
        <v>90</v>
      </c>
      <c r="K271" s="74">
        <v>100</v>
      </c>
      <c r="L271" s="74">
        <v>1</v>
      </c>
      <c r="M271" s="73">
        <v>1</v>
      </c>
      <c r="N271" s="74">
        <v>90</v>
      </c>
      <c r="O271" s="74">
        <v>1</v>
      </c>
      <c r="P271" s="62">
        <v>0</v>
      </c>
      <c r="Q271" s="63"/>
      <c r="R271" s="63">
        <v>0</v>
      </c>
      <c r="S271" s="62">
        <v>0</v>
      </c>
      <c r="T271" s="63">
        <v>0</v>
      </c>
      <c r="U271" s="74">
        <v>1</v>
      </c>
      <c r="V271" s="88">
        <v>-1</v>
      </c>
      <c r="W271" s="88">
        <v>-1</v>
      </c>
      <c r="X271" s="63"/>
      <c r="Y271" s="73">
        <v>0.5</v>
      </c>
      <c r="Z271" s="74">
        <v>1.9</v>
      </c>
      <c r="AA271" s="88">
        <v>-1.4</v>
      </c>
      <c r="AB271" s="88">
        <v>-1.37</v>
      </c>
      <c r="AC271" s="63"/>
      <c r="AD271" s="66" t="s">
        <v>25</v>
      </c>
    </row>
    <row r="272" spans="1:31" ht="17.25" thickBot="1">
      <c r="A272" s="75">
        <v>270</v>
      </c>
      <c r="B272" s="60" t="s">
        <v>545</v>
      </c>
      <c r="C272" s="61" t="s">
        <v>2131</v>
      </c>
      <c r="D272" s="72" t="s">
        <v>105</v>
      </c>
      <c r="E272" s="61" t="s">
        <v>93</v>
      </c>
      <c r="F272" s="72" t="s">
        <v>3246</v>
      </c>
      <c r="G272" s="72">
        <v>1998</v>
      </c>
      <c r="H272" s="73">
        <v>1</v>
      </c>
      <c r="I272" s="74">
        <v>90</v>
      </c>
      <c r="J272" s="74">
        <v>90</v>
      </c>
      <c r="K272" s="74">
        <v>100</v>
      </c>
      <c r="L272" s="74">
        <v>1</v>
      </c>
      <c r="M272" s="73">
        <v>1</v>
      </c>
      <c r="N272" s="74">
        <v>90</v>
      </c>
      <c r="O272" s="74">
        <v>1</v>
      </c>
      <c r="P272" s="62">
        <v>0</v>
      </c>
      <c r="Q272" s="63"/>
      <c r="R272" s="63">
        <v>0</v>
      </c>
      <c r="S272" s="62">
        <v>0</v>
      </c>
      <c r="T272" s="63">
        <v>0</v>
      </c>
      <c r="U272" s="74">
        <v>1</v>
      </c>
      <c r="V272" s="88">
        <v>-1</v>
      </c>
      <c r="W272" s="88">
        <v>-1</v>
      </c>
      <c r="X272" s="63"/>
      <c r="Y272" s="73">
        <v>2.1</v>
      </c>
      <c r="Z272" s="74">
        <v>1.5</v>
      </c>
      <c r="AA272" s="89">
        <v>0.7</v>
      </c>
      <c r="AB272" s="89">
        <v>0.69</v>
      </c>
      <c r="AC272" s="63"/>
      <c r="AD272" s="66" t="s">
        <v>25</v>
      </c>
    </row>
    <row r="273" spans="1:30" ht="17.25" thickBot="1">
      <c r="A273" s="75">
        <v>271</v>
      </c>
      <c r="B273" s="60" t="s">
        <v>546</v>
      </c>
      <c r="C273" s="61" t="s">
        <v>2127</v>
      </c>
      <c r="D273" s="72" t="s">
        <v>103</v>
      </c>
      <c r="E273" s="61" t="s">
        <v>79</v>
      </c>
      <c r="F273" s="72" t="s">
        <v>3247</v>
      </c>
      <c r="G273" s="72">
        <v>1999</v>
      </c>
      <c r="H273" s="73">
        <v>1</v>
      </c>
      <c r="I273" s="74">
        <v>25</v>
      </c>
      <c r="J273" s="74">
        <v>25</v>
      </c>
      <c r="K273" s="74">
        <v>27.8</v>
      </c>
      <c r="L273" s="74">
        <v>0.3</v>
      </c>
      <c r="M273" s="62">
        <v>0</v>
      </c>
      <c r="N273" s="63"/>
      <c r="O273" s="63">
        <v>0</v>
      </c>
      <c r="P273" s="73">
        <v>1</v>
      </c>
      <c r="Q273" s="74">
        <v>25</v>
      </c>
      <c r="R273" s="63">
        <v>0</v>
      </c>
      <c r="S273" s="73">
        <v>1</v>
      </c>
      <c r="T273" s="63">
        <v>0</v>
      </c>
      <c r="U273" s="63">
        <v>0</v>
      </c>
      <c r="V273" s="63">
        <v>0</v>
      </c>
      <c r="W273" s="63">
        <v>0</v>
      </c>
      <c r="X273" s="63">
        <v>0</v>
      </c>
      <c r="Y273" s="62">
        <v>0</v>
      </c>
      <c r="Z273" s="74">
        <v>0.2</v>
      </c>
      <c r="AA273" s="88">
        <v>-0.2</v>
      </c>
      <c r="AB273" s="88">
        <v>-0.75</v>
      </c>
      <c r="AC273" s="88">
        <v>-0.92</v>
      </c>
      <c r="AD273" s="66" t="s">
        <v>25</v>
      </c>
    </row>
    <row r="274" spans="1:30" ht="17.25" thickBot="1">
      <c r="A274" s="75">
        <v>272</v>
      </c>
      <c r="B274" s="60" t="s">
        <v>547</v>
      </c>
      <c r="C274" s="61" t="s">
        <v>2115</v>
      </c>
      <c r="D274" s="72" t="s">
        <v>105</v>
      </c>
      <c r="E274" s="61" t="s">
        <v>77</v>
      </c>
      <c r="F274" s="72" t="s">
        <v>3248</v>
      </c>
      <c r="G274" s="72">
        <v>1994</v>
      </c>
      <c r="H274" s="73">
        <v>1</v>
      </c>
      <c r="I274" s="74">
        <v>71</v>
      </c>
      <c r="J274" s="74">
        <v>71</v>
      </c>
      <c r="K274" s="74">
        <v>78.900000000000006</v>
      </c>
      <c r="L274" s="74">
        <v>0.8</v>
      </c>
      <c r="M274" s="73">
        <v>1</v>
      </c>
      <c r="N274" s="74">
        <v>71</v>
      </c>
      <c r="O274" s="63">
        <v>0</v>
      </c>
      <c r="P274" s="62">
        <v>0</v>
      </c>
      <c r="Q274" s="63"/>
      <c r="R274" s="63">
        <v>0</v>
      </c>
      <c r="S274" s="73">
        <v>1</v>
      </c>
      <c r="T274" s="74">
        <v>2</v>
      </c>
      <c r="U274" s="74">
        <v>2</v>
      </c>
      <c r="V274" s="63">
        <v>0</v>
      </c>
      <c r="W274" s="63">
        <v>0</v>
      </c>
      <c r="X274" s="63">
        <v>0</v>
      </c>
      <c r="Y274" s="73">
        <v>1.8</v>
      </c>
      <c r="Z274" s="74">
        <v>1.1000000000000001</v>
      </c>
      <c r="AA274" s="89">
        <v>0.7</v>
      </c>
      <c r="AB274" s="89">
        <v>0.94</v>
      </c>
      <c r="AC274" s="89">
        <v>0.02</v>
      </c>
      <c r="AD274" s="66" t="s">
        <v>25</v>
      </c>
    </row>
    <row r="275" spans="1:30" ht="17.25" thickBot="1">
      <c r="A275" s="75">
        <v>273</v>
      </c>
      <c r="B275" s="60" t="s">
        <v>548</v>
      </c>
      <c r="C275" s="61" t="s">
        <v>2102</v>
      </c>
      <c r="D275" s="72" t="s">
        <v>105</v>
      </c>
      <c r="E275" s="61" t="s">
        <v>87</v>
      </c>
      <c r="F275" s="72" t="s">
        <v>3445</v>
      </c>
      <c r="G275" s="72">
        <v>1998</v>
      </c>
      <c r="H275" s="62">
        <v>0</v>
      </c>
      <c r="I275" s="63"/>
      <c r="J275" s="63"/>
      <c r="K275" s="63"/>
      <c r="L275" s="63"/>
      <c r="M275" s="62">
        <v>0</v>
      </c>
      <c r="N275" s="63"/>
      <c r="O275" s="63">
        <v>0</v>
      </c>
      <c r="P275" s="62">
        <v>0</v>
      </c>
      <c r="Q275" s="63"/>
      <c r="R275" s="74">
        <v>1</v>
      </c>
      <c r="S275" s="62"/>
      <c r="T275" s="63"/>
      <c r="U275" s="63"/>
      <c r="V275" s="63"/>
      <c r="W275" s="63"/>
      <c r="X275" s="63"/>
      <c r="Y275" s="62"/>
      <c r="Z275" s="63"/>
      <c r="AA275" s="63"/>
      <c r="AB275" s="63"/>
      <c r="AC275" s="63"/>
      <c r="AD275" s="66" t="s">
        <v>25</v>
      </c>
    </row>
    <row r="276" spans="1:30" ht="17.25" thickBot="1">
      <c r="A276" s="75">
        <v>274</v>
      </c>
      <c r="B276" s="60" t="s">
        <v>3249</v>
      </c>
      <c r="C276" s="61" t="s">
        <v>2122</v>
      </c>
      <c r="D276" s="72" t="s">
        <v>107</v>
      </c>
      <c r="E276" s="61" t="s">
        <v>2646</v>
      </c>
      <c r="F276" s="72" t="s">
        <v>3250</v>
      </c>
      <c r="G276" s="72">
        <v>1999</v>
      </c>
      <c r="H276" s="73">
        <v>1</v>
      </c>
      <c r="I276" s="74">
        <v>90</v>
      </c>
      <c r="J276" s="74">
        <v>90</v>
      </c>
      <c r="K276" s="74">
        <v>100</v>
      </c>
      <c r="L276" s="74">
        <v>1</v>
      </c>
      <c r="M276" s="73">
        <v>1</v>
      </c>
      <c r="N276" s="74">
        <v>90</v>
      </c>
      <c r="O276" s="74">
        <v>1</v>
      </c>
      <c r="P276" s="62">
        <v>0</v>
      </c>
      <c r="Q276" s="63"/>
      <c r="R276" s="63">
        <v>0</v>
      </c>
      <c r="S276" s="62">
        <v>0</v>
      </c>
      <c r="T276" s="63">
        <v>0</v>
      </c>
      <c r="U276" s="74">
        <v>3</v>
      </c>
      <c r="V276" s="88">
        <v>-3</v>
      </c>
      <c r="W276" s="88">
        <v>-3</v>
      </c>
      <c r="X276" s="63"/>
      <c r="Y276" s="73">
        <v>0.3</v>
      </c>
      <c r="Z276" s="74">
        <v>1.9</v>
      </c>
      <c r="AA276" s="88">
        <v>-1.6</v>
      </c>
      <c r="AB276" s="88">
        <v>-1.62</v>
      </c>
      <c r="AC276" s="63"/>
      <c r="AD276" s="66" t="s">
        <v>25</v>
      </c>
    </row>
    <row r="277" spans="1:30" ht="17.25" thickBot="1">
      <c r="A277" s="75">
        <v>275</v>
      </c>
      <c r="B277" s="60" t="s">
        <v>3251</v>
      </c>
      <c r="C277" s="61" t="s">
        <v>2122</v>
      </c>
      <c r="D277" s="72" t="s">
        <v>107</v>
      </c>
      <c r="E277" s="61" t="s">
        <v>2999</v>
      </c>
      <c r="F277" s="72" t="s">
        <v>3252</v>
      </c>
      <c r="G277" s="72">
        <v>1997</v>
      </c>
      <c r="H277" s="73">
        <v>1</v>
      </c>
      <c r="I277" s="74">
        <v>15</v>
      </c>
      <c r="J277" s="74">
        <v>15</v>
      </c>
      <c r="K277" s="74">
        <v>16.7</v>
      </c>
      <c r="L277" s="74">
        <v>0.2</v>
      </c>
      <c r="M277" s="62">
        <v>0</v>
      </c>
      <c r="N277" s="63"/>
      <c r="O277" s="63">
        <v>0</v>
      </c>
      <c r="P277" s="73">
        <v>1</v>
      </c>
      <c r="Q277" s="74">
        <v>15</v>
      </c>
      <c r="R277" s="63">
        <v>0</v>
      </c>
      <c r="S277" s="62">
        <v>0</v>
      </c>
      <c r="T277" s="74">
        <v>1</v>
      </c>
      <c r="U277" s="74">
        <v>2</v>
      </c>
      <c r="V277" s="88">
        <v>-1</v>
      </c>
      <c r="W277" s="88">
        <v>-6</v>
      </c>
      <c r="X277" s="88">
        <v>-3.6</v>
      </c>
      <c r="Y277" s="73">
        <v>1</v>
      </c>
      <c r="Z277" s="74">
        <v>1.7</v>
      </c>
      <c r="AA277" s="88">
        <v>-0.7</v>
      </c>
      <c r="AB277" s="88">
        <v>-4</v>
      </c>
      <c r="AC277" s="88">
        <v>-1.76</v>
      </c>
      <c r="AD277" s="66" t="s">
        <v>25</v>
      </c>
    </row>
    <row r="278" spans="1:30" ht="17.25" thickBot="1">
      <c r="A278" s="75">
        <v>276</v>
      </c>
      <c r="B278" s="60" t="s">
        <v>549</v>
      </c>
      <c r="C278" s="61" t="s">
        <v>2142</v>
      </c>
      <c r="D278" s="72" t="s">
        <v>107</v>
      </c>
      <c r="E278" s="61" t="s">
        <v>91</v>
      </c>
      <c r="F278" s="72" t="s">
        <v>3446</v>
      </c>
      <c r="G278" s="72">
        <v>1988</v>
      </c>
      <c r="H278" s="62">
        <v>0</v>
      </c>
      <c r="I278" s="63"/>
      <c r="J278" s="63"/>
      <c r="K278" s="63"/>
      <c r="L278" s="63"/>
      <c r="M278" s="62">
        <v>0</v>
      </c>
      <c r="N278" s="63"/>
      <c r="O278" s="63">
        <v>0</v>
      </c>
      <c r="P278" s="62">
        <v>0</v>
      </c>
      <c r="Q278" s="63"/>
      <c r="R278" s="74">
        <v>1</v>
      </c>
      <c r="S278" s="62"/>
      <c r="T278" s="63"/>
      <c r="U278" s="63"/>
      <c r="V278" s="63"/>
      <c r="W278" s="63"/>
      <c r="X278" s="63"/>
      <c r="Y278" s="62"/>
      <c r="Z278" s="63"/>
      <c r="AA278" s="63"/>
      <c r="AB278" s="63"/>
      <c r="AC278" s="63"/>
      <c r="AD278" s="66" t="s">
        <v>25</v>
      </c>
    </row>
    <row r="279" spans="1:30" ht="17.25" thickBot="1">
      <c r="A279" s="75">
        <v>277</v>
      </c>
      <c r="B279" s="60" t="s">
        <v>550</v>
      </c>
      <c r="C279" s="61" t="s">
        <v>2119</v>
      </c>
      <c r="D279" s="72" t="s">
        <v>124</v>
      </c>
      <c r="E279" s="61" t="s">
        <v>83</v>
      </c>
      <c r="F279" s="72" t="s">
        <v>3447</v>
      </c>
      <c r="G279" s="72">
        <v>1990</v>
      </c>
      <c r="H279" s="62">
        <v>0</v>
      </c>
      <c r="I279" s="63"/>
      <c r="J279" s="63"/>
      <c r="K279" s="63"/>
      <c r="L279" s="63"/>
      <c r="M279" s="62">
        <v>0</v>
      </c>
      <c r="N279" s="63"/>
      <c r="O279" s="63">
        <v>0</v>
      </c>
      <c r="P279" s="62">
        <v>0</v>
      </c>
      <c r="Q279" s="63"/>
      <c r="R279" s="74">
        <v>1</v>
      </c>
      <c r="S279" s="62"/>
      <c r="T279" s="63"/>
      <c r="U279" s="63"/>
      <c r="V279" s="63"/>
      <c r="W279" s="63"/>
      <c r="X279" s="63"/>
      <c r="Y279" s="62"/>
      <c r="Z279" s="63"/>
      <c r="AA279" s="63"/>
      <c r="AB279" s="63"/>
      <c r="AC279" s="63"/>
      <c r="AD279" s="66" t="s">
        <v>25</v>
      </c>
    </row>
    <row r="280" spans="1:30" ht="17.25" thickBot="1">
      <c r="A280" s="75">
        <v>278</v>
      </c>
      <c r="B280" s="60" t="s">
        <v>551</v>
      </c>
      <c r="C280" s="61" t="s">
        <v>2134</v>
      </c>
      <c r="D280" s="72" t="s">
        <v>105</v>
      </c>
      <c r="E280" s="61" t="s">
        <v>96</v>
      </c>
      <c r="F280" s="72" t="s">
        <v>3253</v>
      </c>
      <c r="G280" s="72">
        <v>2001</v>
      </c>
      <c r="H280" s="73">
        <v>1</v>
      </c>
      <c r="I280" s="74">
        <v>90</v>
      </c>
      <c r="J280" s="74">
        <v>90</v>
      </c>
      <c r="K280" s="74">
        <v>100</v>
      </c>
      <c r="L280" s="74">
        <v>1</v>
      </c>
      <c r="M280" s="73">
        <v>1</v>
      </c>
      <c r="N280" s="74">
        <v>90</v>
      </c>
      <c r="O280" s="74">
        <v>1</v>
      </c>
      <c r="P280" s="62">
        <v>0</v>
      </c>
      <c r="Q280" s="63"/>
      <c r="R280" s="63">
        <v>0</v>
      </c>
      <c r="S280" s="62">
        <v>0</v>
      </c>
      <c r="T280" s="63">
        <v>0</v>
      </c>
      <c r="U280" s="74">
        <v>1</v>
      </c>
      <c r="V280" s="88">
        <v>-1</v>
      </c>
      <c r="W280" s="88">
        <v>-1</v>
      </c>
      <c r="X280" s="63"/>
      <c r="Y280" s="73">
        <v>2.7</v>
      </c>
      <c r="Z280" s="74">
        <v>1.5</v>
      </c>
      <c r="AA280" s="89">
        <v>1.2</v>
      </c>
      <c r="AB280" s="89">
        <v>1.22</v>
      </c>
      <c r="AC280" s="63"/>
      <c r="AD280" s="66" t="s">
        <v>25</v>
      </c>
    </row>
    <row r="281" spans="1:30" ht="17.25" thickBot="1">
      <c r="A281" s="75">
        <v>279</v>
      </c>
      <c r="B281" s="60" t="s">
        <v>3254</v>
      </c>
      <c r="C281" s="61" t="s">
        <v>2150</v>
      </c>
      <c r="D281" s="72" t="s">
        <v>124</v>
      </c>
      <c r="E281" s="61" t="s">
        <v>69</v>
      </c>
      <c r="F281" s="72" t="s">
        <v>3255</v>
      </c>
      <c r="G281" s="72">
        <v>1996</v>
      </c>
      <c r="H281" s="73">
        <v>1</v>
      </c>
      <c r="I281" s="74">
        <v>90</v>
      </c>
      <c r="J281" s="74">
        <v>90</v>
      </c>
      <c r="K281" s="74">
        <v>100</v>
      </c>
      <c r="L281" s="74">
        <v>1</v>
      </c>
      <c r="M281" s="73">
        <v>1</v>
      </c>
      <c r="N281" s="74">
        <v>90</v>
      </c>
      <c r="O281" s="74">
        <v>1</v>
      </c>
      <c r="P281" s="62">
        <v>0</v>
      </c>
      <c r="Q281" s="63"/>
      <c r="R281" s="63">
        <v>0</v>
      </c>
      <c r="S281" s="73">
        <v>3</v>
      </c>
      <c r="T281" s="74">
        <v>1</v>
      </c>
      <c r="U281" s="63">
        <v>0</v>
      </c>
      <c r="V281" s="89">
        <v>1</v>
      </c>
      <c r="W281" s="89">
        <v>1</v>
      </c>
      <c r="X281" s="63"/>
      <c r="Y281" s="73">
        <v>1.5</v>
      </c>
      <c r="Z281" s="74">
        <v>2.1</v>
      </c>
      <c r="AA281" s="88">
        <v>-0.7</v>
      </c>
      <c r="AB281" s="88">
        <v>-0.69</v>
      </c>
      <c r="AC281" s="63"/>
      <c r="AD281" s="66" t="s">
        <v>25</v>
      </c>
    </row>
    <row r="282" spans="1:30" ht="17.25" thickBot="1">
      <c r="A282" s="75">
        <v>280</v>
      </c>
      <c r="B282" s="60" t="s">
        <v>3448</v>
      </c>
      <c r="C282" s="61" t="s">
        <v>2102</v>
      </c>
      <c r="D282" s="72" t="s">
        <v>105</v>
      </c>
      <c r="E282" s="61" t="s">
        <v>96</v>
      </c>
      <c r="F282" s="72" t="s">
        <v>3449</v>
      </c>
      <c r="G282" s="72">
        <v>2003</v>
      </c>
      <c r="H282" s="62">
        <v>0</v>
      </c>
      <c r="I282" s="63"/>
      <c r="J282" s="63"/>
      <c r="K282" s="63"/>
      <c r="L282" s="63"/>
      <c r="M282" s="62">
        <v>0</v>
      </c>
      <c r="N282" s="63"/>
      <c r="O282" s="63">
        <v>0</v>
      </c>
      <c r="P282" s="62">
        <v>0</v>
      </c>
      <c r="Q282" s="63"/>
      <c r="R282" s="74">
        <v>1</v>
      </c>
      <c r="S282" s="62"/>
      <c r="T282" s="63"/>
      <c r="U282" s="63"/>
      <c r="V282" s="63"/>
      <c r="W282" s="63"/>
      <c r="X282" s="63"/>
      <c r="Y282" s="62"/>
      <c r="Z282" s="63"/>
      <c r="AA282" s="63"/>
      <c r="AB282" s="63"/>
      <c r="AC282" s="63"/>
      <c r="AD282" s="66" t="s">
        <v>25</v>
      </c>
    </row>
    <row r="283" spans="1:30" ht="17.25" thickBot="1">
      <c r="A283" s="75">
        <v>281</v>
      </c>
      <c r="B283" s="60" t="s">
        <v>646</v>
      </c>
      <c r="C283" s="61" t="s">
        <v>2126</v>
      </c>
      <c r="D283" s="72" t="s">
        <v>124</v>
      </c>
      <c r="E283" s="61" t="s">
        <v>65</v>
      </c>
      <c r="F283" s="72" t="s">
        <v>3450</v>
      </c>
      <c r="G283" s="72">
        <v>1992</v>
      </c>
      <c r="H283" s="62">
        <v>0</v>
      </c>
      <c r="I283" s="63"/>
      <c r="J283" s="63"/>
      <c r="K283" s="63"/>
      <c r="L283" s="63"/>
      <c r="M283" s="62">
        <v>0</v>
      </c>
      <c r="N283" s="63"/>
      <c r="O283" s="63">
        <v>0</v>
      </c>
      <c r="P283" s="62">
        <v>0</v>
      </c>
      <c r="Q283" s="63"/>
      <c r="R283" s="74">
        <v>1</v>
      </c>
      <c r="S283" s="62"/>
      <c r="T283" s="63"/>
      <c r="U283" s="63"/>
      <c r="V283" s="63"/>
      <c r="W283" s="63"/>
      <c r="X283" s="63"/>
      <c r="Y283" s="62"/>
      <c r="Z283" s="63"/>
      <c r="AA283" s="63"/>
      <c r="AB283" s="63"/>
      <c r="AC283" s="63"/>
      <c r="AD283" s="66" t="s">
        <v>25</v>
      </c>
    </row>
    <row r="284" spans="1:30" ht="17.25" thickBot="1">
      <c r="A284" s="75">
        <v>282</v>
      </c>
      <c r="B284" s="60" t="s">
        <v>3256</v>
      </c>
      <c r="C284" s="61" t="s">
        <v>2102</v>
      </c>
      <c r="D284" s="72" t="s">
        <v>103</v>
      </c>
      <c r="E284" s="61" t="s">
        <v>2647</v>
      </c>
      <c r="F284" s="72" t="s">
        <v>3257</v>
      </c>
      <c r="G284" s="72">
        <v>1994</v>
      </c>
      <c r="H284" s="73">
        <v>1</v>
      </c>
      <c r="I284" s="74">
        <v>86</v>
      </c>
      <c r="J284" s="74">
        <v>86</v>
      </c>
      <c r="K284" s="74">
        <v>95.6</v>
      </c>
      <c r="L284" s="74">
        <v>1</v>
      </c>
      <c r="M284" s="73">
        <v>1</v>
      </c>
      <c r="N284" s="74">
        <v>86</v>
      </c>
      <c r="O284" s="63">
        <v>0</v>
      </c>
      <c r="P284" s="62">
        <v>0</v>
      </c>
      <c r="Q284" s="63"/>
      <c r="R284" s="63">
        <v>0</v>
      </c>
      <c r="S284" s="62">
        <v>0</v>
      </c>
      <c r="T284" s="63">
        <v>0</v>
      </c>
      <c r="U284" s="74">
        <v>1</v>
      </c>
      <c r="V284" s="88">
        <v>-1</v>
      </c>
      <c r="W284" s="88">
        <v>-1.05</v>
      </c>
      <c r="X284" s="88">
        <v>-1.05</v>
      </c>
      <c r="Y284" s="73">
        <v>0.5</v>
      </c>
      <c r="Z284" s="74">
        <v>1.9</v>
      </c>
      <c r="AA284" s="88">
        <v>-1.4</v>
      </c>
      <c r="AB284" s="88">
        <v>-1.46</v>
      </c>
      <c r="AC284" s="88">
        <v>-2</v>
      </c>
      <c r="AD284" s="66" t="s">
        <v>25</v>
      </c>
    </row>
    <row r="285" spans="1:30" ht="17.25" thickBot="1">
      <c r="A285" s="75">
        <v>283</v>
      </c>
      <c r="B285" s="60" t="s">
        <v>3258</v>
      </c>
      <c r="C285" s="61" t="s">
        <v>2115</v>
      </c>
      <c r="D285" s="72" t="s">
        <v>103</v>
      </c>
      <c r="E285" s="61" t="s">
        <v>2647</v>
      </c>
      <c r="F285" s="72" t="s">
        <v>3259</v>
      </c>
      <c r="G285" s="72">
        <v>2003</v>
      </c>
      <c r="H285" s="73">
        <v>1</v>
      </c>
      <c r="I285" s="74">
        <v>90</v>
      </c>
      <c r="J285" s="74">
        <v>90</v>
      </c>
      <c r="K285" s="74">
        <v>100</v>
      </c>
      <c r="L285" s="74">
        <v>1</v>
      </c>
      <c r="M285" s="73">
        <v>1</v>
      </c>
      <c r="N285" s="74">
        <v>90</v>
      </c>
      <c r="O285" s="74">
        <v>1</v>
      </c>
      <c r="P285" s="62">
        <v>0</v>
      </c>
      <c r="Q285" s="63"/>
      <c r="R285" s="63">
        <v>0</v>
      </c>
      <c r="S285" s="62">
        <v>0</v>
      </c>
      <c r="T285" s="63">
        <v>0</v>
      </c>
      <c r="U285" s="74">
        <v>1</v>
      </c>
      <c r="V285" s="88">
        <v>-1</v>
      </c>
      <c r="W285" s="88">
        <v>-1</v>
      </c>
      <c r="X285" s="63"/>
      <c r="Y285" s="73">
        <v>0.5</v>
      </c>
      <c r="Z285" s="74">
        <v>1.9</v>
      </c>
      <c r="AA285" s="88">
        <v>-1.4</v>
      </c>
      <c r="AB285" s="88">
        <v>-1.37</v>
      </c>
      <c r="AC285" s="63"/>
      <c r="AD285" s="66" t="s">
        <v>25</v>
      </c>
    </row>
    <row r="286" spans="1:30" ht="17.25" thickBot="1">
      <c r="A286" s="75">
        <v>284</v>
      </c>
      <c r="B286" s="60" t="s">
        <v>552</v>
      </c>
      <c r="C286" s="61" t="s">
        <v>2102</v>
      </c>
      <c r="D286" s="72" t="s">
        <v>105</v>
      </c>
      <c r="E286" s="61" t="s">
        <v>65</v>
      </c>
      <c r="F286" s="72" t="s">
        <v>3260</v>
      </c>
      <c r="G286" s="72">
        <v>2002</v>
      </c>
      <c r="H286" s="73">
        <v>1</v>
      </c>
      <c r="I286" s="74">
        <v>11</v>
      </c>
      <c r="J286" s="74">
        <v>11</v>
      </c>
      <c r="K286" s="74">
        <v>12.2</v>
      </c>
      <c r="L286" s="74">
        <v>0.1</v>
      </c>
      <c r="M286" s="62">
        <v>0</v>
      </c>
      <c r="N286" s="63"/>
      <c r="O286" s="63">
        <v>0</v>
      </c>
      <c r="P286" s="73">
        <v>1</v>
      </c>
      <c r="Q286" s="74">
        <v>11</v>
      </c>
      <c r="R286" s="63">
        <v>0</v>
      </c>
      <c r="S286" s="73">
        <v>3</v>
      </c>
      <c r="T286" s="63">
        <v>0</v>
      </c>
      <c r="U286" s="63">
        <v>0</v>
      </c>
      <c r="V286" s="63">
        <v>0</v>
      </c>
      <c r="W286" s="63">
        <v>0</v>
      </c>
      <c r="X286" s="88">
        <v>-3.42</v>
      </c>
      <c r="Y286" s="73">
        <v>0.1</v>
      </c>
      <c r="Z286" s="74">
        <v>0.1</v>
      </c>
      <c r="AA286" s="89">
        <v>0.1</v>
      </c>
      <c r="AB286" s="89">
        <v>0.62</v>
      </c>
      <c r="AC286" s="88">
        <v>-1.1399999999999999</v>
      </c>
      <c r="AD286" s="66" t="s">
        <v>25</v>
      </c>
    </row>
    <row r="287" spans="1:30" ht="17.25" thickBot="1">
      <c r="A287" s="75">
        <v>285</v>
      </c>
      <c r="B287" s="60" t="s">
        <v>553</v>
      </c>
      <c r="C287" s="61" t="s">
        <v>2142</v>
      </c>
      <c r="D287" s="72" t="s">
        <v>107</v>
      </c>
      <c r="E287" s="61" t="s">
        <v>91</v>
      </c>
      <c r="F287" s="72" t="s">
        <v>3261</v>
      </c>
      <c r="G287" s="72">
        <v>1994</v>
      </c>
      <c r="H287" s="73">
        <v>1</v>
      </c>
      <c r="I287" s="74">
        <v>90</v>
      </c>
      <c r="J287" s="74">
        <v>90</v>
      </c>
      <c r="K287" s="74">
        <v>100</v>
      </c>
      <c r="L287" s="74">
        <v>1</v>
      </c>
      <c r="M287" s="73">
        <v>1</v>
      </c>
      <c r="N287" s="74">
        <v>90</v>
      </c>
      <c r="O287" s="74">
        <v>1</v>
      </c>
      <c r="P287" s="62">
        <v>0</v>
      </c>
      <c r="Q287" s="63"/>
      <c r="R287" s="63">
        <v>0</v>
      </c>
      <c r="S287" s="73">
        <v>1</v>
      </c>
      <c r="T287" s="74">
        <v>1</v>
      </c>
      <c r="U287" s="74">
        <v>1</v>
      </c>
      <c r="V287" s="63">
        <v>0</v>
      </c>
      <c r="W287" s="63">
        <v>0</v>
      </c>
      <c r="X287" s="63"/>
      <c r="Y287" s="73">
        <v>1.1000000000000001</v>
      </c>
      <c r="Z287" s="74">
        <v>1.3</v>
      </c>
      <c r="AA287" s="88">
        <v>-0.3</v>
      </c>
      <c r="AB287" s="88">
        <v>-0.26</v>
      </c>
      <c r="AC287" s="63"/>
      <c r="AD287" s="66" t="s">
        <v>25</v>
      </c>
    </row>
    <row r="288" spans="1:30" ht="17.25" thickBot="1">
      <c r="A288" s="75">
        <v>286</v>
      </c>
      <c r="B288" s="60" t="s">
        <v>554</v>
      </c>
      <c r="C288" s="61" t="s">
        <v>2112</v>
      </c>
      <c r="D288" s="72" t="s">
        <v>105</v>
      </c>
      <c r="E288" s="61" t="s">
        <v>91</v>
      </c>
      <c r="F288" s="72" t="s">
        <v>3262</v>
      </c>
      <c r="G288" s="72">
        <v>1997</v>
      </c>
      <c r="H288" s="73">
        <v>1</v>
      </c>
      <c r="I288" s="74">
        <v>89</v>
      </c>
      <c r="J288" s="74">
        <v>89</v>
      </c>
      <c r="K288" s="74">
        <v>98.9</v>
      </c>
      <c r="L288" s="74">
        <v>1</v>
      </c>
      <c r="M288" s="73">
        <v>1</v>
      </c>
      <c r="N288" s="74">
        <v>89</v>
      </c>
      <c r="O288" s="63">
        <v>0</v>
      </c>
      <c r="P288" s="62">
        <v>0</v>
      </c>
      <c r="Q288" s="63"/>
      <c r="R288" s="63">
        <v>0</v>
      </c>
      <c r="S288" s="73">
        <v>1</v>
      </c>
      <c r="T288" s="74">
        <v>1</v>
      </c>
      <c r="U288" s="74">
        <v>1</v>
      </c>
      <c r="V288" s="63">
        <v>0</v>
      </c>
      <c r="W288" s="63">
        <v>0</v>
      </c>
      <c r="X288" s="63">
        <v>0</v>
      </c>
      <c r="Y288" s="73">
        <v>1.1000000000000001</v>
      </c>
      <c r="Z288" s="74">
        <v>1.3</v>
      </c>
      <c r="AA288" s="88">
        <v>-0.3</v>
      </c>
      <c r="AB288" s="88">
        <v>-0.26</v>
      </c>
      <c r="AC288" s="88">
        <v>-0.26</v>
      </c>
      <c r="AD288" s="66" t="s">
        <v>25</v>
      </c>
    </row>
    <row r="289" spans="1:31" ht="17.25" thickBot="1">
      <c r="A289" s="75">
        <v>287</v>
      </c>
      <c r="B289" s="60" t="s">
        <v>555</v>
      </c>
      <c r="C289" s="61" t="s">
        <v>2114</v>
      </c>
      <c r="D289" s="72" t="s">
        <v>2123</v>
      </c>
      <c r="E289" s="61" t="s">
        <v>63</v>
      </c>
      <c r="F289" s="72" t="s">
        <v>3123</v>
      </c>
      <c r="G289" s="72">
        <v>1993</v>
      </c>
      <c r="H289" s="73">
        <v>1</v>
      </c>
      <c r="I289" s="74">
        <v>90</v>
      </c>
      <c r="J289" s="74">
        <v>90</v>
      </c>
      <c r="K289" s="74">
        <v>100</v>
      </c>
      <c r="L289" s="74">
        <v>1</v>
      </c>
      <c r="M289" s="73">
        <v>1</v>
      </c>
      <c r="N289" s="74">
        <v>90</v>
      </c>
      <c r="O289" s="74">
        <v>1</v>
      </c>
      <c r="P289" s="62">
        <v>0</v>
      </c>
      <c r="Q289" s="63"/>
      <c r="R289" s="63">
        <v>0</v>
      </c>
      <c r="S289" s="73">
        <v>3</v>
      </c>
      <c r="T289" s="74">
        <v>2</v>
      </c>
      <c r="U289" s="74">
        <v>1</v>
      </c>
      <c r="V289" s="89">
        <v>1</v>
      </c>
      <c r="W289" s="89">
        <v>1</v>
      </c>
      <c r="X289" s="63"/>
      <c r="Y289" s="73">
        <v>0.8</v>
      </c>
      <c r="Z289" s="74">
        <v>1.2</v>
      </c>
      <c r="AA289" s="88">
        <v>-0.4</v>
      </c>
      <c r="AB289" s="88">
        <v>-0.35</v>
      </c>
      <c r="AC289" s="63"/>
      <c r="AD289" s="66" t="s">
        <v>25</v>
      </c>
    </row>
    <row r="290" spans="1:31" ht="17.25" thickBot="1">
      <c r="A290" s="75">
        <v>288</v>
      </c>
      <c r="B290" s="60" t="s">
        <v>556</v>
      </c>
      <c r="C290" s="61" t="s">
        <v>2101</v>
      </c>
      <c r="D290" s="72" t="s">
        <v>107</v>
      </c>
      <c r="E290" s="61" t="s">
        <v>96</v>
      </c>
      <c r="F290" s="72" t="s">
        <v>3263</v>
      </c>
      <c r="G290" s="72">
        <v>2001</v>
      </c>
      <c r="H290" s="73">
        <v>1</v>
      </c>
      <c r="I290" s="74">
        <v>90</v>
      </c>
      <c r="J290" s="74">
        <v>90</v>
      </c>
      <c r="K290" s="74">
        <v>100</v>
      </c>
      <c r="L290" s="74">
        <v>1</v>
      </c>
      <c r="M290" s="73">
        <v>1</v>
      </c>
      <c r="N290" s="74">
        <v>90</v>
      </c>
      <c r="O290" s="74">
        <v>1</v>
      </c>
      <c r="P290" s="62">
        <v>0</v>
      </c>
      <c r="Q290" s="63"/>
      <c r="R290" s="63">
        <v>0</v>
      </c>
      <c r="S290" s="62">
        <v>0</v>
      </c>
      <c r="T290" s="63">
        <v>0</v>
      </c>
      <c r="U290" s="74">
        <v>1</v>
      </c>
      <c r="V290" s="88">
        <v>-1</v>
      </c>
      <c r="W290" s="88">
        <v>-1</v>
      </c>
      <c r="X290" s="63"/>
      <c r="Y290" s="73">
        <v>2.7</v>
      </c>
      <c r="Z290" s="74">
        <v>1.5</v>
      </c>
      <c r="AA290" s="89">
        <v>1.2</v>
      </c>
      <c r="AB290" s="89">
        <v>1.22</v>
      </c>
      <c r="AC290" s="63"/>
      <c r="AD290" s="66" t="s">
        <v>25</v>
      </c>
    </row>
    <row r="291" spans="1:31" ht="17.25" thickBot="1">
      <c r="A291" s="75">
        <v>289</v>
      </c>
      <c r="B291" s="60" t="s">
        <v>647</v>
      </c>
      <c r="C291" s="61" t="s">
        <v>2127</v>
      </c>
      <c r="D291" s="72" t="s">
        <v>105</v>
      </c>
      <c r="E291" s="61" t="s">
        <v>69</v>
      </c>
      <c r="F291" s="72" t="s">
        <v>3264</v>
      </c>
      <c r="G291" s="72">
        <v>2001</v>
      </c>
      <c r="H291" s="73">
        <v>1</v>
      </c>
      <c r="I291" s="74">
        <v>14</v>
      </c>
      <c r="J291" s="74">
        <v>14</v>
      </c>
      <c r="K291" s="74">
        <v>15.6</v>
      </c>
      <c r="L291" s="74">
        <v>0.2</v>
      </c>
      <c r="M291" s="62">
        <v>0</v>
      </c>
      <c r="N291" s="63"/>
      <c r="O291" s="63">
        <v>0</v>
      </c>
      <c r="P291" s="73">
        <v>1</v>
      </c>
      <c r="Q291" s="74">
        <v>14</v>
      </c>
      <c r="R291" s="63">
        <v>0</v>
      </c>
      <c r="S291" s="73">
        <v>3</v>
      </c>
      <c r="T291" s="63">
        <v>0</v>
      </c>
      <c r="U291" s="63">
        <v>0</v>
      </c>
      <c r="V291" s="63">
        <v>0</v>
      </c>
      <c r="W291" s="63">
        <v>0</v>
      </c>
      <c r="X291" s="88">
        <v>-1.18</v>
      </c>
      <c r="Y291" s="73">
        <v>0.3</v>
      </c>
      <c r="Z291" s="74">
        <v>0.8</v>
      </c>
      <c r="AA291" s="88">
        <v>-0.5</v>
      </c>
      <c r="AB291" s="88">
        <v>-3.3</v>
      </c>
      <c r="AC291" s="88">
        <v>-3.1</v>
      </c>
      <c r="AD291" s="66" t="s">
        <v>25</v>
      </c>
    </row>
    <row r="292" spans="1:31" ht="17.25" thickBot="1">
      <c r="A292" s="75">
        <v>290</v>
      </c>
      <c r="B292" s="60" t="s">
        <v>557</v>
      </c>
      <c r="C292" s="61" t="s">
        <v>2112</v>
      </c>
      <c r="D292" s="72" t="s">
        <v>105</v>
      </c>
      <c r="E292" s="61" t="s">
        <v>75</v>
      </c>
      <c r="F292" s="72" t="s">
        <v>3085</v>
      </c>
      <c r="G292" s="72">
        <v>1996</v>
      </c>
      <c r="H292" s="73">
        <v>1</v>
      </c>
      <c r="I292" s="74">
        <v>33</v>
      </c>
      <c r="J292" s="74">
        <v>33</v>
      </c>
      <c r="K292" s="74">
        <v>36.700000000000003</v>
      </c>
      <c r="L292" s="74">
        <v>0.4</v>
      </c>
      <c r="M292" s="62">
        <v>0</v>
      </c>
      <c r="N292" s="63"/>
      <c r="O292" s="63">
        <v>0</v>
      </c>
      <c r="P292" s="73">
        <v>1</v>
      </c>
      <c r="Q292" s="74">
        <v>33</v>
      </c>
      <c r="R292" s="63">
        <v>0</v>
      </c>
      <c r="S292" s="73">
        <v>3</v>
      </c>
      <c r="T292" s="74">
        <v>1</v>
      </c>
      <c r="U292" s="63">
        <v>0</v>
      </c>
      <c r="V292" s="89">
        <v>1</v>
      </c>
      <c r="W292" s="89">
        <v>2.73</v>
      </c>
      <c r="X292" s="89">
        <v>2.73</v>
      </c>
      <c r="Y292" s="73">
        <v>1.2</v>
      </c>
      <c r="Z292" s="74">
        <v>0.6</v>
      </c>
      <c r="AA292" s="89">
        <v>0.7</v>
      </c>
      <c r="AB292" s="89">
        <v>1.79</v>
      </c>
      <c r="AC292" s="89">
        <v>4.75</v>
      </c>
      <c r="AD292" s="66" t="s">
        <v>25</v>
      </c>
    </row>
    <row r="293" spans="1:31" ht="17.25" thickBot="1">
      <c r="A293" s="75">
        <v>291</v>
      </c>
      <c r="B293" s="60" t="s">
        <v>558</v>
      </c>
      <c r="C293" s="61" t="s">
        <v>2133</v>
      </c>
      <c r="D293" s="72" t="s">
        <v>103</v>
      </c>
      <c r="E293" s="61" t="s">
        <v>71</v>
      </c>
      <c r="F293" s="72" t="s">
        <v>3265</v>
      </c>
      <c r="G293" s="72">
        <v>1989</v>
      </c>
      <c r="H293" s="73">
        <v>1</v>
      </c>
      <c r="I293" s="74">
        <v>16</v>
      </c>
      <c r="J293" s="74">
        <v>16</v>
      </c>
      <c r="K293" s="74">
        <v>17.8</v>
      </c>
      <c r="L293" s="74">
        <v>0.2</v>
      </c>
      <c r="M293" s="62">
        <v>0</v>
      </c>
      <c r="N293" s="63"/>
      <c r="O293" s="63">
        <v>0</v>
      </c>
      <c r="P293" s="73">
        <v>1</v>
      </c>
      <c r="Q293" s="74">
        <v>16</v>
      </c>
      <c r="R293" s="63">
        <v>0</v>
      </c>
      <c r="S293" s="73">
        <v>1</v>
      </c>
      <c r="T293" s="63">
        <v>0</v>
      </c>
      <c r="U293" s="63">
        <v>0</v>
      </c>
      <c r="V293" s="63">
        <v>0</v>
      </c>
      <c r="W293" s="63">
        <v>0</v>
      </c>
      <c r="X293" s="63">
        <v>0</v>
      </c>
      <c r="Y293" s="73">
        <v>0.2</v>
      </c>
      <c r="Z293" s="74">
        <v>0.4</v>
      </c>
      <c r="AA293" s="88">
        <v>-0.2</v>
      </c>
      <c r="AB293" s="88">
        <v>-1.0900000000000001</v>
      </c>
      <c r="AC293" s="88">
        <v>-0.18</v>
      </c>
      <c r="AD293" s="66" t="s">
        <v>25</v>
      </c>
    </row>
    <row r="294" spans="1:31" ht="17.25" thickBot="1">
      <c r="A294" s="75">
        <v>292</v>
      </c>
      <c r="B294" s="60" t="s">
        <v>559</v>
      </c>
      <c r="C294" s="61" t="s">
        <v>2102</v>
      </c>
      <c r="D294" s="72" t="s">
        <v>2123</v>
      </c>
      <c r="E294" s="61" t="s">
        <v>65</v>
      </c>
      <c r="F294" s="72" t="s">
        <v>3451</v>
      </c>
      <c r="G294" s="72">
        <v>1995</v>
      </c>
      <c r="H294" s="62">
        <v>0</v>
      </c>
      <c r="I294" s="63"/>
      <c r="J294" s="63"/>
      <c r="K294" s="63"/>
      <c r="L294" s="63"/>
      <c r="M294" s="62">
        <v>0</v>
      </c>
      <c r="N294" s="63"/>
      <c r="O294" s="63">
        <v>0</v>
      </c>
      <c r="P294" s="62">
        <v>0</v>
      </c>
      <c r="Q294" s="63"/>
      <c r="R294" s="74">
        <v>1</v>
      </c>
      <c r="S294" s="62"/>
      <c r="T294" s="63"/>
      <c r="U294" s="63"/>
      <c r="V294" s="63"/>
      <c r="W294" s="63"/>
      <c r="X294" s="63"/>
      <c r="Y294" s="62"/>
      <c r="Z294" s="63"/>
      <c r="AA294" s="63"/>
      <c r="AB294" s="63"/>
      <c r="AC294" s="63"/>
      <c r="AD294" s="66" t="s">
        <v>25</v>
      </c>
      <c r="AE294" s="2"/>
    </row>
    <row r="295" spans="1:31" ht="17.25" thickBot="1">
      <c r="A295" s="75">
        <v>293</v>
      </c>
      <c r="B295" s="60" t="s">
        <v>3266</v>
      </c>
      <c r="C295" s="61" t="s">
        <v>2102</v>
      </c>
      <c r="D295" s="72" t="s">
        <v>103</v>
      </c>
      <c r="E295" s="61" t="s">
        <v>83</v>
      </c>
      <c r="F295" s="72" t="s">
        <v>3267</v>
      </c>
      <c r="G295" s="72">
        <v>2002</v>
      </c>
      <c r="H295" s="73">
        <v>1</v>
      </c>
      <c r="I295" s="74">
        <v>4</v>
      </c>
      <c r="J295" s="74">
        <v>4</v>
      </c>
      <c r="K295" s="74">
        <v>4.4000000000000004</v>
      </c>
      <c r="L295" s="63">
        <v>0</v>
      </c>
      <c r="M295" s="62">
        <v>0</v>
      </c>
      <c r="N295" s="63"/>
      <c r="O295" s="63">
        <v>0</v>
      </c>
      <c r="P295" s="73">
        <v>1</v>
      </c>
      <c r="Q295" s="74">
        <v>4</v>
      </c>
      <c r="R295" s="63">
        <v>0</v>
      </c>
      <c r="S295" s="62">
        <v>0</v>
      </c>
      <c r="T295" s="63">
        <v>0</v>
      </c>
      <c r="U295" s="74">
        <v>1</v>
      </c>
      <c r="V295" s="88">
        <v>-1</v>
      </c>
      <c r="W295" s="88">
        <v>-22.5</v>
      </c>
      <c r="X295" s="88">
        <v>-19.36</v>
      </c>
      <c r="Y295" s="73">
        <v>0.3</v>
      </c>
      <c r="Z295" s="74">
        <v>0.6</v>
      </c>
      <c r="AA295" s="88">
        <v>-0.3</v>
      </c>
      <c r="AB295" s="88">
        <v>-5.72</v>
      </c>
      <c r="AC295" s="88">
        <v>-4.33</v>
      </c>
      <c r="AD295" s="66" t="s">
        <v>25</v>
      </c>
    </row>
    <row r="296" spans="1:31" ht="17.25" thickBot="1">
      <c r="A296" s="75">
        <v>294</v>
      </c>
      <c r="B296" s="60" t="s">
        <v>97</v>
      </c>
      <c r="C296" s="61" t="s">
        <v>2102</v>
      </c>
      <c r="D296" s="72" t="s">
        <v>124</v>
      </c>
      <c r="E296" s="61" t="s">
        <v>96</v>
      </c>
      <c r="F296" s="72" t="s">
        <v>3268</v>
      </c>
      <c r="G296" s="72">
        <v>1994</v>
      </c>
      <c r="H296" s="73">
        <v>1</v>
      </c>
      <c r="I296" s="74">
        <v>90</v>
      </c>
      <c r="J296" s="74">
        <v>90</v>
      </c>
      <c r="K296" s="74">
        <v>100</v>
      </c>
      <c r="L296" s="74">
        <v>1</v>
      </c>
      <c r="M296" s="73">
        <v>1</v>
      </c>
      <c r="N296" s="74">
        <v>90</v>
      </c>
      <c r="O296" s="74">
        <v>1</v>
      </c>
      <c r="P296" s="62">
        <v>0</v>
      </c>
      <c r="Q296" s="63"/>
      <c r="R296" s="63">
        <v>0</v>
      </c>
      <c r="S296" s="62">
        <v>0</v>
      </c>
      <c r="T296" s="63">
        <v>0</v>
      </c>
      <c r="U296" s="74">
        <v>1</v>
      </c>
      <c r="V296" s="88">
        <v>-1</v>
      </c>
      <c r="W296" s="88">
        <v>-1</v>
      </c>
      <c r="X296" s="63"/>
      <c r="Y296" s="73">
        <v>2.7</v>
      </c>
      <c r="Z296" s="74">
        <v>1.5</v>
      </c>
      <c r="AA296" s="89">
        <v>1.2</v>
      </c>
      <c r="AB296" s="89">
        <v>1.22</v>
      </c>
      <c r="AC296" s="63"/>
      <c r="AD296" s="66" t="s">
        <v>25</v>
      </c>
    </row>
    <row r="297" spans="1:31" ht="17.25" thickBot="1">
      <c r="A297" s="75">
        <v>295</v>
      </c>
      <c r="B297" s="60" t="s">
        <v>560</v>
      </c>
      <c r="C297" s="61" t="s">
        <v>2116</v>
      </c>
      <c r="D297" s="72" t="s">
        <v>107</v>
      </c>
      <c r="E297" s="61" t="s">
        <v>77</v>
      </c>
      <c r="F297" s="72" t="s">
        <v>3269</v>
      </c>
      <c r="G297" s="72">
        <v>1993</v>
      </c>
      <c r="H297" s="73">
        <v>1</v>
      </c>
      <c r="I297" s="74">
        <v>90</v>
      </c>
      <c r="J297" s="74">
        <v>90</v>
      </c>
      <c r="K297" s="74">
        <v>100</v>
      </c>
      <c r="L297" s="74">
        <v>1</v>
      </c>
      <c r="M297" s="73">
        <v>1</v>
      </c>
      <c r="N297" s="74">
        <v>90</v>
      </c>
      <c r="O297" s="74">
        <v>1</v>
      </c>
      <c r="P297" s="62">
        <v>0</v>
      </c>
      <c r="Q297" s="63"/>
      <c r="R297" s="63">
        <v>0</v>
      </c>
      <c r="S297" s="73">
        <v>1</v>
      </c>
      <c r="T297" s="74">
        <v>2</v>
      </c>
      <c r="U297" s="74">
        <v>2</v>
      </c>
      <c r="V297" s="63">
        <v>0</v>
      </c>
      <c r="W297" s="63">
        <v>0</v>
      </c>
      <c r="X297" s="63"/>
      <c r="Y297" s="73">
        <v>2.2000000000000002</v>
      </c>
      <c r="Z297" s="74">
        <v>1.3</v>
      </c>
      <c r="AA297" s="89">
        <v>0.9</v>
      </c>
      <c r="AB297" s="89">
        <v>0.94</v>
      </c>
      <c r="AC297" s="63"/>
      <c r="AD297" s="66" t="s">
        <v>25</v>
      </c>
    </row>
    <row r="298" spans="1:31" ht="17.25" thickBot="1">
      <c r="A298" s="75">
        <v>296</v>
      </c>
      <c r="B298" s="60" t="s">
        <v>68</v>
      </c>
      <c r="C298" s="61" t="s">
        <v>2102</v>
      </c>
      <c r="D298" s="72" t="s">
        <v>124</v>
      </c>
      <c r="E298" s="61" t="s">
        <v>67</v>
      </c>
      <c r="F298" s="72" t="s">
        <v>3270</v>
      </c>
      <c r="G298" s="72">
        <v>1992</v>
      </c>
      <c r="H298" s="73">
        <v>1</v>
      </c>
      <c r="I298" s="74">
        <v>90</v>
      </c>
      <c r="J298" s="74">
        <v>90</v>
      </c>
      <c r="K298" s="74">
        <v>100</v>
      </c>
      <c r="L298" s="74">
        <v>1</v>
      </c>
      <c r="M298" s="73">
        <v>1</v>
      </c>
      <c r="N298" s="74">
        <v>90</v>
      </c>
      <c r="O298" s="74">
        <v>1</v>
      </c>
      <c r="P298" s="62">
        <v>0</v>
      </c>
      <c r="Q298" s="63"/>
      <c r="R298" s="63">
        <v>0</v>
      </c>
      <c r="S298" s="73">
        <v>3</v>
      </c>
      <c r="T298" s="74">
        <v>5</v>
      </c>
      <c r="U298" s="74">
        <v>1</v>
      </c>
      <c r="V298" s="89">
        <v>4</v>
      </c>
      <c r="W298" s="89">
        <v>4</v>
      </c>
      <c r="X298" s="63"/>
      <c r="Y298" s="73">
        <v>3.3</v>
      </c>
      <c r="Z298" s="74">
        <v>1.8</v>
      </c>
      <c r="AA298" s="89">
        <v>1.6</v>
      </c>
      <c r="AB298" s="89">
        <v>1.58</v>
      </c>
      <c r="AC298" s="63"/>
      <c r="AD298" s="66" t="s">
        <v>25</v>
      </c>
    </row>
    <row r="299" spans="1:31" ht="17.25" thickBot="1">
      <c r="A299" s="75">
        <v>297</v>
      </c>
      <c r="B299" s="60" t="s">
        <v>2039</v>
      </c>
      <c r="C299" s="61" t="s">
        <v>2110</v>
      </c>
      <c r="D299" s="72" t="s">
        <v>2123</v>
      </c>
      <c r="E299" s="61" t="s">
        <v>71</v>
      </c>
      <c r="F299" s="72" t="s">
        <v>3452</v>
      </c>
      <c r="G299" s="72">
        <v>1999</v>
      </c>
      <c r="H299" s="62">
        <v>0</v>
      </c>
      <c r="I299" s="63"/>
      <c r="J299" s="63"/>
      <c r="K299" s="63"/>
      <c r="L299" s="63"/>
      <c r="M299" s="62">
        <v>0</v>
      </c>
      <c r="N299" s="63"/>
      <c r="O299" s="63">
        <v>0</v>
      </c>
      <c r="P299" s="62">
        <v>0</v>
      </c>
      <c r="Q299" s="63"/>
      <c r="R299" s="74">
        <v>1</v>
      </c>
      <c r="S299" s="62"/>
      <c r="T299" s="63"/>
      <c r="U299" s="63"/>
      <c r="V299" s="63"/>
      <c r="W299" s="63"/>
      <c r="X299" s="63"/>
      <c r="Y299" s="62"/>
      <c r="Z299" s="63"/>
      <c r="AA299" s="63"/>
      <c r="AB299" s="63"/>
      <c r="AC299" s="63"/>
      <c r="AD299" s="66" t="s">
        <v>25</v>
      </c>
    </row>
    <row r="300" spans="1:31" ht="17.25" thickBot="1">
      <c r="A300" s="75">
        <v>298</v>
      </c>
      <c r="B300" s="60" t="s">
        <v>3453</v>
      </c>
      <c r="C300" s="61" t="s">
        <v>3454</v>
      </c>
      <c r="D300" s="72" t="s">
        <v>124</v>
      </c>
      <c r="E300" s="61" t="s">
        <v>95</v>
      </c>
      <c r="F300" s="72" t="s">
        <v>3455</v>
      </c>
      <c r="G300" s="72">
        <v>1997</v>
      </c>
      <c r="H300" s="62">
        <v>0</v>
      </c>
      <c r="I300" s="63"/>
      <c r="J300" s="63"/>
      <c r="K300" s="63"/>
      <c r="L300" s="63"/>
      <c r="M300" s="62">
        <v>0</v>
      </c>
      <c r="N300" s="63"/>
      <c r="O300" s="63">
        <v>0</v>
      </c>
      <c r="P300" s="62">
        <v>0</v>
      </c>
      <c r="Q300" s="63"/>
      <c r="R300" s="74">
        <v>1</v>
      </c>
      <c r="S300" s="62"/>
      <c r="T300" s="63"/>
      <c r="U300" s="63"/>
      <c r="V300" s="63"/>
      <c r="W300" s="63"/>
      <c r="X300" s="63"/>
      <c r="Y300" s="62"/>
      <c r="Z300" s="63"/>
      <c r="AA300" s="63"/>
      <c r="AB300" s="63"/>
      <c r="AC300" s="63"/>
      <c r="AD300" s="66" t="s">
        <v>25</v>
      </c>
    </row>
    <row r="301" spans="1:31" ht="17.25" thickBot="1">
      <c r="A301" s="75">
        <v>299</v>
      </c>
      <c r="B301" s="60" t="s">
        <v>3456</v>
      </c>
      <c r="C301" s="61" t="s">
        <v>2102</v>
      </c>
      <c r="D301" s="72" t="s">
        <v>2109</v>
      </c>
      <c r="E301" s="61" t="s">
        <v>85</v>
      </c>
      <c r="F301" s="72" t="s">
        <v>3457</v>
      </c>
      <c r="G301" s="72">
        <v>2002</v>
      </c>
      <c r="H301" s="62">
        <v>0</v>
      </c>
      <c r="I301" s="63"/>
      <c r="J301" s="63"/>
      <c r="K301" s="63"/>
      <c r="L301" s="63"/>
      <c r="M301" s="62">
        <v>0</v>
      </c>
      <c r="N301" s="63"/>
      <c r="O301" s="63">
        <v>0</v>
      </c>
      <c r="P301" s="62">
        <v>0</v>
      </c>
      <c r="Q301" s="63"/>
      <c r="R301" s="74">
        <v>1</v>
      </c>
      <c r="S301" s="62"/>
      <c r="T301" s="63"/>
      <c r="U301" s="63"/>
      <c r="V301" s="63"/>
      <c r="W301" s="63"/>
      <c r="X301" s="63"/>
      <c r="Y301" s="62"/>
      <c r="Z301" s="63"/>
      <c r="AA301" s="63"/>
      <c r="AB301" s="63"/>
      <c r="AC301" s="63"/>
      <c r="AD301" s="66" t="s">
        <v>25</v>
      </c>
    </row>
    <row r="302" spans="1:31" ht="17.25" thickBot="1">
      <c r="A302" s="75">
        <v>300</v>
      </c>
      <c r="B302" s="60" t="s">
        <v>64</v>
      </c>
      <c r="C302" s="61" t="s">
        <v>2102</v>
      </c>
      <c r="D302" s="72" t="s">
        <v>124</v>
      </c>
      <c r="E302" s="61" t="s">
        <v>63</v>
      </c>
      <c r="F302" s="72" t="s">
        <v>3271</v>
      </c>
      <c r="G302" s="72">
        <v>1998</v>
      </c>
      <c r="H302" s="73">
        <v>1</v>
      </c>
      <c r="I302" s="74">
        <v>90</v>
      </c>
      <c r="J302" s="74">
        <v>90</v>
      </c>
      <c r="K302" s="74">
        <v>100</v>
      </c>
      <c r="L302" s="74">
        <v>1</v>
      </c>
      <c r="M302" s="73">
        <v>1</v>
      </c>
      <c r="N302" s="74">
        <v>90</v>
      </c>
      <c r="O302" s="74">
        <v>1</v>
      </c>
      <c r="P302" s="62">
        <v>0</v>
      </c>
      <c r="Q302" s="63"/>
      <c r="R302" s="63">
        <v>0</v>
      </c>
      <c r="S302" s="73">
        <v>3</v>
      </c>
      <c r="T302" s="74">
        <v>2</v>
      </c>
      <c r="U302" s="74">
        <v>1</v>
      </c>
      <c r="V302" s="89">
        <v>1</v>
      </c>
      <c r="W302" s="89">
        <v>1</v>
      </c>
      <c r="X302" s="63"/>
      <c r="Y302" s="73">
        <v>0.8</v>
      </c>
      <c r="Z302" s="74">
        <v>1.2</v>
      </c>
      <c r="AA302" s="88">
        <v>-0.4</v>
      </c>
      <c r="AB302" s="88">
        <v>-0.35</v>
      </c>
      <c r="AC302" s="63"/>
      <c r="AD302" s="66" t="s">
        <v>25</v>
      </c>
    </row>
    <row r="303" spans="1:31" ht="17.25" thickBot="1">
      <c r="A303" s="75">
        <v>301</v>
      </c>
      <c r="B303" s="60" t="s">
        <v>561</v>
      </c>
      <c r="C303" s="61" t="s">
        <v>2102</v>
      </c>
      <c r="D303" s="72" t="s">
        <v>103</v>
      </c>
      <c r="E303" s="61" t="s">
        <v>69</v>
      </c>
      <c r="F303" s="72" t="s">
        <v>3272</v>
      </c>
      <c r="G303" s="72">
        <v>1997</v>
      </c>
      <c r="H303" s="73">
        <v>1</v>
      </c>
      <c r="I303" s="74">
        <v>87</v>
      </c>
      <c r="J303" s="74">
        <v>87</v>
      </c>
      <c r="K303" s="74">
        <v>96.7</v>
      </c>
      <c r="L303" s="74">
        <v>1</v>
      </c>
      <c r="M303" s="73">
        <v>1</v>
      </c>
      <c r="N303" s="74">
        <v>87</v>
      </c>
      <c r="O303" s="63">
        <v>0</v>
      </c>
      <c r="P303" s="62">
        <v>0</v>
      </c>
      <c r="Q303" s="63"/>
      <c r="R303" s="63">
        <v>0</v>
      </c>
      <c r="S303" s="73">
        <v>3</v>
      </c>
      <c r="T303" s="74">
        <v>1</v>
      </c>
      <c r="U303" s="63">
        <v>0</v>
      </c>
      <c r="V303" s="89">
        <v>1</v>
      </c>
      <c r="W303" s="89">
        <v>1.03</v>
      </c>
      <c r="X303" s="89">
        <v>1.03</v>
      </c>
      <c r="Y303" s="73">
        <v>1.5</v>
      </c>
      <c r="Z303" s="74">
        <v>1.7</v>
      </c>
      <c r="AA303" s="88">
        <v>-0.2</v>
      </c>
      <c r="AB303" s="88">
        <v>-0.25</v>
      </c>
      <c r="AC303" s="89">
        <v>13.04</v>
      </c>
      <c r="AD303" s="66" t="s">
        <v>25</v>
      </c>
    </row>
    <row r="304" spans="1:31" ht="17.25" thickBot="1">
      <c r="A304" s="75">
        <v>302</v>
      </c>
      <c r="B304" s="60" t="s">
        <v>562</v>
      </c>
      <c r="C304" s="61" t="s">
        <v>2099</v>
      </c>
      <c r="D304" s="72" t="s">
        <v>107</v>
      </c>
      <c r="E304" s="61" t="s">
        <v>75</v>
      </c>
      <c r="F304" s="72" t="s">
        <v>3273</v>
      </c>
      <c r="G304" s="72">
        <v>1987</v>
      </c>
      <c r="H304" s="73">
        <v>1</v>
      </c>
      <c r="I304" s="74">
        <v>90</v>
      </c>
      <c r="J304" s="74">
        <v>90</v>
      </c>
      <c r="K304" s="74">
        <v>100</v>
      </c>
      <c r="L304" s="74">
        <v>1</v>
      </c>
      <c r="M304" s="73">
        <v>1</v>
      </c>
      <c r="N304" s="74">
        <v>90</v>
      </c>
      <c r="O304" s="74">
        <v>1</v>
      </c>
      <c r="P304" s="62">
        <v>0</v>
      </c>
      <c r="Q304" s="63"/>
      <c r="R304" s="63">
        <v>0</v>
      </c>
      <c r="S304" s="73">
        <v>3</v>
      </c>
      <c r="T304" s="74">
        <v>1</v>
      </c>
      <c r="U304" s="63">
        <v>0</v>
      </c>
      <c r="V304" s="89">
        <v>1</v>
      </c>
      <c r="W304" s="89">
        <v>1</v>
      </c>
      <c r="X304" s="63"/>
      <c r="Y304" s="73">
        <v>1.5</v>
      </c>
      <c r="Z304" s="74">
        <v>2.7</v>
      </c>
      <c r="AA304" s="88">
        <v>-1.2</v>
      </c>
      <c r="AB304" s="88">
        <v>-1.22</v>
      </c>
      <c r="AC304" s="63"/>
      <c r="AD304" s="66" t="s">
        <v>25</v>
      </c>
    </row>
    <row r="305" spans="1:31" ht="17.25" thickBot="1">
      <c r="A305" s="75">
        <v>303</v>
      </c>
      <c r="B305" s="60" t="s">
        <v>563</v>
      </c>
      <c r="C305" s="61" t="s">
        <v>2102</v>
      </c>
      <c r="D305" s="72" t="s">
        <v>105</v>
      </c>
      <c r="E305" s="61" t="s">
        <v>2646</v>
      </c>
      <c r="F305" s="72" t="s">
        <v>3274</v>
      </c>
      <c r="G305" s="72">
        <v>1994</v>
      </c>
      <c r="H305" s="73">
        <v>1</v>
      </c>
      <c r="I305" s="74">
        <v>1</v>
      </c>
      <c r="J305" s="74">
        <v>1</v>
      </c>
      <c r="K305" s="74">
        <v>1.1000000000000001</v>
      </c>
      <c r="L305" s="63">
        <v>0</v>
      </c>
      <c r="M305" s="62">
        <v>0</v>
      </c>
      <c r="N305" s="63"/>
      <c r="O305" s="63">
        <v>0</v>
      </c>
      <c r="P305" s="73">
        <v>1</v>
      </c>
      <c r="Q305" s="74">
        <v>1</v>
      </c>
      <c r="R305" s="63">
        <v>0</v>
      </c>
      <c r="S305" s="62">
        <v>0</v>
      </c>
      <c r="T305" s="63">
        <v>0</v>
      </c>
      <c r="U305" s="63">
        <v>0</v>
      </c>
      <c r="V305" s="63">
        <v>0</v>
      </c>
      <c r="W305" s="63">
        <v>0</v>
      </c>
      <c r="X305" s="89">
        <v>3.03</v>
      </c>
      <c r="Y305" s="62">
        <v>0</v>
      </c>
      <c r="Z305" s="63">
        <v>0</v>
      </c>
      <c r="AA305" s="63">
        <v>0</v>
      </c>
      <c r="AB305" s="88">
        <v>-3.22</v>
      </c>
      <c r="AC305" s="88">
        <v>-1.62</v>
      </c>
      <c r="AD305" s="66" t="s">
        <v>25</v>
      </c>
    </row>
    <row r="306" spans="1:31" ht="17.25" thickBot="1">
      <c r="A306" s="75">
        <v>304</v>
      </c>
      <c r="B306" s="60" t="s">
        <v>564</v>
      </c>
      <c r="C306" s="61" t="s">
        <v>2102</v>
      </c>
      <c r="D306" s="72" t="s">
        <v>105</v>
      </c>
      <c r="E306" s="61" t="s">
        <v>75</v>
      </c>
      <c r="F306" s="72" t="s">
        <v>3275</v>
      </c>
      <c r="G306" s="72">
        <v>1995</v>
      </c>
      <c r="H306" s="73">
        <v>1</v>
      </c>
      <c r="I306" s="74">
        <v>90</v>
      </c>
      <c r="J306" s="74">
        <v>90</v>
      </c>
      <c r="K306" s="74">
        <v>100</v>
      </c>
      <c r="L306" s="74">
        <v>1</v>
      </c>
      <c r="M306" s="73">
        <v>1</v>
      </c>
      <c r="N306" s="74">
        <v>90</v>
      </c>
      <c r="O306" s="74">
        <v>1</v>
      </c>
      <c r="P306" s="62">
        <v>0</v>
      </c>
      <c r="Q306" s="63"/>
      <c r="R306" s="63">
        <v>0</v>
      </c>
      <c r="S306" s="73">
        <v>3</v>
      </c>
      <c r="T306" s="74">
        <v>1</v>
      </c>
      <c r="U306" s="63">
        <v>0</v>
      </c>
      <c r="V306" s="89">
        <v>1</v>
      </c>
      <c r="W306" s="89">
        <v>1</v>
      </c>
      <c r="X306" s="63"/>
      <c r="Y306" s="73">
        <v>1.5</v>
      </c>
      <c r="Z306" s="74">
        <v>2.7</v>
      </c>
      <c r="AA306" s="88">
        <v>-1.2</v>
      </c>
      <c r="AB306" s="88">
        <v>-1.22</v>
      </c>
      <c r="AC306" s="63"/>
      <c r="AD306" s="66" t="s">
        <v>25</v>
      </c>
    </row>
    <row r="307" spans="1:31" ht="17.25" thickBot="1">
      <c r="A307" s="75">
        <v>305</v>
      </c>
      <c r="B307" s="60" t="s">
        <v>565</v>
      </c>
      <c r="C307" s="61" t="s">
        <v>2116</v>
      </c>
      <c r="D307" s="72" t="s">
        <v>103</v>
      </c>
      <c r="E307" s="61" t="s">
        <v>75</v>
      </c>
      <c r="F307" s="72" t="s">
        <v>3276</v>
      </c>
      <c r="G307" s="72">
        <v>1993</v>
      </c>
      <c r="H307" s="73">
        <v>1</v>
      </c>
      <c r="I307" s="74">
        <v>45</v>
      </c>
      <c r="J307" s="74">
        <v>45</v>
      </c>
      <c r="K307" s="74">
        <v>50</v>
      </c>
      <c r="L307" s="74">
        <v>0.5</v>
      </c>
      <c r="M307" s="62">
        <v>0</v>
      </c>
      <c r="N307" s="63"/>
      <c r="O307" s="63">
        <v>0</v>
      </c>
      <c r="P307" s="73">
        <v>1</v>
      </c>
      <c r="Q307" s="74">
        <v>45</v>
      </c>
      <c r="R307" s="63">
        <v>0</v>
      </c>
      <c r="S307" s="73">
        <v>3</v>
      </c>
      <c r="T307" s="74">
        <v>1</v>
      </c>
      <c r="U307" s="63">
        <v>0</v>
      </c>
      <c r="V307" s="89">
        <v>1</v>
      </c>
      <c r="W307" s="89">
        <v>2</v>
      </c>
      <c r="X307" s="89">
        <v>2</v>
      </c>
      <c r="Y307" s="73">
        <v>1.5</v>
      </c>
      <c r="Z307" s="74">
        <v>0.6</v>
      </c>
      <c r="AA307" s="89">
        <v>0.9</v>
      </c>
      <c r="AB307" s="89">
        <v>1.72</v>
      </c>
      <c r="AC307" s="89">
        <v>5.89</v>
      </c>
      <c r="AD307" s="66" t="s">
        <v>25</v>
      </c>
    </row>
    <row r="308" spans="1:31" ht="17.25" thickBot="1">
      <c r="A308" s="75">
        <v>306</v>
      </c>
      <c r="B308" s="60" t="s">
        <v>566</v>
      </c>
      <c r="C308" s="61" t="s">
        <v>2102</v>
      </c>
      <c r="D308" s="72" t="s">
        <v>105</v>
      </c>
      <c r="E308" s="61" t="s">
        <v>63</v>
      </c>
      <c r="F308" s="72" t="s">
        <v>3115</v>
      </c>
      <c r="G308" s="72">
        <v>1999</v>
      </c>
      <c r="H308" s="73">
        <v>1</v>
      </c>
      <c r="I308" s="74">
        <v>90</v>
      </c>
      <c r="J308" s="74">
        <v>90</v>
      </c>
      <c r="K308" s="74">
        <v>100</v>
      </c>
      <c r="L308" s="74">
        <v>1</v>
      </c>
      <c r="M308" s="73">
        <v>1</v>
      </c>
      <c r="N308" s="74">
        <v>90</v>
      </c>
      <c r="O308" s="74">
        <v>1</v>
      </c>
      <c r="P308" s="62">
        <v>0</v>
      </c>
      <c r="Q308" s="63"/>
      <c r="R308" s="63">
        <v>0</v>
      </c>
      <c r="S308" s="73">
        <v>3</v>
      </c>
      <c r="T308" s="74">
        <v>2</v>
      </c>
      <c r="U308" s="74">
        <v>1</v>
      </c>
      <c r="V308" s="89">
        <v>1</v>
      </c>
      <c r="W308" s="89">
        <v>1</v>
      </c>
      <c r="X308" s="63"/>
      <c r="Y308" s="73">
        <v>0.8</v>
      </c>
      <c r="Z308" s="74">
        <v>1.2</v>
      </c>
      <c r="AA308" s="88">
        <v>-0.4</v>
      </c>
      <c r="AB308" s="88">
        <v>-0.35</v>
      </c>
      <c r="AC308" s="63"/>
      <c r="AD308" s="66" t="s">
        <v>25</v>
      </c>
    </row>
    <row r="309" spans="1:31" ht="17.25" thickBot="1">
      <c r="A309" s="75">
        <v>307</v>
      </c>
      <c r="B309" s="60" t="s">
        <v>567</v>
      </c>
      <c r="C309" s="61" t="s">
        <v>2099</v>
      </c>
      <c r="D309" s="72" t="s">
        <v>107</v>
      </c>
      <c r="E309" s="61" t="s">
        <v>85</v>
      </c>
      <c r="F309" s="72" t="s">
        <v>3458</v>
      </c>
      <c r="G309" s="72">
        <v>2000</v>
      </c>
      <c r="H309" s="62">
        <v>0</v>
      </c>
      <c r="I309" s="63"/>
      <c r="J309" s="63"/>
      <c r="K309" s="63"/>
      <c r="L309" s="63"/>
      <c r="M309" s="62">
        <v>0</v>
      </c>
      <c r="N309" s="63"/>
      <c r="O309" s="63">
        <v>0</v>
      </c>
      <c r="P309" s="62">
        <v>0</v>
      </c>
      <c r="Q309" s="63"/>
      <c r="R309" s="74">
        <v>1</v>
      </c>
      <c r="S309" s="62"/>
      <c r="T309" s="63"/>
      <c r="U309" s="63"/>
      <c r="V309" s="63"/>
      <c r="W309" s="63"/>
      <c r="X309" s="63"/>
      <c r="Y309" s="62"/>
      <c r="Z309" s="63"/>
      <c r="AA309" s="63"/>
      <c r="AB309" s="63"/>
      <c r="AC309" s="63"/>
      <c r="AD309" s="66" t="s">
        <v>25</v>
      </c>
    </row>
    <row r="310" spans="1:31" ht="17.25" thickBot="1">
      <c r="A310" s="75">
        <v>308</v>
      </c>
      <c r="B310" s="60" t="s">
        <v>568</v>
      </c>
      <c r="C310" s="61" t="s">
        <v>2112</v>
      </c>
      <c r="D310" s="72" t="s">
        <v>103</v>
      </c>
      <c r="E310" s="61" t="s">
        <v>71</v>
      </c>
      <c r="F310" s="72" t="s">
        <v>3277</v>
      </c>
      <c r="G310" s="72">
        <v>1997</v>
      </c>
      <c r="H310" s="73">
        <v>1</v>
      </c>
      <c r="I310" s="74">
        <v>90</v>
      </c>
      <c r="J310" s="74">
        <v>90</v>
      </c>
      <c r="K310" s="74">
        <v>100</v>
      </c>
      <c r="L310" s="74">
        <v>1</v>
      </c>
      <c r="M310" s="73">
        <v>1</v>
      </c>
      <c r="N310" s="74">
        <v>90</v>
      </c>
      <c r="O310" s="74">
        <v>1</v>
      </c>
      <c r="P310" s="62">
        <v>0</v>
      </c>
      <c r="Q310" s="63"/>
      <c r="R310" s="63">
        <v>0</v>
      </c>
      <c r="S310" s="73">
        <v>1</v>
      </c>
      <c r="T310" s="74">
        <v>2</v>
      </c>
      <c r="U310" s="74">
        <v>2</v>
      </c>
      <c r="V310" s="63">
        <v>0</v>
      </c>
      <c r="W310" s="63">
        <v>0</v>
      </c>
      <c r="X310" s="63"/>
      <c r="Y310" s="73">
        <v>1.3</v>
      </c>
      <c r="Z310" s="74">
        <v>2.2000000000000002</v>
      </c>
      <c r="AA310" s="88">
        <v>-0.9</v>
      </c>
      <c r="AB310" s="88">
        <v>-0.94</v>
      </c>
      <c r="AC310" s="63"/>
      <c r="AD310" s="66" t="s">
        <v>25</v>
      </c>
      <c r="AE310" s="2"/>
    </row>
    <row r="311" spans="1:31" ht="17.25" thickBot="1">
      <c r="A311" s="75">
        <v>309</v>
      </c>
      <c r="B311" s="60" t="s">
        <v>569</v>
      </c>
      <c r="C311" s="61" t="s">
        <v>2108</v>
      </c>
      <c r="D311" s="72" t="s">
        <v>2123</v>
      </c>
      <c r="E311" s="61" t="s">
        <v>85</v>
      </c>
      <c r="F311" s="72" t="s">
        <v>3459</v>
      </c>
      <c r="G311" s="72">
        <v>1996</v>
      </c>
      <c r="H311" s="62">
        <v>0</v>
      </c>
      <c r="I311" s="63"/>
      <c r="J311" s="63"/>
      <c r="K311" s="63"/>
      <c r="L311" s="63"/>
      <c r="M311" s="62">
        <v>0</v>
      </c>
      <c r="N311" s="63"/>
      <c r="O311" s="63">
        <v>0</v>
      </c>
      <c r="P311" s="62">
        <v>0</v>
      </c>
      <c r="Q311" s="63"/>
      <c r="R311" s="74">
        <v>1</v>
      </c>
      <c r="S311" s="62"/>
      <c r="T311" s="63"/>
      <c r="U311" s="63"/>
      <c r="V311" s="63"/>
      <c r="W311" s="63"/>
      <c r="X311" s="63"/>
      <c r="Y311" s="62"/>
      <c r="Z311" s="63"/>
      <c r="AA311" s="63"/>
      <c r="AB311" s="63"/>
      <c r="AC311" s="63"/>
      <c r="AD311" s="66" t="s">
        <v>25</v>
      </c>
    </row>
    <row r="312" spans="1:31" ht="17.25" thickBot="1">
      <c r="A312" s="75">
        <v>310</v>
      </c>
      <c r="B312" s="60" t="s">
        <v>3278</v>
      </c>
      <c r="C312" s="61" t="s">
        <v>2128</v>
      </c>
      <c r="D312" s="72" t="s">
        <v>107</v>
      </c>
      <c r="E312" s="61" t="s">
        <v>2646</v>
      </c>
      <c r="F312" s="72" t="s">
        <v>3279</v>
      </c>
      <c r="G312" s="72">
        <v>1995</v>
      </c>
      <c r="H312" s="73">
        <v>1</v>
      </c>
      <c r="I312" s="74">
        <v>90</v>
      </c>
      <c r="J312" s="74">
        <v>90</v>
      </c>
      <c r="K312" s="74">
        <v>100</v>
      </c>
      <c r="L312" s="74">
        <v>1</v>
      </c>
      <c r="M312" s="73">
        <v>1</v>
      </c>
      <c r="N312" s="74">
        <v>90</v>
      </c>
      <c r="O312" s="74">
        <v>1</v>
      </c>
      <c r="P312" s="62">
        <v>0</v>
      </c>
      <c r="Q312" s="63"/>
      <c r="R312" s="63">
        <v>0</v>
      </c>
      <c r="S312" s="62">
        <v>0</v>
      </c>
      <c r="T312" s="63">
        <v>0</v>
      </c>
      <c r="U312" s="74">
        <v>3</v>
      </c>
      <c r="V312" s="88">
        <v>-3</v>
      </c>
      <c r="W312" s="88">
        <v>-3</v>
      </c>
      <c r="X312" s="63"/>
      <c r="Y312" s="73">
        <v>0.3</v>
      </c>
      <c r="Z312" s="74">
        <v>1.9</v>
      </c>
      <c r="AA312" s="88">
        <v>-1.6</v>
      </c>
      <c r="AB312" s="88">
        <v>-1.62</v>
      </c>
      <c r="AC312" s="63"/>
      <c r="AD312" s="66" t="s">
        <v>25</v>
      </c>
    </row>
    <row r="313" spans="1:31" ht="17.25" thickBot="1">
      <c r="A313" s="75">
        <v>311</v>
      </c>
      <c r="B313" s="60" t="s">
        <v>570</v>
      </c>
      <c r="C313" s="61" t="s">
        <v>2101</v>
      </c>
      <c r="D313" s="72" t="s">
        <v>107</v>
      </c>
      <c r="E313" s="61" t="s">
        <v>79</v>
      </c>
      <c r="F313" s="72" t="s">
        <v>3280</v>
      </c>
      <c r="G313" s="72">
        <v>1994</v>
      </c>
      <c r="H313" s="73">
        <v>1</v>
      </c>
      <c r="I313" s="74">
        <v>90</v>
      </c>
      <c r="J313" s="74">
        <v>90</v>
      </c>
      <c r="K313" s="74">
        <v>100</v>
      </c>
      <c r="L313" s="74">
        <v>1</v>
      </c>
      <c r="M313" s="73">
        <v>1</v>
      </c>
      <c r="N313" s="74">
        <v>90</v>
      </c>
      <c r="O313" s="74">
        <v>1</v>
      </c>
      <c r="P313" s="62">
        <v>0</v>
      </c>
      <c r="Q313" s="63"/>
      <c r="R313" s="63">
        <v>0</v>
      </c>
      <c r="S313" s="73">
        <v>1</v>
      </c>
      <c r="T313" s="74">
        <v>1</v>
      </c>
      <c r="U313" s="74">
        <v>1</v>
      </c>
      <c r="V313" s="63">
        <v>0</v>
      </c>
      <c r="W313" s="63">
        <v>0</v>
      </c>
      <c r="X313" s="63"/>
      <c r="Y313" s="73">
        <v>1.3</v>
      </c>
      <c r="Z313" s="74">
        <v>1.4</v>
      </c>
      <c r="AA313" s="88">
        <v>-0.1</v>
      </c>
      <c r="AB313" s="88">
        <v>-0.09</v>
      </c>
      <c r="AC313" s="63"/>
      <c r="AD313" s="66" t="s">
        <v>25</v>
      </c>
    </row>
    <row r="314" spans="1:31" ht="17.25" thickBot="1">
      <c r="A314" s="75">
        <v>312</v>
      </c>
      <c r="B314" s="60" t="s">
        <v>571</v>
      </c>
      <c r="C314" s="61" t="s">
        <v>2099</v>
      </c>
      <c r="D314" s="72" t="s">
        <v>107</v>
      </c>
      <c r="E314" s="61" t="s">
        <v>75</v>
      </c>
      <c r="F314" s="72" t="s">
        <v>3281</v>
      </c>
      <c r="G314" s="72">
        <v>1997</v>
      </c>
      <c r="H314" s="73">
        <v>1</v>
      </c>
      <c r="I314" s="74">
        <v>90</v>
      </c>
      <c r="J314" s="74">
        <v>90</v>
      </c>
      <c r="K314" s="74">
        <v>100</v>
      </c>
      <c r="L314" s="74">
        <v>1</v>
      </c>
      <c r="M314" s="73">
        <v>1</v>
      </c>
      <c r="N314" s="74">
        <v>90</v>
      </c>
      <c r="O314" s="74">
        <v>1</v>
      </c>
      <c r="P314" s="62">
        <v>0</v>
      </c>
      <c r="Q314" s="63"/>
      <c r="R314" s="63">
        <v>0</v>
      </c>
      <c r="S314" s="73">
        <v>3</v>
      </c>
      <c r="T314" s="74">
        <v>1</v>
      </c>
      <c r="U314" s="63">
        <v>0</v>
      </c>
      <c r="V314" s="89">
        <v>1</v>
      </c>
      <c r="W314" s="89">
        <v>1</v>
      </c>
      <c r="X314" s="63"/>
      <c r="Y314" s="73">
        <v>1.5</v>
      </c>
      <c r="Z314" s="74">
        <v>2.7</v>
      </c>
      <c r="AA314" s="88">
        <v>-1.2</v>
      </c>
      <c r="AB314" s="88">
        <v>-1.22</v>
      </c>
      <c r="AC314" s="63"/>
      <c r="AD314" s="66" t="s">
        <v>25</v>
      </c>
      <c r="AE314" s="2"/>
    </row>
    <row r="315" spans="1:31" ht="17.25" thickBot="1">
      <c r="A315" s="75">
        <v>313</v>
      </c>
      <c r="B315" s="60" t="s">
        <v>3282</v>
      </c>
      <c r="C315" s="61" t="s">
        <v>2102</v>
      </c>
      <c r="D315" s="72" t="s">
        <v>107</v>
      </c>
      <c r="E315" s="61" t="s">
        <v>2647</v>
      </c>
      <c r="F315" s="72" t="s">
        <v>3198</v>
      </c>
      <c r="G315" s="72">
        <v>1993</v>
      </c>
      <c r="H315" s="73">
        <v>1</v>
      </c>
      <c r="I315" s="74">
        <v>79</v>
      </c>
      <c r="J315" s="74">
        <v>79</v>
      </c>
      <c r="K315" s="74">
        <v>87.8</v>
      </c>
      <c r="L315" s="74">
        <v>0.9</v>
      </c>
      <c r="M315" s="73">
        <v>1</v>
      </c>
      <c r="N315" s="74">
        <v>79</v>
      </c>
      <c r="O315" s="63">
        <v>0</v>
      </c>
      <c r="P315" s="62">
        <v>0</v>
      </c>
      <c r="Q315" s="63"/>
      <c r="R315" s="63">
        <v>0</v>
      </c>
      <c r="S315" s="62">
        <v>0</v>
      </c>
      <c r="T315" s="63">
        <v>0</v>
      </c>
      <c r="U315" s="74">
        <v>1</v>
      </c>
      <c r="V315" s="88">
        <v>-1</v>
      </c>
      <c r="W315" s="88">
        <v>-1.1399999999999999</v>
      </c>
      <c r="X315" s="88">
        <v>-1.1399999999999999</v>
      </c>
      <c r="Y315" s="73">
        <v>0.5</v>
      </c>
      <c r="Z315" s="74">
        <v>1.7</v>
      </c>
      <c r="AA315" s="88">
        <v>-1.2</v>
      </c>
      <c r="AB315" s="88">
        <v>-1.35</v>
      </c>
      <c r="AC315" s="89">
        <v>0.14000000000000001</v>
      </c>
      <c r="AD315" s="66" t="s">
        <v>25</v>
      </c>
      <c r="AE315" s="2"/>
    </row>
    <row r="316" spans="1:31" ht="17.25" thickBot="1">
      <c r="A316" s="75">
        <v>314</v>
      </c>
      <c r="B316" s="60" t="s">
        <v>572</v>
      </c>
      <c r="C316" s="61" t="s">
        <v>2138</v>
      </c>
      <c r="D316" s="72" t="s">
        <v>124</v>
      </c>
      <c r="E316" s="61" t="s">
        <v>75</v>
      </c>
      <c r="F316" s="72" t="s">
        <v>3460</v>
      </c>
      <c r="G316" s="72">
        <v>1996</v>
      </c>
      <c r="H316" s="62">
        <v>0</v>
      </c>
      <c r="I316" s="63"/>
      <c r="J316" s="63"/>
      <c r="K316" s="63"/>
      <c r="L316" s="63"/>
      <c r="M316" s="62">
        <v>0</v>
      </c>
      <c r="N316" s="63"/>
      <c r="O316" s="63">
        <v>0</v>
      </c>
      <c r="P316" s="62">
        <v>0</v>
      </c>
      <c r="Q316" s="63"/>
      <c r="R316" s="74">
        <v>1</v>
      </c>
      <c r="S316" s="62"/>
      <c r="T316" s="63"/>
      <c r="U316" s="63"/>
      <c r="V316" s="63"/>
      <c r="W316" s="63"/>
      <c r="X316" s="63"/>
      <c r="Y316" s="62"/>
      <c r="Z316" s="63"/>
      <c r="AA316" s="63"/>
      <c r="AB316" s="63"/>
      <c r="AC316" s="63"/>
      <c r="AD316" s="66" t="s">
        <v>25</v>
      </c>
      <c r="AE316" s="2"/>
    </row>
    <row r="317" spans="1:31" ht="17.25" thickBot="1">
      <c r="A317" s="75">
        <v>315</v>
      </c>
      <c r="B317" s="60" t="s">
        <v>573</v>
      </c>
      <c r="C317" s="61" t="s">
        <v>2110</v>
      </c>
      <c r="D317" s="72" t="s">
        <v>105</v>
      </c>
      <c r="E317" s="61" t="s">
        <v>65</v>
      </c>
      <c r="F317" s="72" t="s">
        <v>3283</v>
      </c>
      <c r="G317" s="72">
        <v>1996</v>
      </c>
      <c r="H317" s="73">
        <v>1</v>
      </c>
      <c r="I317" s="74">
        <v>90</v>
      </c>
      <c r="J317" s="74">
        <v>90</v>
      </c>
      <c r="K317" s="74">
        <v>100</v>
      </c>
      <c r="L317" s="74">
        <v>1</v>
      </c>
      <c r="M317" s="73">
        <v>1</v>
      </c>
      <c r="N317" s="74">
        <v>90</v>
      </c>
      <c r="O317" s="74">
        <v>1</v>
      </c>
      <c r="P317" s="62">
        <v>0</v>
      </c>
      <c r="Q317" s="63"/>
      <c r="R317" s="63">
        <v>0</v>
      </c>
      <c r="S317" s="73">
        <v>3</v>
      </c>
      <c r="T317" s="74">
        <v>3</v>
      </c>
      <c r="U317" s="63">
        <v>0</v>
      </c>
      <c r="V317" s="89">
        <v>3</v>
      </c>
      <c r="W317" s="89">
        <v>3</v>
      </c>
      <c r="X317" s="63"/>
      <c r="Y317" s="73">
        <v>1.9</v>
      </c>
      <c r="Z317" s="74">
        <v>0.3</v>
      </c>
      <c r="AA317" s="89">
        <v>1.6</v>
      </c>
      <c r="AB317" s="89">
        <v>1.62</v>
      </c>
      <c r="AC317" s="63"/>
      <c r="AD317" s="66" t="s">
        <v>25</v>
      </c>
      <c r="AE317" s="2"/>
    </row>
    <row r="318" spans="1:31" ht="17.25" thickBot="1">
      <c r="A318" s="75">
        <v>316</v>
      </c>
      <c r="B318" s="60" t="s">
        <v>575</v>
      </c>
      <c r="C318" s="61" t="s">
        <v>2115</v>
      </c>
      <c r="D318" s="72" t="s">
        <v>107</v>
      </c>
      <c r="E318" s="61" t="s">
        <v>77</v>
      </c>
      <c r="F318" s="72" t="s">
        <v>3247</v>
      </c>
      <c r="G318" s="72">
        <v>1999</v>
      </c>
      <c r="H318" s="73">
        <v>1</v>
      </c>
      <c r="I318" s="74">
        <v>19</v>
      </c>
      <c r="J318" s="74">
        <v>19</v>
      </c>
      <c r="K318" s="74">
        <v>21.1</v>
      </c>
      <c r="L318" s="74">
        <v>0.2</v>
      </c>
      <c r="M318" s="62">
        <v>0</v>
      </c>
      <c r="N318" s="63"/>
      <c r="O318" s="63">
        <v>0</v>
      </c>
      <c r="P318" s="73">
        <v>1</v>
      </c>
      <c r="Q318" s="74">
        <v>19</v>
      </c>
      <c r="R318" s="63">
        <v>0</v>
      </c>
      <c r="S318" s="73">
        <v>1</v>
      </c>
      <c r="T318" s="63">
        <v>0</v>
      </c>
      <c r="U318" s="63">
        <v>0</v>
      </c>
      <c r="V318" s="63">
        <v>0</v>
      </c>
      <c r="W318" s="63">
        <v>0</v>
      </c>
      <c r="X318" s="63">
        <v>0</v>
      </c>
      <c r="Y318" s="73">
        <v>0.4</v>
      </c>
      <c r="Z318" s="74">
        <v>0.2</v>
      </c>
      <c r="AA318" s="89">
        <v>0.2</v>
      </c>
      <c r="AB318" s="89">
        <v>0.92</v>
      </c>
      <c r="AC318" s="88">
        <v>-0.02</v>
      </c>
      <c r="AD318" s="66" t="s">
        <v>25</v>
      </c>
      <c r="AE318" s="2"/>
    </row>
    <row r="319" spans="1:31" ht="17.25" thickBot="1">
      <c r="A319" s="75">
        <v>317</v>
      </c>
      <c r="B319" s="60" t="s">
        <v>576</v>
      </c>
      <c r="C319" s="61" t="s">
        <v>2111</v>
      </c>
      <c r="D319" s="72" t="s">
        <v>107</v>
      </c>
      <c r="E319" s="61" t="s">
        <v>71</v>
      </c>
      <c r="F319" s="72" t="s">
        <v>3284</v>
      </c>
      <c r="G319" s="72">
        <v>1998</v>
      </c>
      <c r="H319" s="73">
        <v>1</v>
      </c>
      <c r="I319" s="74">
        <v>13</v>
      </c>
      <c r="J319" s="74">
        <v>13</v>
      </c>
      <c r="K319" s="74">
        <v>14.4</v>
      </c>
      <c r="L319" s="74">
        <v>0.1</v>
      </c>
      <c r="M319" s="73">
        <v>1</v>
      </c>
      <c r="N319" s="74">
        <v>13</v>
      </c>
      <c r="O319" s="63">
        <v>0</v>
      </c>
      <c r="P319" s="62">
        <v>0</v>
      </c>
      <c r="Q319" s="63"/>
      <c r="R319" s="63">
        <v>0</v>
      </c>
      <c r="S319" s="73">
        <v>1</v>
      </c>
      <c r="T319" s="74">
        <v>1</v>
      </c>
      <c r="U319" s="63">
        <v>0</v>
      </c>
      <c r="V319" s="89">
        <v>1</v>
      </c>
      <c r="W319" s="89">
        <v>6.92</v>
      </c>
      <c r="X319" s="89">
        <v>8.09</v>
      </c>
      <c r="Y319" s="73">
        <v>0.6</v>
      </c>
      <c r="Z319" s="63">
        <v>0</v>
      </c>
      <c r="AA319" s="89">
        <v>0.6</v>
      </c>
      <c r="AB319" s="89">
        <v>4.2</v>
      </c>
      <c r="AC319" s="89">
        <v>6</v>
      </c>
      <c r="AD319" s="66" t="s">
        <v>25</v>
      </c>
      <c r="AE319" s="2"/>
    </row>
    <row r="320" spans="1:31" ht="17.25" thickBot="1">
      <c r="A320" s="75">
        <v>318</v>
      </c>
      <c r="B320" s="60" t="s">
        <v>577</v>
      </c>
      <c r="C320" s="61" t="s">
        <v>2102</v>
      </c>
      <c r="D320" s="72" t="s">
        <v>105</v>
      </c>
      <c r="E320" s="61" t="s">
        <v>95</v>
      </c>
      <c r="F320" s="72" t="s">
        <v>3285</v>
      </c>
      <c r="G320" s="72">
        <v>1995</v>
      </c>
      <c r="H320" s="73">
        <v>1</v>
      </c>
      <c r="I320" s="74">
        <v>90</v>
      </c>
      <c r="J320" s="74">
        <v>90</v>
      </c>
      <c r="K320" s="74">
        <v>100</v>
      </c>
      <c r="L320" s="74">
        <v>1</v>
      </c>
      <c r="M320" s="73">
        <v>1</v>
      </c>
      <c r="N320" s="74">
        <v>90</v>
      </c>
      <c r="O320" s="74">
        <v>1</v>
      </c>
      <c r="P320" s="62">
        <v>0</v>
      </c>
      <c r="Q320" s="63"/>
      <c r="R320" s="63">
        <v>0</v>
      </c>
      <c r="S320" s="73">
        <v>1</v>
      </c>
      <c r="T320" s="74">
        <v>1</v>
      </c>
      <c r="U320" s="74">
        <v>1</v>
      </c>
      <c r="V320" s="63">
        <v>0</v>
      </c>
      <c r="W320" s="63">
        <v>0</v>
      </c>
      <c r="X320" s="63"/>
      <c r="Y320" s="73">
        <v>1.3</v>
      </c>
      <c r="Z320" s="74">
        <v>1.1000000000000001</v>
      </c>
      <c r="AA320" s="89">
        <v>0.3</v>
      </c>
      <c r="AB320" s="89">
        <v>0.26</v>
      </c>
      <c r="AC320" s="63"/>
      <c r="AD320" s="66" t="s">
        <v>25</v>
      </c>
      <c r="AE320" s="2"/>
    </row>
    <row r="321" spans="1:30" ht="17.25" thickBot="1">
      <c r="A321" s="75">
        <v>319</v>
      </c>
      <c r="B321" s="60" t="s">
        <v>3286</v>
      </c>
      <c r="C321" s="61" t="s">
        <v>2147</v>
      </c>
      <c r="D321" s="72" t="s">
        <v>105</v>
      </c>
      <c r="E321" s="61" t="s">
        <v>2999</v>
      </c>
      <c r="F321" s="72" t="s">
        <v>3287</v>
      </c>
      <c r="G321" s="72">
        <v>1993</v>
      </c>
      <c r="H321" s="73">
        <v>1</v>
      </c>
      <c r="I321" s="74">
        <v>87</v>
      </c>
      <c r="J321" s="74">
        <v>87</v>
      </c>
      <c r="K321" s="74">
        <v>96.7</v>
      </c>
      <c r="L321" s="74">
        <v>1</v>
      </c>
      <c r="M321" s="73">
        <v>1</v>
      </c>
      <c r="N321" s="74">
        <v>87</v>
      </c>
      <c r="O321" s="63">
        <v>0</v>
      </c>
      <c r="P321" s="62">
        <v>0</v>
      </c>
      <c r="Q321" s="63"/>
      <c r="R321" s="63">
        <v>0</v>
      </c>
      <c r="S321" s="62">
        <v>0</v>
      </c>
      <c r="T321" s="74">
        <v>1</v>
      </c>
      <c r="U321" s="74">
        <v>3</v>
      </c>
      <c r="V321" s="88">
        <v>-2</v>
      </c>
      <c r="W321" s="88">
        <v>-2.0699999999999998</v>
      </c>
      <c r="X321" s="89">
        <v>27.93</v>
      </c>
      <c r="Y321" s="73">
        <v>1.2</v>
      </c>
      <c r="Z321" s="74">
        <v>2.8</v>
      </c>
      <c r="AA321" s="88">
        <v>-1.6</v>
      </c>
      <c r="AB321" s="88">
        <v>-1.66</v>
      </c>
      <c r="AC321" s="89">
        <v>26.47</v>
      </c>
      <c r="AD321" s="66" t="s">
        <v>25</v>
      </c>
    </row>
    <row r="322" spans="1:30" ht="17.25" thickBot="1">
      <c r="A322" s="75">
        <v>320</v>
      </c>
      <c r="B322" s="60" t="s">
        <v>94</v>
      </c>
      <c r="C322" s="61" t="s">
        <v>2131</v>
      </c>
      <c r="D322" s="72" t="s">
        <v>124</v>
      </c>
      <c r="E322" s="61" t="s">
        <v>93</v>
      </c>
      <c r="F322" s="72" t="s">
        <v>3288</v>
      </c>
      <c r="G322" s="72">
        <v>1993</v>
      </c>
      <c r="H322" s="73">
        <v>1</v>
      </c>
      <c r="I322" s="74">
        <v>90</v>
      </c>
      <c r="J322" s="74">
        <v>90</v>
      </c>
      <c r="K322" s="74">
        <v>100</v>
      </c>
      <c r="L322" s="74">
        <v>1</v>
      </c>
      <c r="M322" s="73">
        <v>1</v>
      </c>
      <c r="N322" s="74">
        <v>90</v>
      </c>
      <c r="O322" s="74">
        <v>1</v>
      </c>
      <c r="P322" s="62">
        <v>0</v>
      </c>
      <c r="Q322" s="63"/>
      <c r="R322" s="63">
        <v>0</v>
      </c>
      <c r="S322" s="62">
        <v>0</v>
      </c>
      <c r="T322" s="63">
        <v>0</v>
      </c>
      <c r="U322" s="74">
        <v>1</v>
      </c>
      <c r="V322" s="88">
        <v>-1</v>
      </c>
      <c r="W322" s="88">
        <v>-1</v>
      </c>
      <c r="X322" s="63"/>
      <c r="Y322" s="73">
        <v>2.1</v>
      </c>
      <c r="Z322" s="74">
        <v>1.5</v>
      </c>
      <c r="AA322" s="89">
        <v>0.7</v>
      </c>
      <c r="AB322" s="89">
        <v>0.69</v>
      </c>
      <c r="AC322" s="63"/>
      <c r="AD322" s="66" t="s">
        <v>25</v>
      </c>
    </row>
    <row r="323" spans="1:30" ht="17.25" thickBot="1">
      <c r="A323" s="75">
        <v>321</v>
      </c>
      <c r="B323" s="60" t="s">
        <v>578</v>
      </c>
      <c r="C323" s="61" t="s">
        <v>2102</v>
      </c>
      <c r="D323" s="72" t="s">
        <v>103</v>
      </c>
      <c r="E323" s="61" t="s">
        <v>63</v>
      </c>
      <c r="F323" s="72" t="s">
        <v>3289</v>
      </c>
      <c r="G323" s="72">
        <v>2001</v>
      </c>
      <c r="H323" s="73">
        <v>1</v>
      </c>
      <c r="I323" s="74">
        <v>90</v>
      </c>
      <c r="J323" s="74">
        <v>90</v>
      </c>
      <c r="K323" s="74">
        <v>100</v>
      </c>
      <c r="L323" s="74">
        <v>1</v>
      </c>
      <c r="M323" s="73">
        <v>1</v>
      </c>
      <c r="N323" s="74">
        <v>90</v>
      </c>
      <c r="O323" s="74">
        <v>1</v>
      </c>
      <c r="P323" s="62">
        <v>0</v>
      </c>
      <c r="Q323" s="63"/>
      <c r="R323" s="63">
        <v>0</v>
      </c>
      <c r="S323" s="73">
        <v>3</v>
      </c>
      <c r="T323" s="74">
        <v>2</v>
      </c>
      <c r="U323" s="74">
        <v>1</v>
      </c>
      <c r="V323" s="89">
        <v>1</v>
      </c>
      <c r="W323" s="89">
        <v>1</v>
      </c>
      <c r="X323" s="63"/>
      <c r="Y323" s="73">
        <v>0.8</v>
      </c>
      <c r="Z323" s="74">
        <v>1.2</v>
      </c>
      <c r="AA323" s="88">
        <v>-0.4</v>
      </c>
      <c r="AB323" s="88">
        <v>-0.35</v>
      </c>
      <c r="AC323" s="63"/>
      <c r="AD323" s="66" t="s">
        <v>25</v>
      </c>
    </row>
    <row r="324" spans="1:30" ht="17.25" thickBot="1">
      <c r="A324" s="75">
        <v>322</v>
      </c>
      <c r="B324" s="60" t="s">
        <v>579</v>
      </c>
      <c r="C324" s="61" t="s">
        <v>2139</v>
      </c>
      <c r="D324" s="72" t="s">
        <v>103</v>
      </c>
      <c r="E324" s="61" t="s">
        <v>79</v>
      </c>
      <c r="F324" s="72" t="s">
        <v>3290</v>
      </c>
      <c r="G324" s="72">
        <v>1992</v>
      </c>
      <c r="H324" s="73">
        <v>1</v>
      </c>
      <c r="I324" s="74">
        <v>76</v>
      </c>
      <c r="J324" s="74">
        <v>76</v>
      </c>
      <c r="K324" s="74">
        <v>84.4</v>
      </c>
      <c r="L324" s="74">
        <v>0.8</v>
      </c>
      <c r="M324" s="73">
        <v>1</v>
      </c>
      <c r="N324" s="74">
        <v>76</v>
      </c>
      <c r="O324" s="63">
        <v>0</v>
      </c>
      <c r="P324" s="62">
        <v>0</v>
      </c>
      <c r="Q324" s="63"/>
      <c r="R324" s="63">
        <v>0</v>
      </c>
      <c r="S324" s="73">
        <v>1</v>
      </c>
      <c r="T324" s="74">
        <v>1</v>
      </c>
      <c r="U324" s="74">
        <v>1</v>
      </c>
      <c r="V324" s="63">
        <v>0</v>
      </c>
      <c r="W324" s="63">
        <v>0</v>
      </c>
      <c r="X324" s="63">
        <v>0</v>
      </c>
      <c r="Y324" s="73">
        <v>1.2</v>
      </c>
      <c r="Z324" s="74">
        <v>1.4</v>
      </c>
      <c r="AA324" s="88">
        <v>-0.1</v>
      </c>
      <c r="AB324" s="88">
        <v>-0.14000000000000001</v>
      </c>
      <c r="AC324" s="88">
        <v>-0.38</v>
      </c>
      <c r="AD324" s="66" t="s">
        <v>25</v>
      </c>
    </row>
    <row r="325" spans="1:30" ht="17.25" thickBot="1">
      <c r="A325" s="75">
        <v>323</v>
      </c>
      <c r="B325" s="60" t="s">
        <v>580</v>
      </c>
      <c r="C325" s="61" t="s">
        <v>2104</v>
      </c>
      <c r="D325" s="72" t="s">
        <v>107</v>
      </c>
      <c r="E325" s="61" t="s">
        <v>63</v>
      </c>
      <c r="F325" s="72" t="s">
        <v>3291</v>
      </c>
      <c r="G325" s="72">
        <v>2001</v>
      </c>
      <c r="H325" s="73">
        <v>1</v>
      </c>
      <c r="I325" s="74">
        <v>90</v>
      </c>
      <c r="J325" s="74">
        <v>90</v>
      </c>
      <c r="K325" s="74">
        <v>100</v>
      </c>
      <c r="L325" s="74">
        <v>1</v>
      </c>
      <c r="M325" s="73">
        <v>1</v>
      </c>
      <c r="N325" s="74">
        <v>90</v>
      </c>
      <c r="O325" s="74">
        <v>1</v>
      </c>
      <c r="P325" s="62">
        <v>0</v>
      </c>
      <c r="Q325" s="63"/>
      <c r="R325" s="63">
        <v>0</v>
      </c>
      <c r="S325" s="73">
        <v>3</v>
      </c>
      <c r="T325" s="74">
        <v>2</v>
      </c>
      <c r="U325" s="74">
        <v>1</v>
      </c>
      <c r="V325" s="89">
        <v>1</v>
      </c>
      <c r="W325" s="89">
        <v>1</v>
      </c>
      <c r="X325" s="63"/>
      <c r="Y325" s="73">
        <v>0.8</v>
      </c>
      <c r="Z325" s="74">
        <v>1.2</v>
      </c>
      <c r="AA325" s="88">
        <v>-0.4</v>
      </c>
      <c r="AB325" s="88">
        <v>-0.35</v>
      </c>
      <c r="AC325" s="63"/>
      <c r="AD325" s="66" t="s">
        <v>25</v>
      </c>
    </row>
    <row r="326" spans="1:30" ht="17.25" thickBot="1">
      <c r="A326" s="75">
        <v>324</v>
      </c>
      <c r="B326" s="60" t="s">
        <v>581</v>
      </c>
      <c r="C326" s="61" t="s">
        <v>2136</v>
      </c>
      <c r="D326" s="72" t="s">
        <v>107</v>
      </c>
      <c r="E326" s="61" t="s">
        <v>71</v>
      </c>
      <c r="F326" s="72" t="s">
        <v>3292</v>
      </c>
      <c r="G326" s="72">
        <v>1996</v>
      </c>
      <c r="H326" s="73">
        <v>1</v>
      </c>
      <c r="I326" s="74">
        <v>77</v>
      </c>
      <c r="J326" s="74">
        <v>77</v>
      </c>
      <c r="K326" s="74">
        <v>85.6</v>
      </c>
      <c r="L326" s="74">
        <v>0.9</v>
      </c>
      <c r="M326" s="62">
        <v>0</v>
      </c>
      <c r="N326" s="63"/>
      <c r="O326" s="63">
        <v>0</v>
      </c>
      <c r="P326" s="73">
        <v>1</v>
      </c>
      <c r="Q326" s="74">
        <v>77</v>
      </c>
      <c r="R326" s="63">
        <v>0</v>
      </c>
      <c r="S326" s="73">
        <v>1</v>
      </c>
      <c r="T326" s="74">
        <v>1</v>
      </c>
      <c r="U326" s="74">
        <v>2</v>
      </c>
      <c r="V326" s="88">
        <v>-1</v>
      </c>
      <c r="W326" s="88">
        <v>-1.17</v>
      </c>
      <c r="X326" s="88">
        <v>-8.09</v>
      </c>
      <c r="Y326" s="73">
        <v>0.7</v>
      </c>
      <c r="Z326" s="74">
        <v>2.2000000000000002</v>
      </c>
      <c r="AA326" s="88">
        <v>-1.5</v>
      </c>
      <c r="AB326" s="88">
        <v>-1.8</v>
      </c>
      <c r="AC326" s="88">
        <v>-6</v>
      </c>
      <c r="AD326" s="66" t="s">
        <v>25</v>
      </c>
    </row>
    <row r="327" spans="1:30" ht="17.25" thickBot="1">
      <c r="A327" s="75">
        <v>325</v>
      </c>
      <c r="B327" s="60" t="s">
        <v>74</v>
      </c>
      <c r="C327" s="61" t="s">
        <v>2110</v>
      </c>
      <c r="D327" s="72" t="s">
        <v>124</v>
      </c>
      <c r="E327" s="61" t="s">
        <v>81</v>
      </c>
      <c r="F327" s="72" t="s">
        <v>3293</v>
      </c>
      <c r="G327" s="72">
        <v>1997</v>
      </c>
      <c r="H327" s="73">
        <v>1</v>
      </c>
      <c r="I327" s="74">
        <v>90</v>
      </c>
      <c r="J327" s="74">
        <v>90</v>
      </c>
      <c r="K327" s="74">
        <v>100</v>
      </c>
      <c r="L327" s="74">
        <v>1</v>
      </c>
      <c r="M327" s="73">
        <v>1</v>
      </c>
      <c r="N327" s="74">
        <v>90</v>
      </c>
      <c r="O327" s="74">
        <v>1</v>
      </c>
      <c r="P327" s="62">
        <v>0</v>
      </c>
      <c r="Q327" s="63"/>
      <c r="R327" s="63">
        <v>0</v>
      </c>
      <c r="S327" s="73">
        <v>1</v>
      </c>
      <c r="T327" s="74">
        <v>1</v>
      </c>
      <c r="U327" s="74">
        <v>1</v>
      </c>
      <c r="V327" s="63">
        <v>0</v>
      </c>
      <c r="W327" s="63">
        <v>0</v>
      </c>
      <c r="X327" s="63"/>
      <c r="Y327" s="73">
        <v>1.4</v>
      </c>
      <c r="Z327" s="74">
        <v>1.3</v>
      </c>
      <c r="AA327" s="89">
        <v>0.1</v>
      </c>
      <c r="AB327" s="89">
        <v>0.09</v>
      </c>
      <c r="AC327" s="63"/>
      <c r="AD327" s="66" t="s">
        <v>25</v>
      </c>
    </row>
    <row r="328" spans="1:30" ht="17.25" thickBot="1">
      <c r="A328" s="75">
        <v>326</v>
      </c>
      <c r="B328" s="60" t="s">
        <v>582</v>
      </c>
      <c r="C328" s="61" t="s">
        <v>2102</v>
      </c>
      <c r="D328" s="72" t="s">
        <v>105</v>
      </c>
      <c r="E328" s="61" t="s">
        <v>69</v>
      </c>
      <c r="F328" s="72" t="s">
        <v>3294</v>
      </c>
      <c r="G328" s="72">
        <v>2000</v>
      </c>
      <c r="H328" s="73">
        <v>1</v>
      </c>
      <c r="I328" s="74">
        <v>23</v>
      </c>
      <c r="J328" s="74">
        <v>23</v>
      </c>
      <c r="K328" s="74">
        <v>25.6</v>
      </c>
      <c r="L328" s="74">
        <v>0.3</v>
      </c>
      <c r="M328" s="62">
        <v>0</v>
      </c>
      <c r="N328" s="63"/>
      <c r="O328" s="63">
        <v>0</v>
      </c>
      <c r="P328" s="73">
        <v>1</v>
      </c>
      <c r="Q328" s="74">
        <v>23</v>
      </c>
      <c r="R328" s="63">
        <v>0</v>
      </c>
      <c r="S328" s="73">
        <v>3</v>
      </c>
      <c r="T328" s="74">
        <v>1</v>
      </c>
      <c r="U328" s="63">
        <v>0</v>
      </c>
      <c r="V328" s="89">
        <v>1</v>
      </c>
      <c r="W328" s="89">
        <v>3.91</v>
      </c>
      <c r="X328" s="89">
        <v>3.91</v>
      </c>
      <c r="Y328" s="73">
        <v>0.7</v>
      </c>
      <c r="Z328" s="74">
        <v>1.1000000000000001</v>
      </c>
      <c r="AA328" s="88">
        <v>-0.3</v>
      </c>
      <c r="AB328" s="88">
        <v>-1.36</v>
      </c>
      <c r="AC328" s="88">
        <v>-0.91</v>
      </c>
      <c r="AD328" s="66" t="s">
        <v>25</v>
      </c>
    </row>
    <row r="329" spans="1:30" ht="17.25" thickBot="1">
      <c r="A329" s="75">
        <v>327</v>
      </c>
      <c r="B329" s="60" t="s">
        <v>3461</v>
      </c>
      <c r="C329" s="61" t="s">
        <v>2112</v>
      </c>
      <c r="D329" s="72" t="s">
        <v>105</v>
      </c>
      <c r="E329" s="61" t="s">
        <v>81</v>
      </c>
      <c r="F329" s="72" t="s">
        <v>3462</v>
      </c>
      <c r="G329" s="72">
        <v>2004</v>
      </c>
      <c r="H329" s="62">
        <v>0</v>
      </c>
      <c r="I329" s="63"/>
      <c r="J329" s="63"/>
      <c r="K329" s="63"/>
      <c r="L329" s="63"/>
      <c r="M329" s="62">
        <v>0</v>
      </c>
      <c r="N329" s="63"/>
      <c r="O329" s="63">
        <v>0</v>
      </c>
      <c r="P329" s="62">
        <v>0</v>
      </c>
      <c r="Q329" s="63"/>
      <c r="R329" s="74">
        <v>1</v>
      </c>
      <c r="S329" s="62"/>
      <c r="T329" s="63"/>
      <c r="U329" s="63"/>
      <c r="V329" s="63"/>
      <c r="W329" s="63"/>
      <c r="X329" s="63"/>
      <c r="Y329" s="62"/>
      <c r="Z329" s="63"/>
      <c r="AA329" s="63"/>
      <c r="AB329" s="63"/>
      <c r="AC329" s="63"/>
      <c r="AD329" s="66" t="s">
        <v>25</v>
      </c>
    </row>
    <row r="330" spans="1:30" ht="17.25" thickBot="1">
      <c r="A330" s="75">
        <v>328</v>
      </c>
      <c r="B330" s="60" t="s">
        <v>583</v>
      </c>
      <c r="C330" s="61" t="s">
        <v>2110</v>
      </c>
      <c r="D330" s="72" t="s">
        <v>103</v>
      </c>
      <c r="E330" s="61" t="s">
        <v>93</v>
      </c>
      <c r="F330" s="72" t="s">
        <v>3295</v>
      </c>
      <c r="G330" s="72">
        <v>1992</v>
      </c>
      <c r="H330" s="73">
        <v>1</v>
      </c>
      <c r="I330" s="74">
        <v>62</v>
      </c>
      <c r="J330" s="74">
        <v>62</v>
      </c>
      <c r="K330" s="74">
        <v>68.900000000000006</v>
      </c>
      <c r="L330" s="74">
        <v>0.7</v>
      </c>
      <c r="M330" s="73">
        <v>1</v>
      </c>
      <c r="N330" s="74">
        <v>62</v>
      </c>
      <c r="O330" s="63">
        <v>0</v>
      </c>
      <c r="P330" s="62">
        <v>0</v>
      </c>
      <c r="Q330" s="63"/>
      <c r="R330" s="63">
        <v>0</v>
      </c>
      <c r="S330" s="62">
        <v>0</v>
      </c>
      <c r="T330" s="63">
        <v>0</v>
      </c>
      <c r="U330" s="63">
        <v>0</v>
      </c>
      <c r="V330" s="63">
        <v>0</v>
      </c>
      <c r="W330" s="63">
        <v>0</v>
      </c>
      <c r="X330" s="89">
        <v>3.21</v>
      </c>
      <c r="Y330" s="73">
        <v>1</v>
      </c>
      <c r="Z330" s="74">
        <v>0.7</v>
      </c>
      <c r="AA330" s="89">
        <v>0.2</v>
      </c>
      <c r="AB330" s="89">
        <v>0.34</v>
      </c>
      <c r="AC330" s="88">
        <v>-1.1100000000000001</v>
      </c>
      <c r="AD330" s="66" t="s">
        <v>25</v>
      </c>
    </row>
    <row r="331" spans="1:30" ht="17.25" thickBot="1">
      <c r="A331" s="75">
        <v>329</v>
      </c>
      <c r="B331" s="60" t="s">
        <v>584</v>
      </c>
      <c r="C331" s="61" t="s">
        <v>2126</v>
      </c>
      <c r="D331" s="72" t="s">
        <v>103</v>
      </c>
      <c r="E331" s="61" t="s">
        <v>77</v>
      </c>
      <c r="F331" s="72" t="s">
        <v>3296</v>
      </c>
      <c r="G331" s="72">
        <v>2001</v>
      </c>
      <c r="H331" s="73">
        <v>1</v>
      </c>
      <c r="I331" s="74">
        <v>19</v>
      </c>
      <c r="J331" s="74">
        <v>19</v>
      </c>
      <c r="K331" s="74">
        <v>21.1</v>
      </c>
      <c r="L331" s="74">
        <v>0.2</v>
      </c>
      <c r="M331" s="62">
        <v>0</v>
      </c>
      <c r="N331" s="63"/>
      <c r="O331" s="63">
        <v>0</v>
      </c>
      <c r="P331" s="73">
        <v>1</v>
      </c>
      <c r="Q331" s="74">
        <v>19</v>
      </c>
      <c r="R331" s="63">
        <v>0</v>
      </c>
      <c r="S331" s="73">
        <v>1</v>
      </c>
      <c r="T331" s="63">
        <v>0</v>
      </c>
      <c r="U331" s="63">
        <v>0</v>
      </c>
      <c r="V331" s="63">
        <v>0</v>
      </c>
      <c r="W331" s="63">
        <v>0</v>
      </c>
      <c r="X331" s="63">
        <v>0</v>
      </c>
      <c r="Y331" s="73">
        <v>0.4</v>
      </c>
      <c r="Z331" s="74">
        <v>0.2</v>
      </c>
      <c r="AA331" s="89">
        <v>0.2</v>
      </c>
      <c r="AB331" s="89">
        <v>0.92</v>
      </c>
      <c r="AC331" s="88">
        <v>-0.02</v>
      </c>
      <c r="AD331" s="66" t="s">
        <v>25</v>
      </c>
    </row>
    <row r="332" spans="1:30" ht="17.25" thickBot="1">
      <c r="A332" s="75">
        <v>330</v>
      </c>
      <c r="B332" s="60" t="s">
        <v>585</v>
      </c>
      <c r="C332" s="61" t="s">
        <v>2107</v>
      </c>
      <c r="D332" s="72" t="s">
        <v>107</v>
      </c>
      <c r="E332" s="61" t="s">
        <v>67</v>
      </c>
      <c r="F332" s="72" t="s">
        <v>3297</v>
      </c>
      <c r="G332" s="72">
        <v>1991</v>
      </c>
      <c r="H332" s="73">
        <v>1</v>
      </c>
      <c r="I332" s="74">
        <v>90</v>
      </c>
      <c r="J332" s="74">
        <v>90</v>
      </c>
      <c r="K332" s="74">
        <v>100</v>
      </c>
      <c r="L332" s="74">
        <v>1</v>
      </c>
      <c r="M332" s="73">
        <v>1</v>
      </c>
      <c r="N332" s="74">
        <v>90</v>
      </c>
      <c r="O332" s="74">
        <v>1</v>
      </c>
      <c r="P332" s="62">
        <v>0</v>
      </c>
      <c r="Q332" s="63"/>
      <c r="R332" s="63">
        <v>0</v>
      </c>
      <c r="S332" s="73">
        <v>3</v>
      </c>
      <c r="T332" s="74">
        <v>5</v>
      </c>
      <c r="U332" s="74">
        <v>1</v>
      </c>
      <c r="V332" s="89">
        <v>4</v>
      </c>
      <c r="W332" s="89">
        <v>4</v>
      </c>
      <c r="X332" s="63"/>
      <c r="Y332" s="73">
        <v>3.3</v>
      </c>
      <c r="Z332" s="74">
        <v>1.8</v>
      </c>
      <c r="AA332" s="89">
        <v>1.6</v>
      </c>
      <c r="AB332" s="89">
        <v>1.58</v>
      </c>
      <c r="AC332" s="63"/>
      <c r="AD332" s="66" t="s">
        <v>25</v>
      </c>
    </row>
    <row r="333" spans="1:30" ht="17.25" thickBot="1">
      <c r="A333" s="75">
        <v>331</v>
      </c>
      <c r="B333" s="60" t="s">
        <v>586</v>
      </c>
      <c r="C333" s="61" t="s">
        <v>2114</v>
      </c>
      <c r="D333" s="72" t="s">
        <v>103</v>
      </c>
      <c r="E333" s="61" t="s">
        <v>85</v>
      </c>
      <c r="F333" s="72" t="s">
        <v>3298</v>
      </c>
      <c r="G333" s="72">
        <v>1992</v>
      </c>
      <c r="H333" s="73">
        <v>1</v>
      </c>
      <c r="I333" s="74">
        <v>90</v>
      </c>
      <c r="J333" s="74">
        <v>90</v>
      </c>
      <c r="K333" s="74">
        <v>100</v>
      </c>
      <c r="L333" s="74">
        <v>1</v>
      </c>
      <c r="M333" s="73">
        <v>1</v>
      </c>
      <c r="N333" s="74">
        <v>90</v>
      </c>
      <c r="O333" s="74">
        <v>1</v>
      </c>
      <c r="P333" s="62">
        <v>0</v>
      </c>
      <c r="Q333" s="63"/>
      <c r="R333" s="63">
        <v>0</v>
      </c>
      <c r="S333" s="73">
        <v>3</v>
      </c>
      <c r="T333" s="74">
        <v>1</v>
      </c>
      <c r="U333" s="63">
        <v>0</v>
      </c>
      <c r="V333" s="89">
        <v>1</v>
      </c>
      <c r="W333" s="89">
        <v>1</v>
      </c>
      <c r="X333" s="63"/>
      <c r="Y333" s="73">
        <v>1.9</v>
      </c>
      <c r="Z333" s="74">
        <v>0.5</v>
      </c>
      <c r="AA333" s="89">
        <v>1.4</v>
      </c>
      <c r="AB333" s="89">
        <v>1.37</v>
      </c>
      <c r="AC333" s="63"/>
      <c r="AD333" s="66" t="s">
        <v>25</v>
      </c>
    </row>
    <row r="334" spans="1:30" ht="17.25" thickBot="1">
      <c r="A334" s="75">
        <v>332</v>
      </c>
      <c r="B334" s="60" t="s">
        <v>587</v>
      </c>
      <c r="C334" s="61" t="s">
        <v>2131</v>
      </c>
      <c r="D334" s="72" t="s">
        <v>107</v>
      </c>
      <c r="E334" s="61" t="s">
        <v>93</v>
      </c>
      <c r="F334" s="72" t="s">
        <v>3299</v>
      </c>
      <c r="G334" s="72">
        <v>1993</v>
      </c>
      <c r="H334" s="73">
        <v>1</v>
      </c>
      <c r="I334" s="74">
        <v>90</v>
      </c>
      <c r="J334" s="74">
        <v>90</v>
      </c>
      <c r="K334" s="74">
        <v>100</v>
      </c>
      <c r="L334" s="74">
        <v>1</v>
      </c>
      <c r="M334" s="73">
        <v>1</v>
      </c>
      <c r="N334" s="74">
        <v>90</v>
      </c>
      <c r="O334" s="74">
        <v>1</v>
      </c>
      <c r="P334" s="62">
        <v>0</v>
      </c>
      <c r="Q334" s="63"/>
      <c r="R334" s="63">
        <v>0</v>
      </c>
      <c r="S334" s="62">
        <v>0</v>
      </c>
      <c r="T334" s="63">
        <v>0</v>
      </c>
      <c r="U334" s="74">
        <v>1</v>
      </c>
      <c r="V334" s="88">
        <v>-1</v>
      </c>
      <c r="W334" s="88">
        <v>-1</v>
      </c>
      <c r="X334" s="63"/>
      <c r="Y334" s="73">
        <v>2.1</v>
      </c>
      <c r="Z334" s="74">
        <v>1.5</v>
      </c>
      <c r="AA334" s="89">
        <v>0.7</v>
      </c>
      <c r="AB334" s="89">
        <v>0.69</v>
      </c>
      <c r="AC334" s="63"/>
      <c r="AD334" s="66" t="s">
        <v>25</v>
      </c>
    </row>
    <row r="335" spans="1:30" ht="17.25" thickBot="1">
      <c r="A335" s="75">
        <v>333</v>
      </c>
      <c r="B335" s="60" t="s">
        <v>2062</v>
      </c>
      <c r="C335" s="61" t="s">
        <v>2114</v>
      </c>
      <c r="D335" s="72" t="s">
        <v>103</v>
      </c>
      <c r="E335" s="61" t="s">
        <v>95</v>
      </c>
      <c r="F335" s="72" t="s">
        <v>3300</v>
      </c>
      <c r="G335" s="72">
        <v>2000</v>
      </c>
      <c r="H335" s="73">
        <v>1</v>
      </c>
      <c r="I335" s="74">
        <v>16</v>
      </c>
      <c r="J335" s="74">
        <v>16</v>
      </c>
      <c r="K335" s="74">
        <v>17.8</v>
      </c>
      <c r="L335" s="74">
        <v>0.2</v>
      </c>
      <c r="M335" s="62">
        <v>0</v>
      </c>
      <c r="N335" s="63"/>
      <c r="O335" s="63">
        <v>0</v>
      </c>
      <c r="P335" s="73">
        <v>1</v>
      </c>
      <c r="Q335" s="74">
        <v>16</v>
      </c>
      <c r="R335" s="63">
        <v>0</v>
      </c>
      <c r="S335" s="73">
        <v>1</v>
      </c>
      <c r="T335" s="74">
        <v>1</v>
      </c>
      <c r="U335" s="63">
        <v>0</v>
      </c>
      <c r="V335" s="89">
        <v>1</v>
      </c>
      <c r="W335" s="89">
        <v>5.63</v>
      </c>
      <c r="X335" s="89">
        <v>6.84</v>
      </c>
      <c r="Y335" s="73">
        <v>1</v>
      </c>
      <c r="Z335" s="74">
        <v>0.2</v>
      </c>
      <c r="AA335" s="89">
        <v>0.8</v>
      </c>
      <c r="AB335" s="89">
        <v>4.47</v>
      </c>
      <c r="AC335" s="89">
        <v>5.12</v>
      </c>
      <c r="AD335" s="66" t="s">
        <v>25</v>
      </c>
    </row>
    <row r="336" spans="1:30" ht="17.25" thickBot="1">
      <c r="A336" s="75">
        <v>334</v>
      </c>
      <c r="B336" s="60" t="s">
        <v>588</v>
      </c>
      <c r="C336" s="61" t="s">
        <v>2111</v>
      </c>
      <c r="D336" s="72" t="s">
        <v>107</v>
      </c>
      <c r="E336" s="61" t="s">
        <v>95</v>
      </c>
      <c r="F336" s="72" t="s">
        <v>3277</v>
      </c>
      <c r="G336" s="72">
        <v>1997</v>
      </c>
      <c r="H336" s="73">
        <v>1</v>
      </c>
      <c r="I336" s="74">
        <v>59</v>
      </c>
      <c r="J336" s="74">
        <v>59</v>
      </c>
      <c r="K336" s="74">
        <v>65.599999999999994</v>
      </c>
      <c r="L336" s="74">
        <v>0.7</v>
      </c>
      <c r="M336" s="73">
        <v>1</v>
      </c>
      <c r="N336" s="74">
        <v>59</v>
      </c>
      <c r="O336" s="63">
        <v>0</v>
      </c>
      <c r="P336" s="62">
        <v>0</v>
      </c>
      <c r="Q336" s="63"/>
      <c r="R336" s="63">
        <v>0</v>
      </c>
      <c r="S336" s="73">
        <v>1</v>
      </c>
      <c r="T336" s="63">
        <v>0</v>
      </c>
      <c r="U336" s="74">
        <v>1</v>
      </c>
      <c r="V336" s="88">
        <v>-1</v>
      </c>
      <c r="W336" s="88">
        <v>-1.53</v>
      </c>
      <c r="X336" s="88">
        <v>-4.43</v>
      </c>
      <c r="Y336" s="73">
        <v>0.2</v>
      </c>
      <c r="Z336" s="74">
        <v>0.8</v>
      </c>
      <c r="AA336" s="88">
        <v>-0.6</v>
      </c>
      <c r="AB336" s="88">
        <v>-0.95</v>
      </c>
      <c r="AC336" s="88">
        <v>-3.51</v>
      </c>
      <c r="AD336" s="66" t="s">
        <v>25</v>
      </c>
    </row>
    <row r="337" spans="1:30" ht="17.25" thickBot="1">
      <c r="A337" s="75">
        <v>335</v>
      </c>
      <c r="B337" s="60" t="s">
        <v>3463</v>
      </c>
      <c r="C337" s="61" t="s">
        <v>2102</v>
      </c>
      <c r="D337" s="72" t="s">
        <v>107</v>
      </c>
      <c r="E337" s="61" t="s">
        <v>2647</v>
      </c>
      <c r="F337" s="72" t="s">
        <v>3464</v>
      </c>
      <c r="G337" s="72">
        <v>2002</v>
      </c>
      <c r="H337" s="62">
        <v>0</v>
      </c>
      <c r="I337" s="63"/>
      <c r="J337" s="63"/>
      <c r="K337" s="63"/>
      <c r="L337" s="63"/>
      <c r="M337" s="62">
        <v>0</v>
      </c>
      <c r="N337" s="63"/>
      <c r="O337" s="63">
        <v>0</v>
      </c>
      <c r="P337" s="62">
        <v>0</v>
      </c>
      <c r="Q337" s="63"/>
      <c r="R337" s="74">
        <v>1</v>
      </c>
      <c r="S337" s="62"/>
      <c r="T337" s="63"/>
      <c r="U337" s="63"/>
      <c r="V337" s="63"/>
      <c r="W337" s="63"/>
      <c r="X337" s="63"/>
      <c r="Y337" s="62"/>
      <c r="Z337" s="63"/>
      <c r="AA337" s="63"/>
      <c r="AB337" s="63"/>
      <c r="AC337" s="63"/>
      <c r="AD337" s="66" t="s">
        <v>25</v>
      </c>
    </row>
    <row r="338" spans="1:30" ht="17.25" thickBot="1">
      <c r="A338" s="75">
        <v>336</v>
      </c>
      <c r="B338" s="60" t="s">
        <v>589</v>
      </c>
      <c r="C338" s="61" t="s">
        <v>2102</v>
      </c>
      <c r="D338" s="72" t="s">
        <v>107</v>
      </c>
      <c r="E338" s="61" t="s">
        <v>69</v>
      </c>
      <c r="F338" s="72" t="s">
        <v>3301</v>
      </c>
      <c r="G338" s="72">
        <v>1995</v>
      </c>
      <c r="H338" s="73">
        <v>1</v>
      </c>
      <c r="I338" s="74">
        <v>90</v>
      </c>
      <c r="J338" s="74">
        <v>90</v>
      </c>
      <c r="K338" s="74">
        <v>100</v>
      </c>
      <c r="L338" s="74">
        <v>1</v>
      </c>
      <c r="M338" s="73">
        <v>1</v>
      </c>
      <c r="N338" s="74">
        <v>90</v>
      </c>
      <c r="O338" s="74">
        <v>1</v>
      </c>
      <c r="P338" s="62">
        <v>0</v>
      </c>
      <c r="Q338" s="63"/>
      <c r="R338" s="63">
        <v>0</v>
      </c>
      <c r="S338" s="73">
        <v>3</v>
      </c>
      <c r="T338" s="74">
        <v>1</v>
      </c>
      <c r="U338" s="63">
        <v>0</v>
      </c>
      <c r="V338" s="89">
        <v>1</v>
      </c>
      <c r="W338" s="89">
        <v>1</v>
      </c>
      <c r="X338" s="63"/>
      <c r="Y338" s="73">
        <v>1.5</v>
      </c>
      <c r="Z338" s="74">
        <v>2.1</v>
      </c>
      <c r="AA338" s="88">
        <v>-0.7</v>
      </c>
      <c r="AB338" s="88">
        <v>-0.69</v>
      </c>
      <c r="AC338" s="63"/>
      <c r="AD338" s="66" t="s">
        <v>25</v>
      </c>
    </row>
    <row r="339" spans="1:30" ht="17.25" thickBot="1">
      <c r="A339" s="75">
        <v>337</v>
      </c>
      <c r="B339" s="60" t="s">
        <v>3465</v>
      </c>
      <c r="C339" s="61" t="s">
        <v>2102</v>
      </c>
      <c r="D339" s="72" t="s">
        <v>124</v>
      </c>
      <c r="E339" s="61" t="s">
        <v>2999</v>
      </c>
      <c r="F339" s="72" t="s">
        <v>3466</v>
      </c>
      <c r="G339" s="72">
        <v>1991</v>
      </c>
      <c r="H339" s="62">
        <v>0</v>
      </c>
      <c r="I339" s="63"/>
      <c r="J339" s="63"/>
      <c r="K339" s="63"/>
      <c r="L339" s="63"/>
      <c r="M339" s="62">
        <v>0</v>
      </c>
      <c r="N339" s="63"/>
      <c r="O339" s="63">
        <v>0</v>
      </c>
      <c r="P339" s="62">
        <v>0</v>
      </c>
      <c r="Q339" s="63"/>
      <c r="R339" s="74">
        <v>1</v>
      </c>
      <c r="S339" s="62"/>
      <c r="T339" s="63"/>
      <c r="U339" s="63"/>
      <c r="V339" s="63"/>
      <c r="W339" s="63"/>
      <c r="X339" s="63"/>
      <c r="Y339" s="62"/>
      <c r="Z339" s="63"/>
      <c r="AA339" s="63"/>
      <c r="AB339" s="63"/>
      <c r="AC339" s="63"/>
      <c r="AD339" s="66" t="s">
        <v>25</v>
      </c>
    </row>
    <row r="340" spans="1:30" ht="17.25" thickBot="1">
      <c r="A340" s="75">
        <v>338</v>
      </c>
      <c r="B340" s="60" t="s">
        <v>590</v>
      </c>
      <c r="C340" s="61" t="s">
        <v>2131</v>
      </c>
      <c r="D340" s="72" t="s">
        <v>2100</v>
      </c>
      <c r="E340" s="61" t="s">
        <v>65</v>
      </c>
      <c r="F340" s="72" t="s">
        <v>3302</v>
      </c>
      <c r="G340" s="72">
        <v>1994</v>
      </c>
      <c r="H340" s="73">
        <v>1</v>
      </c>
      <c r="I340" s="74">
        <v>90</v>
      </c>
      <c r="J340" s="74">
        <v>90</v>
      </c>
      <c r="K340" s="74">
        <v>100</v>
      </c>
      <c r="L340" s="74">
        <v>1</v>
      </c>
      <c r="M340" s="73">
        <v>1</v>
      </c>
      <c r="N340" s="74">
        <v>90</v>
      </c>
      <c r="O340" s="74">
        <v>1</v>
      </c>
      <c r="P340" s="62">
        <v>0</v>
      </c>
      <c r="Q340" s="63"/>
      <c r="R340" s="63">
        <v>0</v>
      </c>
      <c r="S340" s="73">
        <v>3</v>
      </c>
      <c r="T340" s="74">
        <v>3</v>
      </c>
      <c r="U340" s="63">
        <v>0</v>
      </c>
      <c r="V340" s="89">
        <v>3</v>
      </c>
      <c r="W340" s="89">
        <v>3</v>
      </c>
      <c r="X340" s="63"/>
      <c r="Y340" s="73">
        <v>1.9</v>
      </c>
      <c r="Z340" s="74">
        <v>0.3</v>
      </c>
      <c r="AA340" s="89">
        <v>1.6</v>
      </c>
      <c r="AB340" s="89">
        <v>1.62</v>
      </c>
      <c r="AC340" s="63"/>
      <c r="AD340" s="66" t="s">
        <v>25</v>
      </c>
    </row>
    <row r="341" spans="1:30" ht="17.25" thickBot="1">
      <c r="A341" s="75">
        <v>339</v>
      </c>
      <c r="B341" s="60" t="s">
        <v>2629</v>
      </c>
      <c r="C341" s="61" t="s">
        <v>2131</v>
      </c>
      <c r="D341" s="72" t="s">
        <v>103</v>
      </c>
      <c r="E341" s="61" t="s">
        <v>93</v>
      </c>
      <c r="F341" s="72" t="s">
        <v>3303</v>
      </c>
      <c r="G341" s="72">
        <v>2002</v>
      </c>
      <c r="H341" s="73">
        <v>1</v>
      </c>
      <c r="I341" s="74">
        <v>14</v>
      </c>
      <c r="J341" s="74">
        <v>14</v>
      </c>
      <c r="K341" s="74">
        <v>15.6</v>
      </c>
      <c r="L341" s="74">
        <v>0.2</v>
      </c>
      <c r="M341" s="62">
        <v>0</v>
      </c>
      <c r="N341" s="63"/>
      <c r="O341" s="63">
        <v>0</v>
      </c>
      <c r="P341" s="73">
        <v>1</v>
      </c>
      <c r="Q341" s="74">
        <v>14</v>
      </c>
      <c r="R341" s="63">
        <v>0</v>
      </c>
      <c r="S341" s="62">
        <v>0</v>
      </c>
      <c r="T341" s="63">
        <v>0</v>
      </c>
      <c r="U341" s="63">
        <v>0</v>
      </c>
      <c r="V341" s="63">
        <v>0</v>
      </c>
      <c r="W341" s="63">
        <v>0</v>
      </c>
      <c r="X341" s="89">
        <v>1.18</v>
      </c>
      <c r="Y341" s="73">
        <v>0.8</v>
      </c>
      <c r="Z341" s="74">
        <v>0.3</v>
      </c>
      <c r="AA341" s="89">
        <v>0.5</v>
      </c>
      <c r="AB341" s="89">
        <v>3.3</v>
      </c>
      <c r="AC341" s="89">
        <v>3.1</v>
      </c>
      <c r="AD341" s="66" t="s">
        <v>25</v>
      </c>
    </row>
    <row r="342" spans="1:30" ht="17.25" thickBot="1">
      <c r="A342" s="75">
        <v>340</v>
      </c>
      <c r="B342" s="60" t="s">
        <v>591</v>
      </c>
      <c r="C342" s="61" t="s">
        <v>2112</v>
      </c>
      <c r="D342" s="72" t="s">
        <v>107</v>
      </c>
      <c r="E342" s="61" t="s">
        <v>81</v>
      </c>
      <c r="F342" s="72" t="s">
        <v>3304</v>
      </c>
      <c r="G342" s="72">
        <v>1984</v>
      </c>
      <c r="H342" s="73">
        <v>1</v>
      </c>
      <c r="I342" s="74">
        <v>90</v>
      </c>
      <c r="J342" s="74">
        <v>90</v>
      </c>
      <c r="K342" s="74">
        <v>100</v>
      </c>
      <c r="L342" s="74">
        <v>1</v>
      </c>
      <c r="M342" s="73">
        <v>1</v>
      </c>
      <c r="N342" s="74">
        <v>90</v>
      </c>
      <c r="O342" s="74">
        <v>1</v>
      </c>
      <c r="P342" s="62">
        <v>0</v>
      </c>
      <c r="Q342" s="63"/>
      <c r="R342" s="63">
        <v>0</v>
      </c>
      <c r="S342" s="73">
        <v>1</v>
      </c>
      <c r="T342" s="74">
        <v>1</v>
      </c>
      <c r="U342" s="74">
        <v>1</v>
      </c>
      <c r="V342" s="63">
        <v>0</v>
      </c>
      <c r="W342" s="63">
        <v>0</v>
      </c>
      <c r="X342" s="63"/>
      <c r="Y342" s="73">
        <v>1.4</v>
      </c>
      <c r="Z342" s="74">
        <v>1.3</v>
      </c>
      <c r="AA342" s="89">
        <v>0.1</v>
      </c>
      <c r="AB342" s="89">
        <v>0.09</v>
      </c>
      <c r="AC342" s="63"/>
      <c r="AD342" s="66" t="s">
        <v>25</v>
      </c>
    </row>
    <row r="343" spans="1:30" ht="17.25" thickBot="1">
      <c r="A343" s="75">
        <v>341</v>
      </c>
      <c r="B343" s="60" t="s">
        <v>592</v>
      </c>
      <c r="C343" s="61" t="s">
        <v>2102</v>
      </c>
      <c r="D343" s="72" t="s">
        <v>105</v>
      </c>
      <c r="E343" s="61" t="s">
        <v>71</v>
      </c>
      <c r="F343" s="72" t="s">
        <v>3305</v>
      </c>
      <c r="G343" s="72">
        <v>2000</v>
      </c>
      <c r="H343" s="73">
        <v>1</v>
      </c>
      <c r="I343" s="74">
        <v>74</v>
      </c>
      <c r="J343" s="74">
        <v>74</v>
      </c>
      <c r="K343" s="74">
        <v>82.2</v>
      </c>
      <c r="L343" s="74">
        <v>0.8</v>
      </c>
      <c r="M343" s="73">
        <v>1</v>
      </c>
      <c r="N343" s="74">
        <v>74</v>
      </c>
      <c r="O343" s="63">
        <v>0</v>
      </c>
      <c r="P343" s="62">
        <v>0</v>
      </c>
      <c r="Q343" s="63"/>
      <c r="R343" s="63">
        <v>0</v>
      </c>
      <c r="S343" s="73">
        <v>1</v>
      </c>
      <c r="T343" s="74">
        <v>2</v>
      </c>
      <c r="U343" s="74">
        <v>2</v>
      </c>
      <c r="V343" s="63">
        <v>0</v>
      </c>
      <c r="W343" s="63">
        <v>0</v>
      </c>
      <c r="X343" s="63">
        <v>0</v>
      </c>
      <c r="Y343" s="73">
        <v>1.1000000000000001</v>
      </c>
      <c r="Z343" s="74">
        <v>1.8</v>
      </c>
      <c r="AA343" s="88">
        <v>-0.7</v>
      </c>
      <c r="AB343" s="88">
        <v>-0.9</v>
      </c>
      <c r="AC343" s="89">
        <v>0.18</v>
      </c>
      <c r="AD343" s="66" t="s">
        <v>25</v>
      </c>
    </row>
    <row r="344" spans="1:30" ht="17.25" thickBot="1">
      <c r="A344" s="75">
        <v>342</v>
      </c>
      <c r="B344" s="60" t="s">
        <v>593</v>
      </c>
      <c r="C344" s="61" t="s">
        <v>2102</v>
      </c>
      <c r="D344" s="72" t="s">
        <v>2109</v>
      </c>
      <c r="E344" s="61" t="s">
        <v>63</v>
      </c>
      <c r="F344" s="72" t="s">
        <v>3467</v>
      </c>
      <c r="G344" s="72">
        <v>2000</v>
      </c>
      <c r="H344" s="62">
        <v>0</v>
      </c>
      <c r="I344" s="63"/>
      <c r="J344" s="63"/>
      <c r="K344" s="63"/>
      <c r="L344" s="63"/>
      <c r="M344" s="62">
        <v>0</v>
      </c>
      <c r="N344" s="63"/>
      <c r="O344" s="63">
        <v>0</v>
      </c>
      <c r="P344" s="62">
        <v>0</v>
      </c>
      <c r="Q344" s="63"/>
      <c r="R344" s="74">
        <v>1</v>
      </c>
      <c r="S344" s="62"/>
      <c r="T344" s="63"/>
      <c r="U344" s="63"/>
      <c r="V344" s="63"/>
      <c r="W344" s="63"/>
      <c r="X344" s="63"/>
      <c r="Y344" s="62"/>
      <c r="Z344" s="63"/>
      <c r="AA344" s="63"/>
      <c r="AB344" s="63"/>
      <c r="AC344" s="63"/>
      <c r="AD344" s="66" t="s">
        <v>25</v>
      </c>
    </row>
    <row r="345" spans="1:30" ht="17.25" thickBot="1">
      <c r="A345" s="75">
        <v>343</v>
      </c>
      <c r="B345" s="60" t="s">
        <v>594</v>
      </c>
      <c r="C345" s="61" t="s">
        <v>2102</v>
      </c>
      <c r="D345" s="72" t="s">
        <v>103</v>
      </c>
      <c r="E345" s="61" t="s">
        <v>95</v>
      </c>
      <c r="F345" s="72" t="s">
        <v>3306</v>
      </c>
      <c r="G345" s="72">
        <v>1997</v>
      </c>
      <c r="H345" s="73">
        <v>1</v>
      </c>
      <c r="I345" s="74">
        <v>90</v>
      </c>
      <c r="J345" s="74">
        <v>90</v>
      </c>
      <c r="K345" s="74">
        <v>100</v>
      </c>
      <c r="L345" s="74">
        <v>1</v>
      </c>
      <c r="M345" s="73">
        <v>1</v>
      </c>
      <c r="N345" s="74">
        <v>90</v>
      </c>
      <c r="O345" s="74">
        <v>1</v>
      </c>
      <c r="P345" s="62">
        <v>0</v>
      </c>
      <c r="Q345" s="63"/>
      <c r="R345" s="63">
        <v>0</v>
      </c>
      <c r="S345" s="73">
        <v>1</v>
      </c>
      <c r="T345" s="74">
        <v>1</v>
      </c>
      <c r="U345" s="74">
        <v>1</v>
      </c>
      <c r="V345" s="63">
        <v>0</v>
      </c>
      <c r="W345" s="63">
        <v>0</v>
      </c>
      <c r="X345" s="63"/>
      <c r="Y345" s="73">
        <v>1.3</v>
      </c>
      <c r="Z345" s="74">
        <v>1.1000000000000001</v>
      </c>
      <c r="AA345" s="89">
        <v>0.3</v>
      </c>
      <c r="AB345" s="89">
        <v>0.26</v>
      </c>
      <c r="AC345" s="63"/>
      <c r="AD345" s="66" t="s">
        <v>25</v>
      </c>
    </row>
    <row r="346" spans="1:30" ht="17.25" thickBot="1">
      <c r="A346" s="75">
        <v>344</v>
      </c>
      <c r="B346" s="60" t="s">
        <v>595</v>
      </c>
      <c r="C346" s="61" t="s">
        <v>2154</v>
      </c>
      <c r="D346" s="72" t="s">
        <v>2109</v>
      </c>
      <c r="E346" s="61" t="s">
        <v>71</v>
      </c>
      <c r="F346" s="72" t="s">
        <v>3468</v>
      </c>
      <c r="G346" s="72">
        <v>1999</v>
      </c>
      <c r="H346" s="62">
        <v>0</v>
      </c>
      <c r="I346" s="63"/>
      <c r="J346" s="63"/>
      <c r="K346" s="63"/>
      <c r="L346" s="63"/>
      <c r="M346" s="62">
        <v>0</v>
      </c>
      <c r="N346" s="63"/>
      <c r="O346" s="63">
        <v>0</v>
      </c>
      <c r="P346" s="62">
        <v>0</v>
      </c>
      <c r="Q346" s="63"/>
      <c r="R346" s="74">
        <v>1</v>
      </c>
      <c r="S346" s="62"/>
      <c r="T346" s="63"/>
      <c r="U346" s="63"/>
      <c r="V346" s="63"/>
      <c r="W346" s="63"/>
      <c r="X346" s="63"/>
      <c r="Y346" s="62"/>
      <c r="Z346" s="63"/>
      <c r="AA346" s="63"/>
      <c r="AB346" s="63"/>
      <c r="AC346" s="63"/>
      <c r="AD346" s="66" t="s">
        <v>25</v>
      </c>
    </row>
    <row r="347" spans="1:30" ht="17.25" thickBot="1">
      <c r="A347" s="75">
        <v>345</v>
      </c>
      <c r="B347" s="60" t="s">
        <v>596</v>
      </c>
      <c r="C347" s="61" t="s">
        <v>2135</v>
      </c>
      <c r="D347" s="72" t="s">
        <v>105</v>
      </c>
      <c r="E347" s="61" t="s">
        <v>91</v>
      </c>
      <c r="F347" s="72" t="s">
        <v>3307</v>
      </c>
      <c r="G347" s="72">
        <v>1995</v>
      </c>
      <c r="H347" s="73">
        <v>1</v>
      </c>
      <c r="I347" s="74">
        <v>90</v>
      </c>
      <c r="J347" s="74">
        <v>90</v>
      </c>
      <c r="K347" s="74">
        <v>100</v>
      </c>
      <c r="L347" s="74">
        <v>1</v>
      </c>
      <c r="M347" s="73">
        <v>1</v>
      </c>
      <c r="N347" s="74">
        <v>90</v>
      </c>
      <c r="O347" s="74">
        <v>1</v>
      </c>
      <c r="P347" s="62">
        <v>0</v>
      </c>
      <c r="Q347" s="63"/>
      <c r="R347" s="63">
        <v>0</v>
      </c>
      <c r="S347" s="73">
        <v>1</v>
      </c>
      <c r="T347" s="74">
        <v>1</v>
      </c>
      <c r="U347" s="74">
        <v>1</v>
      </c>
      <c r="V347" s="63">
        <v>0</v>
      </c>
      <c r="W347" s="63">
        <v>0</v>
      </c>
      <c r="X347" s="63"/>
      <c r="Y347" s="73">
        <v>1.1000000000000001</v>
      </c>
      <c r="Z347" s="74">
        <v>1.3</v>
      </c>
      <c r="AA347" s="88">
        <v>-0.3</v>
      </c>
      <c r="AB347" s="88">
        <v>-0.26</v>
      </c>
      <c r="AC347" s="63"/>
      <c r="AD347" s="66" t="s">
        <v>25</v>
      </c>
    </row>
    <row r="348" spans="1:30" ht="17.25" thickBot="1">
      <c r="A348" s="75">
        <v>346</v>
      </c>
      <c r="B348" s="60" t="s">
        <v>3308</v>
      </c>
      <c r="C348" s="61" t="s">
        <v>2112</v>
      </c>
      <c r="D348" s="72" t="s">
        <v>105</v>
      </c>
      <c r="E348" s="61" t="s">
        <v>2647</v>
      </c>
      <c r="F348" s="72" t="s">
        <v>3309</v>
      </c>
      <c r="G348" s="72">
        <v>1999</v>
      </c>
      <c r="H348" s="73">
        <v>1</v>
      </c>
      <c r="I348" s="74">
        <v>11</v>
      </c>
      <c r="J348" s="74">
        <v>11</v>
      </c>
      <c r="K348" s="74">
        <v>12.2</v>
      </c>
      <c r="L348" s="74">
        <v>0.1</v>
      </c>
      <c r="M348" s="62">
        <v>0</v>
      </c>
      <c r="N348" s="63"/>
      <c r="O348" s="63">
        <v>0</v>
      </c>
      <c r="P348" s="73">
        <v>1</v>
      </c>
      <c r="Q348" s="74">
        <v>11</v>
      </c>
      <c r="R348" s="63">
        <v>0</v>
      </c>
      <c r="S348" s="62">
        <v>0</v>
      </c>
      <c r="T348" s="63">
        <v>0</v>
      </c>
      <c r="U348" s="63">
        <v>0</v>
      </c>
      <c r="V348" s="63">
        <v>0</v>
      </c>
      <c r="W348" s="63">
        <v>0</v>
      </c>
      <c r="X348" s="89">
        <v>1.1399999999999999</v>
      </c>
      <c r="Y348" s="62">
        <v>0</v>
      </c>
      <c r="Z348" s="74">
        <v>0.2</v>
      </c>
      <c r="AA348" s="88">
        <v>-0.2</v>
      </c>
      <c r="AB348" s="88">
        <v>-1.5</v>
      </c>
      <c r="AC348" s="88">
        <v>-0.14000000000000001</v>
      </c>
      <c r="AD348" s="66" t="s">
        <v>25</v>
      </c>
    </row>
    <row r="349" spans="1:30" ht="17.25" thickBot="1">
      <c r="A349" s="75">
        <v>347</v>
      </c>
      <c r="B349" s="60" t="s">
        <v>597</v>
      </c>
      <c r="C349" s="61" t="s">
        <v>2102</v>
      </c>
      <c r="D349" s="72" t="s">
        <v>103</v>
      </c>
      <c r="E349" s="61" t="s">
        <v>75</v>
      </c>
      <c r="F349" s="72" t="s">
        <v>3469</v>
      </c>
      <c r="G349" s="72">
        <v>2002</v>
      </c>
      <c r="H349" s="62">
        <v>0</v>
      </c>
      <c r="I349" s="63"/>
      <c r="J349" s="63"/>
      <c r="K349" s="63"/>
      <c r="L349" s="63"/>
      <c r="M349" s="62">
        <v>0</v>
      </c>
      <c r="N349" s="63"/>
      <c r="O349" s="63">
        <v>0</v>
      </c>
      <c r="P349" s="62">
        <v>0</v>
      </c>
      <c r="Q349" s="63"/>
      <c r="R349" s="74">
        <v>1</v>
      </c>
      <c r="S349" s="62"/>
      <c r="T349" s="63"/>
      <c r="U349" s="63"/>
      <c r="V349" s="63"/>
      <c r="W349" s="63"/>
      <c r="X349" s="63"/>
      <c r="Y349" s="62"/>
      <c r="Z349" s="63"/>
      <c r="AA349" s="63"/>
      <c r="AB349" s="63"/>
      <c r="AC349" s="63"/>
      <c r="AD349" s="66" t="s">
        <v>25</v>
      </c>
    </row>
    <row r="350" spans="1:30" ht="17.25" thickBot="1">
      <c r="A350" s="75">
        <v>348</v>
      </c>
      <c r="B350" s="60" t="s">
        <v>648</v>
      </c>
      <c r="C350" s="61" t="s">
        <v>2102</v>
      </c>
      <c r="D350" s="72" t="s">
        <v>124</v>
      </c>
      <c r="E350" s="61" t="s">
        <v>73</v>
      </c>
      <c r="F350" s="72" t="s">
        <v>3310</v>
      </c>
      <c r="G350" s="72">
        <v>1990</v>
      </c>
      <c r="H350" s="73">
        <v>1</v>
      </c>
      <c r="I350" s="74">
        <v>90</v>
      </c>
      <c r="J350" s="74">
        <v>90</v>
      </c>
      <c r="K350" s="74">
        <v>100</v>
      </c>
      <c r="L350" s="74">
        <v>1</v>
      </c>
      <c r="M350" s="73">
        <v>1</v>
      </c>
      <c r="N350" s="74">
        <v>90</v>
      </c>
      <c r="O350" s="74">
        <v>1</v>
      </c>
      <c r="P350" s="62">
        <v>0</v>
      </c>
      <c r="Q350" s="63"/>
      <c r="R350" s="63">
        <v>0</v>
      </c>
      <c r="S350" s="73">
        <v>3</v>
      </c>
      <c r="T350" s="74">
        <v>4</v>
      </c>
      <c r="U350" s="74">
        <v>1</v>
      </c>
      <c r="V350" s="89">
        <v>3</v>
      </c>
      <c r="W350" s="89">
        <v>3</v>
      </c>
      <c r="X350" s="63"/>
      <c r="Y350" s="73">
        <v>4</v>
      </c>
      <c r="Z350" s="74">
        <v>1.5</v>
      </c>
      <c r="AA350" s="89">
        <v>2.5</v>
      </c>
      <c r="AB350" s="89">
        <v>2.54</v>
      </c>
      <c r="AC350" s="63"/>
      <c r="AD350" s="66" t="s">
        <v>25</v>
      </c>
    </row>
    <row r="351" spans="1:30" ht="17.25" thickBot="1">
      <c r="A351" s="75">
        <v>349</v>
      </c>
      <c r="B351" s="60" t="s">
        <v>598</v>
      </c>
      <c r="C351" s="61" t="s">
        <v>2102</v>
      </c>
      <c r="D351" s="72" t="s">
        <v>105</v>
      </c>
      <c r="E351" s="61" t="s">
        <v>81</v>
      </c>
      <c r="F351" s="72" t="s">
        <v>3311</v>
      </c>
      <c r="G351" s="72">
        <v>1994</v>
      </c>
      <c r="H351" s="73">
        <v>1</v>
      </c>
      <c r="I351" s="74">
        <v>80</v>
      </c>
      <c r="J351" s="74">
        <v>80</v>
      </c>
      <c r="K351" s="74">
        <v>88.9</v>
      </c>
      <c r="L351" s="74">
        <v>0.9</v>
      </c>
      <c r="M351" s="73">
        <v>1</v>
      </c>
      <c r="N351" s="74">
        <v>80</v>
      </c>
      <c r="O351" s="63">
        <v>0</v>
      </c>
      <c r="P351" s="62">
        <v>0</v>
      </c>
      <c r="Q351" s="63"/>
      <c r="R351" s="63">
        <v>0</v>
      </c>
      <c r="S351" s="73">
        <v>1</v>
      </c>
      <c r="T351" s="74">
        <v>1</v>
      </c>
      <c r="U351" s="74">
        <v>1</v>
      </c>
      <c r="V351" s="63">
        <v>0</v>
      </c>
      <c r="W351" s="63">
        <v>0</v>
      </c>
      <c r="X351" s="63">
        <v>0</v>
      </c>
      <c r="Y351" s="73">
        <v>1.4</v>
      </c>
      <c r="Z351" s="74">
        <v>1.2</v>
      </c>
      <c r="AA351" s="89">
        <v>0.1</v>
      </c>
      <c r="AB351" s="89">
        <v>0.14000000000000001</v>
      </c>
      <c r="AC351" s="89">
        <v>0.47</v>
      </c>
      <c r="AD351" s="66" t="s">
        <v>25</v>
      </c>
    </row>
    <row r="352" spans="1:30" ht="17.25" thickBot="1">
      <c r="A352" s="75">
        <v>350</v>
      </c>
      <c r="B352" s="60" t="s">
        <v>649</v>
      </c>
      <c r="C352" s="61" t="s">
        <v>2130</v>
      </c>
      <c r="D352" s="72" t="s">
        <v>124</v>
      </c>
      <c r="E352" s="61" t="s">
        <v>77</v>
      </c>
      <c r="F352" s="72" t="s">
        <v>3470</v>
      </c>
      <c r="G352" s="72">
        <v>1995</v>
      </c>
      <c r="H352" s="62">
        <v>0</v>
      </c>
      <c r="I352" s="63"/>
      <c r="J352" s="63"/>
      <c r="K352" s="63"/>
      <c r="L352" s="63"/>
      <c r="M352" s="62">
        <v>0</v>
      </c>
      <c r="N352" s="63"/>
      <c r="O352" s="63">
        <v>0</v>
      </c>
      <c r="P352" s="62">
        <v>0</v>
      </c>
      <c r="Q352" s="63"/>
      <c r="R352" s="74">
        <v>1</v>
      </c>
      <c r="S352" s="62"/>
      <c r="T352" s="63"/>
      <c r="U352" s="63"/>
      <c r="V352" s="63"/>
      <c r="W352" s="63"/>
      <c r="X352" s="63"/>
      <c r="Y352" s="62"/>
      <c r="Z352" s="63"/>
      <c r="AA352" s="63"/>
      <c r="AB352" s="63"/>
      <c r="AC352" s="63"/>
      <c r="AD352" s="66" t="s">
        <v>25</v>
      </c>
    </row>
    <row r="353" spans="1:30" ht="17.25" thickBot="1">
      <c r="A353" s="75">
        <v>351</v>
      </c>
      <c r="B353" s="60" t="s">
        <v>3312</v>
      </c>
      <c r="C353" s="61" t="s">
        <v>2160</v>
      </c>
      <c r="D353" s="72" t="s">
        <v>2100</v>
      </c>
      <c r="E353" s="61" t="s">
        <v>79</v>
      </c>
      <c r="F353" s="72" t="s">
        <v>3313</v>
      </c>
      <c r="G353" s="72">
        <v>2000</v>
      </c>
      <c r="H353" s="73">
        <v>1</v>
      </c>
      <c r="I353" s="74">
        <v>90</v>
      </c>
      <c r="J353" s="74">
        <v>90</v>
      </c>
      <c r="K353" s="74">
        <v>100</v>
      </c>
      <c r="L353" s="74">
        <v>1</v>
      </c>
      <c r="M353" s="73">
        <v>1</v>
      </c>
      <c r="N353" s="74">
        <v>90</v>
      </c>
      <c r="O353" s="74">
        <v>1</v>
      </c>
      <c r="P353" s="62">
        <v>0</v>
      </c>
      <c r="Q353" s="63"/>
      <c r="R353" s="63">
        <v>0</v>
      </c>
      <c r="S353" s="73">
        <v>1</v>
      </c>
      <c r="T353" s="74">
        <v>1</v>
      </c>
      <c r="U353" s="74">
        <v>1</v>
      </c>
      <c r="V353" s="63">
        <v>0</v>
      </c>
      <c r="W353" s="63">
        <v>0</v>
      </c>
      <c r="X353" s="63"/>
      <c r="Y353" s="73">
        <v>1.3</v>
      </c>
      <c r="Z353" s="74">
        <v>1.4</v>
      </c>
      <c r="AA353" s="88">
        <v>-0.1</v>
      </c>
      <c r="AB353" s="88">
        <v>-0.09</v>
      </c>
      <c r="AC353" s="63"/>
      <c r="AD353" s="66" t="s">
        <v>25</v>
      </c>
    </row>
    <row r="354" spans="1:30" ht="17.25" thickBot="1">
      <c r="A354" s="75">
        <v>352</v>
      </c>
      <c r="B354" s="60" t="s">
        <v>599</v>
      </c>
      <c r="C354" s="61" t="s">
        <v>2102</v>
      </c>
      <c r="D354" s="72" t="s">
        <v>2123</v>
      </c>
      <c r="E354" s="61" t="s">
        <v>67</v>
      </c>
      <c r="F354" s="72" t="s">
        <v>3471</v>
      </c>
      <c r="G354" s="72">
        <v>1995</v>
      </c>
      <c r="H354" s="62">
        <v>0</v>
      </c>
      <c r="I354" s="63"/>
      <c r="J354" s="63"/>
      <c r="K354" s="63"/>
      <c r="L354" s="63"/>
      <c r="M354" s="62">
        <v>0</v>
      </c>
      <c r="N354" s="63"/>
      <c r="O354" s="63">
        <v>0</v>
      </c>
      <c r="P354" s="62">
        <v>0</v>
      </c>
      <c r="Q354" s="63"/>
      <c r="R354" s="74">
        <v>1</v>
      </c>
      <c r="S354" s="62"/>
      <c r="T354" s="63"/>
      <c r="U354" s="63"/>
      <c r="V354" s="63"/>
      <c r="W354" s="63"/>
      <c r="X354" s="63"/>
      <c r="Y354" s="62"/>
      <c r="Z354" s="63"/>
      <c r="AA354" s="63"/>
      <c r="AB354" s="63"/>
      <c r="AC354" s="63"/>
      <c r="AD354" s="66" t="s">
        <v>25</v>
      </c>
    </row>
    <row r="355" spans="1:30" ht="17.25" thickBot="1">
      <c r="A355" s="75">
        <v>353</v>
      </c>
      <c r="B355" s="60" t="s">
        <v>600</v>
      </c>
      <c r="C355" s="61" t="s">
        <v>2102</v>
      </c>
      <c r="D355" s="72" t="s">
        <v>107</v>
      </c>
      <c r="E355" s="61" t="s">
        <v>96</v>
      </c>
      <c r="F355" s="72" t="s">
        <v>3314</v>
      </c>
      <c r="G355" s="72">
        <v>1992</v>
      </c>
      <c r="H355" s="73">
        <v>1</v>
      </c>
      <c r="I355" s="74">
        <v>90</v>
      </c>
      <c r="J355" s="74">
        <v>90</v>
      </c>
      <c r="K355" s="74">
        <v>100</v>
      </c>
      <c r="L355" s="74">
        <v>1</v>
      </c>
      <c r="M355" s="73">
        <v>1</v>
      </c>
      <c r="N355" s="74">
        <v>90</v>
      </c>
      <c r="O355" s="74">
        <v>1</v>
      </c>
      <c r="P355" s="62">
        <v>0</v>
      </c>
      <c r="Q355" s="63"/>
      <c r="R355" s="63">
        <v>0</v>
      </c>
      <c r="S355" s="62">
        <v>0</v>
      </c>
      <c r="T355" s="63">
        <v>0</v>
      </c>
      <c r="U355" s="74">
        <v>1</v>
      </c>
      <c r="V355" s="88">
        <v>-1</v>
      </c>
      <c r="W355" s="88">
        <v>-1</v>
      </c>
      <c r="X355" s="63"/>
      <c r="Y355" s="73">
        <v>2.7</v>
      </c>
      <c r="Z355" s="74">
        <v>1.5</v>
      </c>
      <c r="AA355" s="89">
        <v>1.2</v>
      </c>
      <c r="AB355" s="89">
        <v>1.22</v>
      </c>
      <c r="AC355" s="63"/>
      <c r="AD355" s="66" t="s">
        <v>25</v>
      </c>
    </row>
    <row r="356" spans="1:30" ht="17.25" thickBot="1">
      <c r="A356" s="75">
        <v>354</v>
      </c>
      <c r="B356" s="60" t="s">
        <v>601</v>
      </c>
      <c r="C356" s="61" t="s">
        <v>2108</v>
      </c>
      <c r="D356" s="72" t="s">
        <v>107</v>
      </c>
      <c r="E356" s="61" t="s">
        <v>75</v>
      </c>
      <c r="F356" s="72" t="s">
        <v>3315</v>
      </c>
      <c r="G356" s="72">
        <v>1995</v>
      </c>
      <c r="H356" s="73">
        <v>1</v>
      </c>
      <c r="I356" s="74">
        <v>90</v>
      </c>
      <c r="J356" s="74">
        <v>90</v>
      </c>
      <c r="K356" s="74">
        <v>100</v>
      </c>
      <c r="L356" s="74">
        <v>1</v>
      </c>
      <c r="M356" s="73">
        <v>1</v>
      </c>
      <c r="N356" s="74">
        <v>90</v>
      </c>
      <c r="O356" s="74">
        <v>1</v>
      </c>
      <c r="P356" s="62">
        <v>0</v>
      </c>
      <c r="Q356" s="63"/>
      <c r="R356" s="63">
        <v>0</v>
      </c>
      <c r="S356" s="73">
        <v>3</v>
      </c>
      <c r="T356" s="74">
        <v>1</v>
      </c>
      <c r="U356" s="63">
        <v>0</v>
      </c>
      <c r="V356" s="89">
        <v>1</v>
      </c>
      <c r="W356" s="89">
        <v>1</v>
      </c>
      <c r="X356" s="63"/>
      <c r="Y356" s="73">
        <v>1.5</v>
      </c>
      <c r="Z356" s="74">
        <v>2.7</v>
      </c>
      <c r="AA356" s="88">
        <v>-1.2</v>
      </c>
      <c r="AB356" s="88">
        <v>-1.22</v>
      </c>
      <c r="AC356" s="63"/>
      <c r="AD356" s="66" t="s">
        <v>25</v>
      </c>
    </row>
    <row r="357" spans="1:30" ht="17.25" thickBot="1">
      <c r="A357" s="75">
        <v>355</v>
      </c>
      <c r="B357" s="60" t="s">
        <v>602</v>
      </c>
      <c r="C357" s="61" t="s">
        <v>2134</v>
      </c>
      <c r="D357" s="72" t="s">
        <v>2100</v>
      </c>
      <c r="E357" s="61" t="s">
        <v>83</v>
      </c>
      <c r="F357" s="72" t="s">
        <v>3316</v>
      </c>
      <c r="G357" s="72">
        <v>1997</v>
      </c>
      <c r="H357" s="73">
        <v>1</v>
      </c>
      <c r="I357" s="74">
        <v>45</v>
      </c>
      <c r="J357" s="74">
        <v>45</v>
      </c>
      <c r="K357" s="74">
        <v>50</v>
      </c>
      <c r="L357" s="74">
        <v>0.5</v>
      </c>
      <c r="M357" s="62">
        <v>0</v>
      </c>
      <c r="N357" s="63"/>
      <c r="O357" s="63">
        <v>0</v>
      </c>
      <c r="P357" s="73">
        <v>1</v>
      </c>
      <c r="Q357" s="74">
        <v>45</v>
      </c>
      <c r="R357" s="63">
        <v>0</v>
      </c>
      <c r="S357" s="62">
        <v>0</v>
      </c>
      <c r="T357" s="63">
        <v>0</v>
      </c>
      <c r="U357" s="74">
        <v>3</v>
      </c>
      <c r="V357" s="88">
        <v>-3</v>
      </c>
      <c r="W357" s="88">
        <v>-6</v>
      </c>
      <c r="X357" s="88">
        <v>-4</v>
      </c>
      <c r="Y357" s="73">
        <v>1.2</v>
      </c>
      <c r="Z357" s="74">
        <v>2.1</v>
      </c>
      <c r="AA357" s="88">
        <v>-0.9</v>
      </c>
      <c r="AB357" s="88">
        <v>-1.74</v>
      </c>
      <c r="AC357" s="88">
        <v>-0.31</v>
      </c>
      <c r="AD357" s="66" t="s">
        <v>25</v>
      </c>
    </row>
    <row r="358" spans="1:30" ht="17.25" thickBot="1">
      <c r="A358" s="75">
        <v>356</v>
      </c>
      <c r="B358" s="60" t="s">
        <v>3317</v>
      </c>
      <c r="C358" s="61" t="s">
        <v>2108</v>
      </c>
      <c r="D358" s="72" t="s">
        <v>107</v>
      </c>
      <c r="E358" s="61" t="s">
        <v>63</v>
      </c>
      <c r="F358" s="72" t="s">
        <v>3318</v>
      </c>
      <c r="G358" s="72">
        <v>2001</v>
      </c>
      <c r="H358" s="73">
        <v>1</v>
      </c>
      <c r="I358" s="74">
        <v>49</v>
      </c>
      <c r="J358" s="74">
        <v>49</v>
      </c>
      <c r="K358" s="74">
        <v>54.4</v>
      </c>
      <c r="L358" s="74">
        <v>0.5</v>
      </c>
      <c r="M358" s="73">
        <v>1</v>
      </c>
      <c r="N358" s="74">
        <v>49</v>
      </c>
      <c r="O358" s="63">
        <v>0</v>
      </c>
      <c r="P358" s="62">
        <v>0</v>
      </c>
      <c r="Q358" s="63"/>
      <c r="R358" s="63">
        <v>0</v>
      </c>
      <c r="S358" s="73">
        <v>3</v>
      </c>
      <c r="T358" s="74">
        <v>2</v>
      </c>
      <c r="U358" s="63">
        <v>0</v>
      </c>
      <c r="V358" s="89">
        <v>2</v>
      </c>
      <c r="W358" s="89">
        <v>3.67</v>
      </c>
      <c r="X358" s="89">
        <v>5.87</v>
      </c>
      <c r="Y358" s="73">
        <v>0.3</v>
      </c>
      <c r="Z358" s="74">
        <v>0.3</v>
      </c>
      <c r="AA358" s="63">
        <v>0</v>
      </c>
      <c r="AB358" s="89">
        <v>7.0000000000000007E-2</v>
      </c>
      <c r="AC358" s="89">
        <v>0.93</v>
      </c>
      <c r="AD358" s="66" t="s">
        <v>25</v>
      </c>
    </row>
    <row r="359" spans="1:30" ht="17.25" thickBot="1">
      <c r="A359" s="75">
        <v>357</v>
      </c>
      <c r="B359" s="60" t="s">
        <v>603</v>
      </c>
      <c r="C359" s="61" t="s">
        <v>2151</v>
      </c>
      <c r="D359" s="72" t="s">
        <v>107</v>
      </c>
      <c r="E359" s="61" t="s">
        <v>63</v>
      </c>
      <c r="F359" s="72" t="s">
        <v>3319</v>
      </c>
      <c r="G359" s="72">
        <v>1998</v>
      </c>
      <c r="H359" s="73">
        <v>1</v>
      </c>
      <c r="I359" s="74">
        <v>41</v>
      </c>
      <c r="J359" s="74">
        <v>41</v>
      </c>
      <c r="K359" s="74">
        <v>45.6</v>
      </c>
      <c r="L359" s="74">
        <v>0.5</v>
      </c>
      <c r="M359" s="62">
        <v>0</v>
      </c>
      <c r="N359" s="63"/>
      <c r="O359" s="63">
        <v>0</v>
      </c>
      <c r="P359" s="73">
        <v>1</v>
      </c>
      <c r="Q359" s="74">
        <v>41</v>
      </c>
      <c r="R359" s="63">
        <v>0</v>
      </c>
      <c r="S359" s="73">
        <v>3</v>
      </c>
      <c r="T359" s="63">
        <v>0</v>
      </c>
      <c r="U359" s="74">
        <v>1</v>
      </c>
      <c r="V359" s="88">
        <v>-1</v>
      </c>
      <c r="W359" s="88">
        <v>-2.2000000000000002</v>
      </c>
      <c r="X359" s="88">
        <v>-5.87</v>
      </c>
      <c r="Y359" s="73">
        <v>0.5</v>
      </c>
      <c r="Z359" s="74">
        <v>0.9</v>
      </c>
      <c r="AA359" s="88">
        <v>-0.4</v>
      </c>
      <c r="AB359" s="88">
        <v>-0.86</v>
      </c>
      <c r="AC359" s="88">
        <v>-0.93</v>
      </c>
      <c r="AD359" s="66" t="s">
        <v>25</v>
      </c>
    </row>
    <row r="360" spans="1:30" ht="17.25" thickBot="1">
      <c r="A360" s="75">
        <v>358</v>
      </c>
      <c r="B360" s="60" t="s">
        <v>604</v>
      </c>
      <c r="C360" s="61" t="s">
        <v>2102</v>
      </c>
      <c r="D360" s="72" t="s">
        <v>107</v>
      </c>
      <c r="E360" s="61" t="s">
        <v>85</v>
      </c>
      <c r="F360" s="72" t="s">
        <v>3320</v>
      </c>
      <c r="G360" s="72">
        <v>1989</v>
      </c>
      <c r="H360" s="73">
        <v>1</v>
      </c>
      <c r="I360" s="74">
        <v>1</v>
      </c>
      <c r="J360" s="74">
        <v>1</v>
      </c>
      <c r="K360" s="74">
        <v>1.1000000000000001</v>
      </c>
      <c r="L360" s="63">
        <v>0</v>
      </c>
      <c r="M360" s="62">
        <v>0</v>
      </c>
      <c r="N360" s="63"/>
      <c r="O360" s="63">
        <v>0</v>
      </c>
      <c r="P360" s="73">
        <v>1</v>
      </c>
      <c r="Q360" s="74">
        <v>1</v>
      </c>
      <c r="R360" s="63">
        <v>0</v>
      </c>
      <c r="S360" s="73">
        <v>3</v>
      </c>
      <c r="T360" s="63">
        <v>0</v>
      </c>
      <c r="U360" s="63">
        <v>0</v>
      </c>
      <c r="V360" s="63">
        <v>0</v>
      </c>
      <c r="W360" s="63">
        <v>0</v>
      </c>
      <c r="X360" s="88">
        <v>-1.01</v>
      </c>
      <c r="Y360" s="62">
        <v>0</v>
      </c>
      <c r="Z360" s="63">
        <v>0</v>
      </c>
      <c r="AA360" s="63">
        <v>0</v>
      </c>
      <c r="AB360" s="63">
        <v>0</v>
      </c>
      <c r="AC360" s="88">
        <v>-1.39</v>
      </c>
      <c r="AD360" s="66" t="s">
        <v>25</v>
      </c>
    </row>
    <row r="361" spans="1:30" ht="17.25" thickBot="1">
      <c r="A361" s="75">
        <v>359</v>
      </c>
      <c r="B361" s="60" t="s">
        <v>3321</v>
      </c>
      <c r="C361" s="61" t="s">
        <v>2142</v>
      </c>
      <c r="D361" s="72" t="s">
        <v>105</v>
      </c>
      <c r="E361" s="61" t="s">
        <v>67</v>
      </c>
      <c r="F361" s="72" t="s">
        <v>3322</v>
      </c>
      <c r="G361" s="72">
        <v>2000</v>
      </c>
      <c r="H361" s="73">
        <v>1</v>
      </c>
      <c r="I361" s="74">
        <v>89</v>
      </c>
      <c r="J361" s="74">
        <v>89</v>
      </c>
      <c r="K361" s="74">
        <v>98.9</v>
      </c>
      <c r="L361" s="74">
        <v>1</v>
      </c>
      <c r="M361" s="73">
        <v>1</v>
      </c>
      <c r="N361" s="74">
        <v>89</v>
      </c>
      <c r="O361" s="63">
        <v>0</v>
      </c>
      <c r="P361" s="62">
        <v>0</v>
      </c>
      <c r="Q361" s="63"/>
      <c r="R361" s="63">
        <v>0</v>
      </c>
      <c r="S361" s="73">
        <v>3</v>
      </c>
      <c r="T361" s="74">
        <v>5</v>
      </c>
      <c r="U361" s="74">
        <v>1</v>
      </c>
      <c r="V361" s="89">
        <v>4</v>
      </c>
      <c r="W361" s="89">
        <v>4.04</v>
      </c>
      <c r="X361" s="89">
        <v>4.04</v>
      </c>
      <c r="Y361" s="73">
        <v>3.3</v>
      </c>
      <c r="Z361" s="74">
        <v>1.5</v>
      </c>
      <c r="AA361" s="89">
        <v>1.8</v>
      </c>
      <c r="AB361" s="89">
        <v>1.81</v>
      </c>
      <c r="AC361" s="89">
        <v>20.18</v>
      </c>
      <c r="AD361" s="66" t="s">
        <v>25</v>
      </c>
    </row>
    <row r="362" spans="1:30" ht="17.25" thickBot="1">
      <c r="A362" s="75">
        <v>360</v>
      </c>
      <c r="B362" s="60" t="s">
        <v>3323</v>
      </c>
      <c r="C362" s="61" t="s">
        <v>2110</v>
      </c>
      <c r="D362" s="72" t="s">
        <v>107</v>
      </c>
      <c r="E362" s="61" t="s">
        <v>83</v>
      </c>
      <c r="F362" s="72" t="s">
        <v>3324</v>
      </c>
      <c r="G362" s="72">
        <v>1997</v>
      </c>
      <c r="H362" s="73">
        <v>1</v>
      </c>
      <c r="I362" s="74">
        <v>60</v>
      </c>
      <c r="J362" s="74">
        <v>60</v>
      </c>
      <c r="K362" s="74">
        <v>66.7</v>
      </c>
      <c r="L362" s="74">
        <v>0.7</v>
      </c>
      <c r="M362" s="62">
        <v>0</v>
      </c>
      <c r="N362" s="63"/>
      <c r="O362" s="63">
        <v>0</v>
      </c>
      <c r="P362" s="73">
        <v>1</v>
      </c>
      <c r="Q362" s="74">
        <v>60</v>
      </c>
      <c r="R362" s="63">
        <v>0</v>
      </c>
      <c r="S362" s="62">
        <v>0</v>
      </c>
      <c r="T362" s="63">
        <v>0</v>
      </c>
      <c r="U362" s="74">
        <v>3</v>
      </c>
      <c r="V362" s="88">
        <v>-3</v>
      </c>
      <c r="W362" s="88">
        <v>-4.5</v>
      </c>
      <c r="X362" s="88">
        <v>-1.5</v>
      </c>
      <c r="Y362" s="73">
        <v>1.4</v>
      </c>
      <c r="Z362" s="74">
        <v>2.2000000000000002</v>
      </c>
      <c r="AA362" s="88">
        <v>-0.8</v>
      </c>
      <c r="AB362" s="88">
        <v>-1.1599999999999999</v>
      </c>
      <c r="AC362" s="89">
        <v>1.26</v>
      </c>
      <c r="AD362" s="66" t="s">
        <v>25</v>
      </c>
    </row>
    <row r="363" spans="1:30" ht="17.25" thickBot="1">
      <c r="A363" s="75">
        <v>361</v>
      </c>
      <c r="B363" s="60" t="s">
        <v>3325</v>
      </c>
      <c r="C363" s="61" t="s">
        <v>2102</v>
      </c>
      <c r="D363" s="72" t="s">
        <v>124</v>
      </c>
      <c r="E363" s="61" t="s">
        <v>2646</v>
      </c>
      <c r="F363" s="72" t="s">
        <v>3326</v>
      </c>
      <c r="G363" s="72">
        <v>2002</v>
      </c>
      <c r="H363" s="73">
        <v>1</v>
      </c>
      <c r="I363" s="74">
        <v>90</v>
      </c>
      <c r="J363" s="74">
        <v>90</v>
      </c>
      <c r="K363" s="74">
        <v>100</v>
      </c>
      <c r="L363" s="74">
        <v>1</v>
      </c>
      <c r="M363" s="73">
        <v>1</v>
      </c>
      <c r="N363" s="74">
        <v>90</v>
      </c>
      <c r="O363" s="74">
        <v>1</v>
      </c>
      <c r="P363" s="62">
        <v>0</v>
      </c>
      <c r="Q363" s="63"/>
      <c r="R363" s="63">
        <v>0</v>
      </c>
      <c r="S363" s="62">
        <v>0</v>
      </c>
      <c r="T363" s="63">
        <v>0</v>
      </c>
      <c r="U363" s="74">
        <v>3</v>
      </c>
      <c r="V363" s="88">
        <v>-3</v>
      </c>
      <c r="W363" s="88">
        <v>-3</v>
      </c>
      <c r="X363" s="63"/>
      <c r="Y363" s="73">
        <v>0.3</v>
      </c>
      <c r="Z363" s="74">
        <v>1.9</v>
      </c>
      <c r="AA363" s="88">
        <v>-1.6</v>
      </c>
      <c r="AB363" s="88">
        <v>-1.62</v>
      </c>
      <c r="AC363" s="63"/>
      <c r="AD363" s="66" t="s">
        <v>25</v>
      </c>
    </row>
    <row r="364" spans="1:30" ht="17.25" thickBot="1">
      <c r="A364" s="75">
        <v>362</v>
      </c>
      <c r="B364" s="60" t="s">
        <v>605</v>
      </c>
      <c r="C364" s="61" t="s">
        <v>2129</v>
      </c>
      <c r="D364" s="72" t="s">
        <v>105</v>
      </c>
      <c r="E364" s="61" t="s">
        <v>93</v>
      </c>
      <c r="F364" s="72" t="s">
        <v>3472</v>
      </c>
      <c r="G364" s="72">
        <v>2001</v>
      </c>
      <c r="H364" s="62">
        <v>0</v>
      </c>
      <c r="I364" s="63"/>
      <c r="J364" s="63"/>
      <c r="K364" s="63"/>
      <c r="L364" s="63"/>
      <c r="M364" s="62">
        <v>0</v>
      </c>
      <c r="N364" s="63"/>
      <c r="O364" s="63">
        <v>0</v>
      </c>
      <c r="P364" s="62">
        <v>0</v>
      </c>
      <c r="Q364" s="63"/>
      <c r="R364" s="74">
        <v>1</v>
      </c>
      <c r="S364" s="62"/>
      <c r="T364" s="63"/>
      <c r="U364" s="63"/>
      <c r="V364" s="63"/>
      <c r="W364" s="63"/>
      <c r="X364" s="63"/>
      <c r="Y364" s="62"/>
      <c r="Z364" s="63"/>
      <c r="AA364" s="63"/>
      <c r="AB364" s="63"/>
      <c r="AC364" s="63"/>
      <c r="AD364" s="66" t="s">
        <v>25</v>
      </c>
    </row>
    <row r="365" spans="1:30" ht="17.25" thickBot="1">
      <c r="A365" s="75">
        <v>363</v>
      </c>
      <c r="B365" s="60" t="s">
        <v>606</v>
      </c>
      <c r="C365" s="61" t="s">
        <v>2102</v>
      </c>
      <c r="D365" s="72" t="s">
        <v>107</v>
      </c>
      <c r="E365" s="61" t="s">
        <v>67</v>
      </c>
      <c r="F365" s="72" t="s">
        <v>3327</v>
      </c>
      <c r="G365" s="72">
        <v>1990</v>
      </c>
      <c r="H365" s="73">
        <v>1</v>
      </c>
      <c r="I365" s="74">
        <v>90</v>
      </c>
      <c r="J365" s="74">
        <v>90</v>
      </c>
      <c r="K365" s="74">
        <v>100</v>
      </c>
      <c r="L365" s="74">
        <v>1</v>
      </c>
      <c r="M365" s="73">
        <v>1</v>
      </c>
      <c r="N365" s="74">
        <v>90</v>
      </c>
      <c r="O365" s="74">
        <v>1</v>
      </c>
      <c r="P365" s="62">
        <v>0</v>
      </c>
      <c r="Q365" s="63"/>
      <c r="R365" s="63">
        <v>0</v>
      </c>
      <c r="S365" s="73">
        <v>3</v>
      </c>
      <c r="T365" s="74">
        <v>5</v>
      </c>
      <c r="U365" s="74">
        <v>1</v>
      </c>
      <c r="V365" s="89">
        <v>4</v>
      </c>
      <c r="W365" s="89">
        <v>4</v>
      </c>
      <c r="X365" s="63"/>
      <c r="Y365" s="73">
        <v>3.3</v>
      </c>
      <c r="Z365" s="74">
        <v>1.8</v>
      </c>
      <c r="AA365" s="89">
        <v>1.6</v>
      </c>
      <c r="AB365" s="89">
        <v>1.58</v>
      </c>
      <c r="AC365" s="63"/>
      <c r="AD365" s="66" t="s">
        <v>25</v>
      </c>
    </row>
    <row r="366" spans="1:30" ht="17.25" thickBot="1">
      <c r="A366" s="75">
        <v>364</v>
      </c>
      <c r="B366" s="60" t="s">
        <v>607</v>
      </c>
      <c r="C366" s="61" t="s">
        <v>2134</v>
      </c>
      <c r="D366" s="72" t="s">
        <v>2100</v>
      </c>
      <c r="E366" s="61" t="s">
        <v>63</v>
      </c>
      <c r="F366" s="72" t="s">
        <v>3328</v>
      </c>
      <c r="G366" s="72">
        <v>1994</v>
      </c>
      <c r="H366" s="73">
        <v>1</v>
      </c>
      <c r="I366" s="74">
        <v>18</v>
      </c>
      <c r="J366" s="74">
        <v>18</v>
      </c>
      <c r="K366" s="74">
        <v>20</v>
      </c>
      <c r="L366" s="74">
        <v>0.2</v>
      </c>
      <c r="M366" s="62">
        <v>0</v>
      </c>
      <c r="N366" s="63"/>
      <c r="O366" s="63">
        <v>0</v>
      </c>
      <c r="P366" s="73">
        <v>1</v>
      </c>
      <c r="Q366" s="74">
        <v>18</v>
      </c>
      <c r="R366" s="63">
        <v>0</v>
      </c>
      <c r="S366" s="73">
        <v>3</v>
      </c>
      <c r="T366" s="63">
        <v>0</v>
      </c>
      <c r="U366" s="74">
        <v>1</v>
      </c>
      <c r="V366" s="88">
        <v>-1</v>
      </c>
      <c r="W366" s="88">
        <v>-5</v>
      </c>
      <c r="X366" s="88">
        <v>-7.5</v>
      </c>
      <c r="Y366" s="73">
        <v>0.5</v>
      </c>
      <c r="Z366" s="74">
        <v>0.9</v>
      </c>
      <c r="AA366" s="88">
        <v>-0.4</v>
      </c>
      <c r="AB366" s="88">
        <v>-2.2599999999999998</v>
      </c>
      <c r="AC366" s="88">
        <v>-2.36</v>
      </c>
      <c r="AD366" s="66" t="s">
        <v>25</v>
      </c>
    </row>
    <row r="367" spans="1:30" ht="17.25" thickBot="1">
      <c r="A367" s="75">
        <v>365</v>
      </c>
      <c r="B367" s="60" t="s">
        <v>3473</v>
      </c>
      <c r="C367" s="61" t="s">
        <v>2099</v>
      </c>
      <c r="D367" s="72" t="s">
        <v>107</v>
      </c>
      <c r="E367" s="61" t="s">
        <v>2647</v>
      </c>
      <c r="F367" s="72" t="s">
        <v>3474</v>
      </c>
      <c r="G367" s="72">
        <v>1998</v>
      </c>
      <c r="H367" s="62">
        <v>0</v>
      </c>
      <c r="I367" s="63"/>
      <c r="J367" s="63"/>
      <c r="K367" s="63"/>
      <c r="L367" s="63"/>
      <c r="M367" s="62">
        <v>0</v>
      </c>
      <c r="N367" s="63"/>
      <c r="O367" s="63">
        <v>0</v>
      </c>
      <c r="P367" s="62">
        <v>0</v>
      </c>
      <c r="Q367" s="63"/>
      <c r="R367" s="74">
        <v>1</v>
      </c>
      <c r="S367" s="62"/>
      <c r="T367" s="63"/>
      <c r="U367" s="63"/>
      <c r="V367" s="63"/>
      <c r="W367" s="63"/>
      <c r="X367" s="63"/>
      <c r="Y367" s="62"/>
      <c r="Z367" s="63"/>
      <c r="AA367" s="63"/>
      <c r="AB367" s="63"/>
      <c r="AC367" s="63"/>
      <c r="AD367" s="66" t="s">
        <v>25</v>
      </c>
    </row>
    <row r="368" spans="1:30" ht="17.25" thickBot="1">
      <c r="A368" s="75">
        <v>366</v>
      </c>
      <c r="B368" s="60" t="s">
        <v>608</v>
      </c>
      <c r="C368" s="61" t="s">
        <v>2155</v>
      </c>
      <c r="D368" s="72" t="s">
        <v>107</v>
      </c>
      <c r="E368" s="61" t="s">
        <v>79</v>
      </c>
      <c r="F368" s="72" t="s">
        <v>3475</v>
      </c>
      <c r="G368" s="72">
        <v>1996</v>
      </c>
      <c r="H368" s="62">
        <v>0</v>
      </c>
      <c r="I368" s="63"/>
      <c r="J368" s="63"/>
      <c r="K368" s="63"/>
      <c r="L368" s="63"/>
      <c r="M368" s="62">
        <v>0</v>
      </c>
      <c r="N368" s="63"/>
      <c r="O368" s="63">
        <v>0</v>
      </c>
      <c r="P368" s="62">
        <v>0</v>
      </c>
      <c r="Q368" s="63"/>
      <c r="R368" s="74">
        <v>1</v>
      </c>
      <c r="S368" s="62"/>
      <c r="T368" s="63"/>
      <c r="U368" s="63"/>
      <c r="V368" s="63"/>
      <c r="W368" s="63"/>
      <c r="X368" s="63"/>
      <c r="Y368" s="62"/>
      <c r="Z368" s="63"/>
      <c r="AA368" s="63"/>
      <c r="AB368" s="63"/>
      <c r="AC368" s="63"/>
      <c r="AD368" s="66" t="s">
        <v>25</v>
      </c>
    </row>
    <row r="369" spans="1:30" ht="17.25" thickBot="1">
      <c r="A369" s="75">
        <v>367</v>
      </c>
      <c r="B369" s="60" t="s">
        <v>650</v>
      </c>
      <c r="C369" s="61" t="s">
        <v>2099</v>
      </c>
      <c r="D369" s="72" t="s">
        <v>124</v>
      </c>
      <c r="E369" s="61" t="s">
        <v>87</v>
      </c>
      <c r="F369" s="72" t="s">
        <v>3329</v>
      </c>
      <c r="G369" s="72">
        <v>1994</v>
      </c>
      <c r="H369" s="73">
        <v>1</v>
      </c>
      <c r="I369" s="74">
        <v>90</v>
      </c>
      <c r="J369" s="74">
        <v>90</v>
      </c>
      <c r="K369" s="74">
        <v>100</v>
      </c>
      <c r="L369" s="74">
        <v>1</v>
      </c>
      <c r="M369" s="73">
        <v>1</v>
      </c>
      <c r="N369" s="74">
        <v>90</v>
      </c>
      <c r="O369" s="74">
        <v>1</v>
      </c>
      <c r="P369" s="62">
        <v>0</v>
      </c>
      <c r="Q369" s="63"/>
      <c r="R369" s="63">
        <v>0</v>
      </c>
      <c r="S369" s="62">
        <v>0</v>
      </c>
      <c r="T369" s="74">
        <v>1</v>
      </c>
      <c r="U369" s="74">
        <v>2</v>
      </c>
      <c r="V369" s="88">
        <v>-1</v>
      </c>
      <c r="W369" s="88">
        <v>-1</v>
      </c>
      <c r="X369" s="63"/>
      <c r="Y369" s="73">
        <v>1.2</v>
      </c>
      <c r="Z369" s="74">
        <v>0.8</v>
      </c>
      <c r="AA369" s="89">
        <v>0.4</v>
      </c>
      <c r="AB369" s="89">
        <v>0.35</v>
      </c>
      <c r="AC369" s="63"/>
      <c r="AD369" s="66" t="s">
        <v>25</v>
      </c>
    </row>
    <row r="370" spans="1:30" ht="17.25" thickBot="1">
      <c r="A370" s="75">
        <v>368</v>
      </c>
      <c r="B370" s="60" t="s">
        <v>3330</v>
      </c>
      <c r="C370" s="61" t="s">
        <v>2142</v>
      </c>
      <c r="D370" s="72" t="s">
        <v>107</v>
      </c>
      <c r="E370" s="61" t="s">
        <v>71</v>
      </c>
      <c r="F370" s="72" t="s">
        <v>3331</v>
      </c>
      <c r="G370" s="72">
        <v>2002</v>
      </c>
      <c r="H370" s="73">
        <v>1</v>
      </c>
      <c r="I370" s="74">
        <v>90</v>
      </c>
      <c r="J370" s="74">
        <v>90</v>
      </c>
      <c r="K370" s="74">
        <v>100</v>
      </c>
      <c r="L370" s="74">
        <v>1</v>
      </c>
      <c r="M370" s="73">
        <v>1</v>
      </c>
      <c r="N370" s="74">
        <v>90</v>
      </c>
      <c r="O370" s="74">
        <v>1</v>
      </c>
      <c r="P370" s="62">
        <v>0</v>
      </c>
      <c r="Q370" s="63"/>
      <c r="R370" s="63">
        <v>0</v>
      </c>
      <c r="S370" s="73">
        <v>1</v>
      </c>
      <c r="T370" s="74">
        <v>2</v>
      </c>
      <c r="U370" s="74">
        <v>2</v>
      </c>
      <c r="V370" s="63">
        <v>0</v>
      </c>
      <c r="W370" s="63">
        <v>0</v>
      </c>
      <c r="X370" s="63"/>
      <c r="Y370" s="73">
        <v>1.3</v>
      </c>
      <c r="Z370" s="74">
        <v>2.2000000000000002</v>
      </c>
      <c r="AA370" s="88">
        <v>-0.9</v>
      </c>
      <c r="AB370" s="88">
        <v>-0.94</v>
      </c>
      <c r="AC370" s="63"/>
      <c r="AD370" s="66" t="s">
        <v>25</v>
      </c>
    </row>
    <row r="371" spans="1:30" ht="17.25" thickBot="1">
      <c r="A371" s="75">
        <v>369</v>
      </c>
      <c r="B371" s="60" t="s">
        <v>3332</v>
      </c>
      <c r="C371" s="61" t="s">
        <v>2104</v>
      </c>
      <c r="D371" s="72" t="s">
        <v>105</v>
      </c>
      <c r="E371" s="61" t="s">
        <v>81</v>
      </c>
      <c r="F371" s="72" t="s">
        <v>3333</v>
      </c>
      <c r="G371" s="72">
        <v>2004</v>
      </c>
      <c r="H371" s="73">
        <v>1</v>
      </c>
      <c r="I371" s="74">
        <v>1</v>
      </c>
      <c r="J371" s="74">
        <v>1</v>
      </c>
      <c r="K371" s="74">
        <v>1.1000000000000001</v>
      </c>
      <c r="L371" s="63">
        <v>0</v>
      </c>
      <c r="M371" s="62">
        <v>0</v>
      </c>
      <c r="N371" s="63"/>
      <c r="O371" s="63">
        <v>0</v>
      </c>
      <c r="P371" s="73">
        <v>1</v>
      </c>
      <c r="Q371" s="74">
        <v>1</v>
      </c>
      <c r="R371" s="63">
        <v>0</v>
      </c>
      <c r="S371" s="73">
        <v>1</v>
      </c>
      <c r="T371" s="63">
        <v>0</v>
      </c>
      <c r="U371" s="63">
        <v>0</v>
      </c>
      <c r="V371" s="63">
        <v>0</v>
      </c>
      <c r="W371" s="63">
        <v>0</v>
      </c>
      <c r="X371" s="63">
        <v>0</v>
      </c>
      <c r="Y371" s="62">
        <v>0</v>
      </c>
      <c r="Z371" s="63">
        <v>0</v>
      </c>
      <c r="AA371" s="63">
        <v>0</v>
      </c>
      <c r="AB371" s="88">
        <v>-1.26</v>
      </c>
      <c r="AC371" s="88">
        <v>-1.36</v>
      </c>
      <c r="AD371" s="66" t="s">
        <v>25</v>
      </c>
    </row>
    <row r="372" spans="1:30" ht="17.25" thickBot="1">
      <c r="A372" s="75">
        <v>370</v>
      </c>
      <c r="B372" s="60" t="s">
        <v>609</v>
      </c>
      <c r="C372" s="61" t="s">
        <v>2108</v>
      </c>
      <c r="D372" s="72" t="s">
        <v>107</v>
      </c>
      <c r="E372" s="61" t="s">
        <v>79</v>
      </c>
      <c r="F372" s="72" t="s">
        <v>3334</v>
      </c>
      <c r="G372" s="72">
        <v>1991</v>
      </c>
      <c r="H372" s="73">
        <v>1</v>
      </c>
      <c r="I372" s="74">
        <v>90</v>
      </c>
      <c r="J372" s="74">
        <v>90</v>
      </c>
      <c r="K372" s="74">
        <v>100</v>
      </c>
      <c r="L372" s="74">
        <v>1</v>
      </c>
      <c r="M372" s="73">
        <v>1</v>
      </c>
      <c r="N372" s="74">
        <v>90</v>
      </c>
      <c r="O372" s="74">
        <v>1</v>
      </c>
      <c r="P372" s="62">
        <v>0</v>
      </c>
      <c r="Q372" s="63"/>
      <c r="R372" s="63">
        <v>0</v>
      </c>
      <c r="S372" s="73">
        <v>1</v>
      </c>
      <c r="T372" s="74">
        <v>1</v>
      </c>
      <c r="U372" s="74">
        <v>1</v>
      </c>
      <c r="V372" s="63">
        <v>0</v>
      </c>
      <c r="W372" s="63">
        <v>0</v>
      </c>
      <c r="X372" s="63"/>
      <c r="Y372" s="73">
        <v>1.3</v>
      </c>
      <c r="Z372" s="74">
        <v>1.4</v>
      </c>
      <c r="AA372" s="88">
        <v>-0.1</v>
      </c>
      <c r="AB372" s="88">
        <v>-0.09</v>
      </c>
      <c r="AC372" s="63"/>
      <c r="AD372" s="66" t="s">
        <v>25</v>
      </c>
    </row>
    <row r="373" spans="1:30" ht="17.25" thickBot="1">
      <c r="A373" s="75">
        <v>371</v>
      </c>
      <c r="B373" s="60" t="s">
        <v>610</v>
      </c>
      <c r="C373" s="61" t="s">
        <v>2104</v>
      </c>
      <c r="D373" s="72" t="s">
        <v>107</v>
      </c>
      <c r="E373" s="61" t="s">
        <v>69</v>
      </c>
      <c r="F373" s="72" t="s">
        <v>3335</v>
      </c>
      <c r="G373" s="72">
        <v>1993</v>
      </c>
      <c r="H373" s="73">
        <v>1</v>
      </c>
      <c r="I373" s="74">
        <v>90</v>
      </c>
      <c r="J373" s="74">
        <v>90</v>
      </c>
      <c r="K373" s="74">
        <v>100</v>
      </c>
      <c r="L373" s="74">
        <v>1</v>
      </c>
      <c r="M373" s="73">
        <v>1</v>
      </c>
      <c r="N373" s="74">
        <v>90</v>
      </c>
      <c r="O373" s="74">
        <v>1</v>
      </c>
      <c r="P373" s="62">
        <v>0</v>
      </c>
      <c r="Q373" s="63"/>
      <c r="R373" s="63">
        <v>0</v>
      </c>
      <c r="S373" s="73">
        <v>3</v>
      </c>
      <c r="T373" s="74">
        <v>1</v>
      </c>
      <c r="U373" s="63">
        <v>0</v>
      </c>
      <c r="V373" s="89">
        <v>1</v>
      </c>
      <c r="W373" s="89">
        <v>1</v>
      </c>
      <c r="X373" s="63"/>
      <c r="Y373" s="73">
        <v>1.5</v>
      </c>
      <c r="Z373" s="74">
        <v>2.1</v>
      </c>
      <c r="AA373" s="88">
        <v>-0.7</v>
      </c>
      <c r="AB373" s="88">
        <v>-0.69</v>
      </c>
      <c r="AC373" s="63"/>
      <c r="AD373" s="66" t="s">
        <v>25</v>
      </c>
    </row>
    <row r="374" spans="1:30" ht="17.25" thickBot="1">
      <c r="A374" s="75">
        <v>372</v>
      </c>
      <c r="B374" s="60" t="s">
        <v>611</v>
      </c>
      <c r="C374" s="61" t="s">
        <v>2108</v>
      </c>
      <c r="D374" s="72" t="s">
        <v>107</v>
      </c>
      <c r="E374" s="61" t="s">
        <v>73</v>
      </c>
      <c r="F374" s="72" t="s">
        <v>3336</v>
      </c>
      <c r="G374" s="72">
        <v>1992</v>
      </c>
      <c r="H374" s="73">
        <v>1</v>
      </c>
      <c r="I374" s="74">
        <v>12</v>
      </c>
      <c r="J374" s="74">
        <v>12</v>
      </c>
      <c r="K374" s="74">
        <v>13.3</v>
      </c>
      <c r="L374" s="74">
        <v>0.1</v>
      </c>
      <c r="M374" s="62">
        <v>0</v>
      </c>
      <c r="N374" s="63"/>
      <c r="O374" s="63">
        <v>0</v>
      </c>
      <c r="P374" s="73">
        <v>1</v>
      </c>
      <c r="Q374" s="74">
        <v>12</v>
      </c>
      <c r="R374" s="63">
        <v>0</v>
      </c>
      <c r="S374" s="73">
        <v>3</v>
      </c>
      <c r="T374" s="74">
        <v>2</v>
      </c>
      <c r="U374" s="74">
        <v>1</v>
      </c>
      <c r="V374" s="89">
        <v>1</v>
      </c>
      <c r="W374" s="89">
        <v>7.5</v>
      </c>
      <c r="X374" s="89">
        <v>5.19</v>
      </c>
      <c r="Y374" s="73">
        <v>1.7</v>
      </c>
      <c r="Z374" s="74">
        <v>1</v>
      </c>
      <c r="AA374" s="89">
        <v>0.7</v>
      </c>
      <c r="AB374" s="89">
        <v>5</v>
      </c>
      <c r="AC374" s="89">
        <v>2.85</v>
      </c>
      <c r="AD374" s="66" t="s">
        <v>25</v>
      </c>
    </row>
    <row r="375" spans="1:30" ht="17.25" thickBot="1">
      <c r="A375" s="75">
        <v>373</v>
      </c>
      <c r="B375" s="60" t="s">
        <v>3337</v>
      </c>
      <c r="C375" s="61" t="s">
        <v>2108</v>
      </c>
      <c r="D375" s="72" t="s">
        <v>107</v>
      </c>
      <c r="E375" s="61" t="s">
        <v>71</v>
      </c>
      <c r="F375" s="72" t="s">
        <v>3338</v>
      </c>
      <c r="G375" s="72">
        <v>2001</v>
      </c>
      <c r="H375" s="73">
        <v>1</v>
      </c>
      <c r="I375" s="74">
        <v>90</v>
      </c>
      <c r="J375" s="74">
        <v>90</v>
      </c>
      <c r="K375" s="74">
        <v>100</v>
      </c>
      <c r="L375" s="74">
        <v>1</v>
      </c>
      <c r="M375" s="73">
        <v>1</v>
      </c>
      <c r="N375" s="74">
        <v>90</v>
      </c>
      <c r="O375" s="74">
        <v>1</v>
      </c>
      <c r="P375" s="62">
        <v>0</v>
      </c>
      <c r="Q375" s="63"/>
      <c r="R375" s="63">
        <v>0</v>
      </c>
      <c r="S375" s="73">
        <v>1</v>
      </c>
      <c r="T375" s="74">
        <v>2</v>
      </c>
      <c r="U375" s="74">
        <v>2</v>
      </c>
      <c r="V375" s="63">
        <v>0</v>
      </c>
      <c r="W375" s="63">
        <v>0</v>
      </c>
      <c r="X375" s="63"/>
      <c r="Y375" s="73">
        <v>1.3</v>
      </c>
      <c r="Z375" s="74">
        <v>2.2000000000000002</v>
      </c>
      <c r="AA375" s="88">
        <v>-0.9</v>
      </c>
      <c r="AB375" s="88">
        <v>-0.94</v>
      </c>
      <c r="AC375" s="63"/>
      <c r="AD375" s="66" t="s">
        <v>25</v>
      </c>
    </row>
    <row r="376" spans="1:30" ht="17.25" thickBot="1">
      <c r="A376" s="75">
        <v>374</v>
      </c>
      <c r="B376" s="60" t="s">
        <v>3476</v>
      </c>
      <c r="C376" s="61" t="s">
        <v>2108</v>
      </c>
      <c r="D376" s="72" t="s">
        <v>124</v>
      </c>
      <c r="E376" s="61" t="s">
        <v>73</v>
      </c>
      <c r="F376" s="72" t="s">
        <v>3477</v>
      </c>
      <c r="G376" s="72">
        <v>2002</v>
      </c>
      <c r="H376" s="62">
        <v>0</v>
      </c>
      <c r="I376" s="63"/>
      <c r="J376" s="63"/>
      <c r="K376" s="63"/>
      <c r="L376" s="63"/>
      <c r="M376" s="62">
        <v>0</v>
      </c>
      <c r="N376" s="63"/>
      <c r="O376" s="63">
        <v>0</v>
      </c>
      <c r="P376" s="62">
        <v>0</v>
      </c>
      <c r="Q376" s="63"/>
      <c r="R376" s="74">
        <v>1</v>
      </c>
      <c r="S376" s="62"/>
      <c r="T376" s="63"/>
      <c r="U376" s="63"/>
      <c r="V376" s="63"/>
      <c r="W376" s="63"/>
      <c r="X376" s="63"/>
      <c r="Y376" s="62"/>
      <c r="Z376" s="63"/>
      <c r="AA376" s="63"/>
      <c r="AB376" s="63"/>
      <c r="AC376" s="63"/>
      <c r="AD376" s="66" t="s">
        <v>25</v>
      </c>
    </row>
    <row r="377" spans="1:30" ht="17.25" thickBot="1">
      <c r="A377" s="75">
        <v>375</v>
      </c>
      <c r="B377" s="60" t="s">
        <v>3339</v>
      </c>
      <c r="C377" s="61" t="s">
        <v>2142</v>
      </c>
      <c r="D377" s="72" t="s">
        <v>124</v>
      </c>
      <c r="E377" s="61" t="s">
        <v>71</v>
      </c>
      <c r="F377" s="72" t="s">
        <v>3340</v>
      </c>
      <c r="G377" s="72">
        <v>1996</v>
      </c>
      <c r="H377" s="73">
        <v>1</v>
      </c>
      <c r="I377" s="74">
        <v>90</v>
      </c>
      <c r="J377" s="74">
        <v>90</v>
      </c>
      <c r="K377" s="74">
        <v>100</v>
      </c>
      <c r="L377" s="74">
        <v>1</v>
      </c>
      <c r="M377" s="73">
        <v>1</v>
      </c>
      <c r="N377" s="74">
        <v>90</v>
      </c>
      <c r="O377" s="74">
        <v>1</v>
      </c>
      <c r="P377" s="62">
        <v>0</v>
      </c>
      <c r="Q377" s="63"/>
      <c r="R377" s="63">
        <v>0</v>
      </c>
      <c r="S377" s="73">
        <v>1</v>
      </c>
      <c r="T377" s="74">
        <v>2</v>
      </c>
      <c r="U377" s="74">
        <v>2</v>
      </c>
      <c r="V377" s="63">
        <v>0</v>
      </c>
      <c r="W377" s="63">
        <v>0</v>
      </c>
      <c r="X377" s="63"/>
      <c r="Y377" s="73">
        <v>1.3</v>
      </c>
      <c r="Z377" s="74">
        <v>2.2000000000000002</v>
      </c>
      <c r="AA377" s="88">
        <v>-0.9</v>
      </c>
      <c r="AB377" s="88">
        <v>-0.94</v>
      </c>
      <c r="AC377" s="63"/>
      <c r="AD377" s="66" t="s">
        <v>25</v>
      </c>
    </row>
    <row r="378" spans="1:30" ht="17.25" thickBot="1">
      <c r="A378" s="75">
        <v>376</v>
      </c>
      <c r="B378" s="60" t="s">
        <v>612</v>
      </c>
      <c r="C378" s="61" t="s">
        <v>2131</v>
      </c>
      <c r="D378" s="72" t="s">
        <v>105</v>
      </c>
      <c r="E378" s="61" t="s">
        <v>63</v>
      </c>
      <c r="F378" s="72" t="s">
        <v>3478</v>
      </c>
      <c r="G378" s="72">
        <v>2000</v>
      </c>
      <c r="H378" s="62">
        <v>0</v>
      </c>
      <c r="I378" s="63"/>
      <c r="J378" s="63"/>
      <c r="K378" s="63"/>
      <c r="L378" s="63"/>
      <c r="M378" s="62">
        <v>0</v>
      </c>
      <c r="N378" s="63"/>
      <c r="O378" s="63">
        <v>0</v>
      </c>
      <c r="P378" s="62">
        <v>0</v>
      </c>
      <c r="Q378" s="63"/>
      <c r="R378" s="74">
        <v>1</v>
      </c>
      <c r="S378" s="62"/>
      <c r="T378" s="63"/>
      <c r="U378" s="63"/>
      <c r="V378" s="63"/>
      <c r="W378" s="63"/>
      <c r="X378" s="63"/>
      <c r="Y378" s="62"/>
      <c r="Z378" s="63"/>
      <c r="AA378" s="63"/>
      <c r="AB378" s="63"/>
      <c r="AC378" s="63"/>
      <c r="AD378" s="66" t="s">
        <v>25</v>
      </c>
    </row>
    <row r="379" spans="1:30" ht="17.25" thickBot="1">
      <c r="A379" s="75">
        <v>377</v>
      </c>
      <c r="B379" s="60" t="s">
        <v>613</v>
      </c>
      <c r="C379" s="61" t="s">
        <v>2112</v>
      </c>
      <c r="D379" s="72" t="s">
        <v>103</v>
      </c>
      <c r="E379" s="61" t="s">
        <v>75</v>
      </c>
      <c r="F379" s="72" t="s">
        <v>3479</v>
      </c>
      <c r="G379" s="72">
        <v>1995</v>
      </c>
      <c r="H379" s="62">
        <v>0</v>
      </c>
      <c r="I379" s="63"/>
      <c r="J379" s="63"/>
      <c r="K379" s="63"/>
      <c r="L379" s="63"/>
      <c r="M379" s="62">
        <v>0</v>
      </c>
      <c r="N379" s="63"/>
      <c r="O379" s="63">
        <v>0</v>
      </c>
      <c r="P379" s="62">
        <v>0</v>
      </c>
      <c r="Q379" s="63"/>
      <c r="R379" s="74">
        <v>1</v>
      </c>
      <c r="S379" s="62"/>
      <c r="T379" s="63"/>
      <c r="U379" s="63"/>
      <c r="V379" s="63"/>
      <c r="W379" s="63"/>
      <c r="X379" s="63"/>
      <c r="Y379" s="62"/>
      <c r="Z379" s="63"/>
      <c r="AA379" s="63"/>
      <c r="AB379" s="63"/>
      <c r="AC379" s="63"/>
      <c r="AD379" s="66" t="s">
        <v>25</v>
      </c>
    </row>
    <row r="380" spans="1:30" ht="17.25" thickBot="1">
      <c r="A380" s="75">
        <v>378</v>
      </c>
      <c r="B380" s="60" t="s">
        <v>3480</v>
      </c>
      <c r="C380" s="61" t="s">
        <v>2131</v>
      </c>
      <c r="D380" s="72" t="s">
        <v>124</v>
      </c>
      <c r="E380" s="61" t="s">
        <v>96</v>
      </c>
      <c r="F380" s="72" t="s">
        <v>3481</v>
      </c>
      <c r="G380" s="72">
        <v>1999</v>
      </c>
      <c r="H380" s="62">
        <v>0</v>
      </c>
      <c r="I380" s="63"/>
      <c r="J380" s="63"/>
      <c r="K380" s="63"/>
      <c r="L380" s="63"/>
      <c r="M380" s="62">
        <v>0</v>
      </c>
      <c r="N380" s="63"/>
      <c r="O380" s="63">
        <v>0</v>
      </c>
      <c r="P380" s="62">
        <v>0</v>
      </c>
      <c r="Q380" s="63"/>
      <c r="R380" s="74">
        <v>1</v>
      </c>
      <c r="S380" s="62"/>
      <c r="T380" s="63"/>
      <c r="U380" s="63"/>
      <c r="V380" s="63"/>
      <c r="W380" s="63"/>
      <c r="X380" s="63"/>
      <c r="Y380" s="62"/>
      <c r="Z380" s="63"/>
      <c r="AA380" s="63"/>
      <c r="AB380" s="63"/>
      <c r="AC380" s="63"/>
      <c r="AD380" s="66" t="s">
        <v>25</v>
      </c>
    </row>
    <row r="381" spans="1:30" ht="17.25" thickBot="1">
      <c r="A381" s="75">
        <v>379</v>
      </c>
      <c r="B381" s="60" t="s">
        <v>2331</v>
      </c>
      <c r="C381" s="61" t="s">
        <v>2112</v>
      </c>
      <c r="D381" s="72" t="s">
        <v>107</v>
      </c>
      <c r="E381" s="61" t="s">
        <v>2646</v>
      </c>
      <c r="F381" s="72" t="s">
        <v>3341</v>
      </c>
      <c r="G381" s="72">
        <v>1999</v>
      </c>
      <c r="H381" s="73">
        <v>1</v>
      </c>
      <c r="I381" s="74">
        <v>90</v>
      </c>
      <c r="J381" s="74">
        <v>90</v>
      </c>
      <c r="K381" s="74">
        <v>100</v>
      </c>
      <c r="L381" s="74">
        <v>1</v>
      </c>
      <c r="M381" s="73">
        <v>1</v>
      </c>
      <c r="N381" s="74">
        <v>90</v>
      </c>
      <c r="O381" s="74">
        <v>1</v>
      </c>
      <c r="P381" s="62">
        <v>0</v>
      </c>
      <c r="Q381" s="63"/>
      <c r="R381" s="63">
        <v>0</v>
      </c>
      <c r="S381" s="62">
        <v>0</v>
      </c>
      <c r="T381" s="63">
        <v>0</v>
      </c>
      <c r="U381" s="74">
        <v>3</v>
      </c>
      <c r="V381" s="88">
        <v>-3</v>
      </c>
      <c r="W381" s="88">
        <v>-3</v>
      </c>
      <c r="X381" s="63"/>
      <c r="Y381" s="73">
        <v>0.3</v>
      </c>
      <c r="Z381" s="74">
        <v>1.9</v>
      </c>
      <c r="AA381" s="88">
        <v>-1.6</v>
      </c>
      <c r="AB381" s="88">
        <v>-1.62</v>
      </c>
      <c r="AC381" s="63"/>
      <c r="AD381" s="66" t="s">
        <v>25</v>
      </c>
    </row>
    <row r="382" spans="1:30" ht="17.25" thickBot="1">
      <c r="A382" s="75">
        <v>380</v>
      </c>
      <c r="B382" s="60" t="s">
        <v>614</v>
      </c>
      <c r="C382" s="61" t="s">
        <v>2102</v>
      </c>
      <c r="D382" s="72" t="s">
        <v>107</v>
      </c>
      <c r="E382" s="61" t="s">
        <v>65</v>
      </c>
      <c r="F382" s="72" t="s">
        <v>3342</v>
      </c>
      <c r="G382" s="72">
        <v>1990</v>
      </c>
      <c r="H382" s="73">
        <v>1</v>
      </c>
      <c r="I382" s="74">
        <v>89</v>
      </c>
      <c r="J382" s="74">
        <v>89</v>
      </c>
      <c r="K382" s="74">
        <v>98.9</v>
      </c>
      <c r="L382" s="74">
        <v>1</v>
      </c>
      <c r="M382" s="73">
        <v>1</v>
      </c>
      <c r="N382" s="74">
        <v>89</v>
      </c>
      <c r="O382" s="63">
        <v>0</v>
      </c>
      <c r="P382" s="62">
        <v>0</v>
      </c>
      <c r="Q382" s="63"/>
      <c r="R382" s="63">
        <v>0</v>
      </c>
      <c r="S382" s="73">
        <v>3</v>
      </c>
      <c r="T382" s="74">
        <v>3</v>
      </c>
      <c r="U382" s="63">
        <v>0</v>
      </c>
      <c r="V382" s="89">
        <v>3</v>
      </c>
      <c r="W382" s="89">
        <v>3.03</v>
      </c>
      <c r="X382" s="89">
        <v>3.03</v>
      </c>
      <c r="Y382" s="73">
        <v>1.9</v>
      </c>
      <c r="Z382" s="74">
        <v>0.3</v>
      </c>
      <c r="AA382" s="89">
        <v>1.6</v>
      </c>
      <c r="AB382" s="89">
        <v>1.6</v>
      </c>
      <c r="AC382" s="88">
        <v>-1.62</v>
      </c>
      <c r="AD382" s="66" t="s">
        <v>25</v>
      </c>
    </row>
    <row r="383" spans="1:30" ht="17.25" thickBot="1">
      <c r="A383" s="75">
        <v>381</v>
      </c>
      <c r="B383" s="60" t="s">
        <v>615</v>
      </c>
      <c r="C383" s="61" t="s">
        <v>2102</v>
      </c>
      <c r="D383" s="72" t="s">
        <v>107</v>
      </c>
      <c r="E383" s="61" t="s">
        <v>69</v>
      </c>
      <c r="F383" s="72" t="s">
        <v>3343</v>
      </c>
      <c r="G383" s="72">
        <v>1997</v>
      </c>
      <c r="H383" s="73">
        <v>1</v>
      </c>
      <c r="I383" s="74">
        <v>90</v>
      </c>
      <c r="J383" s="74">
        <v>90</v>
      </c>
      <c r="K383" s="74">
        <v>100</v>
      </c>
      <c r="L383" s="74">
        <v>1</v>
      </c>
      <c r="M383" s="73">
        <v>1</v>
      </c>
      <c r="N383" s="74">
        <v>90</v>
      </c>
      <c r="O383" s="74">
        <v>1</v>
      </c>
      <c r="P383" s="62">
        <v>0</v>
      </c>
      <c r="Q383" s="63"/>
      <c r="R383" s="63">
        <v>0</v>
      </c>
      <c r="S383" s="73">
        <v>3</v>
      </c>
      <c r="T383" s="74">
        <v>1</v>
      </c>
      <c r="U383" s="63">
        <v>0</v>
      </c>
      <c r="V383" s="89">
        <v>1</v>
      </c>
      <c r="W383" s="89">
        <v>1</v>
      </c>
      <c r="X383" s="63"/>
      <c r="Y383" s="73">
        <v>1.5</v>
      </c>
      <c r="Z383" s="74">
        <v>2.1</v>
      </c>
      <c r="AA383" s="88">
        <v>-0.7</v>
      </c>
      <c r="AB383" s="88">
        <v>-0.69</v>
      </c>
      <c r="AC383" s="63"/>
      <c r="AD383" s="66" t="s">
        <v>25</v>
      </c>
    </row>
    <row r="384" spans="1:30" ht="17.25" thickBot="1">
      <c r="A384" s="75">
        <v>382</v>
      </c>
      <c r="B384" s="60" t="s">
        <v>616</v>
      </c>
      <c r="C384" s="61" t="s">
        <v>2102</v>
      </c>
      <c r="D384" s="72" t="s">
        <v>107</v>
      </c>
      <c r="E384" s="61" t="s">
        <v>85</v>
      </c>
      <c r="F384" s="72" t="s">
        <v>3344</v>
      </c>
      <c r="G384" s="72">
        <v>1989</v>
      </c>
      <c r="H384" s="73">
        <v>1</v>
      </c>
      <c r="I384" s="74">
        <v>90</v>
      </c>
      <c r="J384" s="74">
        <v>90</v>
      </c>
      <c r="K384" s="74">
        <v>100</v>
      </c>
      <c r="L384" s="74">
        <v>1</v>
      </c>
      <c r="M384" s="73">
        <v>1</v>
      </c>
      <c r="N384" s="74">
        <v>90</v>
      </c>
      <c r="O384" s="74">
        <v>1</v>
      </c>
      <c r="P384" s="62">
        <v>0</v>
      </c>
      <c r="Q384" s="63"/>
      <c r="R384" s="63">
        <v>0</v>
      </c>
      <c r="S384" s="73">
        <v>3</v>
      </c>
      <c r="T384" s="74">
        <v>1</v>
      </c>
      <c r="U384" s="63">
        <v>0</v>
      </c>
      <c r="V384" s="89">
        <v>1</v>
      </c>
      <c r="W384" s="89">
        <v>1</v>
      </c>
      <c r="X384" s="63"/>
      <c r="Y384" s="73">
        <v>1.9</v>
      </c>
      <c r="Z384" s="74">
        <v>0.5</v>
      </c>
      <c r="AA384" s="89">
        <v>1.4</v>
      </c>
      <c r="AB384" s="89">
        <v>1.37</v>
      </c>
      <c r="AC384" s="63"/>
      <c r="AD384" s="66" t="s">
        <v>25</v>
      </c>
    </row>
    <row r="385" spans="1:30" ht="17.25" thickBot="1">
      <c r="A385" s="75">
        <v>383</v>
      </c>
      <c r="B385" s="60" t="s">
        <v>617</v>
      </c>
      <c r="C385" s="61" t="s">
        <v>2102</v>
      </c>
      <c r="D385" s="72" t="s">
        <v>103</v>
      </c>
      <c r="E385" s="61" t="s">
        <v>83</v>
      </c>
      <c r="F385" s="72" t="s">
        <v>3345</v>
      </c>
      <c r="G385" s="72">
        <v>1995</v>
      </c>
      <c r="H385" s="73">
        <v>1</v>
      </c>
      <c r="I385" s="74">
        <v>90</v>
      </c>
      <c r="J385" s="74">
        <v>90</v>
      </c>
      <c r="K385" s="74">
        <v>100</v>
      </c>
      <c r="L385" s="74">
        <v>1</v>
      </c>
      <c r="M385" s="73">
        <v>1</v>
      </c>
      <c r="N385" s="74">
        <v>90</v>
      </c>
      <c r="O385" s="74">
        <v>1</v>
      </c>
      <c r="P385" s="62">
        <v>0</v>
      </c>
      <c r="Q385" s="63"/>
      <c r="R385" s="63">
        <v>0</v>
      </c>
      <c r="S385" s="62">
        <v>0</v>
      </c>
      <c r="T385" s="74">
        <v>1</v>
      </c>
      <c r="U385" s="74">
        <v>5</v>
      </c>
      <c r="V385" s="88">
        <v>-4</v>
      </c>
      <c r="W385" s="88">
        <v>-4</v>
      </c>
      <c r="X385" s="63"/>
      <c r="Y385" s="73">
        <v>1.8</v>
      </c>
      <c r="Z385" s="74">
        <v>3.3</v>
      </c>
      <c r="AA385" s="88">
        <v>-1.6</v>
      </c>
      <c r="AB385" s="88">
        <v>-1.58</v>
      </c>
      <c r="AC385" s="63"/>
      <c r="AD385" s="66" t="s">
        <v>25</v>
      </c>
    </row>
    <row r="386" spans="1:30" ht="17.25" thickBot="1">
      <c r="A386" s="75">
        <v>384</v>
      </c>
      <c r="B386" s="60" t="s">
        <v>618</v>
      </c>
      <c r="C386" s="61" t="s">
        <v>2102</v>
      </c>
      <c r="D386" s="72" t="s">
        <v>103</v>
      </c>
      <c r="E386" s="61" t="s">
        <v>73</v>
      </c>
      <c r="F386" s="72" t="s">
        <v>3346</v>
      </c>
      <c r="G386" s="72">
        <v>1990</v>
      </c>
      <c r="H386" s="73">
        <v>1</v>
      </c>
      <c r="I386" s="74">
        <v>77</v>
      </c>
      <c r="J386" s="74">
        <v>77</v>
      </c>
      <c r="K386" s="74">
        <v>85.6</v>
      </c>
      <c r="L386" s="74">
        <v>0.9</v>
      </c>
      <c r="M386" s="73">
        <v>1</v>
      </c>
      <c r="N386" s="74">
        <v>77</v>
      </c>
      <c r="O386" s="63">
        <v>0</v>
      </c>
      <c r="P386" s="62">
        <v>0</v>
      </c>
      <c r="Q386" s="63"/>
      <c r="R386" s="63">
        <v>0</v>
      </c>
      <c r="S386" s="73">
        <v>3</v>
      </c>
      <c r="T386" s="74">
        <v>2</v>
      </c>
      <c r="U386" s="63">
        <v>0</v>
      </c>
      <c r="V386" s="89">
        <v>2</v>
      </c>
      <c r="W386" s="89">
        <v>2.34</v>
      </c>
      <c r="X386" s="88">
        <v>-4.59</v>
      </c>
      <c r="Y386" s="73">
        <v>2.2999999999999998</v>
      </c>
      <c r="Z386" s="74">
        <v>0.4</v>
      </c>
      <c r="AA386" s="89">
        <v>1.9</v>
      </c>
      <c r="AB386" s="89">
        <v>2.19</v>
      </c>
      <c r="AC386" s="88">
        <v>-2.4300000000000002</v>
      </c>
      <c r="AD386" s="66" t="s">
        <v>25</v>
      </c>
    </row>
    <row r="387" spans="1:30" ht="17.25" thickBot="1">
      <c r="A387" s="75">
        <v>385</v>
      </c>
      <c r="B387" s="60" t="s">
        <v>619</v>
      </c>
      <c r="C387" s="61" t="s">
        <v>2102</v>
      </c>
      <c r="D387" s="72" t="s">
        <v>107</v>
      </c>
      <c r="E387" s="61" t="s">
        <v>63</v>
      </c>
      <c r="F387" s="72" t="s">
        <v>3347</v>
      </c>
      <c r="G387" s="72">
        <v>1997</v>
      </c>
      <c r="H387" s="73">
        <v>1</v>
      </c>
      <c r="I387" s="74">
        <v>90</v>
      </c>
      <c r="J387" s="74">
        <v>90</v>
      </c>
      <c r="K387" s="74">
        <v>100</v>
      </c>
      <c r="L387" s="74">
        <v>1</v>
      </c>
      <c r="M387" s="73">
        <v>1</v>
      </c>
      <c r="N387" s="74">
        <v>90</v>
      </c>
      <c r="O387" s="74">
        <v>1</v>
      </c>
      <c r="P387" s="62">
        <v>0</v>
      </c>
      <c r="Q387" s="63"/>
      <c r="R387" s="63">
        <v>0</v>
      </c>
      <c r="S387" s="73">
        <v>3</v>
      </c>
      <c r="T387" s="74">
        <v>2</v>
      </c>
      <c r="U387" s="74">
        <v>1</v>
      </c>
      <c r="V387" s="89">
        <v>1</v>
      </c>
      <c r="W387" s="89">
        <v>1</v>
      </c>
      <c r="X387" s="63"/>
      <c r="Y387" s="73">
        <v>0.8</v>
      </c>
      <c r="Z387" s="74">
        <v>1.2</v>
      </c>
      <c r="AA387" s="88">
        <v>-0.4</v>
      </c>
      <c r="AB387" s="88">
        <v>-0.35</v>
      </c>
      <c r="AC387" s="63"/>
      <c r="AD387" s="66" t="s">
        <v>25</v>
      </c>
    </row>
    <row r="388" spans="1:30" ht="17.25" thickBot="1">
      <c r="A388" s="75">
        <v>386</v>
      </c>
      <c r="B388" s="60" t="s">
        <v>620</v>
      </c>
      <c r="C388" s="61" t="s">
        <v>2128</v>
      </c>
      <c r="D388" s="72" t="s">
        <v>2143</v>
      </c>
      <c r="E388" s="61" t="s">
        <v>87</v>
      </c>
      <c r="F388" s="72" t="s">
        <v>3348</v>
      </c>
      <c r="G388" s="72">
        <v>2001</v>
      </c>
      <c r="H388" s="73">
        <v>1</v>
      </c>
      <c r="I388" s="74">
        <v>19</v>
      </c>
      <c r="J388" s="74">
        <v>19</v>
      </c>
      <c r="K388" s="74">
        <v>21.1</v>
      </c>
      <c r="L388" s="74">
        <v>0.2</v>
      </c>
      <c r="M388" s="62">
        <v>0</v>
      </c>
      <c r="N388" s="63"/>
      <c r="O388" s="63">
        <v>0</v>
      </c>
      <c r="P388" s="73">
        <v>1</v>
      </c>
      <c r="Q388" s="74">
        <v>19</v>
      </c>
      <c r="R388" s="63">
        <v>0</v>
      </c>
      <c r="S388" s="62">
        <v>0</v>
      </c>
      <c r="T388" s="74">
        <v>1</v>
      </c>
      <c r="U388" s="63">
        <v>0</v>
      </c>
      <c r="V388" s="89">
        <v>1</v>
      </c>
      <c r="W388" s="89">
        <v>4.74</v>
      </c>
      <c r="X388" s="89">
        <v>7.27</v>
      </c>
      <c r="Y388" s="73">
        <v>0.9</v>
      </c>
      <c r="Z388" s="74">
        <v>0.5</v>
      </c>
      <c r="AA388" s="89">
        <v>0.4</v>
      </c>
      <c r="AB388" s="89">
        <v>2.02</v>
      </c>
      <c r="AC388" s="89">
        <v>2.12</v>
      </c>
      <c r="AD388" s="66" t="s">
        <v>25</v>
      </c>
    </row>
    <row r="389" spans="1:30" ht="17.25" thickBot="1">
      <c r="A389" s="75">
        <v>387</v>
      </c>
      <c r="B389" s="60" t="s">
        <v>621</v>
      </c>
      <c r="C389" s="61" t="s">
        <v>2112</v>
      </c>
      <c r="D389" s="72" t="s">
        <v>103</v>
      </c>
      <c r="E389" s="61" t="s">
        <v>75</v>
      </c>
      <c r="F389" s="72" t="s">
        <v>3349</v>
      </c>
      <c r="G389" s="72">
        <v>1988</v>
      </c>
      <c r="H389" s="73">
        <v>1</v>
      </c>
      <c r="I389" s="74">
        <v>45</v>
      </c>
      <c r="J389" s="74">
        <v>45</v>
      </c>
      <c r="K389" s="74">
        <v>50</v>
      </c>
      <c r="L389" s="74">
        <v>0.5</v>
      </c>
      <c r="M389" s="73">
        <v>1</v>
      </c>
      <c r="N389" s="74">
        <v>45</v>
      </c>
      <c r="O389" s="63">
        <v>0</v>
      </c>
      <c r="P389" s="62">
        <v>0</v>
      </c>
      <c r="Q389" s="63"/>
      <c r="R389" s="63">
        <v>0</v>
      </c>
      <c r="S389" s="73">
        <v>3</v>
      </c>
      <c r="T389" s="63">
        <v>0</v>
      </c>
      <c r="U389" s="63">
        <v>0</v>
      </c>
      <c r="V389" s="63">
        <v>0</v>
      </c>
      <c r="W389" s="63">
        <v>0</v>
      </c>
      <c r="X389" s="88">
        <v>-2</v>
      </c>
      <c r="Y389" s="62">
        <v>0</v>
      </c>
      <c r="Z389" s="74">
        <v>2.1</v>
      </c>
      <c r="AA389" s="88">
        <v>-2.1</v>
      </c>
      <c r="AB389" s="88">
        <v>-4.17</v>
      </c>
      <c r="AC389" s="88">
        <v>-5.89</v>
      </c>
      <c r="AD389" s="66" t="s">
        <v>25</v>
      </c>
    </row>
    <row r="390" spans="1:30" ht="17.25" thickBot="1">
      <c r="A390" s="75">
        <v>388</v>
      </c>
      <c r="B390" s="60" t="s">
        <v>622</v>
      </c>
      <c r="C390" s="61" t="s">
        <v>2102</v>
      </c>
      <c r="D390" s="72" t="s">
        <v>103</v>
      </c>
      <c r="E390" s="61" t="s">
        <v>67</v>
      </c>
      <c r="F390" s="72" t="s">
        <v>3350</v>
      </c>
      <c r="G390" s="72">
        <v>1992</v>
      </c>
      <c r="H390" s="73">
        <v>1</v>
      </c>
      <c r="I390" s="74">
        <v>23</v>
      </c>
      <c r="J390" s="74">
        <v>23</v>
      </c>
      <c r="K390" s="74">
        <v>25.6</v>
      </c>
      <c r="L390" s="74">
        <v>0.3</v>
      </c>
      <c r="M390" s="62">
        <v>0</v>
      </c>
      <c r="N390" s="63"/>
      <c r="O390" s="63">
        <v>0</v>
      </c>
      <c r="P390" s="73">
        <v>1</v>
      </c>
      <c r="Q390" s="74">
        <v>23</v>
      </c>
      <c r="R390" s="63">
        <v>0</v>
      </c>
      <c r="S390" s="73">
        <v>3</v>
      </c>
      <c r="T390" s="74">
        <v>2</v>
      </c>
      <c r="U390" s="63">
        <v>0</v>
      </c>
      <c r="V390" s="89">
        <v>2</v>
      </c>
      <c r="W390" s="89">
        <v>7.83</v>
      </c>
      <c r="X390" s="89">
        <v>5.14</v>
      </c>
      <c r="Y390" s="73">
        <v>1.5</v>
      </c>
      <c r="Z390" s="74">
        <v>0.4</v>
      </c>
      <c r="AA390" s="89">
        <v>1.1000000000000001</v>
      </c>
      <c r="AB390" s="89">
        <v>4.4000000000000004</v>
      </c>
      <c r="AC390" s="89">
        <v>3.78</v>
      </c>
      <c r="AD390" s="66" t="s">
        <v>25</v>
      </c>
    </row>
    <row r="391" spans="1:30" ht="17.25" thickBot="1">
      <c r="A391" s="75">
        <v>389</v>
      </c>
      <c r="B391" s="60" t="s">
        <v>623</v>
      </c>
      <c r="C391" s="61" t="s">
        <v>2128</v>
      </c>
      <c r="D391" s="72" t="s">
        <v>103</v>
      </c>
      <c r="E391" s="61" t="s">
        <v>75</v>
      </c>
      <c r="F391" s="72" t="s">
        <v>3351</v>
      </c>
      <c r="G391" s="72">
        <v>1997</v>
      </c>
      <c r="H391" s="73">
        <v>1</v>
      </c>
      <c r="I391" s="74">
        <v>90</v>
      </c>
      <c r="J391" s="74">
        <v>90</v>
      </c>
      <c r="K391" s="74">
        <v>100</v>
      </c>
      <c r="L391" s="74">
        <v>1</v>
      </c>
      <c r="M391" s="73">
        <v>1</v>
      </c>
      <c r="N391" s="74">
        <v>90</v>
      </c>
      <c r="O391" s="74">
        <v>1</v>
      </c>
      <c r="P391" s="62">
        <v>0</v>
      </c>
      <c r="Q391" s="63"/>
      <c r="R391" s="63">
        <v>0</v>
      </c>
      <c r="S391" s="73">
        <v>3</v>
      </c>
      <c r="T391" s="74">
        <v>1</v>
      </c>
      <c r="U391" s="63">
        <v>0</v>
      </c>
      <c r="V391" s="89">
        <v>1</v>
      </c>
      <c r="W391" s="89">
        <v>1</v>
      </c>
      <c r="X391" s="63"/>
      <c r="Y391" s="73">
        <v>1.5</v>
      </c>
      <c r="Z391" s="74">
        <v>2.7</v>
      </c>
      <c r="AA391" s="88">
        <v>-1.2</v>
      </c>
      <c r="AB391" s="88">
        <v>-1.22</v>
      </c>
      <c r="AC391" s="63"/>
      <c r="AD391" s="66" t="s">
        <v>25</v>
      </c>
    </row>
    <row r="392" spans="1:30" ht="17.25" thickBot="1">
      <c r="A392" s="75">
        <v>390</v>
      </c>
      <c r="B392" s="60" t="s">
        <v>624</v>
      </c>
      <c r="C392" s="61" t="s">
        <v>2147</v>
      </c>
      <c r="D392" s="72" t="s">
        <v>103</v>
      </c>
      <c r="E392" s="61" t="s">
        <v>77</v>
      </c>
      <c r="F392" s="72" t="s">
        <v>3352</v>
      </c>
      <c r="G392" s="72">
        <v>1996</v>
      </c>
      <c r="H392" s="73">
        <v>1</v>
      </c>
      <c r="I392" s="74">
        <v>71</v>
      </c>
      <c r="J392" s="74">
        <v>71</v>
      </c>
      <c r="K392" s="74">
        <v>78.900000000000006</v>
      </c>
      <c r="L392" s="74">
        <v>0.8</v>
      </c>
      <c r="M392" s="73">
        <v>1</v>
      </c>
      <c r="N392" s="74">
        <v>71</v>
      </c>
      <c r="O392" s="63">
        <v>0</v>
      </c>
      <c r="P392" s="62">
        <v>0</v>
      </c>
      <c r="Q392" s="63"/>
      <c r="R392" s="63">
        <v>0</v>
      </c>
      <c r="S392" s="73">
        <v>1</v>
      </c>
      <c r="T392" s="74">
        <v>2</v>
      </c>
      <c r="U392" s="74">
        <v>2</v>
      </c>
      <c r="V392" s="63">
        <v>0</v>
      </c>
      <c r="W392" s="63">
        <v>0</v>
      </c>
      <c r="X392" s="63">
        <v>0</v>
      </c>
      <c r="Y392" s="73">
        <v>1.8</v>
      </c>
      <c r="Z392" s="74">
        <v>1.1000000000000001</v>
      </c>
      <c r="AA392" s="89">
        <v>0.7</v>
      </c>
      <c r="AB392" s="89">
        <v>0.94</v>
      </c>
      <c r="AC392" s="89">
        <v>0.02</v>
      </c>
      <c r="AD392" s="66" t="s">
        <v>25</v>
      </c>
    </row>
    <row r="393" spans="1:30" ht="17.25" thickBot="1">
      <c r="A393" s="75">
        <v>391</v>
      </c>
      <c r="B393" s="60" t="s">
        <v>625</v>
      </c>
      <c r="C393" s="61" t="s">
        <v>2157</v>
      </c>
      <c r="D393" s="72" t="s">
        <v>103</v>
      </c>
      <c r="E393" s="61" t="s">
        <v>87</v>
      </c>
      <c r="F393" s="72" t="s">
        <v>3353</v>
      </c>
      <c r="G393" s="72">
        <v>1991</v>
      </c>
      <c r="H393" s="73">
        <v>1</v>
      </c>
      <c r="I393" s="74">
        <v>1</v>
      </c>
      <c r="J393" s="74">
        <v>1</v>
      </c>
      <c r="K393" s="74">
        <v>1.1000000000000001</v>
      </c>
      <c r="L393" s="63">
        <v>0</v>
      </c>
      <c r="M393" s="62">
        <v>0</v>
      </c>
      <c r="N393" s="63"/>
      <c r="O393" s="63">
        <v>0</v>
      </c>
      <c r="P393" s="73">
        <v>1</v>
      </c>
      <c r="Q393" s="74">
        <v>1</v>
      </c>
      <c r="R393" s="63">
        <v>0</v>
      </c>
      <c r="S393" s="62">
        <v>0</v>
      </c>
      <c r="T393" s="63">
        <v>0</v>
      </c>
      <c r="U393" s="63">
        <v>0</v>
      </c>
      <c r="V393" s="63">
        <v>0</v>
      </c>
      <c r="W393" s="63">
        <v>0</v>
      </c>
      <c r="X393" s="89">
        <v>1.01</v>
      </c>
      <c r="Y393" s="62">
        <v>0</v>
      </c>
      <c r="Z393" s="74">
        <v>0.1</v>
      </c>
      <c r="AA393" s="88">
        <v>-0.1</v>
      </c>
      <c r="AB393" s="88">
        <v>-5.63</v>
      </c>
      <c r="AC393" s="88">
        <v>-6.05</v>
      </c>
      <c r="AD393" s="66" t="s">
        <v>25</v>
      </c>
    </row>
    <row r="394" spans="1:30" ht="17.25" thickBot="1">
      <c r="A394" s="75">
        <v>392</v>
      </c>
      <c r="B394" s="60" t="s">
        <v>3354</v>
      </c>
      <c r="C394" s="61" t="s">
        <v>2102</v>
      </c>
      <c r="D394" s="72" t="s">
        <v>105</v>
      </c>
      <c r="E394" s="61" t="s">
        <v>2999</v>
      </c>
      <c r="F394" s="72" t="s">
        <v>3355</v>
      </c>
      <c r="G394" s="72">
        <v>1994</v>
      </c>
      <c r="H394" s="73">
        <v>1</v>
      </c>
      <c r="I394" s="74">
        <v>3</v>
      </c>
      <c r="J394" s="74">
        <v>3</v>
      </c>
      <c r="K394" s="74">
        <v>3.3</v>
      </c>
      <c r="L394" s="63">
        <v>0</v>
      </c>
      <c r="M394" s="62">
        <v>0</v>
      </c>
      <c r="N394" s="63"/>
      <c r="O394" s="63">
        <v>0</v>
      </c>
      <c r="P394" s="73">
        <v>1</v>
      </c>
      <c r="Q394" s="74">
        <v>3</v>
      </c>
      <c r="R394" s="63">
        <v>0</v>
      </c>
      <c r="S394" s="62">
        <v>0</v>
      </c>
      <c r="T394" s="63">
        <v>0</v>
      </c>
      <c r="U394" s="74">
        <v>1</v>
      </c>
      <c r="V394" s="88">
        <v>-1</v>
      </c>
      <c r="W394" s="88">
        <v>-30</v>
      </c>
      <c r="X394" s="88">
        <v>-27.93</v>
      </c>
      <c r="Y394" s="73">
        <v>0.2</v>
      </c>
      <c r="Z394" s="74">
        <v>1.2</v>
      </c>
      <c r="AA394" s="88">
        <v>-0.9</v>
      </c>
      <c r="AB394" s="88">
        <v>-28.13</v>
      </c>
      <c r="AC394" s="88">
        <v>-26.47</v>
      </c>
      <c r="AD394" s="66" t="s">
        <v>25</v>
      </c>
    </row>
    <row r="395" spans="1:30" ht="17.25" thickBot="1">
      <c r="A395" s="75">
        <v>393</v>
      </c>
      <c r="B395" s="60" t="s">
        <v>626</v>
      </c>
      <c r="C395" s="61" t="s">
        <v>2102</v>
      </c>
      <c r="D395" s="72" t="s">
        <v>107</v>
      </c>
      <c r="E395" s="61" t="s">
        <v>87</v>
      </c>
      <c r="F395" s="72" t="s">
        <v>3356</v>
      </c>
      <c r="G395" s="72">
        <v>1997</v>
      </c>
      <c r="H395" s="73">
        <v>1</v>
      </c>
      <c r="I395" s="74">
        <v>89</v>
      </c>
      <c r="J395" s="74">
        <v>89</v>
      </c>
      <c r="K395" s="74">
        <v>98.9</v>
      </c>
      <c r="L395" s="74">
        <v>1</v>
      </c>
      <c r="M395" s="73">
        <v>1</v>
      </c>
      <c r="N395" s="74">
        <v>89</v>
      </c>
      <c r="O395" s="63">
        <v>0</v>
      </c>
      <c r="P395" s="62">
        <v>0</v>
      </c>
      <c r="Q395" s="63"/>
      <c r="R395" s="63">
        <v>0</v>
      </c>
      <c r="S395" s="62">
        <v>0</v>
      </c>
      <c r="T395" s="74">
        <v>1</v>
      </c>
      <c r="U395" s="74">
        <v>2</v>
      </c>
      <c r="V395" s="88">
        <v>-1</v>
      </c>
      <c r="W395" s="88">
        <v>-1.01</v>
      </c>
      <c r="X395" s="88">
        <v>-1.01</v>
      </c>
      <c r="Y395" s="73">
        <v>1.2</v>
      </c>
      <c r="Z395" s="74">
        <v>0.7</v>
      </c>
      <c r="AA395" s="89">
        <v>0.4</v>
      </c>
      <c r="AB395" s="89">
        <v>0.42</v>
      </c>
      <c r="AC395" s="89">
        <v>6.05</v>
      </c>
      <c r="AD395" s="66" t="s">
        <v>25</v>
      </c>
    </row>
    <row r="396" spans="1:30" ht="17.25" thickBot="1">
      <c r="A396" s="75">
        <v>394</v>
      </c>
      <c r="B396" s="60" t="s">
        <v>651</v>
      </c>
      <c r="C396" s="61" t="s">
        <v>2152</v>
      </c>
      <c r="D396" s="72" t="s">
        <v>105</v>
      </c>
      <c r="E396" s="61" t="s">
        <v>77</v>
      </c>
      <c r="F396" s="72" t="s">
        <v>3482</v>
      </c>
      <c r="G396" s="72">
        <v>2004</v>
      </c>
      <c r="H396" s="62">
        <v>0</v>
      </c>
      <c r="I396" s="63"/>
      <c r="J396" s="63"/>
      <c r="K396" s="63"/>
      <c r="L396" s="63"/>
      <c r="M396" s="62">
        <v>0</v>
      </c>
      <c r="N396" s="63"/>
      <c r="O396" s="63">
        <v>0</v>
      </c>
      <c r="P396" s="62">
        <v>0</v>
      </c>
      <c r="Q396" s="63"/>
      <c r="R396" s="74">
        <v>1</v>
      </c>
      <c r="S396" s="62"/>
      <c r="T396" s="63"/>
      <c r="U396" s="63"/>
      <c r="V396" s="63"/>
      <c r="W396" s="63"/>
      <c r="X396" s="63"/>
      <c r="Y396" s="62"/>
      <c r="Z396" s="63"/>
      <c r="AA396" s="63"/>
      <c r="AB396" s="63"/>
      <c r="AC396" s="63"/>
      <c r="AD396" s="66" t="s">
        <v>25</v>
      </c>
    </row>
    <row r="397" spans="1:30" ht="17.25" thickBot="1">
      <c r="A397" s="75">
        <v>395</v>
      </c>
      <c r="B397" s="60" t="s">
        <v>627</v>
      </c>
      <c r="C397" s="61" t="s">
        <v>2102</v>
      </c>
      <c r="D397" s="72" t="s">
        <v>105</v>
      </c>
      <c r="E397" s="61" t="s">
        <v>87</v>
      </c>
      <c r="F397" s="72" t="s">
        <v>3357</v>
      </c>
      <c r="G397" s="72">
        <v>1997</v>
      </c>
      <c r="H397" s="73">
        <v>1</v>
      </c>
      <c r="I397" s="74">
        <v>90</v>
      </c>
      <c r="J397" s="74">
        <v>90</v>
      </c>
      <c r="K397" s="74">
        <v>100</v>
      </c>
      <c r="L397" s="74">
        <v>1</v>
      </c>
      <c r="M397" s="73">
        <v>1</v>
      </c>
      <c r="N397" s="74">
        <v>90</v>
      </c>
      <c r="O397" s="74">
        <v>1</v>
      </c>
      <c r="P397" s="62">
        <v>0</v>
      </c>
      <c r="Q397" s="63"/>
      <c r="R397" s="63">
        <v>0</v>
      </c>
      <c r="S397" s="62">
        <v>0</v>
      </c>
      <c r="T397" s="74">
        <v>1</v>
      </c>
      <c r="U397" s="74">
        <v>2</v>
      </c>
      <c r="V397" s="88">
        <v>-1</v>
      </c>
      <c r="W397" s="88">
        <v>-1</v>
      </c>
      <c r="X397" s="63"/>
      <c r="Y397" s="73">
        <v>1.2</v>
      </c>
      <c r="Z397" s="74">
        <v>0.8</v>
      </c>
      <c r="AA397" s="89">
        <v>0.4</v>
      </c>
      <c r="AB397" s="89">
        <v>0.35</v>
      </c>
      <c r="AC397" s="63"/>
      <c r="AD397" s="66" t="s">
        <v>25</v>
      </c>
    </row>
    <row r="398" spans="1:30" ht="17.25" thickBot="1">
      <c r="A398" s="75">
        <v>396</v>
      </c>
      <c r="B398" s="60" t="s">
        <v>628</v>
      </c>
      <c r="C398" s="61" t="s">
        <v>2102</v>
      </c>
      <c r="D398" s="72" t="s">
        <v>107</v>
      </c>
      <c r="E398" s="61" t="s">
        <v>96</v>
      </c>
      <c r="F398" s="72" t="s">
        <v>3358</v>
      </c>
      <c r="G398" s="72">
        <v>1985</v>
      </c>
      <c r="H398" s="73">
        <v>1</v>
      </c>
      <c r="I398" s="74">
        <v>90</v>
      </c>
      <c r="J398" s="74">
        <v>90</v>
      </c>
      <c r="K398" s="74">
        <v>100</v>
      </c>
      <c r="L398" s="74">
        <v>1</v>
      </c>
      <c r="M398" s="73">
        <v>1</v>
      </c>
      <c r="N398" s="74">
        <v>90</v>
      </c>
      <c r="O398" s="74">
        <v>1</v>
      </c>
      <c r="P398" s="62">
        <v>0</v>
      </c>
      <c r="Q398" s="63"/>
      <c r="R398" s="63">
        <v>0</v>
      </c>
      <c r="S398" s="62">
        <v>0</v>
      </c>
      <c r="T398" s="63">
        <v>0</v>
      </c>
      <c r="U398" s="74">
        <v>1</v>
      </c>
      <c r="V398" s="88">
        <v>-1</v>
      </c>
      <c r="W398" s="88">
        <v>-1</v>
      </c>
      <c r="X398" s="63"/>
      <c r="Y398" s="73">
        <v>2.7</v>
      </c>
      <c r="Z398" s="74">
        <v>1.5</v>
      </c>
      <c r="AA398" s="89">
        <v>1.2</v>
      </c>
      <c r="AB398" s="89">
        <v>1.22</v>
      </c>
      <c r="AC398" s="63"/>
      <c r="AD398" s="66" t="s">
        <v>25</v>
      </c>
    </row>
    <row r="399" spans="1:30" ht="17.25" thickBot="1">
      <c r="A399" s="75">
        <v>397</v>
      </c>
      <c r="B399" s="60" t="s">
        <v>2072</v>
      </c>
      <c r="C399" s="61" t="s">
        <v>2152</v>
      </c>
      <c r="D399" s="72" t="s">
        <v>107</v>
      </c>
      <c r="E399" s="61" t="s">
        <v>95</v>
      </c>
      <c r="F399" s="72" t="s">
        <v>3359</v>
      </c>
      <c r="G399" s="72">
        <v>2002</v>
      </c>
      <c r="H399" s="73">
        <v>1</v>
      </c>
      <c r="I399" s="74">
        <v>90</v>
      </c>
      <c r="J399" s="74">
        <v>90</v>
      </c>
      <c r="K399" s="74">
        <v>100</v>
      </c>
      <c r="L399" s="74">
        <v>1</v>
      </c>
      <c r="M399" s="73">
        <v>1</v>
      </c>
      <c r="N399" s="74">
        <v>90</v>
      </c>
      <c r="O399" s="74">
        <v>1</v>
      </c>
      <c r="P399" s="62">
        <v>0</v>
      </c>
      <c r="Q399" s="63"/>
      <c r="R399" s="63">
        <v>0</v>
      </c>
      <c r="S399" s="73">
        <v>1</v>
      </c>
      <c r="T399" s="74">
        <v>1</v>
      </c>
      <c r="U399" s="74">
        <v>1</v>
      </c>
      <c r="V399" s="63">
        <v>0</v>
      </c>
      <c r="W399" s="63">
        <v>0</v>
      </c>
      <c r="X399" s="63"/>
      <c r="Y399" s="73">
        <v>1.3</v>
      </c>
      <c r="Z399" s="74">
        <v>1.1000000000000001</v>
      </c>
      <c r="AA399" s="89">
        <v>0.3</v>
      </c>
      <c r="AB399" s="89">
        <v>0.26</v>
      </c>
      <c r="AC399" s="63"/>
      <c r="AD399" s="66" t="s">
        <v>25</v>
      </c>
    </row>
    <row r="400" spans="1:30" ht="17.25" thickBot="1">
      <c r="A400" s="75">
        <v>398</v>
      </c>
      <c r="B400" s="60" t="s">
        <v>3360</v>
      </c>
      <c r="C400" s="61" t="s">
        <v>2103</v>
      </c>
      <c r="D400" s="72" t="s">
        <v>103</v>
      </c>
      <c r="E400" s="61" t="s">
        <v>2646</v>
      </c>
      <c r="F400" s="72" t="s">
        <v>3361</v>
      </c>
      <c r="G400" s="72">
        <v>2000</v>
      </c>
      <c r="H400" s="73">
        <v>1</v>
      </c>
      <c r="I400" s="74">
        <v>29</v>
      </c>
      <c r="J400" s="74">
        <v>29</v>
      </c>
      <c r="K400" s="74">
        <v>32.200000000000003</v>
      </c>
      <c r="L400" s="74">
        <v>0.3</v>
      </c>
      <c r="M400" s="62">
        <v>0</v>
      </c>
      <c r="N400" s="63"/>
      <c r="O400" s="63">
        <v>0</v>
      </c>
      <c r="P400" s="73">
        <v>1</v>
      </c>
      <c r="Q400" s="74">
        <v>29</v>
      </c>
      <c r="R400" s="63">
        <v>0</v>
      </c>
      <c r="S400" s="62">
        <v>0</v>
      </c>
      <c r="T400" s="63">
        <v>0</v>
      </c>
      <c r="U400" s="74">
        <v>1</v>
      </c>
      <c r="V400" s="88">
        <v>-1</v>
      </c>
      <c r="W400" s="88">
        <v>-3.1</v>
      </c>
      <c r="X400" s="88">
        <v>-0.15</v>
      </c>
      <c r="Y400" s="73">
        <v>0.1</v>
      </c>
      <c r="Z400" s="74">
        <v>1</v>
      </c>
      <c r="AA400" s="88">
        <v>-0.9</v>
      </c>
      <c r="AB400" s="88">
        <v>-2.75</v>
      </c>
      <c r="AC400" s="88">
        <v>-1.67</v>
      </c>
      <c r="AD400" s="66" t="s">
        <v>25</v>
      </c>
    </row>
    <row r="401" spans="1:31" ht="17.25" thickBot="1">
      <c r="A401" s="75">
        <v>399</v>
      </c>
      <c r="B401" s="60" t="s">
        <v>629</v>
      </c>
      <c r="C401" s="61" t="s">
        <v>2104</v>
      </c>
      <c r="D401" s="72" t="s">
        <v>107</v>
      </c>
      <c r="E401" s="61" t="s">
        <v>91</v>
      </c>
      <c r="F401" s="72" t="s">
        <v>3362</v>
      </c>
      <c r="G401" s="72">
        <v>1994</v>
      </c>
      <c r="H401" s="73">
        <v>1</v>
      </c>
      <c r="I401" s="74">
        <v>90</v>
      </c>
      <c r="J401" s="74">
        <v>90</v>
      </c>
      <c r="K401" s="74">
        <v>100</v>
      </c>
      <c r="L401" s="74">
        <v>1</v>
      </c>
      <c r="M401" s="73">
        <v>1</v>
      </c>
      <c r="N401" s="74">
        <v>90</v>
      </c>
      <c r="O401" s="74">
        <v>1</v>
      </c>
      <c r="P401" s="62">
        <v>0</v>
      </c>
      <c r="Q401" s="63"/>
      <c r="R401" s="63">
        <v>0</v>
      </c>
      <c r="S401" s="73">
        <v>1</v>
      </c>
      <c r="T401" s="74">
        <v>1</v>
      </c>
      <c r="U401" s="74">
        <v>1</v>
      </c>
      <c r="V401" s="63">
        <v>0</v>
      </c>
      <c r="W401" s="63">
        <v>0</v>
      </c>
      <c r="X401" s="63"/>
      <c r="Y401" s="73">
        <v>1.1000000000000001</v>
      </c>
      <c r="Z401" s="74">
        <v>1.3</v>
      </c>
      <c r="AA401" s="88">
        <v>-0.3</v>
      </c>
      <c r="AB401" s="88">
        <v>-0.26</v>
      </c>
      <c r="AC401" s="63"/>
      <c r="AD401" s="66" t="s">
        <v>25</v>
      </c>
    </row>
    <row r="402" spans="1:31">
      <c r="A402" s="76">
        <v>400</v>
      </c>
      <c r="B402" s="67" t="s">
        <v>630</v>
      </c>
      <c r="C402" s="68" t="s">
        <v>2106</v>
      </c>
      <c r="D402" s="77" t="s">
        <v>105</v>
      </c>
      <c r="E402" s="68" t="s">
        <v>63</v>
      </c>
      <c r="F402" s="77" t="s">
        <v>3363</v>
      </c>
      <c r="G402" s="77">
        <v>1998</v>
      </c>
      <c r="H402" s="78">
        <v>1</v>
      </c>
      <c r="I402" s="79">
        <v>90</v>
      </c>
      <c r="J402" s="79">
        <v>90</v>
      </c>
      <c r="K402" s="79">
        <v>100</v>
      </c>
      <c r="L402" s="79">
        <v>1</v>
      </c>
      <c r="M402" s="78">
        <v>1</v>
      </c>
      <c r="N402" s="79">
        <v>90</v>
      </c>
      <c r="O402" s="79">
        <v>1</v>
      </c>
      <c r="P402" s="69">
        <v>0</v>
      </c>
      <c r="Q402" s="70"/>
      <c r="R402" s="70">
        <v>0</v>
      </c>
      <c r="S402" s="78">
        <v>3</v>
      </c>
      <c r="T402" s="79">
        <v>2</v>
      </c>
      <c r="U402" s="79">
        <v>1</v>
      </c>
      <c r="V402" s="94">
        <v>1</v>
      </c>
      <c r="W402" s="94">
        <v>1</v>
      </c>
      <c r="X402" s="70"/>
      <c r="Y402" s="78">
        <v>0.8</v>
      </c>
      <c r="Z402" s="79">
        <v>1.2</v>
      </c>
      <c r="AA402" s="95">
        <v>-0.4</v>
      </c>
      <c r="AB402" s="95">
        <v>-0.35</v>
      </c>
      <c r="AC402" s="70"/>
      <c r="AD402" s="71" t="s">
        <v>25</v>
      </c>
    </row>
    <row r="403" spans="1:31">
      <c r="A403" s="1"/>
    </row>
    <row r="404" spans="1:31">
      <c r="A404" s="1"/>
    </row>
    <row r="405" spans="1:31">
      <c r="A405" s="1"/>
      <c r="AE405" s="2"/>
    </row>
    <row r="406" spans="1:31">
      <c r="A406" s="1"/>
    </row>
    <row r="407" spans="1:31">
      <c r="A407" s="1"/>
    </row>
    <row r="408" spans="1:31">
      <c r="A408" s="1"/>
    </row>
    <row r="409" spans="1:31">
      <c r="A409" s="1"/>
    </row>
    <row r="410" spans="1:31">
      <c r="A410" s="1"/>
    </row>
    <row r="411" spans="1:31">
      <c r="A411" s="1"/>
    </row>
    <row r="412" spans="1:31">
      <c r="A412" s="1"/>
    </row>
    <row r="413" spans="1:31">
      <c r="A413" s="1"/>
    </row>
    <row r="414" spans="1:31">
      <c r="A414" s="1"/>
      <c r="AE414" s="2"/>
    </row>
    <row r="415" spans="1:31">
      <c r="A415" s="1"/>
    </row>
    <row r="416" spans="1:31">
      <c r="A416" s="1"/>
    </row>
    <row r="417" spans="1:1">
      <c r="A417" s="1"/>
    </row>
    <row r="418" spans="1:1">
      <c r="A418" s="1"/>
    </row>
    <row r="419" spans="1:1">
      <c r="A419" s="1"/>
    </row>
    <row r="420" spans="1:1">
      <c r="A420" s="1"/>
    </row>
    <row r="421" spans="1:1">
      <c r="A421" s="1"/>
    </row>
    <row r="422" spans="1:1">
      <c r="A422" s="1"/>
    </row>
    <row r="423" spans="1:1">
      <c r="A423" s="1"/>
    </row>
    <row r="424" spans="1:1">
      <c r="A424" s="1"/>
    </row>
    <row r="425" spans="1:1">
      <c r="A425" s="1"/>
    </row>
    <row r="426" spans="1:1">
      <c r="A426" s="1"/>
    </row>
    <row r="427" spans="1:1">
      <c r="A427" s="1"/>
    </row>
    <row r="428" spans="1:1">
      <c r="A428" s="1"/>
    </row>
    <row r="429" spans="1:1">
      <c r="A429" s="1"/>
    </row>
    <row r="430" spans="1:1">
      <c r="A430" s="1"/>
    </row>
    <row r="431" spans="1:1">
      <c r="A431" s="1"/>
    </row>
    <row r="432" spans="1:1">
      <c r="A432" s="1"/>
    </row>
    <row r="433" spans="1:31">
      <c r="A433" s="1"/>
    </row>
    <row r="434" spans="1:31">
      <c r="A434" s="1"/>
      <c r="AE434" s="2"/>
    </row>
    <row r="435" spans="1:31">
      <c r="A435" s="1"/>
    </row>
    <row r="436" spans="1:31">
      <c r="A436" s="1"/>
    </row>
    <row r="437" spans="1:31">
      <c r="A437" s="1"/>
    </row>
    <row r="438" spans="1:31">
      <c r="A438" s="1"/>
    </row>
    <row r="439" spans="1:31">
      <c r="A439" s="1"/>
    </row>
    <row r="440" spans="1:31">
      <c r="A440" s="1"/>
    </row>
    <row r="441" spans="1:31">
      <c r="A441" s="1"/>
    </row>
    <row r="442" spans="1:31">
      <c r="A442" s="1"/>
    </row>
    <row r="443" spans="1:31">
      <c r="A443" s="1"/>
    </row>
    <row r="444" spans="1:31">
      <c r="A444" s="1"/>
    </row>
    <row r="445" spans="1:31">
      <c r="A445" s="1"/>
    </row>
    <row r="446" spans="1:31">
      <c r="A446" s="1"/>
    </row>
    <row r="447" spans="1:31">
      <c r="A447" s="1"/>
    </row>
    <row r="448" spans="1:31">
      <c r="A448" s="1"/>
    </row>
    <row r="449" spans="1:31">
      <c r="A449" s="1"/>
    </row>
    <row r="450" spans="1:31">
      <c r="A450" s="1"/>
      <c r="AE450" s="2"/>
    </row>
    <row r="451" spans="1:31">
      <c r="A451" s="1"/>
    </row>
    <row r="452" spans="1:31">
      <c r="A452" s="1"/>
    </row>
    <row r="453" spans="1:31">
      <c r="A453" s="1"/>
    </row>
    <row r="454" spans="1:31">
      <c r="A454" s="1"/>
    </row>
    <row r="455" spans="1:31">
      <c r="A455" s="1"/>
    </row>
    <row r="456" spans="1:31">
      <c r="A456" s="1"/>
    </row>
    <row r="457" spans="1:31">
      <c r="A457" s="1"/>
    </row>
    <row r="458" spans="1:31">
      <c r="A458" s="1"/>
    </row>
    <row r="459" spans="1:31">
      <c r="A459" s="1"/>
    </row>
    <row r="460" spans="1:31">
      <c r="A460" s="1"/>
    </row>
    <row r="461" spans="1:31">
      <c r="A461" s="1"/>
      <c r="AE461" s="2"/>
    </row>
    <row r="462" spans="1:31">
      <c r="A462" s="1"/>
    </row>
    <row r="463" spans="1:31">
      <c r="A463" s="1"/>
    </row>
    <row r="464" spans="1:31">
      <c r="A464" s="1"/>
    </row>
    <row r="465" spans="1:31">
      <c r="A465" s="1"/>
    </row>
    <row r="466" spans="1:31">
      <c r="A466" s="1"/>
    </row>
    <row r="467" spans="1:31">
      <c r="A467" s="1"/>
    </row>
    <row r="468" spans="1:31">
      <c r="A468" s="1"/>
    </row>
    <row r="469" spans="1:31">
      <c r="A469" s="1"/>
    </row>
    <row r="470" spans="1:31">
      <c r="A470" s="1"/>
    </row>
    <row r="471" spans="1:31">
      <c r="A471" s="1"/>
    </row>
    <row r="472" spans="1:31">
      <c r="A472" s="1"/>
    </row>
    <row r="473" spans="1:31">
      <c r="A473" s="1"/>
    </row>
    <row r="474" spans="1:31">
      <c r="A474" s="1"/>
      <c r="AE474" s="2"/>
    </row>
    <row r="475" spans="1:31">
      <c r="A475" s="1"/>
    </row>
    <row r="476" spans="1:31">
      <c r="A476" s="1"/>
    </row>
    <row r="477" spans="1:31">
      <c r="A477" s="1"/>
    </row>
    <row r="478" spans="1:31">
      <c r="A478" s="1"/>
    </row>
    <row r="479" spans="1:31">
      <c r="A479" s="1"/>
    </row>
    <row r="480" spans="1:31">
      <c r="A480" s="1"/>
    </row>
    <row r="481" spans="1:31">
      <c r="A481" s="1"/>
    </row>
    <row r="482" spans="1:31">
      <c r="A482" s="1"/>
      <c r="AE482" s="2"/>
    </row>
    <row r="483" spans="1:31">
      <c r="A483" s="1"/>
      <c r="AE483" s="2"/>
    </row>
    <row r="484" spans="1:31">
      <c r="A484" s="1"/>
      <c r="AE484" s="2"/>
    </row>
    <row r="485" spans="1:31">
      <c r="A485" s="1"/>
      <c r="AE485" s="2"/>
    </row>
    <row r="486" spans="1:31">
      <c r="A486" s="1"/>
      <c r="AE486" s="2"/>
    </row>
    <row r="487" spans="1:31">
      <c r="A487" s="1"/>
    </row>
    <row r="488" spans="1:31">
      <c r="A488" s="1"/>
      <c r="AE488" s="2"/>
    </row>
    <row r="489" spans="1:31">
      <c r="A489" s="1"/>
    </row>
    <row r="490" spans="1:31">
      <c r="A490" s="1"/>
    </row>
    <row r="491" spans="1:31">
      <c r="A491" s="1"/>
      <c r="AE491" s="2"/>
    </row>
    <row r="492" spans="1:31">
      <c r="A492" s="1"/>
      <c r="AE492" s="2"/>
    </row>
    <row r="493" spans="1:31">
      <c r="A493" s="1"/>
      <c r="AE493" s="2"/>
    </row>
    <row r="494" spans="1:31">
      <c r="A494" s="1"/>
      <c r="AE494" s="2"/>
    </row>
    <row r="495" spans="1:31">
      <c r="A495" s="1"/>
      <c r="AE495" s="2"/>
    </row>
    <row r="496" spans="1:31">
      <c r="A496" s="1"/>
      <c r="AE496" s="2"/>
    </row>
    <row r="497" spans="1:31">
      <c r="A497" s="1"/>
    </row>
    <row r="498" spans="1:31">
      <c r="A498" s="1"/>
      <c r="AE498" s="2"/>
    </row>
    <row r="499" spans="1:31">
      <c r="A499" s="1"/>
    </row>
    <row r="500" spans="1:31">
      <c r="A500" s="1"/>
    </row>
    <row r="501" spans="1:31">
      <c r="A501" s="1"/>
      <c r="AE501" s="2"/>
    </row>
    <row r="502" spans="1:31">
      <c r="A502" s="1"/>
    </row>
    <row r="503" spans="1:31">
      <c r="A503" s="1"/>
    </row>
    <row r="504" spans="1:31">
      <c r="A504" s="1"/>
    </row>
    <row r="505" spans="1:31">
      <c r="A505" s="1"/>
      <c r="AE505" s="2"/>
    </row>
    <row r="506" spans="1:31">
      <c r="A506" s="1"/>
      <c r="AE506" s="2"/>
    </row>
    <row r="507" spans="1:31">
      <c r="A507" s="1"/>
      <c r="AE507" s="2"/>
    </row>
    <row r="508" spans="1:31">
      <c r="A508" s="1"/>
      <c r="AE508" s="2"/>
    </row>
    <row r="509" spans="1:31">
      <c r="A509" s="1"/>
      <c r="AE509" s="2"/>
    </row>
    <row r="510" spans="1:31">
      <c r="A510" s="1"/>
      <c r="AE510" s="2"/>
    </row>
    <row r="511" spans="1:31">
      <c r="A511" s="1"/>
    </row>
    <row r="512" spans="1:31">
      <c r="A512" s="1"/>
    </row>
    <row r="513" spans="1:31">
      <c r="A513" s="1"/>
    </row>
    <row r="514" spans="1:31">
      <c r="A514" s="1"/>
    </row>
    <row r="515" spans="1:31">
      <c r="A515" s="1"/>
    </row>
    <row r="516" spans="1:31">
      <c r="A516" s="1"/>
    </row>
    <row r="517" spans="1:31">
      <c r="A517" s="1"/>
    </row>
    <row r="518" spans="1:31">
      <c r="A518" s="1"/>
    </row>
    <row r="519" spans="1:31">
      <c r="A519" s="1"/>
      <c r="AE519" s="2"/>
    </row>
    <row r="520" spans="1:31">
      <c r="A520" s="1"/>
      <c r="AE520" s="2"/>
    </row>
    <row r="521" spans="1:31">
      <c r="A521" s="1"/>
      <c r="AE521" s="2"/>
    </row>
    <row r="522" spans="1:31">
      <c r="A522" s="1"/>
    </row>
    <row r="523" spans="1:31">
      <c r="A523" s="1"/>
      <c r="AE523" s="2"/>
    </row>
    <row r="524" spans="1:31">
      <c r="A524" s="1"/>
    </row>
    <row r="525" spans="1:31">
      <c r="A525" s="1"/>
    </row>
    <row r="526" spans="1:31">
      <c r="A526" s="1"/>
    </row>
    <row r="527" spans="1:31">
      <c r="A527" s="1"/>
      <c r="AE527" s="2"/>
    </row>
    <row r="528" spans="1:31">
      <c r="A528" s="1"/>
    </row>
    <row r="529" spans="1:31">
      <c r="A529" s="1"/>
    </row>
    <row r="530" spans="1:31">
      <c r="A530" s="1"/>
    </row>
    <row r="531" spans="1:31">
      <c r="A531" s="1"/>
      <c r="AE531" s="2"/>
    </row>
    <row r="532" spans="1:31">
      <c r="A532" s="1"/>
      <c r="AE532" s="2"/>
    </row>
    <row r="533" spans="1:31">
      <c r="A533" s="1"/>
      <c r="AE533" s="2"/>
    </row>
    <row r="534" spans="1:31">
      <c r="A534" s="1"/>
      <c r="AE534" s="2"/>
    </row>
    <row r="535" spans="1:31">
      <c r="A535" s="1"/>
      <c r="AE535" s="2"/>
    </row>
    <row r="536" spans="1:31">
      <c r="A536" s="1"/>
      <c r="AE536" s="2"/>
    </row>
    <row r="537" spans="1:31">
      <c r="A537" s="1"/>
      <c r="AE537" s="2"/>
    </row>
    <row r="538" spans="1:31">
      <c r="A538" s="1"/>
    </row>
    <row r="539" spans="1:31">
      <c r="A539" s="1"/>
    </row>
    <row r="540" spans="1:31">
      <c r="A540" s="1"/>
    </row>
    <row r="541" spans="1:31">
      <c r="A541" s="1"/>
    </row>
    <row r="542" spans="1:31">
      <c r="A542" s="1"/>
      <c r="AE542" s="2"/>
    </row>
    <row r="543" spans="1:31">
      <c r="A543" s="1"/>
    </row>
    <row r="544" spans="1:31">
      <c r="A544" s="1"/>
    </row>
    <row r="545" spans="1:31">
      <c r="A545" s="1"/>
    </row>
    <row r="546" spans="1:31">
      <c r="A546" s="1"/>
    </row>
    <row r="547" spans="1:31">
      <c r="A547" s="1"/>
    </row>
    <row r="548" spans="1:31">
      <c r="A548" s="1"/>
    </row>
    <row r="549" spans="1:31">
      <c r="A549" s="1"/>
    </row>
    <row r="550" spans="1:31">
      <c r="A550" s="1"/>
    </row>
    <row r="551" spans="1:31">
      <c r="A551" s="1"/>
    </row>
    <row r="552" spans="1:31">
      <c r="A552" s="1"/>
      <c r="AE552" s="2"/>
    </row>
    <row r="553" spans="1:31">
      <c r="A553" s="1"/>
    </row>
    <row r="554" spans="1:31">
      <c r="A554" s="1"/>
    </row>
    <row r="555" spans="1:31">
      <c r="A555" s="1"/>
    </row>
    <row r="556" spans="1:31">
      <c r="A556" s="1"/>
    </row>
    <row r="557" spans="1:31">
      <c r="A557" s="1"/>
    </row>
    <row r="558" spans="1:31">
      <c r="A558" s="1"/>
    </row>
    <row r="559" spans="1:31">
      <c r="A559" s="1"/>
    </row>
    <row r="560" spans="1:31">
      <c r="A560" s="1"/>
    </row>
    <row r="561" spans="1:31">
      <c r="A561" s="1"/>
    </row>
    <row r="562" spans="1:31">
      <c r="A562" s="1"/>
      <c r="AE562" s="2"/>
    </row>
    <row r="563" spans="1:31">
      <c r="A563" s="1"/>
    </row>
    <row r="564" spans="1:31">
      <c r="A564" s="1"/>
    </row>
    <row r="565" spans="1:31">
      <c r="A565" s="1"/>
    </row>
    <row r="566" spans="1:31">
      <c r="A566" s="1"/>
    </row>
    <row r="567" spans="1:31">
      <c r="A567" s="1"/>
    </row>
    <row r="568" spans="1:31">
      <c r="A568" s="1"/>
    </row>
    <row r="569" spans="1:31">
      <c r="A569" s="1"/>
    </row>
    <row r="570" spans="1:31">
      <c r="A570" s="1"/>
    </row>
    <row r="571" spans="1:31">
      <c r="A571" s="1"/>
    </row>
    <row r="572" spans="1:31">
      <c r="A572" s="1"/>
    </row>
    <row r="573" spans="1:31">
      <c r="A573" s="1"/>
    </row>
    <row r="574" spans="1:31">
      <c r="A574" s="1"/>
    </row>
    <row r="575" spans="1:31">
      <c r="A575" s="1"/>
    </row>
    <row r="576" spans="1:31">
      <c r="A576" s="1"/>
    </row>
    <row r="577" spans="1:31">
      <c r="A577" s="1"/>
    </row>
    <row r="578" spans="1:31">
      <c r="A578" s="1"/>
    </row>
    <row r="579" spans="1:31">
      <c r="A579" s="1"/>
    </row>
    <row r="580" spans="1:31">
      <c r="A580" s="1"/>
    </row>
    <row r="581" spans="1:31">
      <c r="A581" s="1"/>
    </row>
    <row r="582" spans="1:31">
      <c r="A582" s="1"/>
      <c r="AE582" s="2"/>
    </row>
    <row r="583" spans="1:31">
      <c r="A583" s="1"/>
    </row>
    <row r="584" spans="1:31">
      <c r="A584" s="1"/>
    </row>
    <row r="585" spans="1:31">
      <c r="A585" s="1"/>
    </row>
    <row r="586" spans="1:31">
      <c r="A586" s="1"/>
    </row>
    <row r="587" spans="1:31">
      <c r="A587" s="1"/>
    </row>
    <row r="588" spans="1:31">
      <c r="A588" s="1"/>
    </row>
    <row r="589" spans="1:31">
      <c r="A589" s="1"/>
    </row>
    <row r="590" spans="1:31">
      <c r="A590" s="1"/>
    </row>
    <row r="591" spans="1:31">
      <c r="A591" s="1"/>
    </row>
    <row r="592" spans="1:31">
      <c r="A592" s="1"/>
    </row>
    <row r="593" spans="1:31">
      <c r="A593" s="1"/>
      <c r="AE593" s="2"/>
    </row>
    <row r="594" spans="1:31">
      <c r="A594" s="1"/>
      <c r="AE594" s="2"/>
    </row>
    <row r="595" spans="1:31">
      <c r="A595" s="1"/>
      <c r="AE595" s="2"/>
    </row>
    <row r="596" spans="1:31">
      <c r="A596" s="1"/>
    </row>
    <row r="597" spans="1:31">
      <c r="A597" s="1"/>
      <c r="AE597" s="2"/>
    </row>
    <row r="598" spans="1:31">
      <c r="A598" s="1"/>
    </row>
    <row r="599" spans="1:31">
      <c r="A599" s="1"/>
      <c r="AE599" s="2"/>
    </row>
    <row r="600" spans="1:31">
      <c r="A600" s="1"/>
    </row>
    <row r="601" spans="1:31">
      <c r="A601" s="1"/>
      <c r="AE601" s="2"/>
    </row>
    <row r="602" spans="1:31">
      <c r="A602" s="1"/>
    </row>
    <row r="603" spans="1:31">
      <c r="A603" s="1"/>
      <c r="AE603" s="2"/>
    </row>
    <row r="604" spans="1:31">
      <c r="A604" s="1"/>
    </row>
    <row r="605" spans="1:31">
      <c r="A605" s="1"/>
    </row>
    <row r="606" spans="1:31">
      <c r="A606" s="1"/>
    </row>
    <row r="607" spans="1:31">
      <c r="A607" s="1"/>
    </row>
    <row r="608" spans="1:31">
      <c r="A608" s="1"/>
      <c r="AE608" s="2"/>
    </row>
    <row r="609" spans="1:31">
      <c r="A609" s="1"/>
      <c r="AE609" s="2"/>
    </row>
    <row r="610" spans="1:31">
      <c r="A610" s="1"/>
      <c r="AE610" s="2"/>
    </row>
    <row r="611" spans="1:31">
      <c r="A611" s="1"/>
      <c r="AE611" s="2"/>
    </row>
    <row r="612" spans="1:31">
      <c r="A612" s="1"/>
      <c r="AE612" s="2"/>
    </row>
    <row r="613" spans="1:31">
      <c r="A613" s="1"/>
    </row>
    <row r="614" spans="1:31">
      <c r="A614" s="1"/>
    </row>
    <row r="615" spans="1:31">
      <c r="A615" s="1"/>
      <c r="AE615" s="2"/>
    </row>
    <row r="616" spans="1:31">
      <c r="A616" s="1"/>
    </row>
    <row r="617" spans="1:31">
      <c r="A617" s="1"/>
    </row>
    <row r="618" spans="1:31">
      <c r="A618" s="1"/>
    </row>
    <row r="619" spans="1:31">
      <c r="A619" s="1"/>
    </row>
    <row r="620" spans="1:31">
      <c r="A620" s="1"/>
    </row>
    <row r="621" spans="1:31">
      <c r="A621" s="1"/>
    </row>
    <row r="622" spans="1:31">
      <c r="A622" s="1"/>
    </row>
    <row r="623" spans="1:31">
      <c r="A623" s="1"/>
    </row>
    <row r="624" spans="1:31">
      <c r="A624" s="1"/>
    </row>
    <row r="625" spans="1:31">
      <c r="A625" s="1"/>
    </row>
    <row r="626" spans="1:31">
      <c r="A626" s="1"/>
    </row>
    <row r="627" spans="1:31">
      <c r="A627" s="1"/>
    </row>
    <row r="628" spans="1:31">
      <c r="A628" s="1"/>
    </row>
    <row r="629" spans="1:31">
      <c r="A629" s="1"/>
    </row>
    <row r="630" spans="1:31">
      <c r="A630" s="1"/>
      <c r="AE630" s="2"/>
    </row>
    <row r="631" spans="1:31">
      <c r="A631" s="1"/>
    </row>
    <row r="632" spans="1:31">
      <c r="A632" s="1"/>
    </row>
    <row r="633" spans="1:31">
      <c r="A633" s="1"/>
    </row>
    <row r="634" spans="1:31">
      <c r="A634" s="1"/>
      <c r="AE634" s="2"/>
    </row>
    <row r="635" spans="1:31">
      <c r="A635" s="1"/>
    </row>
    <row r="636" spans="1:31">
      <c r="A636" s="1"/>
    </row>
    <row r="637" spans="1:31">
      <c r="A637" s="1"/>
    </row>
    <row r="638" spans="1:31">
      <c r="A638" s="1"/>
    </row>
    <row r="639" spans="1:31">
      <c r="A639" s="1"/>
    </row>
    <row r="640" spans="1:31">
      <c r="A640" s="1"/>
    </row>
    <row r="641" spans="1:31">
      <c r="A641" s="1"/>
    </row>
    <row r="642" spans="1:31">
      <c r="A642" s="1"/>
      <c r="AE642" s="2"/>
    </row>
    <row r="643" spans="1:31">
      <c r="A643" s="1"/>
    </row>
    <row r="644" spans="1:31">
      <c r="A644" s="1"/>
      <c r="AE644" s="2"/>
    </row>
    <row r="645" spans="1:31">
      <c r="A645" s="1"/>
      <c r="AE645" s="2"/>
    </row>
    <row r="646" spans="1:31">
      <c r="A646" s="1"/>
      <c r="AE646" s="2"/>
    </row>
    <row r="647" spans="1:31">
      <c r="A647" s="1"/>
    </row>
    <row r="648" spans="1:31">
      <c r="A648" s="1"/>
      <c r="AE648" s="2"/>
    </row>
    <row r="649" spans="1:31">
      <c r="A649" s="1"/>
      <c r="AE649" s="2"/>
    </row>
    <row r="650" spans="1:31">
      <c r="A650" s="1"/>
      <c r="AE650" s="2"/>
    </row>
    <row r="651" spans="1:31">
      <c r="A651" s="1"/>
    </row>
    <row r="652" spans="1:31">
      <c r="A652" s="1"/>
    </row>
    <row r="653" spans="1:31">
      <c r="A653" s="1"/>
      <c r="AE653" s="2"/>
    </row>
    <row r="654" spans="1:31">
      <c r="A654" s="1"/>
      <c r="AE654" s="2"/>
    </row>
    <row r="655" spans="1:31">
      <c r="A655" s="1"/>
    </row>
    <row r="656" spans="1:31">
      <c r="A656" s="1"/>
      <c r="AE656" s="2"/>
    </row>
    <row r="657" spans="1:31">
      <c r="A657" s="1"/>
      <c r="AE657" s="2"/>
    </row>
    <row r="658" spans="1:31">
      <c r="A658" s="1"/>
      <c r="AE658" s="2"/>
    </row>
    <row r="659" spans="1:31">
      <c r="A659" s="1"/>
      <c r="AE659" s="2"/>
    </row>
    <row r="660" spans="1:31">
      <c r="A660" s="1"/>
      <c r="AE660" s="2"/>
    </row>
    <row r="661" spans="1:31">
      <c r="A661" s="1"/>
      <c r="AE661" s="2"/>
    </row>
    <row r="662" spans="1:31">
      <c r="A662" s="1"/>
      <c r="AE662" s="2"/>
    </row>
    <row r="663" spans="1:31">
      <c r="A663" s="1"/>
      <c r="AE663" s="2"/>
    </row>
    <row r="664" spans="1:31">
      <c r="A664" s="1"/>
      <c r="AE664" s="2"/>
    </row>
    <row r="665" spans="1:31">
      <c r="A665" s="1"/>
      <c r="AE665" s="2"/>
    </row>
    <row r="666" spans="1:31">
      <c r="A666" s="1"/>
      <c r="AE666" s="2"/>
    </row>
    <row r="667" spans="1:31">
      <c r="A667" s="1"/>
      <c r="AE667" s="2"/>
    </row>
    <row r="668" spans="1:31">
      <c r="A668" s="1"/>
    </row>
    <row r="669" spans="1:31">
      <c r="A669" s="1"/>
    </row>
    <row r="670" spans="1:31">
      <c r="A670" s="1"/>
      <c r="AE670" s="2"/>
    </row>
    <row r="671" spans="1:31">
      <c r="A671" s="1"/>
      <c r="AE671" s="2"/>
    </row>
    <row r="672" spans="1:31">
      <c r="A672" s="1"/>
      <c r="AE672" s="2"/>
    </row>
    <row r="673" spans="1:31">
      <c r="A673" s="1"/>
      <c r="AE673" s="2"/>
    </row>
    <row r="674" spans="1:31">
      <c r="A674" s="1"/>
      <c r="AE674" s="2"/>
    </row>
    <row r="675" spans="1:31">
      <c r="A675" s="1"/>
      <c r="AE675" s="2"/>
    </row>
    <row r="676" spans="1:31">
      <c r="A676" s="1"/>
    </row>
    <row r="677" spans="1:31">
      <c r="A677" s="1"/>
    </row>
    <row r="678" spans="1:31">
      <c r="A678" s="1"/>
      <c r="AE678" s="2"/>
    </row>
    <row r="679" spans="1:31">
      <c r="A679" s="1"/>
    </row>
    <row r="680" spans="1:31">
      <c r="A680" s="1"/>
    </row>
    <row r="681" spans="1:31">
      <c r="A681" s="1"/>
    </row>
    <row r="682" spans="1:31">
      <c r="A682" s="1"/>
    </row>
    <row r="683" spans="1:31">
      <c r="A683" s="1"/>
    </row>
    <row r="684" spans="1:31">
      <c r="A684" s="1"/>
    </row>
    <row r="685" spans="1:31">
      <c r="A685" s="1"/>
    </row>
    <row r="686" spans="1:31">
      <c r="A686" s="1"/>
    </row>
    <row r="687" spans="1:31">
      <c r="A687" s="1"/>
    </row>
    <row r="688" spans="1:31">
      <c r="A688" s="1"/>
    </row>
    <row r="689" spans="1:1">
      <c r="A689" s="1"/>
    </row>
    <row r="690" spans="1:1">
      <c r="A690" s="1"/>
    </row>
    <row r="691" spans="1:1">
      <c r="A691" s="1"/>
    </row>
    <row r="692" spans="1:1">
      <c r="A692" s="1"/>
    </row>
    <row r="693" spans="1:1">
      <c r="A693" s="1"/>
    </row>
    <row r="694" spans="1:1">
      <c r="A694" s="1"/>
    </row>
    <row r="695" spans="1:1">
      <c r="A695" s="1"/>
    </row>
    <row r="696" spans="1:1">
      <c r="A696" s="1"/>
    </row>
    <row r="697" spans="1:1">
      <c r="A697" s="1"/>
    </row>
    <row r="698" spans="1:1">
      <c r="A698" s="1"/>
    </row>
    <row r="699" spans="1:1">
      <c r="A699" s="1"/>
    </row>
    <row r="700" spans="1:1">
      <c r="A700" s="1"/>
    </row>
    <row r="701" spans="1:1">
      <c r="A701" s="1"/>
    </row>
    <row r="702" spans="1:1">
      <c r="A702" s="1"/>
    </row>
    <row r="703" spans="1:1">
      <c r="A703" s="1"/>
    </row>
    <row r="704" spans="1:1">
      <c r="A704" s="1"/>
    </row>
    <row r="705" spans="1:1">
      <c r="A705" s="1"/>
    </row>
    <row r="706" spans="1:1">
      <c r="A706" s="1"/>
    </row>
    <row r="707" spans="1:1">
      <c r="A707" s="1"/>
    </row>
    <row r="708" spans="1:1">
      <c r="A708" s="1"/>
    </row>
    <row r="709" spans="1:1">
      <c r="A709" s="1"/>
    </row>
    <row r="710" spans="1:1">
      <c r="A710" s="1"/>
    </row>
  </sheetData>
  <mergeCells count="6">
    <mergeCell ref="Y1:AC1"/>
    <mergeCell ref="A1:G1"/>
    <mergeCell ref="H1:L1"/>
    <mergeCell ref="M1:O1"/>
    <mergeCell ref="P1:R1"/>
    <mergeCell ref="S1:X1"/>
  </mergeCells>
  <hyperlinks>
    <hyperlink ref="B3" r:id="rId1" display="https://fbref.com/en/players/774cf58b/Max-Aarons" xr:uid="{F72C2645-EB88-4C4B-A23F-506C9034D7CE}"/>
    <hyperlink ref="C3" r:id="rId2" display="https://fbref.com/en/country/ENG/England-Football" xr:uid="{5E65695C-6A3E-47E9-8FC5-2A46862FB996}"/>
    <hyperlink ref="E3" r:id="rId3" display="https://fbref.com/en/squads/4ba7cbea/Bournemouth-Stats" xr:uid="{CC3B2EDF-C863-4DC9-98A1-3E92444A8003}"/>
    <hyperlink ref="AD3" r:id="rId4" display="https://fbref.com/en/players/774cf58b/matchlogs/2023-2024/summary/Max-Aarons-Match-Logs" xr:uid="{F554ECC9-D22F-40C9-A028-9B5A57700B71}"/>
    <hyperlink ref="B4" r:id="rId5" display="https://fbref.com/en/players/77816c91/Benie-Adama-Traore" xr:uid="{FBD25824-0880-4260-99C7-16377910312F}"/>
    <hyperlink ref="C4" r:id="rId6" display="https://fbref.com/en/country/CIV/Cote-dIvoire-Football" xr:uid="{1321E8A5-4E39-45C4-BFEB-514244DDE55E}"/>
    <hyperlink ref="E4" r:id="rId7" display="https://fbref.com/en/squads/1df6b87e/Sheffield-United-Stats" xr:uid="{97F93B50-700D-465C-AEEE-3D315B7D01FD}"/>
    <hyperlink ref="AD4" r:id="rId8" display="https://fbref.com/en/players/77816c91/matchlogs/2023-2024/summary/Benie-Adama-Traore-Match-Logs" xr:uid="{5808DF53-1943-4B7D-8D70-6F959F5A9BF0}"/>
    <hyperlink ref="B5" r:id="rId9" display="https://fbref.com/en/players/0480ebc7/Elijah-Adebayo" xr:uid="{5E3ACCB1-A172-4532-AACC-8AE49B4D7ADF}"/>
    <hyperlink ref="C5" r:id="rId10" display="https://fbref.com/en/country/ENG/England-Football" xr:uid="{518A26ED-058C-468E-803C-2ACBFFB88A48}"/>
    <hyperlink ref="E5" r:id="rId11" display="https://fbref.com/en/squads/e297cd13/Luton-Town-Stats" xr:uid="{E7FAB7C4-287D-43B0-A47B-D6E503DC417F}"/>
    <hyperlink ref="AD5" r:id="rId12" display="https://fbref.com/en/players/0480ebc7/matchlogs/2023-2024/summary/Elijah-Adebayo-Match-Logs" xr:uid="{A52FB1BB-CEDB-49CE-9CA6-DB6437875009}"/>
    <hyperlink ref="B6" r:id="rId13" display="https://fbref.com/en/players/4dcec659/Simon-Adingra" xr:uid="{19941AF8-2146-4C0A-9AEB-EA8466D9A02E}"/>
    <hyperlink ref="C6" r:id="rId14" display="https://fbref.com/en/country/CIV/Cote-dIvoire-Football" xr:uid="{79FDB625-7F70-4F21-8C08-0A2999CDEF43}"/>
    <hyperlink ref="E6" r:id="rId15" display="https://fbref.com/en/squads/d07537b9/Brighton-and-Hove-Albion-Stats" xr:uid="{369E405F-BC04-478B-8B89-2D31CA7276E1}"/>
    <hyperlink ref="AD6" r:id="rId16" display="https://fbref.com/en/players/4dcec659/matchlogs/2023-2024/summary/Simon-Adingra-Match-Logs" xr:uid="{54205AD7-FC95-4178-9BF9-2AA430A2F077}"/>
    <hyperlink ref="B7" r:id="rId17" display="https://fbref.com/en/players/288e1e13/Nayef-Aguerd" xr:uid="{F94E1981-A27F-4097-B4CB-3F4B046CB68F}"/>
    <hyperlink ref="C7" r:id="rId18" display="https://fbref.com/en/country/MAR/Morocco-Football" xr:uid="{D595FCF6-9CE0-4100-97B5-61A3EB036383}"/>
    <hyperlink ref="E7" r:id="rId19" display="https://fbref.com/en/squads/7c21e445/West-Ham-United-Stats" xr:uid="{D99602EB-F96F-4D71-AAE4-65A001E149D8}"/>
    <hyperlink ref="AD7" r:id="rId20" display="https://fbref.com/en/players/288e1e13/matchlogs/2023-2024/summary/Nayef-Aguerd-Match-Logs" xr:uid="{95EFA25F-8E8E-43A1-A2FD-1A6543E09C94}"/>
    <hyperlink ref="B8" r:id="rId21" display="https://fbref.com/en/players/a6c58494/Naouirou-Ahamada" xr:uid="{97A93E01-8694-4F48-811D-0CE09B528E54}"/>
    <hyperlink ref="C8" r:id="rId22" display="https://fbref.com/en/country/FRA/France-Football" xr:uid="{D07B7586-BDD8-45B5-97D7-67A92294E95A}"/>
    <hyperlink ref="E8" r:id="rId23" display="https://fbref.com/en/squads/47c64c55/Crystal-Palace-Stats" xr:uid="{D31AFA81-D5DA-47F4-B3DD-ABEEC2115B6F}"/>
    <hyperlink ref="AD8" r:id="rId24" display="https://fbref.com/en/players/a6c58494/matchlogs/2023-2024/summary/Naouirou-Ahamada-Match-Logs" xr:uid="{A862E0C6-A678-48E0-B550-73D4EA900177}"/>
    <hyperlink ref="B9" r:id="rId25" display="https://fbref.com/en/players/eab957a3/Anel-Ahmedhodzic" xr:uid="{8319DAB9-24AF-4BF1-BC18-15BB051DE898}"/>
    <hyperlink ref="C9" r:id="rId26" display="https://fbref.com/en/country/BIH/Bosnia-and-Herzegovina-Football" xr:uid="{7024500D-0535-4282-B230-90CB5BDA7554}"/>
    <hyperlink ref="E9" r:id="rId27" display="https://fbref.com/en/squads/1df6b87e/Sheffield-United-Stats" xr:uid="{164BE9A6-C1FA-4BD4-97A9-1BD06AF5E301}"/>
    <hyperlink ref="AD9" r:id="rId28" display="https://fbref.com/en/players/eab957a3/matchlogs/2023-2024/summary/Anel-Ahmedhodzic-Match-Logs" xr:uid="{FABEBBD0-10CE-4EC2-8FFC-7E9F280DFAAF}"/>
    <hyperlink ref="B10" r:id="rId29" display="https://fbref.com/en/players/246d153b/Ola-Aina" xr:uid="{56CEA169-E2D2-4C4B-890F-723FE798339D}"/>
    <hyperlink ref="C10" r:id="rId30" display="https://fbref.com/en/country/NGA/Nigeria-Football" xr:uid="{C273A562-265F-4FB4-84BC-EB309FDDFF8C}"/>
    <hyperlink ref="E10" r:id="rId31" display="https://fbref.com/en/squads/e4a775cb/Nottingham-Forest-Stats" xr:uid="{D33E3ED2-154C-4521-9626-5BE680FF52E5}"/>
    <hyperlink ref="AD10" r:id="rId32" display="https://fbref.com/en/players/246d153b/matchlogs/2023-2024/summary/Ola-Aina-Match-Logs" xr:uid="{C3AF2A04-5D8E-4870-A1EC-129B56A3988F}"/>
    <hyperlink ref="B11" r:id="rId33" display="https://fbref.com/en/players/9b398aea/Rayan-Ait-Nouri" xr:uid="{BA36F55B-B0BC-4217-95AC-6A1BA4B54897}"/>
    <hyperlink ref="C11" r:id="rId34" display="https://fbref.com/en/country/ALG/Algeria-Football" xr:uid="{E236A714-9501-4D42-AE71-EFCFCCD077F2}"/>
    <hyperlink ref="E11" r:id="rId35" display="https://fbref.com/en/squads/8cec06e1/Wolverhampton-Wanderers-Stats" xr:uid="{22B34897-6764-4AAF-A68E-F3C73CA156AB}"/>
    <hyperlink ref="AD11" r:id="rId36" display="https://fbref.com/en/players/9b398aea/matchlogs/2023-2024/summary/Rayan-Ait-Nouri-Match-Logs" xr:uid="{1E7A8E6B-931D-4BA7-84E1-C3894182DE61}"/>
    <hyperlink ref="B12" r:id="rId37" display="https://fbref.com/en/players/a8c0acb7/Kristoffer-Ajer" xr:uid="{333F7F12-BD17-465F-99E2-A6FA246C6218}"/>
    <hyperlink ref="C12" r:id="rId38" display="https://fbref.com/en/country/NOR/Norway-Football" xr:uid="{114A6AD4-52EA-4571-902C-2137E9C7AA46}"/>
    <hyperlink ref="E12" r:id="rId39" display="https://fbref.com/en/squads/cd051869/Brentford-Stats" xr:uid="{6B6C6555-4C55-4C73-8895-CCE1EF221437}"/>
    <hyperlink ref="AD12" r:id="rId40" display="https://fbref.com/en/players/a8c0acb7/matchlogs/2023-2024/summary/Kristoffer-Ajer-Match-Logs" xr:uid="{5420BDF0-7A39-448F-A6F9-18AD26AEE907}"/>
    <hyperlink ref="B13" r:id="rId41" display="https://fbref.com/en/players/89ac64a6/Manuel-Akanji" xr:uid="{D41A5D07-343C-4A35-97B5-8CA959425EFD}"/>
    <hyperlink ref="C13" r:id="rId42" display="https://fbref.com/en/country/SUI/Switzerland-Football" xr:uid="{9537483D-B7C6-43B7-9102-4BB35A3D7090}"/>
    <hyperlink ref="E13" r:id="rId43" display="https://fbref.com/en/squads/b8fd03ef/Manchester-City-Stats" xr:uid="{43F842BD-0561-4250-ACAB-B8107152D85B}"/>
    <hyperlink ref="AD13" r:id="rId44" display="https://fbref.com/en/players/89ac64a6/matchlogs/2023-2024/summary/Manuel-Akanji-Match-Logs" xr:uid="{43CD8835-347F-45BD-A640-3D563E77D1CB}"/>
    <hyperlink ref="B14" r:id="rId45" display="https://fbref.com/en/players/eaeca114/Nathan-Ake" xr:uid="{D9997889-91EF-4ED7-A491-7447D5D9858F}"/>
    <hyperlink ref="C14" r:id="rId46" display="https://fbref.com/en/country/NED/Netherlands-Football" xr:uid="{9D3C3546-CA3D-4A52-A868-F618E093D8C0}"/>
    <hyperlink ref="E14" r:id="rId47" display="https://fbref.com/en/squads/b8fd03ef/Manchester-City-Stats" xr:uid="{21687805-76AA-4395-BDF0-C46AF485425A}"/>
    <hyperlink ref="AD14" r:id="rId48" display="https://fbref.com/en/players/eaeca114/matchlogs/2023-2024/summary/Nathan-Ake-Match-Logs" xr:uid="{5B2CFF0D-D10E-4067-B48D-1E854E2DDB29}"/>
    <hyperlink ref="B15" r:id="rId49" display="https://fbref.com/en/players/cd1acf9d/Trent-Alexander-Arnold" xr:uid="{6F787F98-01E5-44C1-9D37-9C799C3D1FE2}"/>
    <hyperlink ref="C15" r:id="rId50" display="https://fbref.com/en/country/ENG/England-Football" xr:uid="{0CEA72D2-07AF-4A1F-B6E6-B9F2998ABC3B}"/>
    <hyperlink ref="E15" r:id="rId51" display="https://fbref.com/en/squads/822bd0ba/Liverpool-Stats" xr:uid="{3D0319FE-15C4-44A4-A201-A3979E12240F}"/>
    <hyperlink ref="AD15" r:id="rId52" display="https://fbref.com/en/players/cd1acf9d/matchlogs/2023-2024/summary/Trent-Alexander-Arnold-Match-Logs" xr:uid="{5FB9090C-12B2-420A-AF55-E0709AF9E588}"/>
    <hyperlink ref="B16" r:id="rId53" display="https://fbref.com/en/players/7a2e46a8/Alisson" xr:uid="{CDE6C528-2D87-42C1-9CE0-A1CD75DDA3A7}"/>
    <hyperlink ref="C16" r:id="rId54" display="https://fbref.com/en/country/BRA/Brazil-Football" xr:uid="{130D371B-D5DD-4DC0-8C71-F513425F1ECE}"/>
    <hyperlink ref="E16" r:id="rId55" display="https://fbref.com/en/squads/822bd0ba/Liverpool-Stats" xr:uid="{285271A9-C079-4230-A69A-F1EA07FAAB85}"/>
    <hyperlink ref="AD16" r:id="rId56" display="https://fbref.com/en/players/7a2e46a8/matchlogs/2023-2024/summary/Alisson-Match-Logs" xr:uid="{711C9D5E-10A5-4706-9C17-EC3453C6700E}"/>
    <hyperlink ref="B17" r:id="rId57" display="https://fbref.com/en/players/862a1c15/Miguel-Almiron" xr:uid="{03C2F1F1-8D37-48D5-BE3A-8964A5D0C211}"/>
    <hyperlink ref="C17" r:id="rId58" display="https://fbref.com/en/country/PAR/Paraguay-Football" xr:uid="{130CD8AC-D9A6-40E1-87DD-2FB2CEC6C072}"/>
    <hyperlink ref="E17" r:id="rId59" display="https://fbref.com/en/squads/b2b47a98/Newcastle-United-Stats" xr:uid="{8F76EBA4-46F5-49F3-849F-7F74A8266FF5}"/>
    <hyperlink ref="AD17" r:id="rId60" display="https://fbref.com/en/players/862a1c15/matchlogs/2023-2024/summary/Miguel-Almiron-Match-Logs" xr:uid="{5171BBF8-E797-46A4-8BB2-6A601F03ACCD}"/>
    <hyperlink ref="B18" r:id="rId61" display="https://fbref.com/en/players/15ab5a2b/Julian-Alvarez" xr:uid="{8FD54210-91F3-48EA-A39D-46F20CFEE3C7}"/>
    <hyperlink ref="C18" r:id="rId62" display="https://fbref.com/en/country/ARG/Argentina-Football" xr:uid="{673A2AB6-20B4-463C-B421-7E11D28AE5D2}"/>
    <hyperlink ref="E18" r:id="rId63" display="https://fbref.com/en/squads/b8fd03ef/Manchester-City-Stats" xr:uid="{AB74F53B-F99F-4E00-81F1-292BEF0B0D46}"/>
    <hyperlink ref="AD18" r:id="rId64" display="https://fbref.com/en/players/15ab5a2b/matchlogs/2023-2024/summary/Julian-Alvarez-Match-Logs" xr:uid="{F27D518D-2652-40EE-80F1-FE7AEB88BF78}"/>
    <hyperlink ref="B19" r:id="rId65" display="https://fbref.com/en/players/ad1f61f3/Steven-Alzate" xr:uid="{65F537D0-B14F-4D28-B42A-50F33294605D}"/>
    <hyperlink ref="C19" r:id="rId66" display="https://fbref.com/en/country/COL/Colombia-Football" xr:uid="{466CA011-223A-4065-9B0B-B1FA7325FCBB}"/>
    <hyperlink ref="E19" r:id="rId67" display="https://fbref.com/en/squads/d07537b9/Brighton-and-Hove-Albion-Stats" xr:uid="{AA113B8F-933D-4D16-81CD-054FD0CD8E89}"/>
    <hyperlink ref="AD19" r:id="rId68" display="https://fbref.com/en/players/ad1f61f3/matchlogs/2023-2024/summary/Steven-Alzate-Match-Logs" xr:uid="{83ECD33A-9DEB-497F-A9D6-2C1D927A4FC3}"/>
    <hyperlink ref="B20" r:id="rId69" display="https://fbref.com/en/players/2ee5b0c9/Zeki-Amdouni" xr:uid="{2ED02238-408F-4A87-8FB6-74303740BC6E}"/>
    <hyperlink ref="C20" r:id="rId70" display="https://fbref.com/en/country/SUI/Switzerland-Football" xr:uid="{AA5E9364-5C2F-4E1B-927F-F658F0281A16}"/>
    <hyperlink ref="E20" r:id="rId71" display="https://fbref.com/en/squads/943e8050/Burnley-Stats" xr:uid="{8B2E8D77-4AF1-478A-A22A-6FBAB092C24D}"/>
    <hyperlink ref="AD20" r:id="rId72" display="https://fbref.com/en/players/2ee5b0c9/matchlogs/2023-2024/summary/Zeki-Amdouni-Match-Logs" xr:uid="{A42E64A2-FD0A-401A-BF22-5A237190AD52}"/>
    <hyperlink ref="B21" r:id="rId73" display="https://fbref.com/en/players/21a866b7/Joseph-Anang" xr:uid="{FEE826FA-2AAA-4983-B60D-B28A1B254060}"/>
    <hyperlink ref="C21" r:id="rId74" display="https://fbref.com/en/country/ENG/England-Football" xr:uid="{DE2B7A25-7938-4691-A4BC-DB5B4D3CF30E}"/>
    <hyperlink ref="E21" r:id="rId75" display="https://fbref.com/en/squads/7c21e445/West-Ham-United-Stats" xr:uid="{14B1381F-F7F3-4235-9ADA-169890C3E056}"/>
    <hyperlink ref="AD21" r:id="rId76" display="https://fbref.com/en/players/21a866b7/matchlogs/2023-2024/summary/Joseph-Anang-Match-Logs" xr:uid="{553BE724-9B73-44AC-8A5F-EE41B4B757D2}"/>
    <hyperlink ref="B22" r:id="rId77" display="https://fbref.com/en/players/e34fc66d/Joachim-Andersen" xr:uid="{60EAA385-B61A-41EA-B441-B071067A534A}"/>
    <hyperlink ref="C22" r:id="rId78" display="https://fbref.com/en/country/DEN/Denmark-Football" xr:uid="{A385EEC2-A55C-48A5-85AB-BC0C1FB2C168}"/>
    <hyperlink ref="E22" r:id="rId79" display="https://fbref.com/en/squads/47c64c55/Crystal-Palace-Stats" xr:uid="{0B32EA63-C5DE-4F7B-A259-88417B6D3D0B}"/>
    <hyperlink ref="AD22" r:id="rId80" display="https://fbref.com/en/players/e34fc66d/matchlogs/2023-2024/summary/Joachim-Andersen-Match-Logs" xr:uid="{8E7A00F4-4F36-43C1-BFE9-1BA45106EA2D}"/>
    <hyperlink ref="B23" r:id="rId81" display="https://fbref.com/en/players/de31038e/Elliot-Anderson" xr:uid="{23AA22BE-2A5C-41A3-9EE5-CB6150717EEB}"/>
    <hyperlink ref="C23" r:id="rId82" display="https://fbref.com/en/country/SCO/Scotland-Football" xr:uid="{9CFD7C9C-BE6B-45CB-9AC1-C5CFD0C85795}"/>
    <hyperlink ref="E23" r:id="rId83" display="https://fbref.com/en/squads/b2b47a98/Newcastle-United-Stats" xr:uid="{5411878F-2EB0-4843-B7F2-19116290CB4C}"/>
    <hyperlink ref="AD23" r:id="rId84" display="https://fbref.com/en/players/de31038e/matchlogs/2023-2024/summary/Elliot-Anderson-Match-Logs" xr:uid="{8888B0B8-AA45-4BC8-9A5D-AA3A3BE5D1EC}"/>
    <hyperlink ref="B24" r:id="rId85" display="https://fbref.com/en/players/e4238fb1/Jaidon-Anthony" xr:uid="{58A44BE1-C27C-4CFF-9002-ECB49FAB057A}"/>
    <hyperlink ref="C24" r:id="rId86" display="https://fbref.com/en/country/ENG/England-Football" xr:uid="{3104A52B-59EA-4C7F-9709-2B1754464AF0}"/>
    <hyperlink ref="E24" r:id="rId87" display="https://fbref.com/en/squads/4ba7cbea/Bournemouth-Stats" xr:uid="{46F6100C-BB2C-4545-82D0-46B11CFB0DC5}"/>
    <hyperlink ref="AD24" r:id="rId88" display="https://fbref.com/en/players/e4238fb1/matchlogs/2023-2024/summary/Jaidon-Anthony-Match-Logs" xr:uid="{42DE403A-5502-439D-B3DC-71ED83E9B1C5}"/>
    <hyperlink ref="B25" r:id="rId89" display="https://fbref.com/en/players/ac05f970/Michail-Antonio" xr:uid="{CF383F54-AF30-4712-9B10-B69B745EBB63}"/>
    <hyperlink ref="C25" r:id="rId90" display="https://fbref.com/en/country/JAM/Jamaica-Football" xr:uid="{EC8DBCFB-07A1-40D0-BA42-1E493698C1FD}"/>
    <hyperlink ref="E25" r:id="rId91" display="https://fbref.com/en/squads/7c21e445/West-Ham-United-Stats" xr:uid="{65213840-7E83-4374-8275-0479F92059CF}"/>
    <hyperlink ref="AD25" r:id="rId92" display="https://fbref.com/en/players/ac05f970/matchlogs/2023-2024/summary/Michail-Antonio-Match-Logs" xr:uid="{71BB7D92-E572-42EE-986A-D682B11E2CEA}"/>
    <hyperlink ref="B26" r:id="rId93" display="https://fbref.com/en/players/99127249/Antony" xr:uid="{5FDE0D7D-D7EF-4CBC-822D-1224557AA9C4}"/>
    <hyperlink ref="C26" r:id="rId94" display="https://fbref.com/en/country/BRA/Brazil-Football" xr:uid="{CB165D7F-146F-4469-B18D-97E66BE08EE7}"/>
    <hyperlink ref="E26" r:id="rId95" display="https://fbref.com/en/squads/19538871/Manchester-United-Stats" xr:uid="{0D717F7D-DAAD-4851-9E06-1D5CDE19B035}"/>
    <hyperlink ref="AD26" r:id="rId96" display="https://fbref.com/en/players/99127249/matchlogs/2023-2024/summary/Antony-Match-Logs" xr:uid="{7CA71AA0-5771-4E81-B708-9ABD0E5F675F}"/>
    <hyperlink ref="B27" r:id="rId97" display="https://fbref.com/en/players/05e8ca6d/Cameron-Archer" xr:uid="{E735A3D5-E7DA-4F12-98E6-4D7C65FD77EB}"/>
    <hyperlink ref="C27" r:id="rId98" display="https://fbref.com/en/country/ENG/England-Football" xr:uid="{D54AF1F0-63C3-4077-9683-A285085F8831}"/>
    <hyperlink ref="E27" r:id="rId99" display="https://fbref.com/en/squads/8602292d/Aston-Villa-Stats" xr:uid="{DBD8CEBC-5C95-4D4E-B871-9944BBCF3BE1}"/>
    <hyperlink ref="AD27" r:id="rId100" display="https://fbref.com/en/players/05e8ca6d/matchlogs/2023-2024/summary/Cameron-Archer-Match-Logs" xr:uid="{2795AEC5-0E93-4D91-A5F9-1DFECCA44832}"/>
    <hyperlink ref="B28" r:id="rId101" display="https://fbref.com/en/players/2f965a72/Alphonse-Areola" xr:uid="{C1DCA757-842A-4BCD-AB20-7F3ADA8DC82A}"/>
    <hyperlink ref="C28" r:id="rId102" display="https://fbref.com/en/country/FRA/France-Football" xr:uid="{AB0A4A75-ECB6-4C4B-9836-5A7E417689BF}"/>
    <hyperlink ref="E28" r:id="rId103" display="https://fbref.com/en/squads/7c21e445/West-Ham-United-Stats" xr:uid="{A398BBFC-B770-4D3A-8380-A8C811B2E7B1}"/>
    <hyperlink ref="AD28" r:id="rId104" display="https://fbref.com/en/players/2f965a72/matchlogs/2023-2024/summary/Alphonse-Areola-Match-Logs" xr:uid="{B6B7B6D6-99B8-4ACF-A71A-0FD9DF3A43BE}"/>
    <hyperlink ref="B29" r:id="rId105" display="https://fbref.com/en/players/5c2b4f07/Serge-Aurier" xr:uid="{34FCA804-10CE-4E40-8D73-693C6F7D0523}"/>
    <hyperlink ref="C29" r:id="rId106" display="https://fbref.com/en/country/CIV/Cote-dIvoire-Football" xr:uid="{2879A903-6828-4755-9F21-95A1D969AE81}"/>
    <hyperlink ref="E29" r:id="rId107" display="https://fbref.com/en/squads/e4a775cb/Nottingham-Forest-Stats" xr:uid="{D48FCDAF-239D-4A10-A410-43FC347CD60F}"/>
    <hyperlink ref="AD29" r:id="rId108" display="https://fbref.com/en/players/5c2b4f07/matchlogs/2023-2024/summary/Serge-Aurier-Match-Logs" xr:uid="{2529AF12-C747-48C2-9D61-E52DC79A1413}"/>
    <hyperlink ref="B30" r:id="rId109" display="https://fbref.com/en/players/5e253986/Brandon-Austin" xr:uid="{3CC231E4-BCD9-4FD3-8F72-8C2E61F2D529}"/>
    <hyperlink ref="C30" r:id="rId110" display="https://fbref.com/en/country/ENG/England-Football" xr:uid="{E790A92C-00A6-4558-99CB-58042902CC31}"/>
    <hyperlink ref="E30" r:id="rId111" display="https://fbref.com/en/squads/361ca564/Tottenham-Hotspur-Stats" xr:uid="{C17DCB07-ED6F-4D87-AB36-E8F1D16F6064}"/>
    <hyperlink ref="AD30" r:id="rId112" display="https://fbref.com/en/players/5e253986/matchlogs/2023-2024/summary/Brandon-Austin-Match-Logs" xr:uid="{0EFBC31D-53A3-4AC5-9505-F17F6741813B}"/>
    <hyperlink ref="B31" r:id="rId113" display="https://fbref.com/en/players/e5478b87/Taiwo-Awoniyi" xr:uid="{497FDB01-20E2-443A-B691-45FEB1FF3C65}"/>
    <hyperlink ref="C31" r:id="rId114" display="https://fbref.com/en/country/NGA/Nigeria-Football" xr:uid="{C4FEAD34-6026-4DAD-B382-FCEFD7C14149}"/>
    <hyperlink ref="E31" r:id="rId115" display="https://fbref.com/en/squads/e4a775cb/Nottingham-Forest-Stats" xr:uid="{2B576AF9-D1E8-4BF6-85E0-CAA1B1E18E29}"/>
    <hyperlink ref="AD31" r:id="rId116" display="https://fbref.com/en/players/e5478b87/matchlogs/2023-2024/summary/Taiwo-Awoniyi-Match-Logs" xr:uid="{72C6CB2E-6502-45CC-9077-730F2F908F4D}"/>
    <hyperlink ref="B32" r:id="rId117" display="https://fbref.com/en/players/da052c14/Jordan-Ayew" xr:uid="{E8D37675-0135-4472-8F2D-4CBF700E7BDE}"/>
    <hyperlink ref="C32" r:id="rId118" display="https://fbref.com/en/country/GHA/Ghana-Football" xr:uid="{9B8E0F00-F100-4983-B54C-D13A7DFABAB9}"/>
    <hyperlink ref="E32" r:id="rId119" display="https://fbref.com/en/squads/47c64c55/Crystal-Palace-Stats" xr:uid="{E217FEAC-3F3C-40CF-ADA7-AC8B5D392A37}"/>
    <hyperlink ref="AD32" r:id="rId120" display="https://fbref.com/en/players/da052c14/matchlogs/2023-2024/summary/Jordan-Ayew-Match-Logs" xr:uid="{88A56B13-1A91-4443-A660-42E2190192EA}"/>
    <hyperlink ref="B33" r:id="rId121" display="https://fbref.com/en/players/3a233281/Leon-Bailey" xr:uid="{DD8B8797-3491-43D6-9C9D-18340CA506D6}"/>
    <hyperlink ref="C33" r:id="rId122" display="https://fbref.com/en/country/JAM/Jamaica-Football" xr:uid="{B399C128-AA12-4DC7-8184-58FED80E0845}"/>
    <hyperlink ref="E33" r:id="rId123" display="https://fbref.com/en/squads/8602292d/Aston-Villa-Stats" xr:uid="{CFF4B30C-7A39-4D57-8C64-508731B81B66}"/>
    <hyperlink ref="AD33" r:id="rId124" display="https://fbref.com/en/players/3a233281/matchlogs/2023-2024/summary/Leon-Bailey-Match-Logs" xr:uid="{2475EAFC-595B-4C3F-93EE-999B938124C5}"/>
    <hyperlink ref="B34" r:id="rId125" display="https://fbref.com/en/players/394854c4/George-Baldock" xr:uid="{D9C10E97-4E63-41CA-BDC7-75B052603B2F}"/>
    <hyperlink ref="C34" r:id="rId126" display="https://fbref.com/en/country/GRE/Greece-Football" xr:uid="{B6BEB1FA-6DAA-4FDD-9CD6-63537AAFB4A6}"/>
    <hyperlink ref="E34" r:id="rId127" display="https://fbref.com/en/squads/1df6b87e/Sheffield-United-Stats" xr:uid="{568F1D8B-F05E-4D37-AD06-45A219D84542}"/>
    <hyperlink ref="AD34" r:id="rId128" display="https://fbref.com/en/players/394854c4/matchlogs/2023-2024/summary/George-Baldock-Match-Logs" xr:uid="{4B64E0C7-C69E-45EB-936C-1275E61976E3}"/>
    <hyperlink ref="B35" r:id="rId129" display="https://fbref.com/en/players/2886c9b5/Shandon-Baptiste" xr:uid="{BB133760-B5BE-4413-92D3-C042C0C5975D}"/>
    <hyperlink ref="C35" r:id="rId130" display="https://fbref.com/en/country/GRN/Grenada-Football" xr:uid="{8D9FDEC2-2C9A-482C-8137-52F49898B400}"/>
    <hyperlink ref="E35" r:id="rId131" display="https://fbref.com/en/squads/cd051869/Brentford-Stats" xr:uid="{5C9B7077-7516-4AD3-94EE-3A1D238D8479}"/>
    <hyperlink ref="AD35" r:id="rId132" display="https://fbref.com/en/players/2886c9b5/matchlogs/2023-2024/summary/Shandon-Baptiste-Match-Logs" xr:uid="{0F90916E-269F-47F1-820E-DE22879E81FC}"/>
    <hyperlink ref="B36" r:id="rId133" display="https://fbref.com/en/players/3ea50f67/Harvey-Barnes" xr:uid="{ECD3039C-DCE4-40CE-B00C-B3E74D7F3C98}"/>
    <hyperlink ref="C36" r:id="rId134" display="https://fbref.com/en/country/ENG/England-Football" xr:uid="{55FAA6A9-5E96-4453-9A3A-5B3CBFEF4D62}"/>
    <hyperlink ref="E36" r:id="rId135" display="https://fbref.com/en/squads/b2b47a98/Newcastle-United-Stats" xr:uid="{9E4B8ABF-0682-43B7-8C77-7F7C578CA99E}"/>
    <hyperlink ref="AD36" r:id="rId136" display="https://fbref.com/en/players/3ea50f67/matchlogs/2023-2024/summary/Harvey-Barnes-Match-Logs" xr:uid="{03CDA580-205E-44D2-BD9C-C496A4AFD8CD}"/>
    <hyperlink ref="B37" r:id="rId137" display="https://fbref.com/en/players/1aa84968/Chris-Basham" xr:uid="{DD1C3420-ACC4-4BB1-88FB-96085363117B}"/>
    <hyperlink ref="C37" r:id="rId138" display="https://fbref.com/en/country/ENG/England-Football" xr:uid="{2249A7DA-E3F3-41F4-B772-B7781F5CE6EA}"/>
    <hyperlink ref="E37" r:id="rId139" display="https://fbref.com/en/squads/1df6b87e/Sheffield-United-Stats" xr:uid="{27087CE4-8F38-48E3-9434-A2C96A126BDE}"/>
    <hyperlink ref="AD37" r:id="rId140" display="https://fbref.com/en/players/1aa84968/matchlogs/2023-2024/summary/Chris-Basham-Match-Logs" xr:uid="{D4B705EE-F557-4A41-B3DB-73EFD8533279}"/>
    <hyperlink ref="B38" r:id="rId141" display="https://fbref.com/en/players/a36524bf/Calvin-Bassey" xr:uid="{05AAA2CF-DBA6-4FB1-BBF7-7C0B9AECAE17}"/>
    <hyperlink ref="C38" r:id="rId142" display="https://fbref.com/en/country/NGA/Nigeria-Football" xr:uid="{C27597F0-4C0D-457C-B73E-FF4DFFE6CDF8}"/>
    <hyperlink ref="E38" r:id="rId143" display="https://fbref.com/en/squads/fd962109/Fulham-Stats" xr:uid="{314F6226-E6C9-4A96-A0CD-E38FDA47E3A0}"/>
    <hyperlink ref="AD38" r:id="rId144" display="https://fbref.com/en/players/a36524bf/matchlogs/2023-2024/summary/Calvin-Bassey-Match-Logs" xr:uid="{4A7432C7-35B2-470C-934E-7A266669CA42}"/>
    <hyperlink ref="B39" r:id="rId145" display="https://fbref.com/en/players/399e9474/Amarii-Bell" xr:uid="{D11F9BDE-458F-4CEF-95A3-ADDE1C8B2E7B}"/>
    <hyperlink ref="C39" r:id="rId146" display="https://fbref.com/en/country/JAM/Jamaica-Football" xr:uid="{398472CF-B9E1-4FBA-A274-AB0319A678A2}"/>
    <hyperlink ref="E39" r:id="rId147" display="https://fbref.com/en/squads/e297cd13/Luton-Town-Stats" xr:uid="{2A1CDF2D-883A-43EF-95E7-E35DBF531729}"/>
    <hyperlink ref="AD39" r:id="rId148" display="https://fbref.com/en/players/399e9474/matchlogs/2023-2024/summary/Amarii-Bell-Match-Logs" xr:uid="{53CFE082-FC4A-4A8E-B77B-93568A9D6FC9}"/>
    <hyperlink ref="B40" r:id="rId149" display="https://fbref.com/en/players/9ade9ce1/Anis-Ben-Slimane" xr:uid="{FA1EF744-5E0A-4C30-9BA3-02FEF004F566}"/>
    <hyperlink ref="C40" r:id="rId150" display="https://fbref.com/en/country/TUN/Tunisia-Football" xr:uid="{BAAF9DA5-1BB1-4142-8091-BB9858CF6C02}"/>
    <hyperlink ref="E40" r:id="rId151" display="https://fbref.com/en/squads/1df6b87e/Sheffield-United-Stats" xr:uid="{A5998221-27CF-42E6-8EEC-15AA90E517FA}"/>
    <hyperlink ref="AD40" r:id="rId152" display="https://fbref.com/en/players/9ade9ce1/matchlogs/2023-2024/summary/Anis-Ben-Slimane-Match-Logs" xr:uid="{13FF3DAE-A699-4E0E-A2FB-D465EB8F9F75}"/>
    <hyperlink ref="B41" r:id="rId153" display="https://fbref.com/en/players/5a04fd92/Said-Benrahma" xr:uid="{1A6F7C2A-E62C-49DA-99AE-3DE0EC7EBFBC}"/>
    <hyperlink ref="C41" r:id="rId154" display="https://fbref.com/en/country/ALG/Algeria-Football" xr:uid="{32567A6C-B20B-428D-BE08-42A7B52D9C47}"/>
    <hyperlink ref="E41" r:id="rId155" display="https://fbref.com/en/squads/7c21e445/West-Ham-United-Stats" xr:uid="{A804D0D2-F2A7-4999-B8AC-15F4377CFF9C}"/>
    <hyperlink ref="AD41" r:id="rId156" display="https://fbref.com/en/players/5a04fd92/matchlogs/2023-2024/summary/Said-Benrahma-Match-Logs" xr:uid="{C277041A-1DF5-4F32-8C5B-130685E9139A}"/>
    <hyperlink ref="B42" r:id="rId157" display="https://fbref.com/en/players/68db6358/Daniel-Bentley" xr:uid="{9FF6B4C4-DA5F-468F-B72A-FB8FD9A9DFC2}"/>
    <hyperlink ref="C42" r:id="rId158" display="https://fbref.com/en/country/ENG/England-Football" xr:uid="{E3D53CB2-5048-4834-99C5-B849713BEB62}"/>
    <hyperlink ref="E42" r:id="rId159" display="https://fbref.com/en/squads/8cec06e1/Wolverhampton-Wanderers-Stats" xr:uid="{0D7FE6CB-D18C-4CEE-BE5D-37FA4B0C25FE}"/>
    <hyperlink ref="AD42" r:id="rId160" display="https://fbref.com/en/players/68db6358/matchlogs/2023-2024/summary/Daniel-Bentley-Match-Logs" xr:uid="{334731DB-143A-4F52-9D11-81603F337285}"/>
    <hyperlink ref="B43" r:id="rId161" display="https://fbref.com/en/players/f72293fc/Johann-Berg-Gudmundsson" xr:uid="{A23C74A8-1095-426A-B63D-B6768FCCF1DA}"/>
    <hyperlink ref="C43" r:id="rId162" display="https://fbref.com/en/country/ISL/Iceland-Football" xr:uid="{E4294E76-779D-4DDE-93D3-CACF18D64F30}"/>
    <hyperlink ref="E43" r:id="rId163" display="https://fbref.com/en/squads/943e8050/Burnley-Stats" xr:uid="{F8377F46-10E4-4607-B86D-266BA5C44B4F}"/>
    <hyperlink ref="AD43" r:id="rId164" display="https://fbref.com/en/players/f72293fc/matchlogs/2023-2024/summary/Johann-Berg-Gudmundsson-Match-Logs" xr:uid="{A0C8FA19-1B68-4D88-9E30-E216C3E79B9C}"/>
    <hyperlink ref="B44" r:id="rId165" display="https://fbref.com/en/players/d0b6129f/Sander-Berge" xr:uid="{C2EB85C1-416D-41C3-A1A0-008F714AE622}"/>
    <hyperlink ref="C44" r:id="rId166" display="https://fbref.com/en/country/NOR/Norway-Football" xr:uid="{0D468A0E-8A15-4594-A409-4B8DD294F52B}"/>
    <hyperlink ref="E44" r:id="rId167" display="https://fbref.com/en/squads/943e8050/Burnley-Stats" xr:uid="{FC4D227B-4744-40C3-9194-72BA5FBD7BE9}"/>
    <hyperlink ref="AD44" r:id="rId168" display="https://fbref.com/en/players/d0b6129f/matchlogs/2023-2024/summary/Sander-Berge-Match-Logs" xr:uid="{507271D8-FA0D-4BBD-AEB4-8982DD934811}"/>
    <hyperlink ref="B45" r:id="rId169" display="https://fbref.com/en/players/b59c2a92/Lucas-Bergstrom" xr:uid="{B6FCDFAD-E95E-4BF6-B11B-065F67B1E280}"/>
    <hyperlink ref="C45" r:id="rId170" display="https://fbref.com/en/country/FIN/Finland-Football" xr:uid="{7A974A4B-0B6C-47C6-A23A-EF5A18831BB6}"/>
    <hyperlink ref="E45" r:id="rId171" display="https://fbref.com/en/squads/cff3d9bb/Chelsea-Stats" xr:uid="{69886CC0-D257-43AA-A5AC-3969E0D82FFB}"/>
    <hyperlink ref="AD45" r:id="rId172" display="https://fbref.com/en/players/b59c2a92/matchlogs/2023-2024/summary/Lucas-Bergstrom-Match-Logs" xr:uid="{6711DC8F-2358-4B6F-A3D5-3967BA514B10}"/>
    <hyperlink ref="B46" r:id="rId173" display="https://fbref.com/en/players/2aaadf33/Luke-Berry" xr:uid="{3B9F8E19-3D6F-4AE6-9CFE-03E3BFE064A8}"/>
    <hyperlink ref="C46" r:id="rId174" display="https://fbref.com/en/country/ENG/England-Football" xr:uid="{2A61097D-701A-45CB-A14B-7AD8EFAF6F6B}"/>
    <hyperlink ref="E46" r:id="rId175" display="https://fbref.com/en/squads/e297cd13/Luton-Town-Stats" xr:uid="{9E23AE92-A5B5-4FB0-88AD-97B666989E3B}"/>
    <hyperlink ref="AD46" r:id="rId176" display="https://fbref.com/en/players/2aaadf33/matchlogs/2023-2024/summary/Luke-Berry-Match-Logs" xr:uid="{56B5460C-E859-48F2-A55D-3585FAD1D3C3}"/>
    <hyperlink ref="B47" r:id="rId177" display="https://fbref.com/en/players/9af1f9ff/Jordan-Beyer" xr:uid="{83B415FC-168F-4A23-B34F-D9F01C36D7A8}"/>
    <hyperlink ref="C47" r:id="rId178" display="https://fbref.com/en/country/GER/Germany-Football" xr:uid="{3C598E59-0AA2-4E9B-BF80-ECE5AF9B3E0D}"/>
    <hyperlink ref="E47" r:id="rId179" display="https://fbref.com/en/squads/943e8050/Burnley-Stats" xr:uid="{C39FA7A3-7E50-4946-AED8-42D2598A013A}"/>
    <hyperlink ref="AD47" r:id="rId180" display="https://fbref.com/en/players/9af1f9ff/matchlogs/2023-2024/summary/Jordan-Beyer-Match-Logs" xr:uid="{88437A96-E272-4B4B-9234-E85F4A9EBE44}"/>
    <hyperlink ref="B48" r:id="rId181" display="https://fbref.com/en/players/d328a254/Philip-Billing" xr:uid="{BA46C344-3CD0-41D1-AFDC-F09CB99B7DFD}"/>
    <hyperlink ref="C48" r:id="rId182" display="https://fbref.com/en/country/DEN/Denmark-Football" xr:uid="{CDB6B00B-F1F9-4951-81FF-4981B0C64720}"/>
    <hyperlink ref="E48" r:id="rId183" display="https://fbref.com/en/squads/4ba7cbea/Bournemouth-Stats" xr:uid="{F7A3B787-86C1-484C-BBCE-05F92C1039E7}"/>
    <hyperlink ref="AD48" r:id="rId184" display="https://fbref.com/en/players/d328a254/matchlogs/2023-2024/summary/Philip-Billing-Match-Logs" xr:uid="{2C092502-6C64-46F2-B218-88D0B3AE5AE2}"/>
    <hyperlink ref="B49" r:id="rId185" display="https://fbref.com/en/players/6c203af0/Yves-Bissouma" xr:uid="{E70F4201-EA7F-4E88-A055-36EC1542DBA8}"/>
    <hyperlink ref="C49" r:id="rId186" display="https://fbref.com/en/country/MLI/Mali-Football" xr:uid="{F419629A-C03C-4690-B4EB-F12710EB1C53}"/>
    <hyperlink ref="E49" r:id="rId187" display="https://fbref.com/en/squads/361ca564/Tottenham-Hotspur-Stats" xr:uid="{F33BFB44-2255-4C23-A978-F50606A9838C}"/>
    <hyperlink ref="AD49" r:id="rId188" display="https://fbref.com/en/players/6c203af0/matchlogs/2023-2024/summary/Yves-Bissouma-Match-Logs" xr:uid="{8F1ADF3D-3FDD-4FC6-831B-9E2ED9E740B7}"/>
    <hyperlink ref="B50" r:id="rId189" display="https://fbref.com/en/players/a4ac4b8f/Willy-Boly" xr:uid="{068A44AB-A2E1-41DE-BF4B-5AC36E5EEB9D}"/>
    <hyperlink ref="C50" r:id="rId190" display="https://fbref.com/en/country/CIV/Cote-dIvoire-Football" xr:uid="{5E8E7F3D-1069-4F30-A3DA-48AE6F343424}"/>
    <hyperlink ref="E50" r:id="rId191" display="https://fbref.com/en/squads/e4a775cb/Nottingham-Forest-Stats" xr:uid="{C0229C81-033A-456A-90EB-FF3617116BFB}"/>
    <hyperlink ref="AD50" r:id="rId192" display="https://fbref.com/en/players/a4ac4b8f/matchlogs/2023-2024/summary/Willy-Boly-Match-Logs" xr:uid="{26421F55-CB92-47A9-9F05-683622A0D2F3}"/>
    <hyperlink ref="B51" r:id="rId193" display="https://fbref.com/en/players/ccce7025/Sven-Botman" xr:uid="{DAA03870-D68D-4852-B379-48D96F6BAA9C}"/>
    <hyperlink ref="C51" r:id="rId194" display="https://fbref.com/en/country/NED/Netherlands-Football" xr:uid="{7A9285FB-F4B1-47F6-9CB6-5ECB8B6516AE}"/>
    <hyperlink ref="E51" r:id="rId195" display="https://fbref.com/en/squads/b2b47a98/Newcastle-United-Stats" xr:uid="{FE528293-916F-4CE9-8489-CD08CEB39F21}"/>
    <hyperlink ref="AD51" r:id="rId196" display="https://fbref.com/en/players/ccce7025/matchlogs/2023-2024/summary/Sven-Botman-Match-Logs" xr:uid="{8D699064-31C7-4F7F-BFA8-EACA95B668D0}"/>
    <hyperlink ref="B52" r:id="rId197" display="https://fbref.com/en/players/79c84d1c/Jarrod-Bowen" xr:uid="{768150C6-F0A8-494B-8E8C-BC7ACA563F86}"/>
    <hyperlink ref="C52" r:id="rId198" display="https://fbref.com/en/country/ENG/England-Football" xr:uid="{96FCD106-72A9-44A8-B56C-4E14505E7288}"/>
    <hyperlink ref="E52" r:id="rId199" display="https://fbref.com/en/squads/7c21e445/West-Ham-United-Stats" xr:uid="{0203A446-6074-414A-B4DF-318FED905EF3}"/>
    <hyperlink ref="AD52" r:id="rId200" display="https://fbref.com/en/players/79c84d1c/matchlogs/2023-2024/summary/Jarrod-Bowen-Match-Logs" xr:uid="{EC8D53C1-4D84-40AB-A078-CE844D5065E6}"/>
    <hyperlink ref="B53" r:id="rId201" display="https://fbref.com/en/players/c1949191/Jarrad-Branthwaite" xr:uid="{B0865844-D1DB-49CE-984A-FBE376CA6906}"/>
    <hyperlink ref="C53" r:id="rId202" display="https://fbref.com/en/country/ENG/England-Football" xr:uid="{48B63B3E-2296-4EC2-AAD9-1B2B62FF1D3F}"/>
    <hyperlink ref="E53" r:id="rId203" display="https://fbref.com/en/squads/d3fd31cc/Everton-Stats" xr:uid="{7240C0FD-6252-4830-B7C5-6ECF91DB9126}"/>
    <hyperlink ref="AD53" r:id="rId204" display="https://fbref.com/en/players/c1949191/matchlogs/2023-2024/summary/Jarrad-Branthwaite-Match-Logs" xr:uid="{D2685F4D-680E-4495-9B6F-033CE64E2C92}"/>
    <hyperlink ref="B54" r:id="rId205" display="https://fbref.com/en/players/5f346071/Andre-Brooks" xr:uid="{02872F5D-E35F-406D-A209-6C66902A99E3}"/>
    <hyperlink ref="C54" r:id="rId206" display="https://fbref.com/en/country/ENG/England-Football" xr:uid="{FF4020E3-EB23-4B95-ACA3-F3AA21545CB0}"/>
    <hyperlink ref="E54" r:id="rId207" display="https://fbref.com/en/squads/1df6b87e/Sheffield-United-Stats" xr:uid="{0D1EE522-9551-4B7C-B699-B0AE07F46D6C}"/>
    <hyperlink ref="AD54" r:id="rId208" display="https://fbref.com/en/players/5f346071/matchlogs/2023-2024/summary/Andre-Brooks-Match-Logs" xr:uid="{1CA1E1B9-6D02-438F-93F9-FFF6003331C7}"/>
    <hyperlink ref="B55" r:id="rId209" display="https://fbref.com/en/players/dc4cae05/David-Brooks" xr:uid="{A1A26E07-94DB-4AD6-AEB0-FAA202644233}"/>
    <hyperlink ref="C55" r:id="rId210" display="https://fbref.com/en/country/WAL/Wales-Football" xr:uid="{53FE0857-6B2E-4275-B4D3-241B0BFE414E}"/>
    <hyperlink ref="E55" r:id="rId211" display="https://fbref.com/en/squads/4ba7cbea/Bournemouth-Stats" xr:uid="{A82B9BBF-58EA-429D-878D-5AE705F9D802}"/>
    <hyperlink ref="AD55" r:id="rId212" display="https://fbref.com/en/players/dc4cae05/matchlogs/2023-2024/summary/David-Brooks-Match-Logs" xr:uid="{18E58B48-C8BB-462A-9172-3FC17A4D7E96}"/>
    <hyperlink ref="B56" r:id="rId213" display="https://fbref.com/en/players/ca18c8f1/Jacob-Brown" xr:uid="{D507EE4C-1C19-40EB-B7E7-B92701FBC6C1}"/>
    <hyperlink ref="C56" r:id="rId214" display="https://fbref.com/en/country/SCO/Scotland-Football" xr:uid="{7A53AFE4-8BDB-4308-A07D-59974327E9C0}"/>
    <hyperlink ref="E56" r:id="rId215" display="https://fbref.com/en/squads/e297cd13/Luton-Town-Stats" xr:uid="{89F513E6-2F23-437F-BF58-719A9D159559}"/>
    <hyperlink ref="AD56" r:id="rId216" display="https://fbref.com/en/players/ca18c8f1/matchlogs/2023-2024/summary/Jacob-Brown-Match-Logs" xr:uid="{0532CCF1-40CB-47EE-A018-E5081EF64D66}"/>
    <hyperlink ref="B57" r:id="rId217" display="https://fbref.com/en/players/47369df8/Josh-Brownhill" xr:uid="{06ED258A-15EE-407F-A996-EDABFD93BC07}"/>
    <hyperlink ref="C57" r:id="rId218" display="https://fbref.com/en/country/ENG/England-Football" xr:uid="{D0EC78EA-93AC-436B-BCDD-C436F42D8D5A}"/>
    <hyperlink ref="E57" r:id="rId219" display="https://fbref.com/en/squads/943e8050/Burnley-Stats" xr:uid="{E0301A6D-E237-4DE1-A996-42CC412B8616}"/>
    <hyperlink ref="AD57" r:id="rId220" display="https://fbref.com/en/players/47369df8/matchlogs/2023-2024/summary/Josh-Brownhill-Match-Logs" xr:uid="{6522DCEF-266E-4466-9654-F0E621D35979}"/>
    <hyperlink ref="B58" r:id="rId221" display="https://fbref.com/en/players/4e204552/Jacob-Bruun-Larsen" xr:uid="{5C19F10D-B911-4527-BC23-1EDE14F18851}"/>
    <hyperlink ref="C58" r:id="rId222" display="https://fbref.com/en/country/DEN/Denmark-Football" xr:uid="{4192BBBD-83EF-4C3F-BFEA-053F13258CE0}"/>
    <hyperlink ref="E58" r:id="rId223" display="https://fbref.com/en/squads/943e8050/Burnley-Stats" xr:uid="{14CD6A2D-D0FC-40ED-BFB2-2294D75FF8E3}"/>
    <hyperlink ref="AD58" r:id="rId224" display="https://fbref.com/en/players/4e204552/matchlogs/2023-2024/summary/Jacob-Bruun-Larsen-Match-Logs" xr:uid="{26D4E441-C2E3-4AD6-9647-B442BE5D696D}"/>
    <hyperlink ref="B59" r:id="rId225" display="https://fbref.com/en/players/bfc3b3a0/Hugo-Bueno" xr:uid="{279CC896-DD1B-4E9B-9B5F-23861C463CEF}"/>
    <hyperlink ref="C59" r:id="rId226" display="https://fbref.com/en/country/ESP/Spain-Football" xr:uid="{A73F1F37-B666-4F7D-9991-0A0155CE2412}"/>
    <hyperlink ref="E59" r:id="rId227" display="https://fbref.com/en/squads/8cec06e1/Wolverhampton-Wanderers-Stats" xr:uid="{CA7ACF6A-9F00-42F6-B016-1120C026AF70}"/>
    <hyperlink ref="AD59" r:id="rId228" display="https://fbref.com/en/players/bfc3b3a0/matchlogs/2023-2024/summary/Hugo-Bueno-Match-Logs" xr:uid="{14D05FEF-6363-4811-8141-E878E6D1D8E2}"/>
    <hyperlink ref="B60" r:id="rId229" display="https://fbref.com/en/players/468a7a91/Facundo-Buonanotte" xr:uid="{B6699AB4-9360-404F-955D-F5591E11177C}"/>
    <hyperlink ref="C60" r:id="rId230" display="https://fbref.com/en/country/ARG/Argentina-Football" xr:uid="{B457998A-3518-474B-93FF-62320F00FF31}"/>
    <hyperlink ref="E60" r:id="rId231" display="https://fbref.com/en/squads/d07537b9/Brighton-and-Hove-Albion-Stats" xr:uid="{43E8D667-12DF-41E1-89AC-35FAE76B366C}"/>
    <hyperlink ref="AD60" r:id="rId232" display="https://fbref.com/en/players/468a7a91/matchlogs/2023-2024/summary/Facundo-Buonanotte-Match-Logs" xr:uid="{3C20CB11-6393-4524-A1C5-A920A6846AE1}"/>
    <hyperlink ref="B61" r:id="rId233" display="https://fbref.com/en/players/b2d31e83/Dan-Burn" xr:uid="{8622D817-3BB4-4E6B-83E5-CAC8E1E08289}"/>
    <hyperlink ref="C61" r:id="rId234" display="https://fbref.com/en/country/ENG/England-Football" xr:uid="{115AC727-44E2-45BB-9B7C-390667401AFE}"/>
    <hyperlink ref="E61" r:id="rId235" display="https://fbref.com/en/squads/b2b47a98/Newcastle-United-Stats" xr:uid="{A9E41695-0B68-482C-9AF6-2389ADD4E4FF}"/>
    <hyperlink ref="AD61" r:id="rId236" display="https://fbref.com/en/players/b2d31e83/matchlogs/2023-2024/summary/Dan-Burn-Match-Logs" xr:uid="{3777D963-4FB2-4612-A146-5E2B7FF5EF19}"/>
    <hyperlink ref="B62" r:id="rId237" display="https://fbref.com/en/players/dab84ad2/Mason-Burstow" xr:uid="{6E2B1327-08CC-4C0F-A42F-7B0C6C9F0AD9}"/>
    <hyperlink ref="C62" r:id="rId238" display="https://fbref.com/en/country/ENG/England-Football" xr:uid="{DEF743C9-FA65-42F2-80E3-A8C136DC80CF}"/>
    <hyperlink ref="E62" r:id="rId239" display="https://fbref.com/en/squads/cff3d9bb/Chelsea-Stats" xr:uid="{23B44532-812F-4D80-8D39-4458954392F7}"/>
    <hyperlink ref="AD62" r:id="rId240" display="https://fbref.com/en/players/dab84ad2/matchlogs/2023-2024/summary/Mason-Burstow-Match-Logs" xr:uid="{C5E74B98-3369-4905-AD8B-39FF8F68C6C6}"/>
    <hyperlink ref="B63" r:id="rId241" display="https://fbref.com/en/players/a8748947/Tom-Cairney" xr:uid="{E4695A27-AA31-47D3-9DBF-CFDDE5114380}"/>
    <hyperlink ref="C63" r:id="rId242" display="https://fbref.com/en/country/SCO/Scotland-Football" xr:uid="{819C54B1-27F0-4341-96FB-AF5C8AE6356D}"/>
    <hyperlink ref="E63" r:id="rId243" display="https://fbref.com/en/squads/fd962109/Fulham-Stats" xr:uid="{7E688F79-4B8D-4B3E-BE63-B95F76EF2818}"/>
    <hyperlink ref="AD63" r:id="rId244" display="https://fbref.com/en/players/a8748947/matchlogs/2023-2024/summary/Tom-Cairney-Match-Logs" xr:uid="{02270EE6-5DD2-4BCB-96DB-2BD71B26AD4A}"/>
    <hyperlink ref="B64" r:id="rId245" display="https://fbref.com/en/players/858409be/Allan-Campbell" xr:uid="{86B9F912-10FD-41AB-8C90-B71181EA24CC}"/>
    <hyperlink ref="C64" r:id="rId246" display="https://fbref.com/en/country/SCO/Scotland-Football" xr:uid="{E64C86E1-AC84-4FD4-B83A-C7593526742B}"/>
    <hyperlink ref="E64" r:id="rId247" display="https://fbref.com/en/squads/e297cd13/Luton-Town-Stats" xr:uid="{C811FAEB-C5C6-4824-AD28-5F416BFBAFA8}"/>
    <hyperlink ref="AD64" r:id="rId248" display="https://fbref.com/en/players/858409be/matchlogs/2023-2024/summary/Allan-Campbell-Match-Logs" xr:uid="{D5B82ACF-19AC-42B5-A8FC-DE222BB3E165}"/>
    <hyperlink ref="B65" r:id="rId249" display="https://fbref.com/en/players/4506aec5/Thomas-Cannon" xr:uid="{32F2BB15-3D42-4A0E-BC79-9D238BA93A9D}"/>
    <hyperlink ref="C65" r:id="rId250" display="https://fbref.com/en/country/IRL/Republic-of-Ireland-Football" xr:uid="{1749A4E7-D0E4-4508-AC93-061F7262B732}"/>
    <hyperlink ref="E65" r:id="rId251" display="https://fbref.com/en/squads/d3fd31cc/Everton-Stats" xr:uid="{F1BC9DB1-FD6E-4A1C-86B6-6DFEA39AA46D}"/>
    <hyperlink ref="AD65" r:id="rId252" display="https://fbref.com/en/players/4506aec5/matchlogs/2023-2024/summary/Thomas-Cannon-Match-Logs" xr:uid="{C332C3BA-DE25-40D2-A574-C9A54B12639A}"/>
    <hyperlink ref="B66" r:id="rId253" display="https://fbref.com/en/players/b4a014b1/Diego-Carlos" xr:uid="{C32884FA-5BEE-4616-9326-C5451E64909D}"/>
    <hyperlink ref="C66" r:id="rId254" display="https://fbref.com/en/country/BRA/Brazil-Football" xr:uid="{487D6ED2-C2A3-479C-8FC5-8EF738480E46}"/>
    <hyperlink ref="E66" r:id="rId255" display="https://fbref.com/en/squads/8602292d/Aston-Villa-Stats" xr:uid="{8AC4F3D4-9E41-47DA-9BEF-954B019EEC8D}"/>
    <hyperlink ref="AD66" r:id="rId256" display="https://fbref.com/en/players/b4a014b1/matchlogs/2023-2024/summary/Diego-Carlos-Match-Logs" xr:uid="{BB4D6DE2-F820-42D6-A339-396E9C3A2196}"/>
    <hyperlink ref="B67" r:id="rId257" display="https://fbref.com/en/players/4d224fe8/Casemiro" xr:uid="{D40AF72E-4A8E-4A42-BA84-232421D4C088}"/>
    <hyperlink ref="C67" r:id="rId258" display="https://fbref.com/en/country/BRA/Brazil-Football" xr:uid="{9619553C-36C8-4879-A012-10B5109EEF82}"/>
    <hyperlink ref="E67" r:id="rId259" display="https://fbref.com/en/squads/19538871/Manchester-United-Stats" xr:uid="{0C79320E-0CB0-41AC-AEFF-2536799406B0}"/>
    <hyperlink ref="AD67" r:id="rId260" display="https://fbref.com/en/players/4d224fe8/matchlogs/2023-2024/summary/Casemiro-Match-Logs" xr:uid="{5F3234B2-9713-4D8F-AFF8-CEFAB5BADA80}"/>
    <hyperlink ref="B68" r:id="rId261" display="https://fbref.com/en/players/2389cdc2/Matty-Cash" xr:uid="{2873AE76-FC00-4322-B59F-4B1E0BA6DA67}"/>
    <hyperlink ref="C68" r:id="rId262" display="https://fbref.com/en/country/POL/Poland-Football" xr:uid="{0EB63C51-6A40-43A2-8D33-24533454769E}"/>
    <hyperlink ref="E68" r:id="rId263" display="https://fbref.com/en/squads/8602292d/Aston-Villa-Stats" xr:uid="{71ED2F97-24A2-43B1-9729-55E990EECA53}"/>
    <hyperlink ref="AD68" r:id="rId264" display="https://fbref.com/en/players/2389cdc2/matchlogs/2023-2024/summary/Matty-Cash-Match-Logs" xr:uid="{CFCB341E-179B-4C75-B90E-8AA7586B5EE4}"/>
    <hyperlink ref="B69" r:id="rId265" display="https://fbref.com/en/players/9cfbad36/Julio-Cesar-Enciso" xr:uid="{6B0EE928-7E22-4E44-8435-410250C2A1C8}"/>
    <hyperlink ref="C69" r:id="rId266" display="https://fbref.com/en/country/PAR/Paraguay-Football" xr:uid="{F823809E-39B5-4E6A-AB20-2442E303ECE9}"/>
    <hyperlink ref="E69" r:id="rId267" display="https://fbref.com/en/squads/d07537b9/Brighton-and-Hove-Albion-Stats" xr:uid="{72B33E31-A890-4F47-B355-A47DEDBC949E}"/>
    <hyperlink ref="AD69" r:id="rId268" display="https://fbref.com/en/players/9cfbad36/matchlogs/2023-2024/summary/Julio-Cesar-Enciso-Match-Logs" xr:uid="{095FC3E3-D692-4AD3-BF39-45F0C5034839}"/>
    <hyperlink ref="B70" r:id="rId269" display="https://fbref.com/en/players/dc6f5bdd/Calum-Chambers" xr:uid="{417D78D8-1AEF-4445-BC00-FAAF1DBC5C56}"/>
    <hyperlink ref="C70" r:id="rId270" display="https://fbref.com/en/country/ENG/England-Football" xr:uid="{FC0584E3-76A2-4CE3-9F41-1A965705CC31}"/>
    <hyperlink ref="E70" r:id="rId271" display="https://fbref.com/en/squads/8602292d/Aston-Villa-Stats" xr:uid="{59442297-AE4D-403F-B365-FB866CBF679F}"/>
    <hyperlink ref="AD70" r:id="rId272" display="https://fbref.com/en/players/dc6f5bdd/matchlogs/2023-2024/summary/Calum-Chambers-Match-Logs" xr:uid="{C92DFD3D-09AA-4FC5-AD91-8C00D91F055A}"/>
    <hyperlink ref="B71" r:id="rId273" display="https://fbref.com/en/players/d2424d1b/Ben-Chilwell" xr:uid="{BD4F3310-F223-4486-A195-31D96EDC6C50}"/>
    <hyperlink ref="C71" r:id="rId274" display="https://fbref.com/en/country/ENG/England-Football" xr:uid="{082C1146-8D4A-421D-8668-CD8DD0013939}"/>
    <hyperlink ref="E71" r:id="rId275" display="https://fbref.com/en/squads/cff3d9bb/Chelsea-Stats" xr:uid="{24D839F9-1081-4036-AB30-EAB45B4E1E79}"/>
    <hyperlink ref="AD71" r:id="rId276" display="https://fbref.com/en/players/d2424d1b/matchlogs/2023-2024/summary/Ben-Chilwell-Match-Logs" xr:uid="{9F32AD76-0AED-47EE-BE8F-53EA77D07E07}"/>
    <hyperlink ref="B72" r:id="rId277" display="https://fbref.com/en/players/2696b6a9/Tahith-Chong" xr:uid="{DDBBEA56-C6D8-4D63-BE55-C71719BC1CA9}"/>
    <hyperlink ref="C72" r:id="rId278" display="https://fbref.com/en/country/NED/Netherlands-Football" xr:uid="{882DD851-5009-4575-A9C7-AA89D7568C59}"/>
    <hyperlink ref="E72" r:id="rId279" display="https://fbref.com/en/squads/e297cd13/Luton-Town-Stats" xr:uid="{950B155B-F5B2-4250-9932-727EE54704D1}"/>
    <hyperlink ref="AD72" r:id="rId280" display="https://fbref.com/en/players/2696b6a9/matchlogs/2023-2024/summary/Tahith-Chong-Match-Logs" xr:uid="{83E0BF2A-E16E-4D77-B046-2C01C2850A3E}"/>
    <hyperlink ref="B73" r:id="rId281" display="https://fbref.com/en/players/26ce2263/Ryan-Christie" xr:uid="{3855A5C6-2A17-4D6F-9C9A-DE938B7DAEDE}"/>
    <hyperlink ref="C73" r:id="rId282" display="https://fbref.com/en/country/SCO/Scotland-Football" xr:uid="{452A1940-1558-4781-B5D6-004BD7697540}"/>
    <hyperlink ref="E73" r:id="rId283" display="https://fbref.com/en/squads/4ba7cbea/Bournemouth-Stats" xr:uid="{07BD1E3C-42A7-48F4-B27E-CB75ADBE41A4}"/>
    <hyperlink ref="AD73" r:id="rId284" display="https://fbref.com/en/players/26ce2263/matchlogs/2023-2024/summary/Ryan-Christie-Match-Logs" xr:uid="{12E65EA7-CA11-4184-84D0-4C64B3ABC89E}"/>
    <hyperlink ref="B74" r:id="rId285" display="https://fbref.com/en/players/b2f9c73e/Carney-Chukwuemeka" xr:uid="{99C8A0C6-A419-40FD-8B10-5E3C17DB3127}"/>
    <hyperlink ref="C74" r:id="rId286" display="https://fbref.com/en/country/ENG/England-Football" xr:uid="{A74D9D10-B093-49DF-AA1B-13EE634BF3E0}"/>
    <hyperlink ref="E74" r:id="rId287" display="https://fbref.com/en/squads/cff3d9bb/Chelsea-Stats" xr:uid="{5E4AA8FD-7DCB-47C3-A8D3-080927D30BA0}"/>
    <hyperlink ref="AD74" r:id="rId288" display="https://fbref.com/en/players/b2f9c73e/matchlogs/2023-2024/summary/Carney-Chukwuemeka-Match-Logs" xr:uid="{798B3B4A-9249-4FA8-93C2-C5B456B5D24B}"/>
    <hyperlink ref="B75" r:id="rId289" display="https://fbref.com/en/players/0442183b/Nathaniel-Clyne" xr:uid="{375B89F9-6C47-40A5-99B5-654BED3F234B}"/>
    <hyperlink ref="C75" r:id="rId290" display="https://fbref.com/en/country/ENG/England-Football" xr:uid="{38990E26-A8B6-4BFD-9E7F-2D884DF8EE40}"/>
    <hyperlink ref="E75" r:id="rId291" display="https://fbref.com/en/squads/47c64c55/Crystal-Palace-Stats" xr:uid="{85C3FC23-7ECC-4565-A1E0-C490C084CAB8}"/>
    <hyperlink ref="AD75" r:id="rId292" display="https://fbref.com/en/players/0442183b/matchlogs/2023-2024/summary/Nathaniel-Clyne-Match-Logs" xr:uid="{5EF14020-29BE-4789-BD36-F5F649103B24}"/>
    <hyperlink ref="B76" r:id="rId293" display="https://fbref.com/en/players/a8c19eb8/Nathan-Collins" xr:uid="{F28F7AE6-5DF8-46DE-8D60-43D3ED92F7C4}"/>
    <hyperlink ref="C76" r:id="rId294" display="https://fbref.com/en/country/IRL/Republic-of-Ireland-Football" xr:uid="{76EE4DEF-154F-45B2-A332-C0F184EE9B0D}"/>
    <hyperlink ref="E76" r:id="rId295" display="https://fbref.com/en/squads/cd051869/Brentford-Stats" xr:uid="{9E6C7052-0DCF-46DB-8287-20B8798828DB}"/>
    <hyperlink ref="AD76" r:id="rId296" display="https://fbref.com/en/players/a8c19eb8/matchlogs/2023-2024/summary/Nathan-Collins-Match-Logs" xr:uid="{6BF1EE48-94BA-4385-B43D-BCB3FF75F45D}"/>
    <hyperlink ref="B77" r:id="rId297" display="https://fbref.com/en/players/700783e7/Levi-Colwill" xr:uid="{0158C748-1E87-4D6F-AC4D-F01DC7E41608}"/>
    <hyperlink ref="C77" r:id="rId298" display="https://fbref.com/en/country/ENG/England-Football" xr:uid="{F8751CEE-CBB6-45C4-932D-B4F834BE8EAE}"/>
    <hyperlink ref="E77" r:id="rId299" display="https://fbref.com/en/squads/cff3d9bb/Chelsea-Stats" xr:uid="{54A38B4A-6BF2-4A73-93AD-1FA57B55AD1D}"/>
    <hyperlink ref="AD77" r:id="rId300" display="https://fbref.com/en/players/700783e7/matchlogs/2023-2024/summary/Levi-Colwill-Match-Logs" xr:uid="{26C6D0DE-1994-4F4B-B1ED-902B9D0C9762}"/>
    <hyperlink ref="B78" r:id="rId301" display="https://fbref.com/en/players/74e12f1e/Jack-Cork" xr:uid="{07BC6FE4-A375-4279-8066-FD53F30F0650}"/>
    <hyperlink ref="C78" r:id="rId302" display="https://fbref.com/en/country/ENG/England-Football" xr:uid="{B55136F1-EE60-46A1-81E2-A88C9FBC0F1B}"/>
    <hyperlink ref="E78" r:id="rId303" display="https://fbref.com/en/squads/943e8050/Burnley-Stats" xr:uid="{14B202E2-9108-4035-B15F-5E08A6265D06}"/>
    <hyperlink ref="AD78" r:id="rId304" display="https://fbref.com/en/players/74e12f1e/matchlogs/2023-2024/summary/Jack-Cork-Match-Logs" xr:uid="{DBFEF4E4-B3A6-40F0-9247-18B8289DE57F}"/>
    <hyperlink ref="B79" r:id="rId305" display="https://fbref.com/en/players/beb391dd/Maxwel-Cornet" xr:uid="{9EA35EA7-F417-4C83-9FBE-09D1FD747EBE}"/>
    <hyperlink ref="C79" r:id="rId306" display="https://fbref.com/en/country/CIV/Cote-dIvoire-Football" xr:uid="{F36CDF91-87A3-41E5-9D5F-219ECC6B6281}"/>
    <hyperlink ref="E79" r:id="rId307" display="https://fbref.com/en/squads/7c21e445/West-Ham-United-Stats" xr:uid="{65192AC7-D01D-4A19-BFE0-ABCAD62BEE9D}"/>
    <hyperlink ref="AD79" r:id="rId308" display="https://fbref.com/en/players/beb391dd/matchlogs/2023-2024/summary/Maxwel-Cornet-Match-Logs" xr:uid="{A7FFEC1A-F3BB-40BD-BE2C-9B9311DED518}"/>
    <hyperlink ref="B80" r:id="rId309" display="https://fbref.com/en/players/fdf3cb77/Vladimir-Coufal" xr:uid="{F5EFC009-5DC1-499E-906D-CFF5EEC48E3A}"/>
    <hyperlink ref="C80" r:id="rId310" display="https://fbref.com/en/country/CZE/Czech-Republic-Football" xr:uid="{7DC001F8-576E-444B-A7D8-390892F9CDBF}"/>
    <hyperlink ref="E80" r:id="rId311" display="https://fbref.com/en/squads/7c21e445/West-Ham-United-Stats" xr:uid="{C10547C1-ED3A-47FE-9596-7655DD4ED1B3}"/>
    <hyperlink ref="AD80" r:id="rId312" display="https://fbref.com/en/players/fdf3cb77/matchlogs/2023-2024/summary/Vladimir-Coufal-Match-Logs" xr:uid="{3EEF783F-7C83-44BF-BDD7-4F31A2175CD3}"/>
    <hyperlink ref="B81" r:id="rId313" display="https://fbref.com/en/players/0ef89a37/Philippe-Coutinho" xr:uid="{2484ECF4-796E-4FA4-9658-4EE162878BD6}"/>
    <hyperlink ref="C81" r:id="rId314" display="https://fbref.com/en/country/BRA/Brazil-Football" xr:uid="{CC212B42-51F8-4EB6-8822-9BF665E704EC}"/>
    <hyperlink ref="E81" r:id="rId315" display="https://fbref.com/en/squads/8602292d/Aston-Villa-Stats" xr:uid="{3572FD2A-2E8F-40E2-98F9-0C79AA2C8C01}"/>
    <hyperlink ref="AD81" r:id="rId316" display="https://fbref.com/en/players/0ef89a37/matchlogs/2023-2024/summary/Philippe-Coutinho-Match-Logs" xr:uid="{9A8FB65B-547D-452B-A662-A9BDBD3551D4}"/>
    <hyperlink ref="B82" r:id="rId317" display="https://fbref.com/en/players/a5ca9127/Conor-Coventry" xr:uid="{889D6B96-7184-4E89-B3F3-EE8AE7724032}"/>
    <hyperlink ref="C82" r:id="rId318" display="https://fbref.com/en/country/IRL/Republic-of-Ireland-Football" xr:uid="{B2933B34-C7E7-443A-825A-C0DC117A275D}"/>
    <hyperlink ref="E82" r:id="rId319" display="https://fbref.com/en/squads/7c21e445/West-Ham-United-Stats" xr:uid="{48A57AD4-CE9E-496A-B86E-5CB342A1ECB6}"/>
    <hyperlink ref="AD82" r:id="rId320" display="https://fbref.com/en/players/a5ca9127/matchlogs/2023-2024/summary/Conor-Coventry-Match-Logs" xr:uid="{BFCC8448-B664-43DE-A006-9B66AFD1BAEF}"/>
    <hyperlink ref="B83" r:id="rId321" display="https://fbref.com/en/players/1daec722/Marc-Cucurella" xr:uid="{61170EDC-961D-47A6-A578-C7816EBBD4D6}"/>
    <hyperlink ref="C83" r:id="rId322" display="https://fbref.com/en/country/ESP/Spain-Football" xr:uid="{059A5C27-30D9-4BE6-B18A-8BD8238B4427}"/>
    <hyperlink ref="E83" r:id="rId323" display="https://fbref.com/en/squads/cff3d9bb/Chelsea-Stats" xr:uid="{F7A30E6C-49F2-46A6-AF74-D627F3474E25}"/>
    <hyperlink ref="AD83" r:id="rId324" display="https://fbref.com/en/players/1daec722/matchlogs/2023-2024/summary/Marc-Cucurella-Match-Logs" xr:uid="{1A46CE2D-5652-4A7F-B599-FAAD778144F6}"/>
    <hyperlink ref="B84" r:id="rId325" display="https://fbref.com/en/players/f6d7d690/Josh-Cullen" xr:uid="{A363EB86-5D5F-4DE4-ACBD-00E429A9EA56}"/>
    <hyperlink ref="C84" r:id="rId326" display="https://fbref.com/en/country/IRL/Republic-of-Ireland-Football" xr:uid="{0E080FE3-0B5F-4ECF-8D06-3EA57EF6F350}"/>
    <hyperlink ref="E84" r:id="rId327" display="https://fbref.com/en/squads/943e8050/Burnley-Stats" xr:uid="{22173643-5585-421E-AC37-898BE5500540}"/>
    <hyperlink ref="AD84" r:id="rId328" display="https://fbref.com/en/players/f6d7d690/matchlogs/2023-2024/summary/Josh-Cullen-Match-Logs" xr:uid="{6E9DA00B-3DFC-4CC6-AA2F-48F1ED9919EB}"/>
    <hyperlink ref="B85" r:id="rId329" display="https://fbref.com/en/players/dc62b55d/Matheus-Cunha" xr:uid="{D484DFA0-5393-4BBF-B0D0-782BF660F6B2}"/>
    <hyperlink ref="C85" r:id="rId330" display="https://fbref.com/en/country/BRA/Brazil-Football" xr:uid="{2064661D-F13B-401F-A657-CF25B4197AD5}"/>
    <hyperlink ref="E85" r:id="rId331" display="https://fbref.com/en/squads/8cec06e1/Wolverhampton-Wanderers-Stats" xr:uid="{1E5352B4-1F25-4E5C-A0FE-96B0E0302A0E}"/>
    <hyperlink ref="AD85" r:id="rId332" display="https://fbref.com/en/players/dc62b55d/matchlogs/2023-2024/summary/Matheus-Cunha-Match-Logs" xr:uid="{A04514F2-A377-4348-B7D6-E4630C2CB997}"/>
    <hyperlink ref="B86" r:id="rId333" display="https://fbref.com/en/players/db4ed67b/Mahmoud-Dahoud" xr:uid="{59B44127-8789-4582-B9F4-F09B70F5A996}"/>
    <hyperlink ref="C86" r:id="rId334" display="https://fbref.com/en/country/GER/Germany-Football" xr:uid="{5344090C-A363-48F1-B086-9DC7F36E0F94}"/>
    <hyperlink ref="E86" r:id="rId335" display="https://fbref.com/en/squads/d07537b9/Brighton-and-Hove-Albion-Stats" xr:uid="{56A89030-69C4-428E-B108-49006B59AF0A}"/>
    <hyperlink ref="AD86" r:id="rId336" display="https://fbref.com/en/players/db4ed67b/matchlogs/2023-2024/summary/Mahmoud-Dahoud-Match-Logs" xr:uid="{525D6245-942D-4B6C-ABDD-0C351A69B6E9}"/>
    <hyperlink ref="B87" r:id="rId337" display="https://fbref.com/en/players/93e08bce/Ameen-Al-Dakhil" xr:uid="{A9785645-6DE2-4E21-9DAB-70BCDE0E163E}"/>
    <hyperlink ref="C87" r:id="rId338" display="https://fbref.com/en/country/BEL/Belgium-Football" xr:uid="{7CC4C082-2DD3-40D5-9757-F4CD72B97B0B}"/>
    <hyperlink ref="E87" r:id="rId339" display="https://fbref.com/en/squads/943e8050/Burnley-Stats" xr:uid="{30EEA62D-A63A-48EA-8774-38B186C7E414}"/>
    <hyperlink ref="AD87" r:id="rId340" display="https://fbref.com/en/players/93e08bce/matchlogs/2023-2024/summary/Ameen-Al-Dakhil-Match-Logs" xr:uid="{24E97AC7-189D-447C-8EC1-97359F66C347}"/>
    <hyperlink ref="B88" r:id="rId341" display="https://fbref.com/en/players/d9565625/Diogo-Dalot" xr:uid="{15C90233-DCCC-496E-AF93-6487DA92B2DA}"/>
    <hyperlink ref="C88" r:id="rId342" display="https://fbref.com/en/country/POR/Portugal-Football" xr:uid="{6F822EA1-61CB-4AF9-9398-9AF08A39D0CC}"/>
    <hyperlink ref="E88" r:id="rId343" display="https://fbref.com/en/squads/19538871/Manchester-United-Stats" xr:uid="{D60DC9B3-9F47-4A61-8E66-C59BA78C7AE5}"/>
    <hyperlink ref="AD88" r:id="rId344" display="https://fbref.com/en/players/d9565625/matchlogs/2023-2024/summary/Diogo-Dalot-Match-Logs" xr:uid="{DE02DD8D-B6F0-4382-B630-135E5DC3C251}"/>
    <hyperlink ref="B89" r:id="rId345" display="https://fbref.com/en/players/215f3907/Mikkel-Damsgaard" xr:uid="{A494D62A-08BE-4000-8338-3E44E221AB52}"/>
    <hyperlink ref="C89" r:id="rId346" display="https://fbref.com/en/country/DEN/Denmark-Football" xr:uid="{F1A81249-78D0-468F-989B-8896E5F1364D}"/>
    <hyperlink ref="E89" r:id="rId347" display="https://fbref.com/en/squads/cd051869/Brentford-Stats" xr:uid="{6478A274-BBAC-4535-9924-704CD5FFDF03}"/>
    <hyperlink ref="AD89" r:id="rId348" display="https://fbref.com/en/players/215f3907/matchlogs/2023-2024/summary/Mikkel-Damsgaard-Match-Logs" xr:uid="{E3227661-D438-43AF-9FC0-EBD928BBE604}"/>
    <hyperlink ref="B90" r:id="rId349" display="https://fbref.com/en/players/a816dbfb/Danilo" xr:uid="{4D34C425-7942-4B66-A515-AD6DB3E7D3CB}"/>
    <hyperlink ref="C90" r:id="rId350" display="https://fbref.com/en/country/BRA/Brazil-Football" xr:uid="{A6A71171-34FA-4D58-849F-A56FB90FF77E}"/>
    <hyperlink ref="E90" r:id="rId351" display="https://fbref.com/en/squads/e4a775cb/Nottingham-Forest-Stats" xr:uid="{EC8F6EFB-5AD0-4CD6-8E90-490C98E0E3AE}"/>
    <hyperlink ref="AD90" r:id="rId352" display="https://fbref.com/en/players/a816dbfb/matchlogs/2023-2024/summary/Danilo-Match-Logs" xr:uid="{88E33CBC-1DFE-461F-848E-0F66B369C62D}"/>
    <hyperlink ref="B91" r:id="rId353" display="https://fbref.com/en/players/f08490a6/Arnaut-Danjuma" xr:uid="{1FDE5893-1CAC-4682-9FA9-8AB12A5FEEB3}"/>
    <hyperlink ref="C91" r:id="rId354" display="https://fbref.com/en/country/NED/Netherlands-Football" xr:uid="{6A07E8B5-B2D4-4685-B888-68DF0A8DAE2B}"/>
    <hyperlink ref="E91" r:id="rId355" display="https://fbref.com/en/squads/d3fd31cc/Everton-Stats" xr:uid="{936098CB-B34A-4875-8E3C-B82FFDE03E3A}"/>
    <hyperlink ref="AD91" r:id="rId356" display="https://fbref.com/en/players/f08490a6/matchlogs/2023-2024/summary/Arnaut-Danjuma-Match-Logs" xr:uid="{F87C89B8-F565-4FE4-B4FD-863A8737E730}"/>
    <hyperlink ref="B92" r:id="rId357" display="https://fbref.com/en/players/60344e4f/Josh-Dasilva" xr:uid="{EF358B4E-71B1-4401-93D0-C6073FBD8A72}"/>
    <hyperlink ref="C92" r:id="rId358" display="https://fbref.com/en/country/ENG/England-Football" xr:uid="{4C551232-B1A5-4B40-A5AF-4082A98E038E}"/>
    <hyperlink ref="E92" r:id="rId359" display="https://fbref.com/en/squads/cd051869/Brentford-Stats" xr:uid="{7FA00DB9-1E13-40FC-873C-9B9EC9A346A5}"/>
    <hyperlink ref="AD92" r:id="rId360" display="https://fbref.com/en/players/60344e4f/matchlogs/2023-2024/summary/Josh-Dasilva-Match-Logs" xr:uid="{AC0FF27D-28FA-4A7E-A94D-99297CE7E658}"/>
    <hyperlink ref="B93" r:id="rId361" display="https://fbref.com/en/players/71894777/Adam-Davies" xr:uid="{C9E5858D-3066-4ED8-926B-2486E6485B70}"/>
    <hyperlink ref="C93" r:id="rId362" display="https://fbref.com/en/country/WAL/Wales-Football" xr:uid="{F3B9CE40-3122-4805-B44A-A3B83B7E9485}"/>
    <hyperlink ref="E93" r:id="rId363" display="https://fbref.com/en/squads/1df6b87e/Sheffield-United-Stats" xr:uid="{3A8D9812-671F-4F99-960B-B53B125E60FC}"/>
    <hyperlink ref="AD93" r:id="rId364" display="https://fbref.com/en/players/71894777/matchlogs/2023-2024/summary/Adam-Davies-Match-Logs" xr:uid="{CF170E00-4B87-49AC-BA9F-F721127EFECA}"/>
    <hyperlink ref="B94" r:id="rId365" display="https://fbref.com/en/players/44781702/Ben-Davies" xr:uid="{C60FD44F-E401-4D94-97DE-C94AE14F0193}"/>
    <hyperlink ref="C94" r:id="rId366" display="https://fbref.com/en/country/WAL/Wales-Football" xr:uid="{D3B8C84A-B294-4635-89D4-77A3D55551F5}"/>
    <hyperlink ref="E94" r:id="rId367" display="https://fbref.com/en/squads/361ca564/Tottenham-Hotspur-Stats" xr:uid="{F46BCCC9-7D9C-471D-A890-DF7ACC7A4BB5}"/>
    <hyperlink ref="AD94" r:id="rId368" display="https://fbref.com/en/players/44781702/matchlogs/2023-2024/summary/Ben-Davies-Match-Logs" xr:uid="{7A531B69-B147-4616-AEAE-2E7F5815DED9}"/>
    <hyperlink ref="B95" r:id="rId369" display="https://fbref.com/en/players/3e9e06cb/Craig-Dawson" xr:uid="{72031852-636D-4BF2-A955-E6950C650FEA}"/>
    <hyperlink ref="C95" r:id="rId370" display="https://fbref.com/en/country/ENG/England-Football" xr:uid="{88B2184F-17BF-4AE7-90B2-8BA018E43EBC}"/>
    <hyperlink ref="E95" r:id="rId371" display="https://fbref.com/en/squads/8cec06e1/Wolverhampton-Wanderers-Stats" xr:uid="{F0C2FA54-00A7-4D93-8980-2DBDC5F68A35}"/>
    <hyperlink ref="AD95" r:id="rId372" display="https://fbref.com/en/players/3e9e06cb/matchlogs/2023-2024/summary/Craig-Dawson-Match-Logs" xr:uid="{8E73A217-006E-44C6-9BAF-794577ABA011}"/>
    <hyperlink ref="B96" r:id="rId373" display="https://fbref.com/en/players/e46012d4/Kevin-De-Bruyne" xr:uid="{53E8FD0E-93EB-49C1-AF5F-E5F4C35FD583}"/>
    <hyperlink ref="C96" r:id="rId374" display="https://fbref.com/en/country/BEL/Belgium-Football" xr:uid="{1C4F38D3-9EC0-416F-AFF7-565B80739FF8}"/>
    <hyperlink ref="E96" r:id="rId375" display="https://fbref.com/en/squads/b8fd03ef/Manchester-City-Stats" xr:uid="{27A79F2E-DEBE-43C3-B8D7-1A13518A7729}"/>
    <hyperlink ref="AD96" r:id="rId376" display="https://fbref.com/en/players/e46012d4/matchlogs/2023-2024/summary/Kevin-De-Bruyne-Match-Logs" xr:uid="{C1FFCDA9-7DE0-46C1-8461-393ECF5CDAD8}"/>
    <hyperlink ref="B97" r:id="rId377" display="https://fbref.com/en/players/aeed5c06/Moussa-Diaby" xr:uid="{5821DBE7-279F-480D-B991-554693AD3B90}"/>
    <hyperlink ref="C97" r:id="rId378" display="https://fbref.com/en/country/FRA/France-Football" xr:uid="{4BF959AC-BF85-4120-936E-3D9046404850}"/>
    <hyperlink ref="E97" r:id="rId379" display="https://fbref.com/en/squads/8602292d/Aston-Villa-Stats" xr:uid="{136DDF65-059B-460E-BB3D-533EC044D950}"/>
    <hyperlink ref="AD97" r:id="rId380" display="https://fbref.com/en/players/aeed5c06/matchlogs/2023-2024/summary/Moussa-Diaby-Match-Logs" xr:uid="{B40AE147-7BEE-48D7-97D2-CB8B5DE4C540}"/>
    <hyperlink ref="B98" r:id="rId381" display="https://fbref.com/en/players/4a1a9578/Luis-Diaz" xr:uid="{8739E8FB-708F-4C4F-9D5F-31344E57ED9D}"/>
    <hyperlink ref="C98" r:id="rId382" display="https://fbref.com/en/country/COL/Colombia-Football" xr:uid="{36C51707-4FDE-47BB-9A4D-0AF0B53EC5B2}"/>
    <hyperlink ref="E98" r:id="rId383" display="https://fbref.com/en/squads/822bd0ba/Liverpool-Stats" xr:uid="{1F8D6656-8471-464B-92B1-1064D68EC0E0}"/>
    <hyperlink ref="AD98" r:id="rId384" display="https://fbref.com/en/players/4a1a9578/matchlogs/2023-2024/summary/Luis-Diaz-Match-Logs" xr:uid="{21A9756F-467C-4E3E-9040-9C2112F0D0DE}"/>
    <hyperlink ref="B99" r:id="rId385" display="https://fbref.com/en/players/979cb300/Matt-Dibley-Dias" xr:uid="{9C3DBE74-C089-4680-ABC0-F2F608B817C0}"/>
    <hyperlink ref="C99" r:id="rId386" display="https://fbref.com/en/country/ENG/England-Football" xr:uid="{6B910E6E-CF1D-4393-B114-4BFDC072D377}"/>
    <hyperlink ref="E99" r:id="rId387" display="https://fbref.com/en/squads/fd962109/Fulham-Stats" xr:uid="{B8A9EAA1-3848-4A69-A627-84CEB685C4E0}"/>
    <hyperlink ref="AD99" r:id="rId388" display="https://fbref.com/en/players/979cb300/matchlogs/2023-2024/summary/Matt-Dibley-Dias-Match-Logs" xr:uid="{F363AD21-3AB8-4022-8E82-3D34EED85979}"/>
    <hyperlink ref="B100" r:id="rId389" display="https://fbref.com/en/players/1b84dbe1/Lucas-Digne" xr:uid="{26D2E8E5-CE78-4A42-8E4A-E99EF9ABF75F}"/>
    <hyperlink ref="C100" r:id="rId390" display="https://fbref.com/en/country/FRA/France-Football" xr:uid="{767AB8F9-F95A-45C9-A7DC-C763D43E95D9}"/>
    <hyperlink ref="E100" r:id="rId391" display="https://fbref.com/en/squads/8602292d/Aston-Villa-Stats" xr:uid="{939A2382-649E-44E0-B44B-4F85EA834D0A}"/>
    <hyperlink ref="AD100" r:id="rId392" display="https://fbref.com/en/players/1b84dbe1/matchlogs/2023-2024/summary/Lucas-Digne-Match-Logs" xr:uid="{C5198BD9-6C34-44E3-8325-5313045A702B}"/>
    <hyperlink ref="B101" r:id="rId393" display="https://fbref.com/en/players/a712ca2b/Issa-Diop" xr:uid="{8AD054FE-81BC-4DBE-A0EC-22DA48109873}"/>
    <hyperlink ref="C101" r:id="rId394" display="https://fbref.com/en/country/FRA/France-Football" xr:uid="{08FC1C74-235B-42E6-ADEB-CD02BCF5F259}"/>
    <hyperlink ref="E101" r:id="rId395" display="https://fbref.com/en/squads/fd962109/Fulham-Stats" xr:uid="{E0AF7348-1AAC-40E6-9320-1ECF83C32467}"/>
    <hyperlink ref="AD101" r:id="rId396" display="https://fbref.com/en/players/a712ca2b/matchlogs/2023-2024/summary/Issa-Diop-Match-Logs" xr:uid="{4EAAFE2E-9C3E-4E99-94F7-F67FC241465B}"/>
    <hyperlink ref="B102" r:id="rId397" display="https://fbref.com/en/players/ad82197c/Axel-Disasi" xr:uid="{E91792CE-7B3C-4187-AD80-4BA8E53D14C1}"/>
    <hyperlink ref="C102" r:id="rId398" display="https://fbref.com/en/country/FRA/France-Football" xr:uid="{61B6C911-46AE-43D9-B973-FEE80E63C8E8}"/>
    <hyperlink ref="E102" r:id="rId399" display="https://fbref.com/en/squads/cff3d9bb/Chelsea-Stats" xr:uid="{08D02070-0D12-4E76-882B-EC2F1F2F3451}"/>
    <hyperlink ref="AD102" r:id="rId400" display="https://fbref.com/en/players/ad82197c/matchlogs/2023-2024/summary/Axel-Disasi-Match-Logs" xr:uid="{FD3B7FA8-B7C8-42FF-AFD4-74527DA6549A}"/>
    <hyperlink ref="B103" r:id="rId401" display="https://fbref.com/en/players/733f1a7d/Ben-Doak" xr:uid="{FA7FC38E-E12F-4640-95F1-D49DC93CE4CD}"/>
    <hyperlink ref="C103" r:id="rId402" display="https://fbref.com/en/country/SCO/Scotland-Football" xr:uid="{61767CC6-4446-430E-B4AC-D489F79C8ACC}"/>
    <hyperlink ref="E103" r:id="rId403" display="https://fbref.com/en/squads/822bd0ba/Liverpool-Stats" xr:uid="{BC815E10-F6B2-48F7-95C5-822C698C0C8A}"/>
    <hyperlink ref="AD103" r:id="rId404" display="https://fbref.com/en/players/733f1a7d/matchlogs/2023-2024/summary/Ben-Doak-Match-Logs" xr:uid="{E3860637-2872-477B-A09C-D60DC7F53280}"/>
    <hyperlink ref="B104" r:id="rId405" display="https://fbref.com/en/players/e814e1cf/Lewis-Dobbin" xr:uid="{AE7077A8-EF75-4EBF-8F59-800F747BE0A8}"/>
    <hyperlink ref="C104" r:id="rId406" display="https://fbref.com/en/country/ENG/England-Football" xr:uid="{50AED86F-3B7F-45CF-BB48-7FCD5883B419}"/>
    <hyperlink ref="E104" r:id="rId407" display="https://fbref.com/en/squads/d3fd31cc/Everton-Stats" xr:uid="{0EE4DA13-907A-4C66-A726-80795CC0C68D}"/>
    <hyperlink ref="AD104" r:id="rId408" display="https://fbref.com/en/players/e814e1cf/matchlogs/2023-2024/summary/Lewis-Dobbin-Match-Logs" xr:uid="{CD9A75BA-E49F-446F-9F1A-85BE8D8D38AC}"/>
    <hyperlink ref="B105" r:id="rId409" display="https://fbref.com/en/players/d557d734/Matt-Doherty" xr:uid="{59F9A51C-E81F-40FB-AE67-A2CA4F63F645}"/>
    <hyperlink ref="C105" r:id="rId410" display="https://fbref.com/en/country/IRL/Republic-of-Ireland-Football" xr:uid="{9FF843F9-09B4-44D5-AF04-98D59AAB38B3}"/>
    <hyperlink ref="E105" r:id="rId411" display="https://fbref.com/en/squads/8cec06e1/Wolverhampton-Wanderers-Stats" xr:uid="{CB8326AF-C654-47FE-AE1B-52866EEFFAB9}"/>
    <hyperlink ref="AD105" r:id="rId412" display="https://fbref.com/en/players/d557d734/matchlogs/2023-2024/summary/Matt-Doherty-Match-Logs" xr:uid="{7767DF9B-7801-464A-BCA9-4E464B62DBD9}"/>
    <hyperlink ref="B106" r:id="rId413" display="https://fbref.com/en/players/67ac5bb8/Gabriel-Dos-Santos" xr:uid="{6839BD1A-C4D5-4CAC-B974-1257EA9CF1CD}"/>
    <hyperlink ref="C106" r:id="rId414" display="https://fbref.com/en/country/BRA/Brazil-Football" xr:uid="{4EE85ADB-26E5-4C49-9BB5-9996E0CF64D8}"/>
    <hyperlink ref="E106" r:id="rId415" display="https://fbref.com/en/squads/18bb7c10/Arsenal-Stats" xr:uid="{C738C1ED-4EA4-45A4-B659-CE0B525BF479}"/>
    <hyperlink ref="AD106" r:id="rId416" display="https://fbref.com/en/players/67ac5bb8/matchlogs/2023-2024/summary/Gabriel-Dos-Santos-Match-Logs" xr:uid="{6F96996E-AE15-4BB4-ADF8-57534E875646}"/>
    <hyperlink ref="B107" r:id="rId417" display="https://fbref.com/en/players/02b29014/Abdoulaye-Doucoure" xr:uid="{B8BCA490-86C6-44E1-BAFC-54A5D429B82F}"/>
    <hyperlink ref="C107" r:id="rId418" display="https://fbref.com/en/country/MLI/Mali-Football" xr:uid="{86538604-4A63-4ACA-A9D5-5F1AD18745BF}"/>
    <hyperlink ref="E107" r:id="rId419" display="https://fbref.com/en/squads/d3fd31cc/Everton-Stats" xr:uid="{54185B7C-6470-4BE3-B756-D324D16B3C28}"/>
    <hyperlink ref="AD107" r:id="rId420" display="https://fbref.com/en/players/02b29014/matchlogs/2023-2024/summary/Abdoulaye-Doucoure-Match-Logs" xr:uid="{660EA7CE-A380-406F-8EDE-6973BB03F4DC}"/>
    <hyperlink ref="B108" r:id="rId421" display="https://fbref.com/en/players/ce4f40c7/Cheick-Doucoure" xr:uid="{43F787A4-07C6-4D23-84ED-66E7100539E9}"/>
    <hyperlink ref="C108" r:id="rId422" display="https://fbref.com/en/country/MLI/Mali-Football" xr:uid="{0FDF0DC2-D94B-4830-81CC-A3F836A30AC1}"/>
    <hyperlink ref="E108" r:id="rId423" display="https://fbref.com/en/squads/47c64c55/Crystal-Palace-Stats" xr:uid="{FCF1A41B-1BB4-4FBE-82D8-03BDFA08E87B}"/>
    <hyperlink ref="AD108" r:id="rId424" display="https://fbref.com/en/players/ce4f40c7/matchlogs/2023-2024/summary/Cheick-Doucoure-Match-Logs" xr:uid="{FAA09C16-968F-4F36-B5A3-48D43BEE4684}"/>
    <hyperlink ref="B109" r:id="rId425" display="https://fbref.com/en/players/bf33b257/Alfie-Doughty" xr:uid="{87CCCE6C-D25D-4808-B1D3-E22A0ACAC5C6}"/>
    <hyperlink ref="C109" r:id="rId426" display="https://fbref.com/en/country/ENG/England-Football" xr:uid="{800D6FB7-AD0D-4D9A-9C35-23CC589AA919}"/>
    <hyperlink ref="E109" r:id="rId427" display="https://fbref.com/en/squads/e297cd13/Luton-Town-Stats" xr:uid="{C10A9D24-9F44-41C4-A267-14B11F3DCD03}"/>
    <hyperlink ref="AD109" r:id="rId428" display="https://fbref.com/en/players/bf33b257/matchlogs/2023-2024/summary/Alfie-Doughty-Match-Logs" xr:uid="{C478CECC-5405-4084-9C50-0224856FC7FE}"/>
    <hyperlink ref="B110" r:id="rId429" display="https://fbref.com/en/players/3a949a25/Martin-Dubravka" xr:uid="{11525E99-B0AA-414A-BB5C-BB517AB002ED}"/>
    <hyperlink ref="C110" r:id="rId430" display="https://fbref.com/en/country/SVK/Slovakia-Football" xr:uid="{EC4D088A-760E-47A4-BE4B-269CBBF71558}"/>
    <hyperlink ref="E110" r:id="rId431" display="https://fbref.com/en/squads/b2b47a98/Newcastle-United-Stats" xr:uid="{98A35D81-8B2C-4891-A0E8-D7B6E3CD07B1}"/>
    <hyperlink ref="AD110" r:id="rId432" display="https://fbref.com/en/players/3a949a25/matchlogs/2023-2024/summary/Martin-Dubravka-Match-Logs" xr:uid="{64DB7539-9CC0-47B9-BF2A-C2E6EFEE287C}"/>
    <hyperlink ref="B111" r:id="rId433" display="https://fbref.com/en/players/282f75f3/Lewis-Dunk" xr:uid="{5CCBFB0E-B472-4B04-99E7-0DCC421B1EEA}"/>
    <hyperlink ref="C111" r:id="rId434" display="https://fbref.com/en/country/ENG/England-Football" xr:uid="{D51FA4D9-54F5-4C96-8197-4C0AA737A34E}"/>
    <hyperlink ref="E111" r:id="rId435" display="https://fbref.com/en/squads/d07537b9/Brighton-and-Hove-Albion-Stats" xr:uid="{22F9B8B4-3724-4C7F-9DA7-1B98780CE417}"/>
    <hyperlink ref="AD111" r:id="rId436" display="https://fbref.com/en/players/282f75f3/matchlogs/2023-2024/summary/Lewis-Dunk-Match-Logs" xr:uid="{DA375274-F065-4F8D-916E-86E3A42BBA6B}"/>
    <hyperlink ref="B112" r:id="rId437" display="https://fbref.com/en/players/3bb7b8b4/Ederson" xr:uid="{B3090187-22B5-4D9E-B353-F4EC37D0874F}"/>
    <hyperlink ref="C112" r:id="rId438" display="https://fbref.com/en/country/BRA/Brazil-Football" xr:uid="{67CD3C86-E4E9-473C-9315-18BD9055EFAA}"/>
    <hyperlink ref="E112" r:id="rId439" display="https://fbref.com/en/squads/b8fd03ef/Manchester-City-Stats" xr:uid="{1B6E9632-CAE4-40E0-BAEB-7B20679740C6}"/>
    <hyperlink ref="AD112" r:id="rId440" display="https://fbref.com/en/players/3bb7b8b4/matchlogs/2023-2024/summary/Ederson-Match-Logs" xr:uid="{CB0CDD8D-D0B4-4833-899B-69E861DAFBDD}"/>
    <hyperlink ref="B113" r:id="rId441" display="https://fbref.com/en/players/0562b7f1/Odsonne-Edouard" xr:uid="{C9F1B117-6552-4BEE-805E-EC6121645902}"/>
    <hyperlink ref="C113" r:id="rId442" display="https://fbref.com/en/country/FRA/France-Football" xr:uid="{C3F13458-84DA-4C7C-85B2-D6CC2EBAAD86}"/>
    <hyperlink ref="E113" r:id="rId443" display="https://fbref.com/en/squads/47c64c55/Crystal-Palace-Stats" xr:uid="{B3BB6522-369D-4320-BFE2-78D48765A944}"/>
    <hyperlink ref="AD113" r:id="rId444" display="https://fbref.com/en/players/0562b7f1/matchlogs/2023-2024/summary/Odsonne-Edouard-Match-Logs" xr:uid="{852DB15F-8ABB-4256-B7EA-2584D68A8B30}"/>
    <hyperlink ref="B114" r:id="rId445" display="https://fbref.com/en/players/debe38a0/John-Egan" xr:uid="{574D4379-2C40-4E71-8D2A-F285D32AC664}"/>
    <hyperlink ref="C114" r:id="rId446" display="https://fbref.com/en/country/IRL/Republic-of-Ireland-Football" xr:uid="{21DD2686-F845-4B36-8252-1C596224C25B}"/>
    <hyperlink ref="E114" r:id="rId447" display="https://fbref.com/en/squads/1df6b87e/Sheffield-United-Stats" xr:uid="{E6AC87F6-A18F-4B9A-8E4C-B23281C04A91}"/>
    <hyperlink ref="AD114" r:id="rId448" display="https://fbref.com/en/players/debe38a0/matchlogs/2023-2024/summary/John-Egan-Match-Logs" xr:uid="{E92E03D3-8EAF-422A-B208-03767202130D}"/>
    <hyperlink ref="B115" r:id="rId449" display="https://fbref.com/en/players/3d554589/Hjalmar-Ekdal" xr:uid="{B5BB0231-8594-4601-8834-C53D374D1695}"/>
    <hyperlink ref="C115" r:id="rId450" display="https://fbref.com/en/country/SWE/Sweden-Football" xr:uid="{20DDF0CF-2DA9-431E-8B9C-A38F75D4FDC2}"/>
    <hyperlink ref="E115" r:id="rId451" display="https://fbref.com/en/squads/943e8050/Burnley-Stats" xr:uid="{FCD06312-1F17-4907-A42B-D04DC3AF15E9}"/>
    <hyperlink ref="AD115" r:id="rId452" display="https://fbref.com/en/players/3d554589/matchlogs/2023-2024/summary/Hjalmar-Ekdal-Match-Logs" xr:uid="{BED64609-FC64-44EF-AD62-A43DE3E7B2BD}"/>
    <hyperlink ref="B116" r:id="rId453" display="https://fbref.com/en/players/2fba6108/Anthony-Elanga" xr:uid="{7FA9187C-9EA4-4119-8981-1C551A8510DD}"/>
    <hyperlink ref="C116" r:id="rId454" display="https://fbref.com/en/country/SWE/Sweden-Football" xr:uid="{2D9EC1B2-AA41-44ED-BAE3-8853057E848B}"/>
    <hyperlink ref="E116" r:id="rId455" display="https://fbref.com/en/squads/e4a775cb/Nottingham-Forest-Stats" xr:uid="{E2B4897B-42C6-4AF0-B715-2308C77070FA}"/>
    <hyperlink ref="AD116" r:id="rId456" display="https://fbref.com/en/players/2fba6108/matchlogs/2023-2024/summary/Anthony-Elanga-Match-Logs" xr:uid="{F5DB0616-0CE6-4FFB-BA8F-36B7544DB00B}"/>
    <hyperlink ref="B117" r:id="rId457" display="https://fbref.com/en/players/b9e1436c/Harvey-Elliott" xr:uid="{4537EEC6-3960-4B1E-A79B-F861EBC9E631}"/>
    <hyperlink ref="C117" r:id="rId458" display="https://fbref.com/en/country/ENG/England-Football" xr:uid="{DF20E314-3DAD-4A49-B9BE-43340E409F87}"/>
    <hyperlink ref="E117" r:id="rId459" display="https://fbref.com/en/squads/822bd0ba/Liverpool-Stats" xr:uid="{266B5D65-97C3-4926-9D43-DDD6D2C73460}"/>
    <hyperlink ref="AD117" r:id="rId460" display="https://fbref.com/en/players/b9e1436c/matchlogs/2023-2024/summary/Harvey-Elliott-Match-Logs" xr:uid="{8E247496-9FB3-4ED3-BC7E-8E226AFC4DF0}"/>
    <hyperlink ref="B118" r:id="rId461" display="https://fbref.com/en/players/df8b52a5/Emerson" xr:uid="{71F6B9E8-EDBB-4CB5-8A49-3666BE405C03}"/>
    <hyperlink ref="C118" r:id="rId462" display="https://fbref.com/en/country/BRA/Brazil-Football" xr:uid="{C30F0A44-B01A-47A7-AFA6-D285A1531563}"/>
    <hyperlink ref="E118" r:id="rId463" display="https://fbref.com/en/squads/361ca564/Tottenham-Hotspur-Stats" xr:uid="{190CA4DE-9FFB-4DAD-8278-C2C0F5771CFE}"/>
    <hyperlink ref="AD118" r:id="rId464" display="https://fbref.com/en/players/df8b52a5/matchlogs/2023-2024/summary/Emerson-Match-Logs" xr:uid="{2F1C7BB8-D55D-4DE5-B131-70868285ACAE}"/>
    <hyperlink ref="B119" r:id="rId465" display="https://fbref.com/en/players/980522ec/Christian-Eriksen" xr:uid="{C68DB986-F7BE-4AD9-9510-AF1C8DE61AF9}"/>
    <hyperlink ref="C119" r:id="rId466" display="https://fbref.com/en/country/DEN/Denmark-Football" xr:uid="{26D85C6E-15F3-4E43-A843-BF5B5D151451}"/>
    <hyperlink ref="E119" r:id="rId467" display="https://fbref.com/en/squads/19538871/Manchester-United-Stats" xr:uid="{87D9FC86-16C5-4AD9-9B94-5BAFFC9CB313}"/>
    <hyperlink ref="AD119" r:id="rId468" display="https://fbref.com/en/players/980522ec/matchlogs/2023-2024/summary/Christian-Eriksen-Match-Logs" xr:uid="{5B07788B-2A58-4E7A-9F69-77561585A9AF}"/>
    <hyperlink ref="B120" r:id="rId469" display="https://fbref.com/en/players/d38fdf53/Pervis-Estupinan" xr:uid="{BF60C989-8CAC-465C-B746-803D8C89D949}"/>
    <hyperlink ref="C120" r:id="rId470" display="https://fbref.com/en/country/ECU/Ecuador-Football" xr:uid="{F3B96848-596C-4CED-AB33-DF226A26D32C}"/>
    <hyperlink ref="E120" r:id="rId471" display="https://fbref.com/en/squads/d07537b9/Brighton-and-Hove-Albion-Stats" xr:uid="{5030F4A3-0477-4570-B461-18BA5EF9FAEE}"/>
    <hyperlink ref="AD120" r:id="rId472" display="https://fbref.com/en/players/d38fdf53/matchlogs/2023-2024/summary/Pervis-Estupinan-Match-Logs" xr:uid="{F64A55E5-AA8C-4E32-9D2C-7B0E3339CDFE}"/>
    <hyperlink ref="B121" r:id="rId473" display="https://fbref.com/en/players/ae4fc6a4/Eberechi-Eze" xr:uid="{566AA85E-06B6-432D-A810-E279A8EEEB96}"/>
    <hyperlink ref="C121" r:id="rId474" display="https://fbref.com/en/country/ENG/England-Football" xr:uid="{954A4CED-6F32-4243-A265-30CC3F5B4518}"/>
    <hyperlink ref="E121" r:id="rId475" display="https://fbref.com/en/squads/47c64c55/Crystal-Palace-Stats" xr:uid="{F1A5B8E7-1178-40A6-81CC-5C490032653D}"/>
    <hyperlink ref="AD121" r:id="rId476" display="https://fbref.com/en/players/ae4fc6a4/matchlogs/2023-2024/summary/Eberechi-Eze-Match-Logs" xr:uid="{D97482CC-4057-4535-8EE1-92AACDA19499}"/>
    <hyperlink ref="B122" r:id="rId477" display="https://fbref.com/en/players/9328b835/Lukasz-Fabianski" xr:uid="{F8083FEA-76B3-4648-8267-603D0B634FEB}"/>
    <hyperlink ref="C122" r:id="rId478" display="https://fbref.com/en/country/POL/Poland-Football" xr:uid="{84F6FCCB-20CF-4602-920E-7233BB48BF1F}"/>
    <hyperlink ref="E122" r:id="rId479" display="https://fbref.com/en/squads/7c21e445/West-Ham-United-Stats" xr:uid="{6A06B085-2D48-4963-9719-CB280F6AB272}"/>
    <hyperlink ref="AD122" r:id="rId480" display="https://fbref.com/en/players/9328b835/matchlogs/2023-2024/summary/Lukasz-Fabianski-Match-Logs" xr:uid="{91ABAE88-85EC-4B6E-89A6-E8BD99E03F2D}"/>
    <hyperlink ref="B123" r:id="rId481" display="https://fbref.com/en/players/4596da74/Evan-Ferguson" xr:uid="{75DA3BB6-C54F-4E3A-94CE-4614F060B9DE}"/>
    <hyperlink ref="C123" r:id="rId482" display="https://fbref.com/en/country/IRL/Republic-of-Ireland-Football" xr:uid="{B9B3F702-2EAC-4D77-97A8-C7312ECD51AD}"/>
    <hyperlink ref="E123" r:id="rId483" display="https://fbref.com/en/squads/d07537b9/Brighton-and-Hove-Albion-Stats" xr:uid="{0644445F-A14A-4C87-BA4F-4B3B66068B93}"/>
    <hyperlink ref="AD123" r:id="rId484" display="https://fbref.com/en/players/4596da74/matchlogs/2023-2024/summary/Evan-Ferguson-Match-Logs" xr:uid="{388BCA35-5475-46E8-BF15-C34CA5CD88BD}"/>
    <hyperlink ref="B124" r:id="rId485" display="https://fbref.com/en/players/507c7bdf/Bruno-Fernandes" xr:uid="{9C458F0A-2437-4EB7-83D3-E993DCE3A263}"/>
    <hyperlink ref="C124" r:id="rId486" display="https://fbref.com/en/country/POR/Portugal-Football" xr:uid="{074DF0AF-BB95-486E-90A5-D0A7B81096FC}"/>
    <hyperlink ref="E124" r:id="rId487" display="https://fbref.com/en/squads/19538871/Manchester-United-Stats" xr:uid="{7052BA53-CA89-4FED-B1F4-4D72FA452E64}"/>
    <hyperlink ref="AD124" r:id="rId488" display="https://fbref.com/en/players/507c7bdf/matchlogs/2023-2024/summary/Bruno-Fernandes-Match-Logs" xr:uid="{F33DB45C-E86E-42B8-8015-8DB348A3D3E8}"/>
    <hyperlink ref="B125" r:id="rId489" display="https://fbref.com/en/players/5ff4ab71/Enzo-Fernandez" xr:uid="{9B423538-2213-417D-99A4-2A78E13EDD83}"/>
    <hyperlink ref="C125" r:id="rId490" display="https://fbref.com/en/country/ARG/Argentina-Football" xr:uid="{7D7AC843-1E7F-4416-AFC4-0EEED2E45105}"/>
    <hyperlink ref="E125" r:id="rId491" display="https://fbref.com/en/squads/cff3d9bb/Chelsea-Stats" xr:uid="{75558C9A-C18E-44D7-82D3-E26166BB72E9}"/>
    <hyperlink ref="AD125" r:id="rId492" display="https://fbref.com/en/players/5ff4ab71/matchlogs/2023-2024/summary/Enzo-Fernandez-Match-Logs" xr:uid="{1B0F0618-4CF0-4BCA-87CD-925621605375}"/>
    <hyperlink ref="B126" r:id="rId493" display="https://fbref.com/en/players/a92ab7be/Mark-Flekken" xr:uid="{E42CDE8C-69D6-44B8-9DE7-8D4F3CAA1FD2}"/>
    <hyperlink ref="C126" r:id="rId494" display="https://fbref.com/en/country/NED/Netherlands-Football" xr:uid="{DE7E2DBC-3998-4ACD-8FBE-FC42F43FBBCD}"/>
    <hyperlink ref="E126" r:id="rId495" display="https://fbref.com/en/squads/cd051869/Brentford-Stats" xr:uid="{D004BFFF-124D-4DFF-9451-D6B5AF052F3B}"/>
    <hyperlink ref="AD126" r:id="rId496" display="https://fbref.com/en/players/a92ab7be/matchlogs/2023-2024/summary/Mark-Flekken-Match-Logs" xr:uid="{A20FF9CB-1DB5-45C6-B778-C207D2A210A7}"/>
    <hyperlink ref="B127" r:id="rId497" display="https://fbref.com/en/players/ed1e53f3/Phil-Foden" xr:uid="{C963D499-05BF-4E93-8D9B-BA446BF7DCD7}"/>
    <hyperlink ref="C127" r:id="rId498" display="https://fbref.com/en/country/ENG/England-Football" xr:uid="{04DBF2F3-C8FA-461D-B968-56AEA4A82068}"/>
    <hyperlink ref="E127" r:id="rId499" display="https://fbref.com/en/squads/b8fd03ef/Manchester-City-Stats" xr:uid="{38A739E0-0C38-48EB-827C-EAFBC0F853B8}"/>
    <hyperlink ref="AD127" r:id="rId500" display="https://fbref.com/en/players/ed1e53f3/matchlogs/2023-2024/summary/Phil-Foden-Match-Logs" xr:uid="{D340DB8F-3DF5-4969-997F-D0842C487A81}"/>
    <hyperlink ref="B128" r:id="rId501" display="https://fbref.com/en/players/96cf7b61/Wes-Foderingham" xr:uid="{A1EB3519-B0D3-46BB-8272-4E9288A2E558}"/>
    <hyperlink ref="C128" r:id="rId502" display="https://fbref.com/en/country/ENG/England-Football" xr:uid="{2585BB01-FA4A-41FE-A023-555F7276712A}"/>
    <hyperlink ref="E128" r:id="rId503" display="https://fbref.com/en/squads/1df6b87e/Sheffield-United-Stats" xr:uid="{4F32CC83-A0BF-48DB-A438-9695D8184F8E}"/>
    <hyperlink ref="AD128" r:id="rId504" display="https://fbref.com/en/players/96cf7b61/matchlogs/2023-2024/summary/Wes-Foderingham-Match-Logs" xr:uid="{C79B9F80-0625-40D5-9384-8B83EF71734D}"/>
    <hyperlink ref="B129" r:id="rId505" display="https://fbref.com/en/players/82927de4/Pablo-Fornals" xr:uid="{0AE0EDA8-7913-49C0-82EF-2B414F7C8EA9}"/>
    <hyperlink ref="C129" r:id="rId506" display="https://fbref.com/en/country/ESP/Spain-Football" xr:uid="{4EAB25FE-465F-4C9B-8ACC-2DED51276DEB}"/>
    <hyperlink ref="E129" r:id="rId507" display="https://fbref.com/en/squads/7c21e445/West-Ham-United-Stats" xr:uid="{AE16D8EF-6B7A-4661-8010-2BA6C65D24AF}"/>
    <hyperlink ref="AD129" r:id="rId508" display="https://fbref.com/en/players/82927de4/matchlogs/2023-2024/summary/Pablo-Fornals-Match-Logs" xr:uid="{A3627902-6F66-40E2-910B-A06B735703FE}"/>
    <hyperlink ref="B130" r:id="rId509" display="https://fbref.com/en/players/f84a807c/Lyle-Foster" xr:uid="{9B711A93-8BB6-477E-BDF0-0DBB472E34AF}"/>
    <hyperlink ref="C130" r:id="rId510" display="https://fbref.com/en/country/RSA/South-Africa-Football" xr:uid="{760E2D24-C925-44A5-A21F-816BCC0E11A3}"/>
    <hyperlink ref="E130" r:id="rId511" display="https://fbref.com/en/squads/943e8050/Burnley-Stats" xr:uid="{587D2877-1BAB-4838-898D-F63D97891F5C}"/>
    <hyperlink ref="AD130" r:id="rId512" display="https://fbref.com/en/players/f84a807c/matchlogs/2023-2024/summary/Lyle-Foster-Match-Logs" xr:uid="{9C1B8942-F147-48EB-A9DD-F8C60486C58A}"/>
    <hyperlink ref="B131" r:id="rId513" display="https://fbref.com/en/players/38c29201/Aidan-Francis" xr:uid="{C2F0597A-4F8D-43C4-BC02-638D38BBBD46}"/>
    <hyperlink ref="C131" r:id="rId514" display="https://fbref.com/en/country/ENG/England-Football" xr:uid="{8A01A9AF-2D4C-4368-B39D-BA3951EA2364}"/>
    <hyperlink ref="E131" r:id="rId515" display="https://fbref.com/en/squads/e297cd13/Luton-Town-Stats" xr:uid="{C288D457-FB39-42D5-AF22-C3C54FE8AC66}"/>
    <hyperlink ref="AD131" r:id="rId516" display="https://fbref.com/en/players/38c29201/matchlogs/2023-2024/summary/Aidan-Francis-Match-Logs" xr:uid="{EA6BF882-EF20-4DC3-8F97-044D6AFEBA44}"/>
    <hyperlink ref="B132" r:id="rId517" display="https://fbref.com/en/players/98d2c2c4/Remo-Freuler" xr:uid="{DB5325CC-F9E8-436A-840F-80CB6AAB1A44}"/>
    <hyperlink ref="C132" r:id="rId518" display="https://fbref.com/en/country/SUI/Switzerland-Football" xr:uid="{95C25B2A-315E-461A-B99D-22D3463A30C0}"/>
    <hyperlink ref="E132" r:id="rId519" display="https://fbref.com/en/squads/e4a775cb/Nottingham-Forest-Stats" xr:uid="{088EAD8E-1ABC-4433-A4B3-C04566B7CA62}"/>
    <hyperlink ref="AD132" r:id="rId520" display="https://fbref.com/en/players/98d2c2c4/matchlogs/2023-2024/summary/Remo-Freuler-Match-Logs" xr:uid="{B1D0AC38-6209-4AF6-9CD8-E0164AF049D4}"/>
    <hyperlink ref="B133" r:id="rId521" display="https://fbref.com/en/players/1971591f/Cody-Gakpo" xr:uid="{5841C1A4-CA42-44C6-BC0D-A6364797F460}"/>
    <hyperlink ref="C133" r:id="rId522" display="https://fbref.com/en/country/NED/Netherlands-Football" xr:uid="{BF804C66-3DFB-4C53-A483-69E144546060}"/>
    <hyperlink ref="E133" r:id="rId523" display="https://fbref.com/en/squads/822bd0ba/Liverpool-Stats" xr:uid="{12AB93FB-B28D-4AE0-80BA-6E7D68D44AFE}"/>
    <hyperlink ref="AD133" r:id="rId524" display="https://fbref.com/en/players/1971591f/matchlogs/2023-2024/summary/Cody-Gakpo-Match-Logs" xr:uid="{00E30AAD-153C-4AE1-B97A-457097B39BC5}"/>
    <hyperlink ref="B134" r:id="rId525" display="https://fbref.com/en/players/c2731c10/Conor-Gallagher" xr:uid="{964FDC04-58A6-4546-9653-CF81A5B8541B}"/>
    <hyperlink ref="C134" r:id="rId526" display="https://fbref.com/en/country/ENG/England-Football" xr:uid="{E0C11E9B-BCF1-4E1B-BBB8-721D3FADF42C}"/>
    <hyperlink ref="E134" r:id="rId527" display="https://fbref.com/en/squads/cff3d9bb/Chelsea-Stats" xr:uid="{ED56E886-C2C8-4D4E-A05F-189AB4B355E9}"/>
    <hyperlink ref="AD134" r:id="rId528" display="https://fbref.com/en/players/c2731c10/matchlogs/2023-2024/summary/Conor-Gallagher-Match-Logs" xr:uid="{72F8DDFA-3636-47C7-A256-5C9F98245161}"/>
    <hyperlink ref="B135" r:id="rId529" display="https://fbref.com/en/players/72c812f3/Idrissa-Gana-Gueye" xr:uid="{A4E6F120-5B9F-462C-9A06-8954D923D60B}"/>
    <hyperlink ref="C135" r:id="rId530" display="https://fbref.com/en/country/SEN/Senegal-Football" xr:uid="{A25ABB69-E8C1-4D5B-AC9F-6C2C5F1614CB}"/>
    <hyperlink ref="E135" r:id="rId531" display="https://fbref.com/en/squads/d3fd31cc/Everton-Stats" xr:uid="{EEEE3128-55AC-486A-986E-0EFA9EC14D7A}"/>
    <hyperlink ref="AD135" r:id="rId532" display="https://fbref.com/en/players/72c812f3/matchlogs/2023-2024/summary/Idrissa-Gana-Gueye-Match-Logs" xr:uid="{FB7AB4DF-1617-4EFF-8F84-0B08A5B82155}"/>
    <hyperlink ref="B136" r:id="rId533" display="https://fbref.com/en/players/7aa8adfe/Alejandro-Garnacho" xr:uid="{E52CD2FE-881F-44F1-916F-AFD8D577227D}"/>
    <hyperlink ref="C136" r:id="rId534" display="https://fbref.com/en/country/ARG/Argentina-Football" xr:uid="{D28605DC-1C4F-48FC-B267-C236D4E87A8E}"/>
    <hyperlink ref="E136" r:id="rId535" display="https://fbref.com/en/squads/19538871/Manchester-United-Stats" xr:uid="{226F9C2B-AF7E-4E8F-88E0-E44CD8F77C1E}"/>
    <hyperlink ref="AD136" r:id="rId536" display="https://fbref.com/en/players/7aa8adfe/matchlogs/2023-2024/summary/Alejandro-Garnacho-Match-Logs" xr:uid="{C814263B-30FD-456E-9EA4-BE4800B704EB}"/>
    <hyperlink ref="B137" r:id="rId537" display="https://fbref.com/en/players/4e015693/James-Garner" xr:uid="{1E0814AF-85F6-40AD-99C6-D48998543179}"/>
    <hyperlink ref="C137" r:id="rId538" display="https://fbref.com/en/country/ENG/England-Football" xr:uid="{BD3B3D9F-BECA-428F-9208-02844D1261DC}"/>
    <hyperlink ref="E137" r:id="rId539" display="https://fbref.com/en/squads/d3fd31cc/Everton-Stats" xr:uid="{A745748A-FACA-4E98-B1E3-875794EEB93B}"/>
    <hyperlink ref="AD137" r:id="rId540" display="https://fbref.com/en/players/4e015693/matchlogs/2023-2024/summary/James-Garner-Match-Logs" xr:uid="{263E1DE5-839D-48D1-9EEB-63BE7837020B}"/>
    <hyperlink ref="B138" r:id="rId541" display="https://fbref.com/en/players/32f60ed8/Morgan-Gibbs-White" xr:uid="{AA9C73F0-086D-49C6-8981-95648B9AA3AA}"/>
    <hyperlink ref="C138" r:id="rId542" display="https://fbref.com/en/country/ENG/England-Football" xr:uid="{70C4F326-6062-41D5-8A44-F4570BBA1449}"/>
    <hyperlink ref="E138" r:id="rId543" display="https://fbref.com/en/squads/e4a775cb/Nottingham-Forest-Stats" xr:uid="{656C8BDC-1A08-49E3-8581-6BD362F8532B}"/>
    <hyperlink ref="AD138" r:id="rId544" display="https://fbref.com/en/players/32f60ed8/matchlogs/2023-2024/summary/Morgan-Gibbs-White-Match-Logs" xr:uid="{034154F7-DED2-461C-8F27-9038404D00F3}"/>
    <hyperlink ref="B139" r:id="rId545" display="https://fbref.com/en/players/df10e27c/Billy-Gilmour" xr:uid="{8CD1C497-2067-40F6-B168-5A4C4379E878}"/>
    <hyperlink ref="C139" r:id="rId546" display="https://fbref.com/en/country/SCO/Scotland-Football" xr:uid="{F0DD7677-5218-4538-A42F-587F1921D517}"/>
    <hyperlink ref="E139" r:id="rId547" display="https://fbref.com/en/squads/d07537b9/Brighton-and-Hove-Albion-Stats" xr:uid="{E90BB086-CB3A-4541-995A-A9254BC26D5D}"/>
    <hyperlink ref="AD139" r:id="rId548" display="https://fbref.com/en/players/df10e27c/matchlogs/2023-2024/summary/Billy-Gilmour-Match-Logs" xr:uid="{2F5791F5-690E-42D3-B97B-142432FD704C}"/>
    <hyperlink ref="B140" r:id="rId549" display="https://fbref.com/en/players/9f7c837d/Ben-Godfrey" xr:uid="{EFBE046D-24DE-448F-8511-1DAD1013EBA3}"/>
    <hyperlink ref="C140" r:id="rId550" display="https://fbref.com/en/country/ENG/England-Football" xr:uid="{5E0AB5D4-4BD7-431E-A2C7-176CA44BCCC4}"/>
    <hyperlink ref="E140" r:id="rId551" display="https://fbref.com/en/squads/d3fd31cc/Everton-Stats" xr:uid="{60AC09F5-E73F-4940-9DBD-802B6F9DA0F2}"/>
    <hyperlink ref="AD140" r:id="rId552" display="https://fbref.com/en/players/9f7c837d/matchlogs/2023-2024/summary/Ben-Godfrey-Match-Logs" xr:uid="{591F915D-88AC-4175-AF7F-A666C3560026}"/>
    <hyperlink ref="B141" r:id="rId553" display="https://fbref.com/en/players/1961b2aa/Andre-Gomes" xr:uid="{2ED823C2-A30B-45A3-A67B-340FE93C0BF7}"/>
    <hyperlink ref="C141" r:id="rId554" display="https://fbref.com/en/country/POR/Portugal-Football" xr:uid="{EC10685C-B726-47BB-A8A2-0A74C243A6D1}"/>
    <hyperlink ref="E141" r:id="rId555" display="https://fbref.com/en/squads/d3fd31cc/Everton-Stats" xr:uid="{2503CF27-47C6-4D19-8AF6-46FCA140598A}"/>
    <hyperlink ref="AD141" r:id="rId556" display="https://fbref.com/en/players/1961b2aa/matchlogs/2023-2024/summary/Andre-Gomes-Match-Logs" xr:uid="{39CF953C-5550-494B-831E-57304A99C43F}"/>
    <hyperlink ref="B142" r:id="rId557" display="https://fbref.com/en/players/8b57ad2c/Joao-Gomes" xr:uid="{E2145170-0DB7-483D-A950-F7023EA1FEDD}"/>
    <hyperlink ref="C142" r:id="rId558" display="https://fbref.com/en/country/BRA/Brazil-Football" xr:uid="{0D9411E2-138E-49EE-8386-C16613B41466}"/>
    <hyperlink ref="E142" r:id="rId559" display="https://fbref.com/en/squads/8cec06e1/Wolverhampton-Wanderers-Stats" xr:uid="{27F420ED-6026-4F56-93FD-E5D787BB84B3}"/>
    <hyperlink ref="AD142" r:id="rId560" display="https://fbref.com/en/players/8b57ad2c/matchlogs/2023-2024/summary/Joao-Gomes-Match-Logs" xr:uid="{72060819-DE21-47DF-AA8A-A09B090078F4}"/>
    <hyperlink ref="B143" r:id="rId561" display="https://fbref.com/en/players/f0caab96/Toti-Gomes" xr:uid="{3BEDD88B-0507-40B7-8F91-9E4F068637C2}"/>
    <hyperlink ref="C143" r:id="rId562" display="https://fbref.com/en/country/POR/Portugal-Football" xr:uid="{0E1F5FA1-A5EB-4ECA-8F41-14370A2A8537}"/>
    <hyperlink ref="E143" r:id="rId563" display="https://fbref.com/en/squads/8cec06e1/Wolverhampton-Wanderers-Stats" xr:uid="{4E42A460-F480-4C46-B750-FEE3F4D9774A}"/>
    <hyperlink ref="AD143" r:id="rId564" display="https://fbref.com/en/players/f0caab96/matchlogs/2023-2024/summary/Toti-Gomes-Match-Logs" xr:uid="{59342600-3C32-4266-908C-F40F8A569956}"/>
    <hyperlink ref="B144" r:id="rId565" display="https://fbref.com/en/players/7a11550b/Joe-Gomez" xr:uid="{096BC114-D205-4DB4-8043-0EB088906EE4}"/>
    <hyperlink ref="C144" r:id="rId566" display="https://fbref.com/en/country/ENG/England-Football" xr:uid="{B1C1CB7B-6332-45E8-A457-7EA011256F05}"/>
    <hyperlink ref="E144" r:id="rId567" display="https://fbref.com/en/squads/822bd0ba/Liverpool-Stats" xr:uid="{255526C0-5DDF-4876-B2A1-CF196A14DA00}"/>
    <hyperlink ref="AD144" r:id="rId568" display="https://fbref.com/en/players/7a11550b/matchlogs/2023-2024/summary/Joe-Gomez-Match-Logs" xr:uid="{47EAFACA-70D8-42CE-B188-625162B27D41}"/>
    <hyperlink ref="B145" r:id="rId569" display="https://fbref.com/en/players/01e5f06e/Sergio-Gomez" xr:uid="{5A7B4E43-3EC8-4E67-9430-8D08C8BC72E7}"/>
    <hyperlink ref="C145" r:id="rId570" display="https://fbref.com/en/country/ESP/Spain-Football" xr:uid="{DBF0B884-B2CE-4B2B-93D8-603FF64D47FE}"/>
    <hyperlink ref="E145" r:id="rId571" display="https://fbref.com/en/squads/b8fd03ef/Manchester-City-Stats" xr:uid="{A7FDDD69-A918-4E2C-AB7C-FF7F4332BD8A}"/>
    <hyperlink ref="AD145" r:id="rId572" display="https://fbref.com/en/players/01e5f06e/matchlogs/2023-2024/summary/Sergio-Gomez-Match-Logs" xr:uid="{F872E8F9-A2CB-47A3-A434-8ACF37BBBD62}"/>
    <hyperlink ref="B146" r:id="rId573" display="https://fbref.com/en/players/2bd83368/Anthony-Gordon" xr:uid="{35F70AAF-5B92-4115-B383-F0ECF7E72F0A}"/>
    <hyperlink ref="C146" r:id="rId574" display="https://fbref.com/en/country/ENG/England-Football" xr:uid="{D539A7CD-7E00-4415-8F20-B587E41BA114}"/>
    <hyperlink ref="E146" r:id="rId575" display="https://fbref.com/en/squads/b2b47a98/Newcastle-United-Stats" xr:uid="{FFD96EC9-E898-41FA-8290-186D10B4C31D}"/>
    <hyperlink ref="AD146" r:id="rId576" display="https://fbref.com/en/players/2bd83368/matchlogs/2023-2024/summary/Anthony-Gordon-Match-Logs" xr:uid="{73B8CAFC-63DC-4664-99B6-BF0721C20308}"/>
    <hyperlink ref="B147" r:id="rId577" display="https://fbref.com/en/players/d7e24aa1/John-Kymani-Gordon" xr:uid="{0B84AE25-1F72-4B10-AEED-7427CC8AE693}"/>
    <hyperlink ref="C147" r:id="rId578" display="https://fbref.com/en/country/ENG/England-Football" xr:uid="{CA7BBE85-EF29-4213-A018-6318C07F5A5F}"/>
    <hyperlink ref="E147" r:id="rId579" display="https://fbref.com/en/squads/47c64c55/Crystal-Palace-Stats" xr:uid="{5E5EC042-ABB1-40E1-BFBD-533E2C6DA4B3}"/>
    <hyperlink ref="AD147" r:id="rId580" display="https://fbref.com/en/players/d7e24aa1/matchlogs/2023-2024/summary/John-Kymani-Gordon-Match-Logs" xr:uid="{0F3CCE27-93B2-420C-B80C-A17089FE30E3}"/>
    <hyperlink ref="B148" r:id="rId581" display="https://fbref.com/en/players/b0b4fd3e/Jack-Grealish" xr:uid="{92A81581-4515-4FA2-B07D-AF0EE5E19547}"/>
    <hyperlink ref="C148" r:id="rId582" display="https://fbref.com/en/country/ENG/England-Football" xr:uid="{53E7C4FB-47B8-47C3-B4BE-66FE3A69D060}"/>
    <hyperlink ref="E148" r:id="rId583" display="https://fbref.com/en/squads/b8fd03ef/Manchester-City-Stats" xr:uid="{233FBED6-71A8-4535-B124-DF0072E89239}"/>
    <hyperlink ref="AD148" r:id="rId584" display="https://fbref.com/en/players/b0b4fd3e/matchlogs/2023-2024/summary/Jack-Grealish-Match-Logs" xr:uid="{DAA3AD40-72FC-4828-9820-BAC3387CF94C}"/>
    <hyperlink ref="B149" r:id="rId585" display="https://fbref.com/en/players/7eda24fe/Ben-Greenwood" xr:uid="{06EEB62D-9C84-4626-929B-BF02876335B9}"/>
    <hyperlink ref="C149" r:id="rId586" display="https://fbref.com/en/country/IRL/Republic-of-Ireland-Football" xr:uid="{6D96D20E-8FE0-4FCD-997E-71380BBA541F}"/>
    <hyperlink ref="E149" r:id="rId587" display="https://fbref.com/en/squads/4ba7cbea/Bournemouth-Stats" xr:uid="{B43149F5-2CA7-45B1-A32F-54CE06997BBB}"/>
    <hyperlink ref="AD149" r:id="rId588" display="https://fbref.com/en/players/7eda24fe/matchlogs/2023-2024/summary/Ben-Greenwood-Match-Logs" xr:uid="{DB1BFAC2-B1D0-4C2A-B8B9-80C84164027F}"/>
    <hyperlink ref="B150" r:id="rId589" display="https://fbref.com/en/players/8aec0537/Pascal-Gross" xr:uid="{12591C13-AC79-4F27-9CCC-D681AF96D943}"/>
    <hyperlink ref="C150" r:id="rId590" display="https://fbref.com/en/country/GER/Germany-Football" xr:uid="{A0376BB5-70B9-4743-B1EF-FD464877BE4F}"/>
    <hyperlink ref="E150" r:id="rId591" display="https://fbref.com/en/squads/d07537b9/Brighton-and-Hove-Albion-Stats" xr:uid="{85D976FF-82E1-4949-BDC9-475AB694C73C}"/>
    <hyperlink ref="AD150" r:id="rId592" display="https://fbref.com/en/players/8aec0537/matchlogs/2023-2024/summary/Pascal-Gross-Match-Logs" xr:uid="{34E7F5F6-AEB3-4708-AF96-CCA6677825C9}"/>
    <hyperlink ref="B151" r:id="rId593" display="https://fbref.com/en/players/d0706b27/Marc-Guehi" xr:uid="{C11379E3-FF88-4635-8F6D-6C50E410AE14}"/>
    <hyperlink ref="C151" r:id="rId594" display="https://fbref.com/en/country/ENG/England-Football" xr:uid="{BBB03BC1-680C-431D-9AA9-AD09D62692D7}"/>
    <hyperlink ref="E151" r:id="rId595" display="https://fbref.com/en/squads/47c64c55/Crystal-Palace-Stats" xr:uid="{1304504F-BCC6-46D8-95C3-162EFB6F694A}"/>
    <hyperlink ref="AD151" r:id="rId596" display="https://fbref.com/en/players/d0706b27/matchlogs/2023-2024/summary/Marc-Guehi-Match-Logs" xr:uid="{9BDB63DC-BB2B-4294-8A1E-5307747E3F71}"/>
    <hyperlink ref="B152" r:id="rId597" display="https://fbref.com/en/players/82518f62/Bruno-Guimaraes" xr:uid="{B2526290-212A-410F-A1B6-2C753AE29A94}"/>
    <hyperlink ref="C152" r:id="rId598" display="https://fbref.com/en/country/BRA/Brazil-Football" xr:uid="{E7726B12-D077-45B9-85E1-7F8CCCF7DCA9}"/>
    <hyperlink ref="E152" r:id="rId599" display="https://fbref.com/en/squads/b2b47a98/Newcastle-United-Stats" xr:uid="{9C24A34F-B43D-473D-9FFF-6ABF725F36A7}"/>
    <hyperlink ref="AD152" r:id="rId600" display="https://fbref.com/en/players/82518f62/matchlogs/2023-2024/summary/Bruno-Guimaraes-Match-Logs" xr:uid="{16D58913-4083-48EE-8B52-99BCE0A307F1}"/>
    <hyperlink ref="B153" r:id="rId601" display="https://fbref.com/en/players/d56b9520/Malo-Gusto" xr:uid="{6A3BF51A-C8DB-4CC2-B913-D5E1FC3F199F}"/>
    <hyperlink ref="C153" r:id="rId602" display="https://fbref.com/en/country/FRA/France-Football" xr:uid="{1D699B65-042B-44F3-A84D-C699FCA5578C}"/>
    <hyperlink ref="E153" r:id="rId603" display="https://fbref.com/en/squads/cff3d9bb/Chelsea-Stats" xr:uid="{E983ADD2-5789-49C8-BDCB-59B19B5FE377}"/>
    <hyperlink ref="AD153" r:id="rId604" display="https://fbref.com/en/players/d56b9520/matchlogs/2023-2024/summary/Malo-Gusto-Match-Logs" xr:uid="{B6E9BE4D-64C0-438C-A9EC-422341FCA01E}"/>
    <hyperlink ref="B154" r:id="rId605" display="https://fbref.com/en/players/5ad50391/Josko-Gvardiol" xr:uid="{01C268B0-80E5-4429-8C16-CF9CC8C683A3}"/>
    <hyperlink ref="C154" r:id="rId606" display="https://fbref.com/en/country/CRO/Croatia-Football" xr:uid="{3EE4FEA2-E9E5-42A7-B5A6-16E9EBAC9986}"/>
    <hyperlink ref="E154" r:id="rId607" display="https://fbref.com/en/squads/b8fd03ef/Manchester-City-Stats" xr:uid="{3659F12D-1444-41F5-B896-11317A1DF934}"/>
    <hyperlink ref="AD154" r:id="rId608" display="https://fbref.com/en/players/5ad50391/matchlogs/2023-2024/summary/Josko-Gvardiol-Match-Logs" xr:uid="{FDB62DFD-4D55-4E65-AE05-CBB165B2E2FB}"/>
    <hyperlink ref="B155" r:id="rId609" display="https://fbref.com/en/players/1f44ac21/Erling-Haaland" xr:uid="{4AD2340D-F8AA-41D4-B5B3-122120D2F244}"/>
    <hyperlink ref="C155" r:id="rId610" display="https://fbref.com/en/country/NOR/Norway-Football" xr:uid="{121188A5-55B3-4A04-8BD3-94994E3B2ED8}"/>
    <hyperlink ref="E155" r:id="rId611" display="https://fbref.com/en/squads/b8fd03ef/Manchester-City-Stats" xr:uid="{2809B825-9F9A-4BB7-A095-7813B27BF18F}"/>
    <hyperlink ref="AD155" r:id="rId612" display="https://fbref.com/en/players/1f44ac21/matchlogs/2023-2024/summary/Erling-Haaland-Match-Logs" xr:uid="{5284F6EF-3E34-4E4D-8235-C9EF5133C8F3}"/>
    <hyperlink ref="B156" r:id="rId613" display="https://fbref.com/en/players/a7588cdc/Antwoine-Hackford" xr:uid="{63687FF5-F9E5-46EF-886E-42752CCCB2D8}"/>
    <hyperlink ref="C156" r:id="rId614" display="https://fbref.com/en/country/ENG/England-Football" xr:uid="{12DD6058-7048-4D58-B6A1-4FD0A1467024}"/>
    <hyperlink ref="E156" r:id="rId615" display="https://fbref.com/en/squads/1df6b87e/Sheffield-United-Stats" xr:uid="{EC041E91-E5FE-498F-9A8D-54E39321A5D0}"/>
    <hyperlink ref="AD156" r:id="rId616" display="https://fbref.com/en/players/a7588cdc/matchlogs/2023-2024/summary/Antwoine-Hackford-Match-Logs" xr:uid="{B6E3BBE9-58C5-4582-AE43-2AE949590014}"/>
    <hyperlink ref="B157" r:id="rId617" display="https://fbref.com/en/players/fed7cb61/Kai-Havertz" xr:uid="{ED81152A-C036-439B-9F74-45A1AF46AE7E}"/>
    <hyperlink ref="C157" r:id="rId618" display="https://fbref.com/en/country/GER/Germany-Football" xr:uid="{A9DA5A17-E56E-4C7F-B458-5F3CF364F83C}"/>
    <hyperlink ref="E157" r:id="rId619" display="https://fbref.com/en/squads/18bb7c10/Arsenal-Stats" xr:uid="{FF6684A5-498B-4B2A-9ECC-AE54830D62FA}"/>
    <hyperlink ref="AD157" r:id="rId620" display="https://fbref.com/en/players/fed7cb61/matchlogs/2023-2024/summary/Kai-Havertz-Match-Logs" xr:uid="{FD1825D5-8E92-48DB-B263-9C25B0A20147}"/>
    <hyperlink ref="B158" r:id="rId621" display="https://fbref.com/en/players/4fd08daa/Jan-Paul-van-Hecke" xr:uid="{403D225C-B95A-4454-870F-810CD30B2E7D}"/>
    <hyperlink ref="C158" r:id="rId622" display="https://fbref.com/en/country/NED/Netherlands-Football" xr:uid="{09C4B368-874F-4DD9-9D81-683288A6A46E}"/>
    <hyperlink ref="E158" r:id="rId623" display="https://fbref.com/en/squads/d07537b9/Brighton-and-Hove-Albion-Stats" xr:uid="{72A5419E-BA67-4372-8B0B-3A52E5CFD2FD}"/>
    <hyperlink ref="AD158" r:id="rId624" display="https://fbref.com/en/players/4fd08daa/matchlogs/2023-2024/summary/Jan-Paul-van-Hecke-Match-Logs" xr:uid="{9666099D-DBD7-41E4-ACE6-A98A7FBE1F3D}"/>
    <hyperlink ref="B159" r:id="rId625" display="https://fbref.com/en/players/169fd162/Hwang-Hee-chan" xr:uid="{B85854E2-DB53-4C3A-8F9D-61A201A3F5ED}"/>
    <hyperlink ref="C159" r:id="rId626" display="https://fbref.com/en/country/KOR/Korea-Republic-Football" xr:uid="{B77CB5DE-E40C-4DED-A493-5821D5AF9442}"/>
    <hyperlink ref="E159" r:id="rId627" display="https://fbref.com/en/squads/8cec06e1/Wolverhampton-Wanderers-Stats" xr:uid="{5016A61A-FB7C-4A57-9E73-CA76C42B1BF5}"/>
    <hyperlink ref="AD159" r:id="rId628" display="https://fbref.com/en/players/169fd162/matchlogs/2023-2024/summary/Hwang-Hee-chan-Match-Logs" xr:uid="{14990DED-7923-4027-A644-105384AD2BF5}"/>
    <hyperlink ref="B160" r:id="rId629" display="https://fbref.com/en/players/e5a76dfe/Dean-Henderson" xr:uid="{F6F680BC-F60D-4DFA-A0F1-E66AADF8610B}"/>
    <hyperlink ref="C160" r:id="rId630" display="https://fbref.com/en/country/ENG/England-Football" xr:uid="{1C487B64-69B9-4594-A827-3EA80041969F}"/>
    <hyperlink ref="E160" r:id="rId631" display="https://fbref.com/en/squads/19538871/Manchester-United-Stats" xr:uid="{3BCB6DEA-11F0-4E5B-9B6C-7A43EDDDEC27}"/>
    <hyperlink ref="AD160" r:id="rId632" display="https://fbref.com/en/players/e5a76dfe/matchlogs/2023-2024/summary/Dean-Henderson-Match-Logs" xr:uid="{AC0D1B9E-735A-4F83-808F-65DC97480D4E}"/>
    <hyperlink ref="B161" r:id="rId633" display="https://fbref.com/en/players/8a3c1dc7/Rico-Henry" xr:uid="{02EE7100-043D-484B-A1FA-D31E62A151A5}"/>
    <hyperlink ref="C161" r:id="rId634" display="https://fbref.com/en/country/ENG/England-Football" xr:uid="{A08B8410-CB46-44F3-9A61-65A77117A0D7}"/>
    <hyperlink ref="E161" r:id="rId635" display="https://fbref.com/en/squads/cd051869/Brentford-Stats" xr:uid="{36AA3E0E-C9C0-4A4C-A854-285587687F08}"/>
    <hyperlink ref="AD161" r:id="rId636" display="https://fbref.com/en/players/8a3c1dc7/matchlogs/2023-2024/summary/Rico-Henry-Match-Logs" xr:uid="{8B6619CC-7A35-4633-BDB7-EA0E6C844E73}"/>
    <hyperlink ref="B162" r:id="rId637" display="https://fbref.com/en/players/92e7e919/Son-Heung-min" xr:uid="{81AD6A3A-E31B-42B6-B886-D2B5C1A72D6A}"/>
    <hyperlink ref="C162" r:id="rId638" display="https://fbref.com/en/country/KOR/Korea-Republic-Football" xr:uid="{422A45B0-D7F6-4584-93D2-B2CE42E9703B}"/>
    <hyperlink ref="E162" r:id="rId639" display="https://fbref.com/en/squads/361ca564/Tottenham-Hotspur-Stats" xr:uid="{2C62C184-5301-466F-9A7A-2CA9582165AC}"/>
    <hyperlink ref="AD162" r:id="rId640" display="https://fbref.com/en/players/92e7e919/matchlogs/2023-2024/summary/Son-Heung-min-Match-Logs" xr:uid="{A257E1D7-5BB2-4026-A70F-1E925E51E7A5}"/>
    <hyperlink ref="B163" r:id="rId641" display="https://fbref.com/en/players/1780bb4a/Aaron-Hickey" xr:uid="{AA9120AD-7F29-47E9-86F7-D66A849C78C8}"/>
    <hyperlink ref="C163" r:id="rId642" display="https://fbref.com/en/country/SCO/Scotland-Football" xr:uid="{72D1EE28-FE9B-45B5-967F-5F1663986704}"/>
    <hyperlink ref="E163" r:id="rId643" display="https://fbref.com/en/squads/cd051869/Brentford-Stats" xr:uid="{EB0CFC01-A263-4127-A208-7ED11545D943}"/>
    <hyperlink ref="AD163" r:id="rId644" display="https://fbref.com/en/players/1780bb4a/matchlogs/2023-2024/summary/Aaron-Hickey-Match-Logs" xr:uid="{44EC4F92-55E2-46FE-A276-0635AD5E3DB0}"/>
    <hyperlink ref="B164" r:id="rId645" display="https://fbref.com/en/players/69942fb3/James-Hill" xr:uid="{C7E50B30-2802-44C3-847F-B75FB5C1C2A6}"/>
    <hyperlink ref="C164" r:id="rId646" display="https://fbref.com/en/country/ENG/England-Football" xr:uid="{0A172CCB-2024-453D-BAAE-5C90A796F752}"/>
    <hyperlink ref="E164" r:id="rId647" display="https://fbref.com/en/squads/4ba7cbea/Bournemouth-Stats" xr:uid="{FA7C4EA5-5547-4E6F-A605-D07EE67485EC}"/>
    <hyperlink ref="AD164" r:id="rId648" display="https://fbref.com/en/players/69942fb3/matchlogs/2023-2024/summary/James-Hill-Match-Logs" xr:uid="{A6D44BB0-AC96-4F74-9AB4-47E170A8B2B8}"/>
    <hyperlink ref="B165" r:id="rId649" display="https://fbref.com/en/players/bd8a5d95/Joseph-Hodge" xr:uid="{BA808F08-E51E-4FA7-9CFE-B248CBEF5223}"/>
    <hyperlink ref="C165" r:id="rId650" display="https://fbref.com/en/country/IRL/Republic-of-Ireland-Football" xr:uid="{C326A59F-5908-41BF-8ED2-36ECC95A1631}"/>
    <hyperlink ref="E165" r:id="rId651" display="https://fbref.com/en/squads/8cec06e1/Wolverhampton-Wanderers-Stats" xr:uid="{8297C181-C3E0-4CD1-83B0-5DFBE2CE6F0A}"/>
    <hyperlink ref="AD165" r:id="rId652" display="https://fbref.com/en/players/bd8a5d95/matchlogs/2023-2024/summary/Joseph-Hodge-Match-Logs" xr:uid="{E8CC42F1-2C33-47EA-8C55-6FD3F3F913F5}"/>
    <hyperlink ref="B166" r:id="rId653" display="https://fbref.com/en/players/3f65d5ce/Ethan-Horvath" xr:uid="{E8E89048-D4FB-46ED-B017-51712087A2A4}"/>
    <hyperlink ref="C166" r:id="rId654" display="https://fbref.com/en/country/USA/United-States-Football" xr:uid="{2A2112E2-27C6-431D-B30D-53373E2F8AE6}"/>
    <hyperlink ref="E166" r:id="rId655" display="https://fbref.com/en/squads/e4a775cb/Nottingham-Forest-Stats" xr:uid="{21DB6DAA-D1F6-4791-B6EF-2C764B384E22}"/>
    <hyperlink ref="AD166" r:id="rId656" display="https://fbref.com/en/players/3f65d5ce/matchlogs/2023-2024/summary/Ethan-Horvath-Match-Logs" xr:uid="{8BB06984-310C-482B-BC18-D7D684A6D33C}"/>
    <hyperlink ref="B167" r:id="rId657" display="https://fbref.com/en/players/8b04d6c1/Pierre-Hojbjerg" xr:uid="{A26B76FF-BD37-4828-AB22-D46C97F7E789}"/>
    <hyperlink ref="C167" r:id="rId658" display="https://fbref.com/en/country/DEN/Denmark-Football" xr:uid="{A0A40DE6-FA79-4889-AA4E-47F8EE18AA15}"/>
    <hyperlink ref="E167" r:id="rId659" display="https://fbref.com/en/squads/361ca564/Tottenham-Hotspur-Stats" xr:uid="{35EFF866-535C-484B-A037-2903E1CC8F8E}"/>
    <hyperlink ref="AD167" r:id="rId660" display="https://fbref.com/en/players/8b04d6c1/matchlogs/2023-2024/summary/Pierre-Hojbjerg-Match-Logs" xr:uid="{92F23D63-9E2C-465F-8D78-5EAB0B2E218A}"/>
    <hyperlink ref="B168" r:id="rId661" display="https://fbref.com/en/players/a4e85758/Igor" xr:uid="{3CA61958-E4E0-4E40-B125-B71F80E0A41F}"/>
    <hyperlink ref="C168" r:id="rId662" display="https://fbref.com/en/country/BRA/Brazil-Football" xr:uid="{2E60961E-2D68-4765-A973-EBE2D3026F58}"/>
    <hyperlink ref="E168" r:id="rId663" display="https://fbref.com/en/squads/d07537b9/Brighton-and-Hove-Albion-Stats" xr:uid="{79A66183-30DB-48A9-8D3E-3D2004773740}"/>
    <hyperlink ref="AD168" r:id="rId664" display="https://fbref.com/en/players/a4e85758/matchlogs/2023-2024/summary/Igor-Match-Logs" xr:uid="{7AB03F95-B03C-4475-9C4B-D6EDBF8AC499}"/>
    <hyperlink ref="B169" r:id="rId665" display="https://fbref.com/en/players/07802f7f/Danny-Ings" xr:uid="{3F78041D-4360-4070-AD90-BDE50246752F}"/>
    <hyperlink ref="C169" r:id="rId666" display="https://fbref.com/en/country/ENG/England-Football" xr:uid="{5AC2DEB0-C17B-4CC5-A870-DBC024E1D172}"/>
    <hyperlink ref="E169" r:id="rId667" display="https://fbref.com/en/squads/7c21e445/West-Ham-United-Stats" xr:uid="{DE29DBE5-B618-4C5A-AA12-D89B1FC15DD6}"/>
    <hyperlink ref="AD169" r:id="rId668" display="https://fbref.com/en/players/07802f7f/matchlogs/2023-2024/summary/Danny-Ings-Match-Logs" xr:uid="{0ECF4B2F-6E9F-418B-A37B-222F307C2108}"/>
    <hyperlink ref="B170" r:id="rId669" display="https://fbref.com/en/players/8e92be30/Alexander-Isak" xr:uid="{60BB3F51-455D-4EDD-8B94-DD7D335B62E4}"/>
    <hyperlink ref="C170" r:id="rId670" display="https://fbref.com/en/country/SWE/Sweden-Football" xr:uid="{F3DBB9A3-7781-42C1-8AA6-CBE4C34630FC}"/>
    <hyperlink ref="E170" r:id="rId671" display="https://fbref.com/en/squads/b2b47a98/Newcastle-United-Stats" xr:uid="{CFE06126-B880-4146-99D6-F26E0238F62F}"/>
    <hyperlink ref="AD170" r:id="rId672" display="https://fbref.com/en/players/8e92be30/matchlogs/2023-2024/summary/Alexander-Isak-Match-Logs" xr:uid="{4937E062-4BEA-4C9F-B791-3D4CE7147ECA}"/>
    <hyperlink ref="B171" r:id="rId673" display="https://fbref.com/en/players/6ca5ec4b/Alex-Iwobi" xr:uid="{C7878594-C62E-474C-A65E-60C7F76FF98F}"/>
    <hyperlink ref="C171" r:id="rId674" display="https://fbref.com/en/country/NGA/Nigeria-Football" xr:uid="{319E1FDC-2786-45DA-B033-1FCCCE0A4DC0}"/>
    <hyperlink ref="E171" r:id="rId675" display="https://fbref.com/en/squads/d3fd31cc/Everton-Stats" xr:uid="{6DB08A25-842E-4CEA-B6E0-FB3A8046E048}"/>
    <hyperlink ref="AD171" r:id="rId676" display="https://fbref.com/en/players/6ca5ec4b/matchlogs/2023-2024/summary/Alex-Iwobi-Match-Logs" xr:uid="{0BC31617-8E24-4FD1-94D4-759CE8E3F5A4}"/>
    <hyperlink ref="B172" r:id="rId677" display="https://fbref.com/en/players/9c36ed83/Nicolas-Jackson" xr:uid="{4771FBBD-0CB7-4A83-B03E-6B0697CE4284}"/>
    <hyperlink ref="C172" r:id="rId678" display="https://fbref.com/en/country/SEN/Senegal-Football" xr:uid="{BD12EA36-5E83-4497-AE37-C40AA9CF185C}"/>
    <hyperlink ref="E172" r:id="rId679" display="https://fbref.com/en/squads/cff3d9bb/Chelsea-Stats" xr:uid="{4AA36A10-EFF0-45AB-8BAA-90922C0F17E5}"/>
    <hyperlink ref="AD172" r:id="rId680" display="https://fbref.com/en/players/9c36ed83/matchlogs/2023-2024/summary/Nicolas-Jackson-Match-Logs" xr:uid="{B2DD594D-5C86-4816-8D14-A4911157E4CE}"/>
    <hyperlink ref="B173" r:id="rId681" display="https://fbref.com/en/players/aa81d8f8/Karl-Jakob-Hein" xr:uid="{5CF061F9-EA69-4A29-9663-3E18B0BD0577}"/>
    <hyperlink ref="C173" r:id="rId682" display="https://fbref.com/en/country/EST/Estonia-Football" xr:uid="{7DBB6468-33D3-402A-B82B-F52CB6A08BF5}"/>
    <hyperlink ref="E173" r:id="rId683" display="https://fbref.com/en/squads/18bb7c10/Arsenal-Stats" xr:uid="{97C20DB3-5C3A-482A-85A7-4A24284DAD36}"/>
    <hyperlink ref="AD173" r:id="rId684" display="https://fbref.com/en/players/aa81d8f8/matchlogs/2023-2024/summary/Karl-Jakob-Hein-Match-Logs" xr:uid="{533256E5-02EF-4F0C-882B-BEA74E6C007B}"/>
    <hyperlink ref="B174" r:id="rId685" display="https://fbref.com/en/players/1265a93a/Reece-James" xr:uid="{5708E1A7-7F95-4C9A-8378-07A33938B63A}"/>
    <hyperlink ref="C174" r:id="rId686" display="https://fbref.com/en/country/ENG/England-Football" xr:uid="{36215141-DCB4-43E0-A587-B94CDCEFC938}"/>
    <hyperlink ref="E174" r:id="rId687" display="https://fbref.com/en/squads/cff3d9bb/Chelsea-Stats" xr:uid="{AEB02C8C-36E4-4F02-9A7A-02FABE94D0F6}"/>
    <hyperlink ref="AD174" r:id="rId688" display="https://fbref.com/en/players/1265a93a/matchlogs/2023-2024/summary/Reece-James-Match-Logs" xr:uid="{D6460CD3-3FA1-4315-A3EE-D7A11511DB55}"/>
    <hyperlink ref="B175" r:id="rId689" display="https://fbref.com/en/players/8449d35e/Vitaly-Janelt" xr:uid="{EE68AB63-EDD8-4E1B-9577-A68A48694151}"/>
    <hyperlink ref="C175" r:id="rId690" display="https://fbref.com/en/country/GER/Germany-Football" xr:uid="{F574344C-57DB-4F8D-ACD6-90F08504318D}"/>
    <hyperlink ref="E175" r:id="rId691" display="https://fbref.com/en/squads/cd051869/Brentford-Stats" xr:uid="{7843F3E4-84C7-4B35-BAA0-3CED871CDCCB}"/>
    <hyperlink ref="AD175" r:id="rId692" display="https://fbref.com/en/players/8449d35e/matchlogs/2023-2024/summary/Vitaly-Janelt-Match-Logs" xr:uid="{FCD4B8B6-D479-4B7E-B37E-0597B679AD69}"/>
    <hyperlink ref="B176" r:id="rId693" display="https://fbref.com/en/players/0f134faf/Mathias-Jensen" xr:uid="{63192D1B-0AC9-47A1-9B40-4F2D7BBB98D8}"/>
    <hyperlink ref="C176" r:id="rId694" display="https://fbref.com/en/country/DEN/Denmark-Football" xr:uid="{BCA57D2C-5BAF-4452-A45C-9F8ED763BC4E}"/>
    <hyperlink ref="E176" r:id="rId695" display="https://fbref.com/en/squads/cd051869/Brentford-Stats" xr:uid="{218E82BE-8E1B-4DEB-931E-CB7738FB22F8}"/>
    <hyperlink ref="AD176" r:id="rId696" display="https://fbref.com/en/players/0f134faf/matchlogs/2023-2024/summary/Mathias-Jensen-Match-Logs" xr:uid="{EF58AF72-C324-45B8-9AFD-7827A9F3BAC6}"/>
    <hyperlink ref="B177" r:id="rId697" display="https://fbref.com/en/players/b561db50/Raul-Jimenez" xr:uid="{5DB21248-7A2B-4174-955C-52D7F84433E3}"/>
    <hyperlink ref="C177" r:id="rId698" display="https://fbref.com/en/country/MEX/Mexico-Football" xr:uid="{9F5A6BF4-695E-44C3-9D8A-E3660D5CBAFE}"/>
    <hyperlink ref="E177" r:id="rId699" display="https://fbref.com/en/squads/fd962109/Fulham-Stats" xr:uid="{AC700D20-98E7-4A02-9F1C-621B1889189F}"/>
    <hyperlink ref="AD177" r:id="rId700" display="https://fbref.com/en/players/b561db50/matchlogs/2023-2024/summary/Raul-Jimenez-Match-Logs" xr:uid="{3D6CB716-F46B-4381-8AF4-0602C3E78C80}"/>
    <hyperlink ref="B178" r:id="rId701" display="https://fbref.com/en/players/e8832875/Joao-Pedro" xr:uid="{9BF373BB-373C-4504-BB76-0811373980C8}"/>
    <hyperlink ref="C178" r:id="rId702" display="https://fbref.com/en/country/BRA/Brazil-Football" xr:uid="{FC123B9C-F3EB-4BAA-B55A-DB0EE5CBA41D}"/>
    <hyperlink ref="E178" r:id="rId703" display="https://fbref.com/en/squads/d07537b9/Brighton-and-Hove-Albion-Stats" xr:uid="{1BC4236F-CEE0-405B-82AF-D373B18428F9}"/>
    <hyperlink ref="AD178" r:id="rId704" display="https://fbref.com/en/players/e8832875/matchlogs/2023-2024/summary/Joao-Pedro-Match-Logs" xr:uid="{9B1CE6D1-802E-48AD-B7F1-AD298A0FD38E}"/>
    <hyperlink ref="B179" r:id="rId705" display="https://fbref.com/en/players/c17bfb65/Joelinton" xr:uid="{3098A4FB-8E27-44E7-BA69-DDA728C172A7}"/>
    <hyperlink ref="C179" r:id="rId706" display="https://fbref.com/en/country/BRA/Brazil-Football" xr:uid="{C35CFCA5-6FC1-4144-B58F-97DF506E4B4C}"/>
    <hyperlink ref="E179" r:id="rId707" display="https://fbref.com/en/squads/b2b47a98/Newcastle-United-Stats" xr:uid="{77042E3B-B7EA-4075-8D01-F26DE3EC07EB}"/>
    <hyperlink ref="AD179" r:id="rId708" display="https://fbref.com/en/players/c17bfb65/matchlogs/2023-2024/summary/Joelinton-Match-Logs" xr:uid="{49156F90-C4BB-40FF-AB4E-B14FCC479BE1}"/>
    <hyperlink ref="B180" r:id="rId709" display="https://fbref.com/en/players/73b1d65b/Ryan-John-Giles" xr:uid="{BD1BCD95-E582-4E78-BF5D-F04F2C6E3AA8}"/>
    <hyperlink ref="C180" r:id="rId710" display="https://fbref.com/en/country/ENG/England-Football" xr:uid="{62F44817-B478-4D15-9F58-214F183FCC11}"/>
    <hyperlink ref="E180" r:id="rId711" display="https://fbref.com/en/squads/e297cd13/Luton-Town-Stats" xr:uid="{1C1091BB-0933-41A4-854C-33CFC5D90F93}"/>
    <hyperlink ref="AD180" r:id="rId712" display="https://fbref.com/en/players/73b1d65b/matchlogs/2023-2024/summary/Ryan-John-Giles-Match-Logs" xr:uid="{B731F156-3858-428C-81ED-86C32C8A62E9}"/>
    <hyperlink ref="B181" r:id="rId713" display="https://fbref.com/en/players/9319781b/Ben-Johnson" xr:uid="{342BA4FF-0203-4AD0-A4D0-45FCEAB7B2B7}"/>
    <hyperlink ref="C181" r:id="rId714" display="https://fbref.com/en/country/ENG/England-Football" xr:uid="{3BEDE5A0-A30B-44D3-9BA7-E2D19E9165AF}"/>
    <hyperlink ref="E181" r:id="rId715" display="https://fbref.com/en/squads/7c21e445/West-Ham-United-Stats" xr:uid="{3AA2345F-0BEB-4D07-BD5B-A6C0D96E2F10}"/>
    <hyperlink ref="AD181" r:id="rId716" display="https://fbref.com/en/players/9319781b/matchlogs/2023-2024/summary/Ben-Johnson-Match-Logs" xr:uid="{3CC2FFDA-07BE-4910-AE4A-799B89E468D2}"/>
    <hyperlink ref="B182" r:id="rId717" display="https://fbref.com/en/players/0cd31129/Brennan-Johnson" xr:uid="{781F2C13-AD0F-460E-A18B-4205FBDC8C8D}"/>
    <hyperlink ref="C182" r:id="rId718" display="https://fbref.com/en/country/WAL/Wales-Football" xr:uid="{FD790399-810E-44BB-9B04-8A117753615C}"/>
    <hyperlink ref="E182" r:id="rId719" display="https://fbref.com/en/squads/e4a775cb/Nottingham-Forest-Stats" xr:uid="{5647AFEA-2A9C-41D8-9C24-286D821FCACE}"/>
    <hyperlink ref="AD182" r:id="rId720" display="https://fbref.com/en/players/0cd31129/matchlogs/2023-2024/summary/Brennan-Johnson-Match-Logs" xr:uid="{645DDDC0-17C8-4925-8D7E-505D1A75B1CA}"/>
    <hyperlink ref="B183" r:id="rId721" display="https://fbref.com/en/players/9e5708be/Sam-Johnstone" xr:uid="{945944F8-3E11-4BE7-8C4F-501F08BF1C77}"/>
    <hyperlink ref="C183" r:id="rId722" display="https://fbref.com/en/country/ENG/England-Football" xr:uid="{A4477776-79B3-43CA-B7D5-59D2F58CDEA9}"/>
    <hyperlink ref="E183" r:id="rId723" display="https://fbref.com/en/squads/47c64c55/Crystal-Palace-Stats" xr:uid="{0A154827-D9FF-4708-BC06-79ED31636462}"/>
    <hyperlink ref="AD183" r:id="rId724" display="https://fbref.com/en/players/9e5708be/matchlogs/2023-2024/summary/Sam-Johnstone-Match-Logs" xr:uid="{A72A0624-77FD-4973-A1BD-BFE1456F7399}"/>
    <hyperlink ref="B184" r:id="rId725" display="https://fbref.com/en/players/4fb9c88f/Curtis-Jones" xr:uid="{6804F0CF-6DF3-44CC-9B20-B5B4CDE8BB3B}"/>
    <hyperlink ref="C184" r:id="rId726" display="https://fbref.com/en/country/ENG/England-Football" xr:uid="{6CD86F5C-D8B0-4117-8B12-725166D16F9D}"/>
    <hyperlink ref="E184" r:id="rId727" display="https://fbref.com/en/squads/822bd0ba/Liverpool-Stats" xr:uid="{E0D1464A-8228-4FB3-AE95-11D5F0FD8FAA}"/>
    <hyperlink ref="AD184" r:id="rId728" display="https://fbref.com/en/players/4fb9c88f/matchlogs/2023-2024/summary/Curtis-Jones-Match-Logs" xr:uid="{29A8ADA4-5F33-4488-963D-8031BB3E2F0F}"/>
    <hyperlink ref="B185" r:id="rId729" display="https://fbref.com/en/players/45db685d/Jorginho" xr:uid="{FF09828A-F1E5-48E5-A321-B540C95D7AAE}"/>
    <hyperlink ref="C185" r:id="rId730" display="https://fbref.com/en/country/ITA/Italy-Football" xr:uid="{D5DF79A3-49E0-49BD-AC27-E61DAEC37C06}"/>
    <hyperlink ref="E185" r:id="rId731" display="https://fbref.com/en/squads/18bb7c10/Arsenal-Stats" xr:uid="{3E8B51FD-8063-4A2A-B572-34FE3AC88A51}"/>
    <hyperlink ref="AD185" r:id="rId732" display="https://fbref.com/en/players/45db685d/matchlogs/2023-2024/summary/Jorginho-Match-Logs" xr:uid="{0F3BA73F-011A-4A7B-8411-5D67B5551B7F}"/>
    <hyperlink ref="B186" r:id="rId733" display="https://fbref.com/en/players/178ae8f8/Diogo-Jota" xr:uid="{156D22F7-B50E-4C2E-801F-499F4124A696}"/>
    <hyperlink ref="C186" r:id="rId734" display="https://fbref.com/en/country/POR/Portugal-Football" xr:uid="{C12D5A80-8773-49E1-B09A-F1C04E1C39BA}"/>
    <hyperlink ref="E186" r:id="rId735" display="https://fbref.com/en/squads/822bd0ba/Liverpool-Stats" xr:uid="{B538E849-7A73-495E-8423-24D49A48768C}"/>
    <hyperlink ref="AD186" r:id="rId736" display="https://fbref.com/en/players/178ae8f8/matchlogs/2023-2024/summary/Diogo-Jota-Match-Logs" xr:uid="{F4534207-4475-42DC-9ECE-623AED2F457B}"/>
    <hyperlink ref="B187" r:id="rId737" display="https://fbref.com/en/players/f098c03e/Mads-Juel-Andersen" xr:uid="{312C0BDD-FBFF-49DB-B10C-399BBB0AA2C4}"/>
    <hyperlink ref="C187" r:id="rId738" display="https://fbref.com/en/country/DEN/Denmark-Football" xr:uid="{42EDA22C-7D0E-4974-AD26-C5501C05C6C6}"/>
    <hyperlink ref="E187" r:id="rId739" display="https://fbref.com/en/squads/e297cd13/Luton-Town-Stats" xr:uid="{1C3606AE-1249-4317-9342-BE90518810D5}"/>
    <hyperlink ref="AD187" r:id="rId740" display="https://fbref.com/en/players/f098c03e/matchlogs/2023-2024/summary/Mads-Juel-Andersen-Match-Logs" xr:uid="{A98AE019-6561-45BA-B628-368A00309B99}"/>
    <hyperlink ref="B188" r:id="rId741" display="https://fbref.com/en/players/570bb4b9/Hamed-Junior-Traore" xr:uid="{45DFEECF-3532-41A1-90F5-AA88DF4DEA2E}"/>
    <hyperlink ref="C188" r:id="rId742" display="https://fbref.com/en/country/CIV/Cote-dIvoire-Football" xr:uid="{2F3D1945-9101-4F0D-B278-FDA088B93B7F}"/>
    <hyperlink ref="E188" r:id="rId743" display="https://fbref.com/en/squads/4ba7cbea/Bournemouth-Stats" xr:uid="{83667351-A558-4DD5-9E9D-9001B7527B16}"/>
    <hyperlink ref="AD188" r:id="rId744" display="https://fbref.com/en/players/570bb4b9/matchlogs/2023-2024/summary/Hamed-Junior-Traore-Match-Logs" xr:uid="{0994DB33-7256-4314-B932-462EA41CFF94}"/>
    <hyperlink ref="B189" r:id="rId745" display="https://fbref.com/en/players/0db5d2c8/Mathias-Jorgensen" xr:uid="{BE862114-59BC-446A-86A7-EE2B384F7EA8}"/>
    <hyperlink ref="C189" r:id="rId746" display="https://fbref.com/en/country/DEN/Denmark-Football" xr:uid="{0FDF58B1-8307-451F-A516-F4465D327F4D}"/>
    <hyperlink ref="E189" r:id="rId747" display="https://fbref.com/en/squads/cd051869/Brentford-Stats" xr:uid="{9E873DFF-E504-4848-8AFF-FA91217B1FDB}"/>
    <hyperlink ref="AD189" r:id="rId748" display="https://fbref.com/en/players/0db5d2c8/matchlogs/2023-2024/summary/Mathias-Jorgensen-Match-Logs" xr:uid="{10D5B763-5A9B-4407-805D-5B34C0A292AD}"/>
    <hyperlink ref="B190" r:id="rId749" display="https://fbref.com/en/players/c066d1a5/Issa-Kabore" xr:uid="{C6C076C7-4432-487D-9EE0-A6384F2ADDFB}"/>
    <hyperlink ref="C190" r:id="rId750" display="https://fbref.com/en/country/BFA/Burkina-Faso-Football" xr:uid="{ADF2FC12-BEB1-4883-8EFB-41CCB8BB9BAE}"/>
    <hyperlink ref="E190" r:id="rId751" display="https://fbref.com/en/squads/e297cd13/Luton-Town-Stats" xr:uid="{B612D503-71DF-428E-853F-E399616869BC}"/>
    <hyperlink ref="AD190" r:id="rId752" display="https://fbref.com/en/players/c066d1a5/matchlogs/2023-2024/summary/Issa-Kabore-Match-Logs" xr:uid="{033BD8A6-811F-4FE0-9CC5-366C31F2F61C}"/>
    <hyperlink ref="B191" r:id="rId753" display="https://fbref.com/en/players/15f24fe7/Sasa-Kalajdzic" xr:uid="{28BBBBF3-FF22-452F-AE95-AF8B088C684C}"/>
    <hyperlink ref="C191" r:id="rId754" display="https://fbref.com/en/country/AUT/Austria-Football" xr:uid="{FAEE1122-7CD7-4028-8AB1-3CA7EE458796}"/>
    <hyperlink ref="E191" r:id="rId755" display="https://fbref.com/en/squads/8cec06e1/Wolverhampton-Wanderers-Stats" xr:uid="{08540455-9116-43C3-BE1C-76CA583C42F0}"/>
    <hyperlink ref="AD191" r:id="rId756" display="https://fbref.com/en/players/15f24fe7/matchlogs/2023-2024/summary/Sasa-Kalajdzic-Match-Logs" xr:uid="{1A8AFB85-3A81-4C35-A8DE-CD8195263F45}"/>
    <hyperlink ref="B192" r:id="rId757" display="https://fbref.com/en/players/cc77354e/Boubacar-Kamara" xr:uid="{07A7E226-D286-48A5-9B3C-8EB60AB21082}"/>
    <hyperlink ref="C192" r:id="rId758" display="https://fbref.com/en/country/FRA/France-Football" xr:uid="{20C61219-90A1-497B-AD15-CF6A1DD00D7B}"/>
    <hyperlink ref="E192" r:id="rId759" display="https://fbref.com/en/squads/8602292d/Aston-Villa-Stats" xr:uid="{D8B7991C-AA10-4660-A3BB-7E4E14432BB3}"/>
    <hyperlink ref="AD192" r:id="rId760" display="https://fbref.com/en/players/cc77354e/matchlogs/2023-2024/summary/Boubacar-Kamara-Match-Logs" xr:uid="{94200639-0D86-40F9-810B-75D88BE34AA3}"/>
    <hyperlink ref="B193" r:id="rId761" display="https://fbref.com/en/players/1caa93a5/Thomas-Kaminski" xr:uid="{C52FABB5-C7BA-4E8C-92D2-4CA6BD08F11F}"/>
    <hyperlink ref="C193" r:id="rId762" display="https://fbref.com/en/country/BEL/Belgium-Football" xr:uid="{C356C8AB-C7F3-410E-9E25-941F15139A36}"/>
    <hyperlink ref="E193" r:id="rId763" display="https://fbref.com/en/squads/e297cd13/Luton-Town-Stats" xr:uid="{194755BD-D715-44F0-99D1-4DEE828D54AA}"/>
    <hyperlink ref="AD193" r:id="rId764" display="https://fbref.com/en/players/1caa93a5/matchlogs/2023-2024/summary/Thomas-Kaminski-Match-Logs" xr:uid="{939C0880-84CD-41F4-A2F1-F27F9ECD3C15}"/>
    <hyperlink ref="B194" r:id="rId765" display="https://fbref.com/en/players/c5b7c315/Michael-Keane" xr:uid="{425A4D3E-35D2-4AF4-85C1-3F10E3C7529C}"/>
    <hyperlink ref="C194" r:id="rId766" display="https://fbref.com/en/country/ENG/England-Football" xr:uid="{C9C65FEF-EF51-4A76-9B0F-B1731DDA91CC}"/>
    <hyperlink ref="E194" r:id="rId767" display="https://fbref.com/en/squads/d3fd31cc/Everton-Stats" xr:uid="{C25D8FB1-F5DF-48BC-8E8C-A56ECE1A2A5D}"/>
    <hyperlink ref="AD194" r:id="rId768" display="https://fbref.com/en/players/c5b7c315/matchlogs/2023-2024/summary/Michael-Keane-Match-Logs" xr:uid="{A1610C13-0FDA-4F89-BE94-B0D8816F5026}"/>
    <hyperlink ref="B195" r:id="rId769" display="https://fbref.com/en/players/51dbeea9/Thilo-Kehrer" xr:uid="{B478C3F2-B2EF-4E95-B326-41820D61C288}"/>
    <hyperlink ref="C195" r:id="rId770" display="https://fbref.com/en/country/GER/Germany-Football" xr:uid="{3258CAE0-79AD-43DF-93A8-26F7F244D136}"/>
    <hyperlink ref="E195" r:id="rId771" display="https://fbref.com/en/squads/7c21e445/West-Ham-United-Stats" xr:uid="{349051C8-817D-4DDB-906A-4052BDB6A531}"/>
    <hyperlink ref="AD195" r:id="rId772" display="https://fbref.com/en/players/51dbeea9/matchlogs/2023-2024/summary/Thilo-Kehrer-Match-Logs" xr:uid="{CEFA919B-6A55-4715-9940-878ABE233DCA}"/>
    <hyperlink ref="B196" r:id="rId773" display="https://fbref.com/en/players/62d7ef38/Caoimhin-Kelleher" xr:uid="{93BEFBF7-3CC3-48C7-9894-42CD173EB019}"/>
    <hyperlink ref="C196" r:id="rId774" display="https://fbref.com/en/country/IRL/Republic-of-Ireland-Football" xr:uid="{DC325B41-8CDF-4180-937B-39337904C182}"/>
    <hyperlink ref="E196" r:id="rId775" display="https://fbref.com/en/squads/822bd0ba/Liverpool-Stats" xr:uid="{7E439A14-B7B1-42F0-ADF2-C3C7DA807279}"/>
    <hyperlink ref="AD196" r:id="rId776" display="https://fbref.com/en/players/62d7ef38/matchlogs/2023-2024/summary/Caoimhin-Kelleher-Match-Logs" xr:uid="{5D4A3834-E39F-47CD-B834-63FB83F0138A}"/>
    <hyperlink ref="B197" r:id="rId777" display="https://fbref.com/en/players/aa888da7/Omari-Kellyman" xr:uid="{81BC1A25-D2DE-4D64-9976-58260E97C7A8}"/>
    <hyperlink ref="E197" r:id="rId778" display="https://fbref.com/en/squads/8602292d/Aston-Villa-Stats" xr:uid="{CBFD52BF-F8B4-4CC3-9D2D-D6988873A74D}"/>
    <hyperlink ref="AD197" r:id="rId779" display="https://fbref.com/en/players/aa888da7/matchlogs/2023-2024/summary/Omari-Kellyman-Match-Logs" xr:uid="{EAF6D271-2A74-499E-9C74-EC6470A8848B}"/>
    <hyperlink ref="B198" r:id="rId780" display="https://fbref.com/en/players/0ad53bdc/Milos-Kerkez" xr:uid="{1A1DE741-2286-450D-9DE0-E1707EAA49F6}"/>
    <hyperlink ref="C198" r:id="rId781" display="https://fbref.com/en/country/HUN/Hungary-Football" xr:uid="{2836B153-EBF1-44C2-A2DA-2A5898C78A8B}"/>
    <hyperlink ref="E198" r:id="rId782" display="https://fbref.com/en/squads/4ba7cbea/Bournemouth-Stats" xr:uid="{BF4BC7DB-CFD9-45DC-AB28-E067D2C383A6}"/>
    <hyperlink ref="AD198" r:id="rId783" display="https://fbref.com/en/players/0ad53bdc/matchlogs/2023-2024/summary/Milos-Kerkez-Match-Logs" xr:uid="{BCF198D6-67F3-4807-A6A2-AA541E92BFED}"/>
    <hyperlink ref="B199" r:id="rId784" display="https://fbref.com/en/players/3eeda7dd/Gavin-Kilkenny" xr:uid="{8CB6B3CF-1063-41AE-8A77-87DDA78F0A9C}"/>
    <hyperlink ref="C199" r:id="rId785" display="https://fbref.com/en/country/IRL/Republic-of-Ireland-Football" xr:uid="{4E2CC53D-2F91-422C-9C97-13F773DC26AC}"/>
    <hyperlink ref="E199" r:id="rId786" display="https://fbref.com/en/squads/4ba7cbea/Bournemouth-Stats" xr:uid="{A5F338A5-9AC4-4D20-8606-91BE4277FF34}"/>
    <hyperlink ref="AD199" r:id="rId787" display="https://fbref.com/en/players/3eeda7dd/matchlogs/2023-2024/summary/Gavin-Kilkenny-Match-Logs" xr:uid="{EDC51868-7310-4B26-A2A0-35F1388A96C0}"/>
    <hyperlink ref="B200" r:id="rId788" display="https://fbref.com/en/players/d0f72bf1/Max-Kilman" xr:uid="{0EF2DD32-6581-4A4F-8AD7-63FDB32B5340}"/>
    <hyperlink ref="C200" r:id="rId789" display="https://fbref.com/en/country/ENG/England-Football" xr:uid="{501302B3-BB4E-4D6F-B653-AB04A59C3E96}"/>
    <hyperlink ref="E200" r:id="rId790" display="https://fbref.com/en/squads/8cec06e1/Wolverhampton-Wanderers-Stats" xr:uid="{865FDCDE-5B28-43DF-9CC4-C923B72B3226}"/>
    <hyperlink ref="AD200" r:id="rId791" display="https://fbref.com/en/players/d0f72bf1/matchlogs/2023-2024/summary/Max-Kilman-Match-Logs" xr:uid="{33F1AE56-68B1-4D61-921D-C6E1E068A182}"/>
    <hyperlink ref="B201" r:id="rId792" display="https://fbref.com/en/players/dc3e663e/Jakub-Kiwior" xr:uid="{8697BCC6-8C95-4CF5-897B-E119DC749D08}"/>
    <hyperlink ref="C201" r:id="rId793" display="https://fbref.com/en/country/POL/Poland-Football" xr:uid="{C2865129-1C73-4591-86D1-D9B552E5FBA6}"/>
    <hyperlink ref="E201" r:id="rId794" display="https://fbref.com/en/squads/18bb7c10/Arsenal-Stats" xr:uid="{5F0FBB42-A1C8-4111-94D3-0AC4F46C2CB8}"/>
    <hyperlink ref="AD201" r:id="rId795" display="https://fbref.com/en/players/dc3e663e/matchlogs/2023-2024/summary/Jakub-Kiwior-Match-Logs" xr:uid="{0FAAECA7-B715-47A5-B012-98037324AB5F}"/>
    <hyperlink ref="B202" r:id="rId796" display="https://fbref.com/en/players/4c3a6744/Justin-Kluivert" xr:uid="{D26988C7-7292-4020-BF6B-89F43710F0A3}"/>
    <hyperlink ref="C202" r:id="rId797" display="https://fbref.com/en/country/NED/Netherlands-Football" xr:uid="{46D9154A-6350-48FA-A87E-CEAD48A025D5}"/>
    <hyperlink ref="E202" r:id="rId798" display="https://fbref.com/en/squads/4ba7cbea/Bournemouth-Stats" xr:uid="{B7D0BAE1-C110-4F7B-99F8-C02CC2A47ACD}"/>
    <hyperlink ref="AD202" r:id="rId799" display="https://fbref.com/en/players/4c3a6744/matchlogs/2023-2024/summary/Justin-Kluivert-Match-Logs" xr:uid="{2485F470-05A6-4476-B6EE-D7726BC9472C}"/>
    <hyperlink ref="B203" r:id="rId800" display="https://fbref.com/en/players/fc076f78/Luca-Koleosho" xr:uid="{FFCD42B3-F5B4-44A2-97C7-F431197EA93F}"/>
    <hyperlink ref="C203" r:id="rId801" display="https://fbref.com/en/country/ITA/Italy-Football" xr:uid="{A5AA4A35-C27B-45A6-AF9B-4324197CB8A8}"/>
    <hyperlink ref="E203" r:id="rId802" display="https://fbref.com/en/squads/943e8050/Burnley-Stats" xr:uid="{432D214F-C462-492D-9A3E-63B55671EC47}"/>
    <hyperlink ref="AD203" r:id="rId803" display="https://fbref.com/en/players/fc076f78/matchlogs/2023-2024/summary/Luca-Koleosho-Match-Logs" xr:uid="{90F6A347-B0F0-4267-9CD7-8A01C6C9FDDA}"/>
    <hyperlink ref="B204" r:id="rId804" display="https://fbref.com/en/players/5ed9b537/Ibrahima-Konate" xr:uid="{977F78FE-9F85-4744-A7F5-4DB2314080F4}"/>
    <hyperlink ref="C204" r:id="rId805" display="https://fbref.com/en/country/FRA/France-Football" xr:uid="{33CC0D7F-9A29-4B39-8C4A-06CEE45A43D9}"/>
    <hyperlink ref="E204" r:id="rId806" display="https://fbref.com/en/squads/822bd0ba/Liverpool-Stats" xr:uid="{49BEBFF1-1229-41A6-9371-1282E76DD4C3}"/>
    <hyperlink ref="AD204" r:id="rId807" display="https://fbref.com/en/players/5ed9b537/matchlogs/2023-2024/summary/Ibrahima-Konate-Match-Logs" xr:uid="{785D97EB-6AB1-43EA-AB93-BC2941EAD3A4}"/>
    <hyperlink ref="B205" r:id="rId808" display="https://fbref.com/en/players/0313a347/Ezri-Konsa" xr:uid="{0909E011-9C37-4D73-ABC5-9B83FB96BD9D}"/>
    <hyperlink ref="C205" r:id="rId809" display="https://fbref.com/en/country/ENG/England-Football" xr:uid="{CB4C3D4C-0D78-40C5-A641-F75897534AA7}"/>
    <hyperlink ref="E205" r:id="rId810" display="https://fbref.com/en/squads/8602292d/Aston-Villa-Stats" xr:uid="{2F718F9B-886D-4413-810B-59FEB8C030C1}"/>
    <hyperlink ref="AD205" r:id="rId811" display="https://fbref.com/en/players/0313a347/matchlogs/2023-2024/summary/Ezri-Konsa-Match-Logs" xr:uid="{686C04D7-F340-46A0-9039-74672AA0FC7F}"/>
    <hyperlink ref="B206" r:id="rId812" display="https://fbref.com/en/players/8d3c902d/Cheikhou-Kouyate" xr:uid="{B119DB46-77E5-4EB3-87BB-6817CFE6B432}"/>
    <hyperlink ref="C206" r:id="rId813" display="https://fbref.com/en/country/SEN/Senegal-Football" xr:uid="{46095C28-B409-48AA-B491-9F212BB3297C}"/>
    <hyperlink ref="E206" r:id="rId814" display="https://fbref.com/en/squads/e4a775cb/Nottingham-Forest-Stats" xr:uid="{779CA0FF-22F7-4F75-8282-183F396B6BC2}"/>
    <hyperlink ref="AD206" r:id="rId815" display="https://fbref.com/en/players/8d3c902d/matchlogs/2023-2024/summary/Cheikhou-Kouyate-Match-Logs" xr:uid="{85DCCA67-DE31-4618-A40A-E57172A5BA00}"/>
    <hyperlink ref="B207" r:id="rId816" display="https://fbref.com/en/players/79c0821a/Mateo-Kovacic" xr:uid="{73BD0536-8663-4049-89A1-8EA771D3E0DC}"/>
    <hyperlink ref="C207" r:id="rId817" display="https://fbref.com/en/country/CRO/Croatia-Football" xr:uid="{E19749B9-892A-4D61-BDEC-AEED4C2E0090}"/>
    <hyperlink ref="E207" r:id="rId818" display="https://fbref.com/en/squads/b8fd03ef/Manchester-City-Stats" xr:uid="{BD428581-B413-4768-AB7A-B805DBFE7430}"/>
    <hyperlink ref="AD207" r:id="rId819" display="https://fbref.com/en/players/79c0821a/matchlogs/2023-2024/summary/Mateo-Kovacic-Match-Logs" xr:uid="{665E432D-3D98-4C7E-9BA2-8687BE917B82}"/>
    <hyperlink ref="B208" r:id="rId820" display="https://fbref.com/en/players/df3cda47/Dejan-Kulusevski" xr:uid="{AB15BF82-3507-4394-B268-9AF541CEACB5}"/>
    <hyperlink ref="C208" r:id="rId821" display="https://fbref.com/en/country/SWE/Sweden-Football" xr:uid="{68F5A9C6-4D9C-4EDE-A493-8F303CE886E8}"/>
    <hyperlink ref="E208" r:id="rId822" display="https://fbref.com/en/squads/361ca564/Tottenham-Hotspur-Stats" xr:uid="{1DCC9075-88A1-4729-B1AF-D01AAEEA7A63}"/>
    <hyperlink ref="AD208" r:id="rId823" display="https://fbref.com/en/players/df3cda47/matchlogs/2023-2024/summary/Dejan-Kulusevski-Match-Logs" xr:uid="{760E8862-5DD1-4C61-8DB5-6A0668E1EFEC}"/>
    <hyperlink ref="B209" r:id="rId824" display="https://fbref.com/en/players/119b9a8e/Aymeric-Laporte" xr:uid="{D54E1101-3B13-46A6-8BAD-E045830B7ACF}"/>
    <hyperlink ref="C209" r:id="rId825" display="https://fbref.com/en/country/ESP/Spain-Football" xr:uid="{D857566D-6F61-498B-BF3B-38A46229C4AA}"/>
    <hyperlink ref="E209" r:id="rId826" display="https://fbref.com/en/squads/b8fd03ef/Manchester-City-Stats" xr:uid="{EB7E68FD-1E53-447B-B104-077B17C10E10}"/>
    <hyperlink ref="AD209" r:id="rId827" display="https://fbref.com/en/players/119b9a8e/matchlogs/2023-2024/summary/Aymeric-Laporte-Match-Logs" xr:uid="{8EBC30F6-84D8-4A44-9ED4-E9AC67BC0183}"/>
    <hyperlink ref="B210" r:id="rId828" display="https://fbref.com/en/players/0ed063d6/Yasser-Larouci" xr:uid="{2533F60D-EAF6-41A6-9111-84DC25DADDD1}"/>
    <hyperlink ref="C210" r:id="rId829" display="https://fbref.com/en/country/FRA/France-Football" xr:uid="{6453824C-9115-4017-83FA-24D53B4B48AA}"/>
    <hyperlink ref="E210" r:id="rId830" display="https://fbref.com/en/squads/1df6b87e/Sheffield-United-Stats" xr:uid="{A64D2EF5-3714-4B92-A11C-A4F4A8982FDE}"/>
    <hyperlink ref="AD210" r:id="rId831" display="https://fbref.com/en/players/0ed063d6/matchlogs/2023-2024/summary/Yasser-Larouci-Match-Logs" xr:uid="{51158266-1225-495A-93B7-8E46E49F69C4}"/>
    <hyperlink ref="B211" r:id="rId832" display="https://fbref.com/en/players/450ab6fc/Jamaal-Lascelles" xr:uid="{1DDA393B-7C7C-4717-8283-D0E8A651260B}"/>
    <hyperlink ref="C211" r:id="rId833" display="https://fbref.com/en/country/ENG/England-Football" xr:uid="{8F398CDE-5D0B-42C1-A516-B03E7B0DD435}"/>
    <hyperlink ref="E211" r:id="rId834" display="https://fbref.com/en/squads/b2b47a98/Newcastle-United-Stats" xr:uid="{368D35C1-FFC7-40E4-B41C-AB1F914CD0AB}"/>
    <hyperlink ref="AD211" r:id="rId835" display="https://fbref.com/en/players/450ab6fc/matchlogs/2023-2024/summary/Jamaal-Lascelles-Match-Logs" xr:uid="{F610C266-69DA-4ABD-9FC8-F854A7A8C7CF}"/>
    <hyperlink ref="B212" r:id="rId836" display="https://fbref.com/en/players/2b471f99/Mario-Lemina" xr:uid="{A55961A3-1533-4EA8-A4B3-0CFACB7816A7}"/>
    <hyperlink ref="C212" r:id="rId837" display="https://fbref.com/en/country/GAB/Gabon-Football" xr:uid="{90B19039-9885-4E70-8FFE-014A3FCCB295}"/>
    <hyperlink ref="E212" r:id="rId838" display="https://fbref.com/en/squads/8cec06e1/Wolverhampton-Wanderers-Stats" xr:uid="{07075D81-68F3-4DFF-9133-CB068C866926}"/>
    <hyperlink ref="AD212" r:id="rId839" display="https://fbref.com/en/players/2b471f99/matchlogs/2023-2024/summary/Mario-Lemina-Match-Logs" xr:uid="{442B8DD5-280B-4CE5-8FA2-DE4C672950F0}"/>
    <hyperlink ref="B213" r:id="rId840" display="https://fbref.com/en/players/2628fd2b/Bernd-Leno" xr:uid="{EFCF2003-BC6F-45CA-8029-8E353E5EA1BA}"/>
    <hyperlink ref="C213" r:id="rId841" display="https://fbref.com/en/country/GER/Germany-Football" xr:uid="{480745B6-EF64-4493-85C3-24BCA881D86A}"/>
    <hyperlink ref="E213" r:id="rId842" display="https://fbref.com/en/squads/fd962109/Fulham-Stats" xr:uid="{5A796827-851C-41D7-94AE-83792FA5F4F9}"/>
    <hyperlink ref="AD213" r:id="rId843" display="https://fbref.com/en/players/2628fd2b/matchlogs/2023-2024/summary/Bernd-Leno-Match-Logs" xr:uid="{847BE4EF-29BB-47E6-8DCA-8100EE38A048}"/>
    <hyperlink ref="B214" r:id="rId844" display="https://fbref.com/en/players/9b5ce51a/Jefferson-Lerma" xr:uid="{4F531C01-49F4-42DC-A3D8-489A9C6A2A4D}"/>
    <hyperlink ref="C214" r:id="rId845" display="https://fbref.com/en/country/COL/Colombia-Football" xr:uid="{02E1B8E8-7E26-4B34-9DC3-9B8911D2F215}"/>
    <hyperlink ref="E214" r:id="rId846" display="https://fbref.com/en/squads/47c64c55/Crystal-Palace-Stats" xr:uid="{7FB8EC11-738B-4BA8-A78A-745F155EE121}"/>
    <hyperlink ref="AD214" r:id="rId847" display="https://fbref.com/en/players/9b5ce51a/matchlogs/2023-2024/summary/Jefferson-Lerma-Match-Logs" xr:uid="{F5109827-5F00-46E1-9468-CC9B7C0B929C}"/>
    <hyperlink ref="B215" r:id="rId848" display="https://fbref.com/en/players/b57e066e/Rico-Lewis" xr:uid="{B36E8851-C422-4956-94BF-8EFEF0C8B785}"/>
    <hyperlink ref="C215" r:id="rId849" display="https://fbref.com/en/country/ENG/England-Football" xr:uid="{D7B78E3C-7E1F-4710-B267-80FBCEBF5348}"/>
    <hyperlink ref="E215" r:id="rId850" display="https://fbref.com/en/squads/b8fd03ef/Manchester-City-Stats" xr:uid="{D2E256D2-7DE2-486D-86DF-A214490A1426}"/>
    <hyperlink ref="AD215" r:id="rId851" display="https://fbref.com/en/players/b57e066e/matchlogs/2023-2024/summary/Rico-Lewis-Match-Logs" xr:uid="{DA57F8F7-5D3B-42F8-86C9-0EB336DA8282}"/>
    <hyperlink ref="B216" r:id="rId852" display="https://fbref.com/en/players/41f08ac8/Keane-Lewis-Potter" xr:uid="{40C7F213-6118-4609-A8D5-7EFBFA4DAB28}"/>
    <hyperlink ref="C216" r:id="rId853" display="https://fbref.com/en/country/ENG/England-Football" xr:uid="{A57FBD56-8F84-433C-872C-F934540EC4AE}"/>
    <hyperlink ref="E216" r:id="rId854" display="https://fbref.com/en/squads/cd051869/Brentford-Stats" xr:uid="{D48932D3-DCE0-48B4-99D3-A1EA6E89359F}"/>
    <hyperlink ref="AD216" r:id="rId855" display="https://fbref.com/en/players/41f08ac8/matchlogs/2023-2024/summary/Keane-Lewis-Potter-Match-Logs" xr:uid="{28696A7D-BE65-4CBD-B1B5-95B54AB0F130}"/>
    <hyperlink ref="B217" r:id="rId856" display="https://fbref.com/en/players/f5deef4c/Victor-Lindelof" xr:uid="{8D0730F4-9CF5-4105-A939-634486E2001B}"/>
    <hyperlink ref="C217" r:id="rId857" display="https://fbref.com/en/country/SWE/Sweden-Football" xr:uid="{98ACF310-CCDF-427C-A7BF-EB894CB47617}"/>
    <hyperlink ref="E217" r:id="rId858" display="https://fbref.com/en/squads/19538871/Manchester-United-Stats" xr:uid="{03497111-A395-4F9B-ABD9-B224D3EAE449}"/>
    <hyperlink ref="AD217" r:id="rId859" display="https://fbref.com/en/players/f5deef4c/matchlogs/2023-2024/summary/Victor-Lindelof-Match-Logs" xr:uid="{C4773219-052D-4703-96A4-28EB86D2C667}"/>
    <hyperlink ref="B218" r:id="rId860" display="https://fbref.com/en/players/afed6722/Valentino-Livramento" xr:uid="{49B38701-5ED6-49E5-98A4-7DC78E65589E}"/>
    <hyperlink ref="C218" r:id="rId861" display="https://fbref.com/en/country/ENG/England-Football" xr:uid="{998CD33C-91A4-4769-8DFE-47E64170447B}"/>
    <hyperlink ref="E218" r:id="rId862" display="https://fbref.com/en/squads/b2b47a98/Newcastle-United-Stats" xr:uid="{41102875-D372-454C-9EF7-8118C45A0451}"/>
    <hyperlink ref="AD218" r:id="rId863" display="https://fbref.com/en/players/afed6722/matchlogs/2023-2024/summary/Valentino-Livramento-Match-Logs" xr:uid="{813B63E0-249A-4771-9D7A-3A722C030316}"/>
    <hyperlink ref="B219" r:id="rId864" display="https://fbref.com/en/players/d7553721/Giovani-Lo-Celso" xr:uid="{C88AA454-EFDE-4ABA-A33B-4BE10122D31E}"/>
    <hyperlink ref="C219" r:id="rId865" display="https://fbref.com/en/country/ARG/Argentina-Football" xr:uid="{EB2D0995-9FBF-468E-BC3B-FBB02175B022}"/>
    <hyperlink ref="E219" r:id="rId866" display="https://fbref.com/en/squads/361ca564/Tottenham-Hotspur-Stats" xr:uid="{E6148259-C088-4B45-9E48-BF8A91C6C150}"/>
    <hyperlink ref="AD219" r:id="rId867" display="https://fbref.com/en/players/d7553721/matchlogs/2023-2024/summary/Giovani-Lo-Celso-Match-Logs" xr:uid="{D39F6B53-629D-48F2-86E2-7B89411DE016}"/>
    <hyperlink ref="B220" r:id="rId868" display="https://fbref.com/en/players/37118440/Tom-Lockyer" xr:uid="{C5B9E3B1-D177-44E7-8328-C32FC17DCE45}"/>
    <hyperlink ref="C220" r:id="rId869" display="https://fbref.com/en/country/WAL/Wales-Football" xr:uid="{1982D8D4-D351-4080-B408-6EB283413E42}"/>
    <hyperlink ref="E220" r:id="rId870" display="https://fbref.com/en/squads/e297cd13/Luton-Town-Stats" xr:uid="{4854FC48-B57A-4C68-9573-C18FDA145004}"/>
    <hyperlink ref="AD220" r:id="rId871" display="https://fbref.com/en/players/37118440/matchlogs/2023-2024/summary/Tom-Lockyer-Match-Logs" xr:uid="{6FF76C0B-08F1-4DFB-83A7-E538F1559430}"/>
    <hyperlink ref="B221" r:id="rId872" display="https://fbref.com/en/players/a2b105e0/Sean-Longstaff" xr:uid="{54EB3FEB-2CAF-45CA-890A-6B198F604E05}"/>
    <hyperlink ref="C221" r:id="rId873" display="https://fbref.com/en/country/ENG/England-Football" xr:uid="{E4205CBF-8606-4B2C-A15D-2557BBB232FA}"/>
    <hyperlink ref="E221" r:id="rId874" display="https://fbref.com/en/squads/b2b47a98/Newcastle-United-Stats" xr:uid="{78DDD0C6-3A10-4C0E-8A5B-2E3600C7E436}"/>
    <hyperlink ref="AD221" r:id="rId875" display="https://fbref.com/en/players/a2b105e0/matchlogs/2023-2024/summary/Sean-Longstaff-Match-Logs" xr:uid="{0A95AEEC-FFC3-40C1-AFAD-2A9EBA39A174}"/>
    <hyperlink ref="B222" r:id="rId876" display="https://fbref.com/en/players/7af88b33/Max-Lowe" xr:uid="{E934A787-014B-4290-B651-B0386F0E8BED}"/>
    <hyperlink ref="C222" r:id="rId877" display="https://fbref.com/en/country/ENG/England-Football" xr:uid="{9D6DB1F7-F70F-438F-9916-5888CB656AB7}"/>
    <hyperlink ref="E222" r:id="rId878" display="https://fbref.com/en/squads/1df6b87e/Sheffield-United-Stats" xr:uid="{7071302F-C678-489B-BCA3-7E4635E18D70}"/>
    <hyperlink ref="AD222" r:id="rId879" display="https://fbref.com/en/players/7af88b33/matchlogs/2023-2024/summary/Max-Lowe-Match-Logs" xr:uid="{B9002E55-BF87-4D13-A70E-8AA336545D57}"/>
    <hyperlink ref="B223" r:id="rId880" display="https://fbref.com/en/players/6f7d826d/Douglas-Luiz" xr:uid="{07A8A066-5EEE-482A-B06E-4270878F3BA7}"/>
    <hyperlink ref="C223" r:id="rId881" display="https://fbref.com/en/country/BRA/Brazil-Football" xr:uid="{C7F7FBF5-A5F6-4D0C-92B8-2A07E9AC3CE6}"/>
    <hyperlink ref="E223" r:id="rId882" display="https://fbref.com/en/squads/8602292d/Aston-Villa-Stats" xr:uid="{3AB11AF6-FE7D-4137-80F7-0444F4735376}"/>
    <hyperlink ref="AD223" r:id="rId883" display="https://fbref.com/en/players/6f7d826d/matchlogs/2023-2024/summary/Douglas-Luiz-Match-Logs" xr:uid="{97DA13B4-F22F-4808-8A44-B0A26802BC09}"/>
    <hyperlink ref="B224" r:id="rId884" display="https://fbref.com/en/players/c6e8cf1f/Sasa-Lukic" xr:uid="{09B11DE1-30E0-4423-8ED9-4A1AB2B4C2F8}"/>
    <hyperlink ref="C224" r:id="rId885" display="https://fbref.com/en/country/SRB/Serbia-Football" xr:uid="{4FB70B70-120B-4150-939D-C4A8DA8BE384}"/>
    <hyperlink ref="E224" r:id="rId886" display="https://fbref.com/en/squads/fd962109/Fulham-Stats" xr:uid="{9FAD8761-06F4-478E-8833-555CA0188F39}"/>
    <hyperlink ref="AD224" r:id="rId887" display="https://fbref.com/en/players/c6e8cf1f/matchlogs/2023-2024/summary/Sasa-Lukic-Match-Logs" xr:uid="{A3316929-DA3E-4EE5-B82E-AEFCCCB58F5E}"/>
    <hyperlink ref="B225" r:id="rId888" display="https://fbref.com/en/players/cab9634e/Ian-Maatsen" xr:uid="{5E75850A-AD55-4E0E-A958-C743328E0C1D}"/>
    <hyperlink ref="C225" r:id="rId889" display="https://fbref.com/en/country/NED/Netherlands-Football" xr:uid="{EB78FFA8-5484-4BFB-941A-A485E1B5BA31}"/>
    <hyperlink ref="E225" r:id="rId890" display="https://fbref.com/en/squads/cff3d9bb/Chelsea-Stats" xr:uid="{7E420AFE-30FC-4457-9E94-8EA2CF4B34C9}"/>
    <hyperlink ref="AD225" r:id="rId891" display="https://fbref.com/en/players/cab9634e/matchlogs/2023-2024/summary/Ian-Maatsen-Match-Logs" xr:uid="{0788A333-88D7-4F6E-A4C3-F796C73AFA81}"/>
    <hyperlink ref="B226" r:id="rId892" display="https://fbref.com/en/players/83d074ff/Alexis-Mac-Allister" xr:uid="{F783CC4D-704C-4A80-A130-947006F13AC1}"/>
    <hyperlink ref="C226" r:id="rId893" display="https://fbref.com/en/country/ARG/Argentina-Football" xr:uid="{CCFE098D-08C8-487B-8A4C-0A1EDAEE401F}"/>
    <hyperlink ref="E226" r:id="rId894" display="https://fbref.com/en/squads/822bd0ba/Liverpool-Stats" xr:uid="{60134B5D-360F-4DC3-9886-04830041C122}"/>
    <hyperlink ref="AD226" r:id="rId895" display="https://fbref.com/en/players/83d074ff/matchlogs/2023-2024/summary/Alexis-Mac-Allister-Match-Logs" xr:uid="{E4CBFB74-6E30-4D53-9A82-5C01301C273D}"/>
    <hyperlink ref="B227" r:id="rId896" display="https://fbref.com/en/players/ee38d9c5/James-Maddison" xr:uid="{D8F2FB54-FE29-42F6-962D-6440013AC27E}"/>
    <hyperlink ref="C227" r:id="rId897" display="https://fbref.com/en/country/ENG/England-Football" xr:uid="{F7EB0B93-9BCF-4E80-A586-0BF91F00DCD5}"/>
    <hyperlink ref="E227" r:id="rId898" display="https://fbref.com/en/squads/361ca564/Tottenham-Hotspur-Stats" xr:uid="{BE8A2EAE-A947-466E-9FF1-FE03DB564ADE}"/>
    <hyperlink ref="AD227" r:id="rId899" display="https://fbref.com/en/players/ee38d9c5/matchlogs/2023-2024/summary/James-Maddison-Match-Logs" xr:uid="{54DE1318-AEDC-4C80-8C5B-027561795B3C}"/>
    <hyperlink ref="B228" r:id="rId900" display="https://fbref.com/en/players/bf34eebd/Noni-Madueke" xr:uid="{0375C2CB-FD61-456A-B07F-28221BC46B89}"/>
    <hyperlink ref="C228" r:id="rId901" display="https://fbref.com/en/country/ENG/England-Football" xr:uid="{AE0BBE7E-3D65-4E6D-BAD6-60AF4081DAB9}"/>
    <hyperlink ref="E228" r:id="rId902" display="https://fbref.com/en/squads/cff3d9bb/Chelsea-Stats" xr:uid="{5BB3BC47-D0FA-4959-9795-0689E7690F69}"/>
    <hyperlink ref="AD228" r:id="rId903" display="https://fbref.com/en/players/bf34eebd/matchlogs/2023-2024/summary/Noni-Madueke-Match-Logs" xr:uid="{3A8BD0D3-0ECC-4588-A013-53F69705993E}"/>
    <hyperlink ref="B229" r:id="rId904" display="https://fbref.com/en/players/d8931174/Harry-Maguire" xr:uid="{84736D8E-798A-42A1-BD03-7D35F6286BA8}"/>
    <hyperlink ref="C229" r:id="rId905" display="https://fbref.com/en/country/ENG/England-Football" xr:uid="{CF3FDEA6-5FC2-47C9-9F8F-93B7459A6233}"/>
    <hyperlink ref="E229" r:id="rId906" display="https://fbref.com/en/squads/19538871/Manchester-United-Stats" xr:uid="{2F5F5367-D822-4467-B23C-DDEA3E0A5BBE}"/>
    <hyperlink ref="AD229" r:id="rId907" display="https://fbref.com/en/players/d8931174/matchlogs/2023-2024/summary/Harry-Maguire-Match-Logs" xr:uid="{4CD537EA-6319-4943-B2A0-2D6B79A0A1C5}"/>
    <hyperlink ref="B230" r:id="rId908" display="https://fbref.com/en/players/a572e291/Orel-Mangala" xr:uid="{7E481081-6570-4834-87DD-435A268D7779}"/>
    <hyperlink ref="C230" r:id="rId909" display="https://fbref.com/en/country/BEL/Belgium-Football" xr:uid="{722BEDE7-A1FF-404E-B8D6-D1CE0CC3939B}"/>
    <hyperlink ref="E230" r:id="rId910" display="https://fbref.com/en/squads/e4a775cb/Nottingham-Forest-Stats" xr:uid="{CBD6525D-2C98-4874-B2E9-DCCF0470C0A9}"/>
    <hyperlink ref="AD230" r:id="rId911" display="https://fbref.com/en/players/a572e291/matchlogs/2023-2024/summary/Orel-Mangala-Match-Logs" xr:uid="{67348265-C8DB-4D9B-B700-9C9C3E32EA02}"/>
    <hyperlink ref="B231" r:id="rId912" display="https://fbref.com/en/players/d7f99582/Benson-Manuel" xr:uid="{99791703-438A-48E4-A977-A1028180B668}"/>
    <hyperlink ref="C231" r:id="rId913" display="https://fbref.com/en/country/BEL/Belgium-Football" xr:uid="{2D1A53D6-4FF5-40E6-B8AA-E957D6416D69}"/>
    <hyperlink ref="E231" r:id="rId914" display="https://fbref.com/en/squads/943e8050/Burnley-Stats" xr:uid="{A467BA4C-185F-41FD-AD51-57A113B244BE}"/>
    <hyperlink ref="AD231" r:id="rId915" display="https://fbref.com/en/players/d7f99582/matchlogs/2023-2024/summary/Benson-Manuel-Match-Logs" xr:uid="{4F114960-2512-4475-89EB-C55F6AD92229}"/>
    <hyperlink ref="B232" r:id="rId916" display="https://fbref.com/en/players/bb5fbd2b/Solly-March" xr:uid="{59CB5FD9-32A0-40D9-9163-C18EED0DFEC4}"/>
    <hyperlink ref="C232" r:id="rId917" display="https://fbref.com/en/country/ENG/England-Football" xr:uid="{AA07D032-3D29-4B63-B6EF-678EB1BD2883}"/>
    <hyperlink ref="E232" r:id="rId918" display="https://fbref.com/en/squads/d07537b9/Brighton-and-Hove-Albion-Stats" xr:uid="{D52FF0CA-6878-4C96-B10B-891B4F10B940}"/>
    <hyperlink ref="AD232" r:id="rId919" display="https://fbref.com/en/players/bb5fbd2b/matchlogs/2023-2024/summary/Solly-March-Match-Logs" xr:uid="{70F70DEF-7546-4EF7-BFA4-5954CA331E0E}"/>
    <hyperlink ref="B233" r:id="rId920" display="https://fbref.com/en/players/7923301c/Louie-Marsh" xr:uid="{30043069-8427-47C5-9367-5D85ED3C3815}"/>
    <hyperlink ref="C233" r:id="rId921" display="https://fbref.com/en/country/ENG/England-Football" xr:uid="{21407BED-9FCB-4767-9FAD-12534E5271B5}"/>
    <hyperlink ref="E233" r:id="rId922" display="https://fbref.com/en/squads/1df6b87e/Sheffield-United-Stats" xr:uid="{A9B18348-83DA-48FE-929E-CAF19C464B26}"/>
    <hyperlink ref="AD233" r:id="rId923" display="https://fbref.com/en/players/7923301c/matchlogs/2023-2024/summary/Louie-Marsh-Match-Logs" xr:uid="{6896EE7F-5245-4C2C-82D8-718285F64A30}"/>
    <hyperlink ref="B234" r:id="rId924" display="https://fbref.com/en/players/8b788c01/Anthony-Martial" xr:uid="{EA52CAB6-721C-4862-B0CD-5540DE212757}"/>
    <hyperlink ref="C234" r:id="rId925" display="https://fbref.com/en/country/FRA/France-Football" xr:uid="{1BEAF51E-A808-46D4-9B2E-0BCE099388FB}"/>
    <hyperlink ref="E234" r:id="rId926" display="https://fbref.com/en/squads/19538871/Manchester-United-Stats" xr:uid="{4424EC8B-C054-47BC-8D1D-EB498FB48F06}"/>
    <hyperlink ref="AD234" r:id="rId927" display="https://fbref.com/en/players/8b788c01/matchlogs/2023-2024/summary/Anthony-Martial-Match-Logs" xr:uid="{560D558B-DB01-405E-AB6C-51226BFEE5CC}"/>
    <hyperlink ref="B235" r:id="rId928" display="https://fbref.com/en/players/48a5a5d6/Martinelli" xr:uid="{5D14D65F-8AA7-470D-9774-48FB54673CFA}"/>
    <hyperlink ref="C235" r:id="rId929" display="https://fbref.com/en/country/BRA/Brazil-Football" xr:uid="{756934A5-5C0A-456F-80A2-4B694AAD3AEB}"/>
    <hyperlink ref="E235" r:id="rId930" display="https://fbref.com/en/squads/18bb7c10/Arsenal-Stats" xr:uid="{09F8F23F-C94F-44D6-96F5-2BCEA44CE07C}"/>
    <hyperlink ref="AD235" r:id="rId931" display="https://fbref.com/en/players/48a5a5d6/matchlogs/2023-2024/summary/Martinelli-Match-Logs" xr:uid="{7D39FA73-29E8-4734-9631-817C8B9B670C}"/>
    <hyperlink ref="B236" r:id="rId932" display="https://fbref.com/en/players/7956236f/Emiliano-Martinez" xr:uid="{07D9B4AC-A26E-42F1-88DA-04E6F06A60E6}"/>
    <hyperlink ref="C236" r:id="rId933" display="https://fbref.com/en/country/ARG/Argentina-Football" xr:uid="{15385A52-B7D3-4C5D-AEE4-D0ABBB6AE263}"/>
    <hyperlink ref="E236" r:id="rId934" display="https://fbref.com/en/squads/8602292d/Aston-Villa-Stats" xr:uid="{CF3331A0-D3CB-4C00-884B-6A338A735D86}"/>
    <hyperlink ref="AD236" r:id="rId935" display="https://fbref.com/en/players/7956236f/matchlogs/2023-2024/summary/Emiliano-Martinez-Match-Logs" xr:uid="{2B3CAA80-70E1-4885-A4FE-4F2EAAF67321}"/>
    <hyperlink ref="B237" r:id="rId936" display="https://fbref.com/en/players/bac46a10/Lisandro-Martinez" xr:uid="{7651A847-5E29-4F3F-9F4E-C5E2999F0A41}"/>
    <hyperlink ref="C237" r:id="rId937" display="https://fbref.com/en/country/ARG/Argentina-Football" xr:uid="{67F4801F-D22F-4083-8699-845F88B13139}"/>
    <hyperlink ref="E237" r:id="rId938" display="https://fbref.com/en/squads/19538871/Manchester-United-Stats" xr:uid="{D47EB2A9-6C8D-4E3A-BA08-0FAE00EB30DD}"/>
    <hyperlink ref="AD237" r:id="rId939" display="https://fbref.com/en/players/bac46a10/matchlogs/2023-2024/summary/Lisandro-Martinez-Match-Logs" xr:uid="{C655A8CE-80C2-4A18-91A2-D7E5A59DFB77}"/>
    <hyperlink ref="B238" r:id="rId940" display="https://fbref.com/en/players/feb5d972/Pape-Matar-Sarr" xr:uid="{8B69EA5C-F99C-4F0C-B5FE-49D9ADF56532}"/>
    <hyperlink ref="C238" r:id="rId941" display="https://fbref.com/en/country/SEN/Senegal-Football" xr:uid="{46B98F25-785C-4DE1-A6D8-457D7D2C16AF}"/>
    <hyperlink ref="E238" r:id="rId942" display="https://fbref.com/en/squads/361ca564/Tottenham-Hotspur-Stats" xr:uid="{279BC611-DACC-44E3-AA34-B9C3A4FA84A3}"/>
    <hyperlink ref="AD238" r:id="rId943" display="https://fbref.com/en/players/feb5d972/matchlogs/2023-2024/summary/Pape-Matar-Sarr-Match-Logs" xr:uid="{13697053-735B-4965-B64E-20250ACE12D1}"/>
    <hyperlink ref="B239" r:id="rId944" display="https://fbref.com/en/players/50e6dc35/Jean-Philippe-Mateta" xr:uid="{803DF739-ED22-4FA8-B6FA-EE6DA14358EA}"/>
    <hyperlink ref="C239" r:id="rId945" display="https://fbref.com/en/country/FRA/France-Football" xr:uid="{C3DC4346-7496-424E-8399-C594085BEA9B}"/>
    <hyperlink ref="E239" r:id="rId946" display="https://fbref.com/en/squads/47c64c55/Crystal-Palace-Stats" xr:uid="{ACFBF5C3-7839-43D1-98F1-0A1EE8E82EF3}"/>
    <hyperlink ref="AD239" r:id="rId947" display="https://fbref.com/en/players/50e6dc35/matchlogs/2023-2024/summary/Jean-Philippe-Mateta-Match-Logs" xr:uid="{24D857A2-D03D-4497-BA76-FA5E4C069439}"/>
    <hyperlink ref="B240" r:id="rId948" display="https://fbref.com/en/players/b217ef29/Joel-Matip" xr:uid="{555012DC-71B3-4E0A-8CCA-07CA96550E44}"/>
    <hyperlink ref="C240" r:id="rId949" display="https://fbref.com/en/country/CMR/Cameroon-Football" xr:uid="{D950E9CB-29BE-4140-9995-519D4BD88574}"/>
    <hyperlink ref="E240" r:id="rId950" display="https://fbref.com/en/squads/822bd0ba/Liverpool-Stats" xr:uid="{894C24B1-6A3B-457C-947F-3EC39D207011}"/>
    <hyperlink ref="AD240" r:id="rId951" display="https://fbref.com/en/players/b217ef29/matchlogs/2023-2024/summary/Joel-Matip-Match-Logs" xr:uid="{16134A00-298B-441E-B9B7-385C6249A8AD}"/>
    <hyperlink ref="B241" r:id="rId952" display="https://fbref.com/en/players/27f4f772/Remi-Matthews" xr:uid="{2C06D4CC-3454-4E09-921F-BF0BE16E2937}"/>
    <hyperlink ref="C241" r:id="rId953" display="https://fbref.com/en/country/ENG/England-Football" xr:uid="{11FFEDD4-061F-48CE-82CE-01484ABCD7C8}"/>
    <hyperlink ref="E241" r:id="rId954" display="https://fbref.com/en/squads/47c64c55/Crystal-Palace-Stats" xr:uid="{E7F08EEA-93D1-4B26-8565-273AA5B422EB}"/>
    <hyperlink ref="AD241" r:id="rId955" display="https://fbref.com/en/players/27f4f772/matchlogs/2023-2024/summary/Remi-Matthews-Match-Logs" xr:uid="{82597544-8637-4181-82AC-AA3F7F663F29}"/>
    <hyperlink ref="B242" r:id="rId956" display="https://fbref.com/en/players/4bcf39f6/Neal-Maupay" xr:uid="{9EF43912-C63C-4F53-8D3E-4C2238D07903}"/>
    <hyperlink ref="C242" r:id="rId957" display="https://fbref.com/en/country/FRA/France-Football" xr:uid="{D654731C-7E56-4073-9195-19AD592972EF}"/>
    <hyperlink ref="E242" r:id="rId958" display="https://fbref.com/en/squads/d3fd31cc/Everton-Stats" xr:uid="{24EEABCF-1D8F-4A18-BDCA-8B8ED7C2C1BE}"/>
    <hyperlink ref="AD242" r:id="rId959" display="https://fbref.com/en/players/4bcf39f6/matchlogs/2023-2024/summary/Neal-Maupay-Match-Logs" xr:uid="{F48426EA-B4F3-4DE6-AD98-ACC177D89EE0}"/>
    <hyperlink ref="B243" r:id="rId960" display="https://fbref.com/en/players/493924a7/Kevin-Mbabu" xr:uid="{FC1B49EA-9F52-4C98-9715-34ECD0700527}"/>
    <hyperlink ref="C243" r:id="rId961" display="https://fbref.com/en/country/SUI/Switzerland-Football" xr:uid="{BE31309B-5344-48FB-98B8-89E8631703D5}"/>
    <hyperlink ref="E243" r:id="rId962" display="https://fbref.com/en/squads/fd962109/Fulham-Stats" xr:uid="{D63DE0CF-C5E0-4A4F-B1CD-A6EF73806ED9}"/>
    <hyperlink ref="AD243" r:id="rId963" display="https://fbref.com/en/players/493924a7/matchlogs/2023-2024/summary/Kevin-Mbabu-Match-Logs" xr:uid="{A94A82F7-5FD3-4AA4-B50D-44E0A7EA9BE8}"/>
    <hyperlink ref="B244" r:id="rId964" display="https://fbref.com/en/players/6afaebf2/Bryan-Mbeumo" xr:uid="{30AFE76F-078F-4D1E-B9A7-52E4C4F8DDD0}"/>
    <hyperlink ref="C244" r:id="rId965" display="https://fbref.com/en/country/CMR/Cameroon-Football" xr:uid="{61D10D67-C85E-48E9-8E3E-9CC2F1194EFC}"/>
    <hyperlink ref="E244" r:id="rId966" display="https://fbref.com/en/squads/cd051869/Brentford-Stats" xr:uid="{DF799BDF-128E-4293-9B29-285DB64EE3B0}"/>
    <hyperlink ref="AD244" r:id="rId967" display="https://fbref.com/en/players/6afaebf2/matchlogs/2023-2024/summary/Bryan-Mbeumo-Match-Logs" xr:uid="{7C4F2E93-0E3D-4B5B-889B-272C93C10E26}"/>
    <hyperlink ref="B245" r:id="rId968" display="https://fbref.com/en/players/96593e89/James-Mcatee" xr:uid="{AD779B6F-EAC1-433D-814F-C7A047F242A1}"/>
    <hyperlink ref="C245" r:id="rId969" display="https://fbref.com/en/country/ENG/England-Football" xr:uid="{071C3973-1163-434C-9F18-D4EF5D334FDC}"/>
    <hyperlink ref="E245" r:id="rId970" display="https://fbref.com/en/squads/b8fd03ef/Manchester-City-Stats" xr:uid="{A4FA92D6-0696-4944-8322-5124F743B55E}"/>
    <hyperlink ref="AD245" r:id="rId971" display="https://fbref.com/en/players/96593e89/matchlogs/2023-2024/summary/James-Mcatee-Match-Logs" xr:uid="{E088B51A-E64C-4F59-8C7E-534AD27B2E8A}"/>
    <hyperlink ref="B246" r:id="rId972" display="https://fbref.com/en/players/5c42b6b6/John-Mcatee" xr:uid="{4E29B4AE-F119-4CC3-B295-A1D5D9ED8C6A}"/>
    <hyperlink ref="C246" r:id="rId973" display="https://fbref.com/en/country/ENG/England-Football" xr:uid="{E710A5E1-EF13-4F02-9092-6D4383484AA7}"/>
    <hyperlink ref="E246" r:id="rId974" display="https://fbref.com/en/squads/e297cd13/Luton-Town-Stats" xr:uid="{AB1B827B-3BE8-4E25-A3F1-983FBD19D809}"/>
    <hyperlink ref="AD246" r:id="rId975" display="https://fbref.com/en/players/5c42b6b6/matchlogs/2023-2024/summary/John-Mcatee-Match-Logs" xr:uid="{889E08D1-5A55-441D-966A-23DD7A18339B}"/>
    <hyperlink ref="B247" r:id="rId976" display="https://fbref.com/en/players/bf973eeb/James-McConnell" xr:uid="{1E5A7733-248E-4C5A-BD37-370BA7F1D709}"/>
    <hyperlink ref="C247" r:id="rId977" display="https://fbref.com/en/country/ENG/England-Football" xr:uid="{3E4255D1-D4D6-4A20-BB05-EA3DDA84AEDC}"/>
    <hyperlink ref="E247" r:id="rId978" display="https://fbref.com/en/squads/822bd0ba/Liverpool-Stats" xr:uid="{88ECA97E-B485-44B4-8478-BA093DB0F059}"/>
    <hyperlink ref="AD247" r:id="rId979" display="https://fbref.com/en/players/bf973eeb/matchlogs/2023-2024/summary/James-McConnell-Match-Logs" xr:uid="{C741DECC-2629-4DA9-A3F2-F83A1CC4EFFA}"/>
    <hyperlink ref="B248" r:id="rId980" display="https://fbref.com/en/players/90f91999/John-McGinn" xr:uid="{915D1F22-971A-4903-AF74-A54674378909}"/>
    <hyperlink ref="C248" r:id="rId981" display="https://fbref.com/en/country/SCO/Scotland-Football" xr:uid="{6A9A39EF-879E-437D-9F86-5A0D11237955}"/>
    <hyperlink ref="E248" r:id="rId982" display="https://fbref.com/en/squads/8602292d/Aston-Villa-Stats" xr:uid="{420A7ACB-6426-4CBD-A52F-27A3A870B6C8}"/>
    <hyperlink ref="AD248" r:id="rId983" display="https://fbref.com/en/players/90f91999/matchlogs/2023-2024/summary/John-McGinn-Match-Logs" xr:uid="{A95CC95E-BFCF-4528-A55E-81E4C8DC3EF0}"/>
    <hyperlink ref="B249" r:id="rId984" display="https://fbref.com/en/players/4e5a4cbc/Scott-McKenna" xr:uid="{6E211981-29C3-4AFE-B505-439D295558C8}"/>
    <hyperlink ref="C249" r:id="rId985" display="https://fbref.com/en/country/SCO/Scotland-Football" xr:uid="{FEB22CB7-D22F-4A86-B90B-87C2F2F46B38}"/>
    <hyperlink ref="E249" r:id="rId986" display="https://fbref.com/en/squads/e4a775cb/Nottingham-Forest-Stats" xr:uid="{D4650199-1FED-4A84-B1F0-5846351DC1E2}"/>
    <hyperlink ref="AD249" r:id="rId987" display="https://fbref.com/en/players/4e5a4cbc/matchlogs/2023-2024/summary/Scott-McKenna-Match-Logs" xr:uid="{D4454580-064B-4786-AFF8-9DBD3E605359}"/>
    <hyperlink ref="B250" r:id="rId988" display="https://fbref.com/en/players/d93c2511/Scott-McTominay" xr:uid="{7C1F7228-8F74-46A9-BD29-E6B16072FFE6}"/>
    <hyperlink ref="C250" r:id="rId989" display="https://fbref.com/en/country/SCO/Scotland-Football" xr:uid="{05170656-220C-48BD-88A5-525D87FDD53F}"/>
    <hyperlink ref="E250" r:id="rId990" display="https://fbref.com/en/squads/19538871/Manchester-United-Stats" xr:uid="{FB6C3F06-3611-458E-A0F4-15FA65C1BF4D}"/>
    <hyperlink ref="AD250" r:id="rId991" display="https://fbref.com/en/players/d93c2511/matchlogs/2023-2024/summary/Scott-McTominay-Match-Logs" xr:uid="{FAE0F294-3983-4769-9156-4E9A47E1EB00}"/>
    <hyperlink ref="B251" r:id="rId992" display="https://fbref.com/en/players/fed96827/Chris-Mepham" xr:uid="{30261A86-E7ED-43B5-B424-9F2AA5AA4FCF}"/>
    <hyperlink ref="C251" r:id="rId993" display="https://fbref.com/en/country/WAL/Wales-Football" xr:uid="{4A9FC670-CE9F-4EE0-A240-CAB5A5B95CBF}"/>
    <hyperlink ref="E251" r:id="rId994" display="https://fbref.com/en/squads/4ba7cbea/Bournemouth-Stats" xr:uid="{681E370B-EAC7-4CD7-95A0-E38CE6C5B6EA}"/>
    <hyperlink ref="AD251" r:id="rId995" display="https://fbref.com/en/players/fed96827/matchlogs/2023-2024/summary/Chris-Mepham-Match-Logs" xr:uid="{42E3C23D-DB78-41AB-BD3D-F83BDFDEE1E6}"/>
    <hyperlink ref="B252" r:id="rId996" display="https://fbref.com/en/players/2f90f6b8/James-Milner" xr:uid="{EB61A8EA-E8E9-4EEA-904F-F05B42FB1988}"/>
    <hyperlink ref="C252" r:id="rId997" display="https://fbref.com/en/country/ENG/England-Football" xr:uid="{48F109B1-2327-4132-86CD-11D96799FD83}"/>
    <hyperlink ref="E252" r:id="rId998" display="https://fbref.com/en/squads/d07537b9/Brighton-and-Hove-Albion-Stats" xr:uid="{2F81BB31-A943-49AA-A5EE-7E13C2850D96}"/>
    <hyperlink ref="AD252" r:id="rId999" display="https://fbref.com/en/players/2f90f6b8/matchlogs/2023-2024/summary/James-Milner-Match-Logs" xr:uid="{350B0CDC-6373-4680-B170-80B88F21EE5D}"/>
    <hyperlink ref="B253" r:id="rId1000" display="https://fbref.com/en/players/8397a50c/Tyrone-Mings" xr:uid="{B4D45D64-A519-4CCB-924B-8B2E5DE3D11E}"/>
    <hyperlink ref="C253" r:id="rId1001" display="https://fbref.com/en/country/ENG/England-Football" xr:uid="{BADE4FF9-01F8-4A3F-81A7-6A1CA19ACEF4}"/>
    <hyperlink ref="E253" r:id="rId1002" display="https://fbref.com/en/squads/8602292d/Aston-Villa-Stats" xr:uid="{2896C370-CD1B-463D-88E3-ED3E5282B365}"/>
    <hyperlink ref="AD253" r:id="rId1003" display="https://fbref.com/en/players/8397a50c/matchlogs/2023-2024/summary/Tyrone-Mings-Match-Logs" xr:uid="{A04E6B34-A9B2-4B0B-A56D-A9DB11F097FA}"/>
    <hyperlink ref="B254" r:id="rId1004" display="https://fbref.com/en/players/5cbd1eb0/Tyrick-Mitchell" xr:uid="{607264AC-4E3C-4354-BE86-A3CB42D20358}"/>
    <hyperlink ref="C254" r:id="rId1005" display="https://fbref.com/en/country/ENG/England-Football" xr:uid="{3734FAC6-5605-436E-A727-EA6CFECF0482}"/>
    <hyperlink ref="E254" r:id="rId1006" display="https://fbref.com/en/squads/47c64c55/Crystal-Palace-Stats" xr:uid="{EFF750B2-EAF2-4A5A-AB67-8F4151A2A395}"/>
    <hyperlink ref="AD254" r:id="rId1007" display="https://fbref.com/en/players/5cbd1eb0/matchlogs/2023-2024/summary/Tyrick-Mitchell-Match-Logs" xr:uid="{D21CAC81-68A9-4B03-9C6E-CA53361A831C}"/>
    <hyperlink ref="B255" r:id="rId1008" display="https://fbref.com/en/players/74618572/Kaoru-Mitoma" xr:uid="{6A337F36-1214-4A8F-9290-10F9E10458E7}"/>
    <hyperlink ref="C255" r:id="rId1009" display="https://fbref.com/en/country/JPN/Japan-Football" xr:uid="{7CDD4CC6-CE9C-4E04-807B-F4B9B0CAC660}"/>
    <hyperlink ref="E255" r:id="rId1010" display="https://fbref.com/en/squads/d07537b9/Brighton-and-Hove-Albion-Stats" xr:uid="{4E43BA31-6F2E-4DE6-8A83-ED3A02A42CF4}"/>
    <hyperlink ref="AD255" r:id="rId1011" display="https://fbref.com/en/players/74618572/matchlogs/2023-2024/summary/Kaoru-Mitoma-Match-Logs" xr:uid="{9606B66A-EC0F-4A20-B758-B15471E806EF}"/>
    <hyperlink ref="B256" r:id="rId1012" display="https://fbref.com/en/players/3925dbd6/Aleksandar-Mitrovic" xr:uid="{39BEA98F-2801-4768-BC50-5D68FC402345}"/>
    <hyperlink ref="C256" r:id="rId1013" display="https://fbref.com/en/country/SRB/Serbia-Football" xr:uid="{A34707EC-B24B-437B-AC65-D4A513A03F0A}"/>
    <hyperlink ref="E256" r:id="rId1014" display="https://fbref.com/en/squads/fd962109/Fulham-Stats" xr:uid="{FF3B8831-8F76-4D42-A12C-86BD67983A67}"/>
    <hyperlink ref="AD256" r:id="rId1015" display="https://fbref.com/en/players/3925dbd6/matchlogs/2023-2024/summary/Aleksandar-Mitrovic-Match-Logs" xr:uid="{2D1C34C8-E64E-43FA-AF4A-80B4E84B07F8}"/>
    <hyperlink ref="B257" r:id="rId1016" display="https://fbref.com/en/players/01ce9e70/Kieffer-Moore" xr:uid="{9FC06560-60F1-4603-AC14-0EF4BFA395F4}"/>
    <hyperlink ref="C257" r:id="rId1017" display="https://fbref.com/en/country/WAL/Wales-Football" xr:uid="{622C85F6-F7BC-40C7-AA4E-5AAD3EE2D7CA}"/>
    <hyperlink ref="E257" r:id="rId1018" display="https://fbref.com/en/squads/4ba7cbea/Bournemouth-Stats" xr:uid="{C011EAB6-8D87-4615-91EC-7D297D04B3AD}"/>
    <hyperlink ref="AD257" r:id="rId1019" display="https://fbref.com/en/players/01ce9e70/matchlogs/2023-2024/summary/Kieffer-Moore-Match-Logs" xr:uid="{7177E78B-493C-4797-8760-B5BC1B4334BD}"/>
    <hyperlink ref="B258" r:id="rId1020" display="https://fbref.com/en/players/2da834f1/Carlton-Morris" xr:uid="{DE1C2549-D308-4369-87F7-78FAEAADAB5E}"/>
    <hyperlink ref="C258" r:id="rId1021" display="https://fbref.com/en/country/ENG/England-Football" xr:uid="{D0FF437F-0F5D-4317-BF14-6A9D7B70CBE3}"/>
    <hyperlink ref="E258" r:id="rId1022" display="https://fbref.com/en/squads/e297cd13/Luton-Town-Stats" xr:uid="{3C7A097F-BC4E-4C0C-B7D9-C04951BC2B8A}"/>
    <hyperlink ref="AD258" r:id="rId1023" display="https://fbref.com/en/players/2da834f1/matchlogs/2023-2024/summary/Carlton-Morris-Match-Logs" xr:uid="{FA5C252E-921F-4C25-89FA-972E6F1242F6}"/>
    <hyperlink ref="B259" r:id="rId1024" display="https://fbref.com/en/players/9674002f/Mason-Mount" xr:uid="{DE89E776-6668-4115-B124-099710F09B72}"/>
    <hyperlink ref="C259" r:id="rId1025" display="https://fbref.com/en/country/ENG/England-Football" xr:uid="{30DB60BE-3D5A-49EA-830A-0DCD9E55CBB9}"/>
    <hyperlink ref="E259" r:id="rId1026" display="https://fbref.com/en/squads/19538871/Manchester-United-Stats" xr:uid="{0B9B8C11-226A-46E9-875D-9EC58114E096}"/>
    <hyperlink ref="AD259" r:id="rId1027" display="https://fbref.com/en/players/9674002f/matchlogs/2023-2024/summary/Mason-Mount-Match-Logs" xr:uid="{84FA2E96-B312-44E9-9494-DACDE2FAA17A}"/>
    <hyperlink ref="B260" r:id="rId1028" display="https://fbref.com/en/players/92868cb5/Divin-Mubama" xr:uid="{FA48560A-41BD-4532-91F0-7A38507FAFDB}"/>
    <hyperlink ref="C260" r:id="rId1029" display="https://fbref.com/en/country/ENG/England-Football" xr:uid="{6B3BB3F6-EB82-4455-92E0-7FA9C5D2CDEF}"/>
    <hyperlink ref="E260" r:id="rId1030" display="https://fbref.com/en/squads/7c21e445/West-Ham-United-Stats" xr:uid="{36F930C9-A102-400A-A8FC-28BB78AC0585}"/>
    <hyperlink ref="AD260" r:id="rId1031" display="https://fbref.com/en/players/92868cb5/matchlogs/2023-2024/summary/Divin-Mubama-Match-Logs" xr:uid="{54EA112D-FC20-476C-ACF9-43DB80FFD244}"/>
    <hyperlink ref="B261" r:id="rId1032" display="https://fbref.com/en/players/049a888d/Mykhailo-Mudryk" xr:uid="{0ED8E0B0-FFDD-4C3E-B721-9F8F27E0B33B}"/>
    <hyperlink ref="C261" r:id="rId1033" display="https://fbref.com/en/country/UKR/Ukraine-Football" xr:uid="{F62A0078-8E3B-4209-93FE-43F3B09F6C93}"/>
    <hyperlink ref="E261" r:id="rId1034" display="https://fbref.com/en/squads/cff3d9bb/Chelsea-Stats" xr:uid="{5813EFC5-D54A-4302-BC58-CAA601F6232D}"/>
    <hyperlink ref="AD261" r:id="rId1035" display="https://fbref.com/en/players/049a888d/matchlogs/2023-2024/summary/Mykhailo-Mudryk-Match-Logs" xr:uid="{D0E63C01-6F64-457C-96D8-57E4A74E65D8}"/>
    <hyperlink ref="B262" r:id="rId1036" display="https://fbref.com/en/players/99aa1a84/Arijanet-Muric" xr:uid="{E8F153D2-1930-496B-8A67-3BD0028CAEFC}"/>
    <hyperlink ref="C262" r:id="rId1037" display="https://fbref.com/en/country/KVX/Kosovo-Football" xr:uid="{BFD00309-434B-466F-91F6-B0ED28A038AD}"/>
    <hyperlink ref="E262" r:id="rId1038" display="https://fbref.com/en/squads/943e8050/Burnley-Stats" xr:uid="{237898EB-B7DB-4520-AE38-3A5A3185EED4}"/>
    <hyperlink ref="AD262" r:id="rId1039" display="https://fbref.com/en/players/99aa1a84/matchlogs/2023-2024/summary/Arijanet-Muric-Match-Logs" xr:uid="{55CD8FBD-4FA3-44E6-A52E-C66C2C91A225}"/>
    <hyperlink ref="B263" r:id="rId1040" display="https://fbref.com/en/players/de112b84/Jacob-Murphy" xr:uid="{ED152EEC-461F-4165-80DF-DC996497C230}"/>
    <hyperlink ref="C263" r:id="rId1041" display="https://fbref.com/en/country/ENG/England-Football" xr:uid="{AF950632-A502-4B4D-AE23-B4F444B1CB54}"/>
    <hyperlink ref="E263" r:id="rId1042" display="https://fbref.com/en/squads/b2b47a98/Newcastle-United-Stats" xr:uid="{14282953-3E12-4F8A-AF34-247C58CD9636}"/>
    <hyperlink ref="AD263" r:id="rId1043" display="https://fbref.com/en/players/de112b84/matchlogs/2023-2024/summary/Jacob-Murphy-Match-Logs" xr:uid="{A74BD03C-2A98-4DE1-9A7F-1189A2AFAECA}"/>
    <hyperlink ref="B264" r:id="rId1044" display="https://fbref.com/en/players/30d4a2e5/Vitaliy-Mykolenko" xr:uid="{24219E20-C33F-4A02-9511-1E15B7D1EB8B}"/>
    <hyperlink ref="C264" r:id="rId1045" display="https://fbref.com/en/country/UKR/Ukraine-Football" xr:uid="{B67888F1-AFC1-4642-8C78-5A54CA342A8A}"/>
    <hyperlink ref="E264" r:id="rId1046" display="https://fbref.com/en/squads/d3fd31cc/Everton-Stats" xr:uid="{12039C76-D7AE-4FCB-B6EA-370947A6772A}"/>
    <hyperlink ref="AD264" r:id="rId1047" display="https://fbref.com/en/players/30d4a2e5/matchlogs/2023-2024/summary/Vitaliy-Mykolenko-Match-Logs" xr:uid="{22A7FEBA-7670-4BBB-A126-E99E9DB35C54}"/>
    <hyperlink ref="B265" r:id="rId1048" display="https://fbref.com/en/players/de5b5570/Marvelous-Nakamba" xr:uid="{B02273B2-CBEC-4039-A3F1-EC0440002948}"/>
    <hyperlink ref="C265" r:id="rId1049" display="https://fbref.com/en/country/ZIM/Zimbabwe-Football" xr:uid="{3DA8701A-0377-42D0-82D3-0D4A8C6F29BB}"/>
    <hyperlink ref="E265" r:id="rId1050" display="https://fbref.com/en/squads/e297cd13/Luton-Town-Stats" xr:uid="{4B43C29D-952F-48ED-8E67-429C25E0F82F}"/>
    <hyperlink ref="AD265" r:id="rId1051" display="https://fbref.com/en/players/de5b5570/matchlogs/2023-2024/summary/Marvelous-Nakamba-Match-Logs" xr:uid="{614FA022-2DDA-4F51-8DFF-5700813CBD39}"/>
    <hyperlink ref="B266" r:id="rId1052" display="https://fbref.com/en/players/c5bdb6e3/Reiss-Nelson" xr:uid="{52602299-B5C2-4BA9-9BE0-ECD38911BAF6}"/>
    <hyperlink ref="C266" r:id="rId1053" display="https://fbref.com/en/country/ENG/England-Football" xr:uid="{0001E2F5-762B-4168-B843-2CF307F3E7CA}"/>
    <hyperlink ref="E266" r:id="rId1054" display="https://fbref.com/en/squads/18bb7c10/Arsenal-Stats" xr:uid="{5CD9CF8B-9A6A-4803-8B50-53B29D1F7697}"/>
    <hyperlink ref="AD266" r:id="rId1055" display="https://fbref.com/en/players/c5bdb6e3/matchlogs/2023-2024/summary/Reiss-Nelson-Match-Logs" xr:uid="{191F880B-0C22-41F8-9318-FB02B349402A}"/>
    <hyperlink ref="B267" r:id="rId1056" display="https://fbref.com/en/players/a9dc785c/Neto" xr:uid="{8D765030-CCDD-42BD-A959-6057F246B879}"/>
    <hyperlink ref="C267" r:id="rId1057" display="https://fbref.com/en/country/BRA/Brazil-Football" xr:uid="{3B00642C-B6AA-47A5-9A39-EF77A7B40085}"/>
    <hyperlink ref="E267" r:id="rId1058" display="https://fbref.com/en/squads/4ba7cbea/Bournemouth-Stats" xr:uid="{52F490C6-DBEB-4BA6-9949-39EC6F7D9482}"/>
    <hyperlink ref="AD267" r:id="rId1059" display="https://fbref.com/en/players/a9dc785c/matchlogs/2023-2024/summary/Neto-Match-Logs" xr:uid="{91819C60-4BA6-4BD7-B3F1-21758A5DF96C}"/>
    <hyperlink ref="B268" r:id="rId1060" display="https://fbref.com/en/players/7ba2eaa9/Pedro-Neto" xr:uid="{246B78DA-076D-47CE-8AAB-3C130B8D0BC3}"/>
    <hyperlink ref="C268" r:id="rId1061" display="https://fbref.com/en/country/POR/Portugal-Football" xr:uid="{238636AE-B83C-495B-9BCE-89579A15ED18}"/>
    <hyperlink ref="E268" r:id="rId1062" display="https://fbref.com/en/squads/8cec06e1/Wolverhampton-Wanderers-Stats" xr:uid="{AF1C8E37-5036-4015-BCEC-8453DADE15B4}"/>
    <hyperlink ref="AD268" r:id="rId1063" display="https://fbref.com/en/players/7ba2eaa9/matchlogs/2023-2024/summary/Pedro-Neto-Match-Logs" xr:uid="{89B8D155-D3C0-4F38-ABEA-20BCDA7369FB}"/>
    <hyperlink ref="B269" r:id="rId1064" display="https://fbref.com/en/players/00242715/Moussa-Niakhate" xr:uid="{67393AC5-3338-43F8-B33F-9E5264E305EC}"/>
    <hyperlink ref="C269" r:id="rId1065" display="https://fbref.com/en/country/SEN/Senegal-Football" xr:uid="{10BD5507-D9E5-43F4-9A4E-A661D48ACE14}"/>
    <hyperlink ref="E269" r:id="rId1066" display="https://fbref.com/en/squads/e4a775cb/Nottingham-Forest-Stats" xr:uid="{573BA829-EAF1-4A7A-900E-320087F939A8}"/>
    <hyperlink ref="AD269" r:id="rId1067" display="https://fbref.com/en/players/00242715/matchlogs/2023-2024/summary/Moussa-Niakhate-Match-Logs" xr:uid="{387B237F-4928-4121-B381-2A40381E283C}"/>
    <hyperlink ref="B270" r:id="rId1068" display="https://fbref.com/en/players/a53649b7/Eddie-Nketiah" xr:uid="{4BA29A60-94B4-4222-A532-B8828923F035}"/>
    <hyperlink ref="C270" r:id="rId1069" display="https://fbref.com/en/country/ENG/England-Football" xr:uid="{705228C2-E692-4856-B155-F53CC2AE6E05}"/>
    <hyperlink ref="E270" r:id="rId1070" display="https://fbref.com/en/squads/18bb7c10/Arsenal-Stats" xr:uid="{2BCFB23D-8A1B-4D03-A854-AF079E5BE737}"/>
    <hyperlink ref="AD270" r:id="rId1071" display="https://fbref.com/en/players/a53649b7/matchlogs/2023-2024/summary/Eddie-Nketiah-Match-Logs" xr:uid="{40BEB574-2CAC-4422-A2F6-682A60D2D2F1}"/>
    <hyperlink ref="B271" r:id="rId1072" display="https://fbref.com/en/players/43439614/Oliver-Norwood" xr:uid="{71741258-D085-42AE-B948-E0B33DE22EB9}"/>
    <hyperlink ref="C271" r:id="rId1073" display="https://fbref.com/en/country/NIR/Northern-Ireland-Football" xr:uid="{8F847B46-69F7-4179-82FB-3BBE632F011E}"/>
    <hyperlink ref="E271" r:id="rId1074" display="https://fbref.com/en/squads/1df6b87e/Sheffield-United-Stats" xr:uid="{8E5F12EC-7F12-4325-B7D3-54654C836E32}"/>
    <hyperlink ref="AD271" r:id="rId1075" display="https://fbref.com/en/players/43439614/matchlogs/2023-2024/summary/Oliver-Norwood-Match-Logs" xr:uid="{23C933E5-12E3-4FE7-AAB6-60904B124326}"/>
    <hyperlink ref="B272" r:id="rId1076" display="https://fbref.com/en/players/e6af02e0/Matheus-Nunes" xr:uid="{5B2D2817-D45E-4892-A02F-C84653F43F0A}"/>
    <hyperlink ref="C272" r:id="rId1077" display="https://fbref.com/en/country/POR/Portugal-Football" xr:uid="{97F86EBD-82D8-42B5-825B-40B60723D2C6}"/>
    <hyperlink ref="E272" r:id="rId1078" display="https://fbref.com/en/squads/8cec06e1/Wolverhampton-Wanderers-Stats" xr:uid="{C0EE0EFE-F8EF-48FB-8D52-3E00FBBBB872}"/>
    <hyperlink ref="AD272" r:id="rId1079" display="https://fbref.com/en/players/e6af02e0/matchlogs/2023-2024/summary/Matheus-Nunes-Match-Logs" xr:uid="{1BD8A24D-A935-4415-A684-31DFFD4C52BD}"/>
    <hyperlink ref="B273" r:id="rId1080" display="https://fbref.com/en/players/4d77b365/Darwin-Nunez" xr:uid="{07F976E2-ADAB-4B8C-B46F-1674DAFE536B}"/>
    <hyperlink ref="C273" r:id="rId1081" display="https://fbref.com/en/country/URU/Uruguay-Football" xr:uid="{4498827D-3471-419C-B368-E15A7F3BC6DA}"/>
    <hyperlink ref="E273" r:id="rId1082" display="https://fbref.com/en/squads/822bd0ba/Liverpool-Stats" xr:uid="{19BE1E0F-0461-4703-AF87-02F7B7EADCF8}"/>
    <hyperlink ref="AD273" r:id="rId1083" display="https://fbref.com/en/players/4d77b365/matchlogs/2023-2024/summary/Darwin-Nunez-Match-Logs" xr:uid="{190F347D-A73E-4D52-A6F8-EE2D4B4D8EFB}"/>
    <hyperlink ref="B274" r:id="rId1084" display="https://fbref.com/en/players/df0a4c90/Christian-Norgaard" xr:uid="{F17AB067-8007-4E97-81F0-0CDD1346D704}"/>
    <hyperlink ref="C274" r:id="rId1085" display="https://fbref.com/en/country/DEN/Denmark-Football" xr:uid="{F76272FA-9164-4866-9B1C-4B271D0CCA79}"/>
    <hyperlink ref="E274" r:id="rId1086" display="https://fbref.com/en/squads/cd051869/Brentford-Stats" xr:uid="{F9A8BCAC-A149-4534-9E0B-51DC8E134DEE}"/>
    <hyperlink ref="AD274" r:id="rId1087" display="https://fbref.com/en/players/df0a4c90/matchlogs/2023-2024/summary/Christian-Norgaard-Match-Logs" xr:uid="{015479E1-C766-48C3-837E-14B6AF32CCB9}"/>
    <hyperlink ref="B275" r:id="rId1088" display="https://fbref.com/en/players/089667a5/Lewis-OBrien" xr:uid="{BE775C30-A0CA-4368-8990-3B30E584E24B}"/>
    <hyperlink ref="C275" r:id="rId1089" display="https://fbref.com/en/country/ENG/England-Football" xr:uid="{84FF63BA-9964-4651-A3A0-7731A4607CAE}"/>
    <hyperlink ref="E275" r:id="rId1090" display="https://fbref.com/en/squads/e4a775cb/Nottingham-Forest-Stats" xr:uid="{7D513DB6-EFD3-444E-965B-D17C40146C42}"/>
    <hyperlink ref="AD275" r:id="rId1091" display="https://fbref.com/en/players/089667a5/matchlogs/2023-2024/summary/Lewis-OBrien-Match-Logs" xr:uid="{09B53B7E-1F0A-401D-AC96-405290BD163B}"/>
    <hyperlink ref="B276" r:id="rId1092" display="https://fbref.com/en/players/1d042188/Dara-OShea" xr:uid="{C8FF4D6C-9692-4E18-BA47-DA9AF81EA57A}"/>
    <hyperlink ref="C276" r:id="rId1093" display="https://fbref.com/en/country/IRL/Republic-of-Ireland-Football" xr:uid="{F1A4EEB8-DD38-4322-9FB8-1149518905B8}"/>
    <hyperlink ref="E276" r:id="rId1094" display="https://fbref.com/en/squads/943e8050/Burnley-Stats" xr:uid="{4751B202-8558-4875-86B1-4EFF99A8986E}"/>
    <hyperlink ref="AD276" r:id="rId1095" display="https://fbref.com/en/players/1d042188/matchlogs/2023-2024/summary/Dara-OShea-Match-Logs" xr:uid="{29E9CADD-01CD-47EB-A5A0-8E96AF9C4C10}"/>
    <hyperlink ref="B277" r:id="rId1096" display="https://fbref.com/en/players/788c0277/Chiedozie-Ogbene" xr:uid="{7A029120-4920-4BF2-BDE7-FDC797F29772}"/>
    <hyperlink ref="C277" r:id="rId1097" display="https://fbref.com/en/country/IRL/Republic-of-Ireland-Football" xr:uid="{440783A0-0DD9-4C96-96D3-9B3F6550F98C}"/>
    <hyperlink ref="E277" r:id="rId1098" display="https://fbref.com/en/squads/e297cd13/Luton-Town-Stats" xr:uid="{E5A0F701-E143-4B18-9375-D39C8E7444D0}"/>
    <hyperlink ref="AD277" r:id="rId1099" display="https://fbref.com/en/players/788c0277/matchlogs/2023-2024/summary/Chiedozie-Ogbene-Match-Logs" xr:uid="{D5EFA1A6-4798-43DB-A66C-FC026D903B48}"/>
    <hyperlink ref="B278" r:id="rId1100" display="https://fbref.com/en/players/74b2cd7e/Angelo-Ogbonna" xr:uid="{0C09DE0B-944F-45C8-9BA5-678DBCB27C2F}"/>
    <hyperlink ref="C278" r:id="rId1101" display="https://fbref.com/en/country/ITA/Italy-Football" xr:uid="{A80E403F-DC5B-41AA-A254-2A8BFE6D0CA5}"/>
    <hyperlink ref="E278" r:id="rId1102" display="https://fbref.com/en/squads/7c21e445/West-Ham-United-Stats" xr:uid="{7A702162-CAEC-41B1-9398-8DF105339D4A}"/>
    <hyperlink ref="AD278" r:id="rId1103" display="https://fbref.com/en/players/74b2cd7e/matchlogs/2023-2024/summary/Angelo-Ogbonna-Match-Logs" xr:uid="{888F74E7-A417-468A-AC9E-394B11FCC8F2}"/>
    <hyperlink ref="B279" r:id="rId1104" display="https://fbref.com/en/players/e7ee38c3/Robin-Olsen" xr:uid="{8035F2FE-7D24-4132-A8C9-A0D4B72D8DFE}"/>
    <hyperlink ref="C279" r:id="rId1105" display="https://fbref.com/en/country/SWE/Sweden-Football" xr:uid="{2C15BE6D-526E-4C83-AD22-3E6B30F8B4F7}"/>
    <hyperlink ref="E279" r:id="rId1106" display="https://fbref.com/en/squads/8602292d/Aston-Villa-Stats" xr:uid="{5E015655-2D74-441B-8441-24E1B03DF97A}"/>
    <hyperlink ref="AD279" r:id="rId1107" display="https://fbref.com/en/players/e7ee38c3/matchlogs/2023-2024/summary/Robin-Olsen-Match-Logs" xr:uid="{EF0601F9-ADB0-4EAF-969E-83D6C069C798}"/>
    <hyperlink ref="B280" r:id="rId1108" display="https://fbref.com/en/players/828657ff/Amadou-Onana" xr:uid="{283524F2-8C19-4CCE-90F1-3BD1B87CDAB6}"/>
    <hyperlink ref="C280" r:id="rId1109" display="https://fbref.com/en/country/BEL/Belgium-Football" xr:uid="{C9446EF1-7E40-4497-8646-C6130F7D7ED9}"/>
    <hyperlink ref="E280" r:id="rId1110" display="https://fbref.com/en/squads/d3fd31cc/Everton-Stats" xr:uid="{EFE7E5F6-14B5-4E6B-8773-9D6F5ADDB405}"/>
    <hyperlink ref="AD280" r:id="rId1111" display="https://fbref.com/en/players/828657ff/matchlogs/2023-2024/summary/Amadou-Onana-Match-Logs" xr:uid="{9AC9C23E-E2C7-4ACA-8891-37DEA73B8EDD}"/>
    <hyperlink ref="B281" r:id="rId1112" display="https://fbref.com/en/players/e9c0c1b2/Andre-Onana" xr:uid="{6B02C445-0594-4B68-B997-4ABAFC2E00A3}"/>
    <hyperlink ref="C281" r:id="rId1113" display="https://fbref.com/en/country/CMR/Cameroon-Football" xr:uid="{927798CF-3F0C-4B70-B6A0-374EAE5F0790}"/>
    <hyperlink ref="E281" r:id="rId1114" display="https://fbref.com/en/squads/19538871/Manchester-United-Stats" xr:uid="{24DB297A-BAFF-4EA8-8A4D-49DD1486148D}"/>
    <hyperlink ref="AD281" r:id="rId1115" display="https://fbref.com/en/players/e9c0c1b2/matchlogs/2023-2024/summary/Andre-Onana-Match-Logs" xr:uid="{83BB6579-258D-4911-8C97-EE539993ED09}"/>
    <hyperlink ref="B282" r:id="rId1116" display="https://fbref.com/en/players/d86a1f3e/Tyler-Onyango" xr:uid="{17A96C50-7C3F-40A9-94C6-21B3D3514E5F}"/>
    <hyperlink ref="C282" r:id="rId1117" display="https://fbref.com/en/country/ENG/England-Football" xr:uid="{00D0C140-4935-460D-81E2-DC5C132FDB9B}"/>
    <hyperlink ref="E282" r:id="rId1118" display="https://fbref.com/en/squads/d3fd31cc/Everton-Stats" xr:uid="{013CDD4E-8BBF-427A-BFDD-8E3BA0AA7C8D}"/>
    <hyperlink ref="AD282" r:id="rId1119" display="https://fbref.com/en/players/d86a1f3e/matchlogs/2023-2024/summary/Tyler-Onyango-Match-Logs" xr:uid="{2D41C155-4D3C-4E9A-8A63-DC36CEE04CA7}"/>
    <hyperlink ref="B283" r:id="rId1120" display="https://fbref.com/en/players/c1242d4e/Stefan-Ortega" xr:uid="{AB78A398-F458-4C6C-8494-ABDA11F9A2B1}"/>
    <hyperlink ref="C283" r:id="rId1121" display="https://fbref.com/en/country/GER/Germany-Football" xr:uid="{E5ED34F5-B55F-4F99-B789-D1567EC4CEDA}"/>
    <hyperlink ref="E283" r:id="rId1122" display="https://fbref.com/en/squads/b8fd03ef/Manchester-City-Stats" xr:uid="{85601F64-A78D-4E69-A2C3-4773F51D64EC}"/>
    <hyperlink ref="AD283" r:id="rId1123" display="https://fbref.com/en/players/c1242d4e/matchlogs/2023-2024/summary/Stefan-Ortega-Match-Logs" xr:uid="{E8DD7E5C-8626-412F-B23B-286D9F51AB39}"/>
    <hyperlink ref="B284" r:id="rId1124" display="https://fbref.com/en/players/79bc4c45/Ben-Osborn" xr:uid="{01C468C4-F28F-4994-8751-8DCEF5E0D43C}"/>
    <hyperlink ref="C284" r:id="rId1125" display="https://fbref.com/en/country/ENG/England-Football" xr:uid="{1EEF748E-133F-4C7E-8E6D-C5E81B2AB176}"/>
    <hyperlink ref="E284" r:id="rId1126" display="https://fbref.com/en/squads/1df6b87e/Sheffield-United-Stats" xr:uid="{E577611E-2DBD-4911-8C1A-01E9A57B5761}"/>
    <hyperlink ref="AD284" r:id="rId1127" display="https://fbref.com/en/players/79bc4c45/matchlogs/2023-2024/summary/Ben-Osborn-Match-Logs" xr:uid="{E1CA611C-DA17-4BC5-BA20-B12ED848A735}"/>
    <hyperlink ref="B285" r:id="rId1128" display="https://fbref.com/en/players/7b355808/William-Osula" xr:uid="{7578F8A5-B47A-49E4-AD44-1611800CCE96}"/>
    <hyperlink ref="C285" r:id="rId1129" display="https://fbref.com/en/country/DEN/Denmark-Football" xr:uid="{22EC0744-4940-4FFD-AA57-98EAED58745F}"/>
    <hyperlink ref="E285" r:id="rId1130" display="https://fbref.com/en/squads/1df6b87e/Sheffield-United-Stats" xr:uid="{1A6027A3-F36D-4682-BCBD-F643F8E56AD5}"/>
    <hyperlink ref="AD285" r:id="rId1131" display="https://fbref.com/en/players/7b355808/matchlogs/2023-2024/summary/William-Osula-Match-Logs" xr:uid="{43B7A49B-B08D-4E64-BAE3-710447AD0B70}"/>
    <hyperlink ref="B286" r:id="rId1132" display="https://fbref.com/en/players/dc7f8a28/Cole-Palmer" xr:uid="{8D03B35E-B311-4ACF-B75A-BEA08AF6FEB9}"/>
    <hyperlink ref="C286" r:id="rId1133" display="https://fbref.com/en/country/ENG/England-Football" xr:uid="{AB30EE8E-5961-450B-936D-4FFF7B43C8BA}"/>
    <hyperlink ref="E286" r:id="rId1134" display="https://fbref.com/en/squads/b8fd03ef/Manchester-City-Stats" xr:uid="{6195EACF-73F3-468B-BEBC-093F0B49E62D}"/>
    <hyperlink ref="AD286" r:id="rId1135" display="https://fbref.com/en/players/dc7f8a28/matchlogs/2023-2024/summary/Cole-Palmer-Match-Logs" xr:uid="{5B1E8099-4D39-4092-9BEB-E02C7321045D}"/>
    <hyperlink ref="B287" r:id="rId1136" display="https://fbref.com/en/players/e0bc6fdc/Emerson-Palmieri" xr:uid="{7D7CC1DC-6845-4DF0-8BAD-92996CD61215}"/>
    <hyperlink ref="C287" r:id="rId1137" display="https://fbref.com/en/country/ITA/Italy-Football" xr:uid="{F3629CC6-D327-49C4-BE6A-357E9D47FCD7}"/>
    <hyperlink ref="E287" r:id="rId1138" display="https://fbref.com/en/squads/7c21e445/West-Ham-United-Stats" xr:uid="{ACDD0906-3199-421B-8AB2-5F16C8751C7A}"/>
    <hyperlink ref="AD287" r:id="rId1139" display="https://fbref.com/en/players/e0bc6fdc/matchlogs/2023-2024/summary/Emerson-Palmieri-Match-Logs" xr:uid="{BBF0600E-5F75-4836-A4C6-227CAFAC4AEC}"/>
    <hyperlink ref="B288" r:id="rId1140" display="https://fbref.com/en/players/9b6f7fd5/Lucas-Paqueta" xr:uid="{337D3BFE-37AC-4D9F-BEF9-27111CA16CE5}"/>
    <hyperlink ref="C288" r:id="rId1141" display="https://fbref.com/en/country/BRA/Brazil-Football" xr:uid="{3B94C4B9-0C28-44F3-9CEE-CEB00AF6174B}"/>
    <hyperlink ref="E288" r:id="rId1142" display="https://fbref.com/en/squads/7c21e445/West-Ham-United-Stats" xr:uid="{E0EB7DA6-5EBE-404B-AE3B-8B3A681F4F71}"/>
    <hyperlink ref="AD288" r:id="rId1143" display="https://fbref.com/en/players/9b6f7fd5/matchlogs/2023-2024/summary/Lucas-Paqueta-Match-Logs" xr:uid="{CA997044-DA91-4367-9D70-35CCE3F07B74}"/>
    <hyperlink ref="B289" r:id="rId1144" display="https://fbref.com/en/players/529f49ab/Thomas-Partey" xr:uid="{EB4533F4-B3BB-4525-A6C0-5FC42BF3BAA0}"/>
    <hyperlink ref="C289" r:id="rId1145" display="https://fbref.com/en/country/GHA/Ghana-Football" xr:uid="{E945580F-ED4E-4854-9F95-4E58FA5001D5}"/>
    <hyperlink ref="E289" r:id="rId1146" display="https://fbref.com/en/squads/18bb7c10/Arsenal-Stats" xr:uid="{8930B863-D513-4487-8786-6BBA854D5EAA}"/>
    <hyperlink ref="AD289" r:id="rId1147" display="https://fbref.com/en/players/529f49ab/matchlogs/2023-2024/summary/Thomas-Partey-Match-Logs" xr:uid="{ABBC2694-DE1B-4B1B-9FCE-1915CEAE9312}"/>
    <hyperlink ref="B290" r:id="rId1148" display="https://fbref.com/en/players/230f0471/Nathan-Patterson" xr:uid="{05986AC2-8465-4E33-895F-62A6A109FC9C}"/>
    <hyperlink ref="C290" r:id="rId1149" display="https://fbref.com/en/country/SCO/Scotland-Football" xr:uid="{E977178A-2F48-41E9-81AE-23F660DE8531}"/>
    <hyperlink ref="E290" r:id="rId1150" display="https://fbref.com/en/squads/d3fd31cc/Everton-Stats" xr:uid="{5BF0681D-445C-4D72-B200-CE930ADC82AC}"/>
    <hyperlink ref="AD290" r:id="rId1151" display="https://fbref.com/en/players/230f0471/matchlogs/2023-2024/summary/Nathan-Patterson-Match-Logs" xr:uid="{BE7E47AA-D0B8-4DCC-8DFA-27F2AFA494D0}"/>
    <hyperlink ref="B291" r:id="rId1152" display="https://fbref.com/en/players/ac7e7b1c/Facundo-Pellistri" xr:uid="{EBF4DCF6-F86F-4ABE-BC84-17C9AA0DC8E6}"/>
    <hyperlink ref="C291" r:id="rId1153" display="https://fbref.com/en/country/URU/Uruguay-Football" xr:uid="{63738043-BB27-4BAD-9AE8-7D4681331359}"/>
    <hyperlink ref="E291" r:id="rId1154" display="https://fbref.com/en/squads/19538871/Manchester-United-Stats" xr:uid="{60D693BE-12CA-447E-B85C-0C8E621DE809}"/>
    <hyperlink ref="AD291" r:id="rId1155" display="https://fbref.com/en/players/ac7e7b1c/matchlogs/2023-2024/summary/Facundo-Pellistri-Match-Logs" xr:uid="{97585C6A-84B0-4697-BA47-824FE399B0F4}"/>
    <hyperlink ref="B292" r:id="rId1156" display="https://fbref.com/en/players/6639e500/Andreas-Pereira" xr:uid="{1FAAEB43-4784-4762-BC6A-C92D62B3404C}"/>
    <hyperlink ref="C292" r:id="rId1157" display="https://fbref.com/en/country/BRA/Brazil-Football" xr:uid="{66FFC44C-9E0C-43E5-8F8A-B2B24B262AF1}"/>
    <hyperlink ref="E292" r:id="rId1158" display="https://fbref.com/en/squads/fd962109/Fulham-Stats" xr:uid="{4D450234-DD52-45B2-A12C-0D749437B771}"/>
    <hyperlink ref="AD292" r:id="rId1159" display="https://fbref.com/en/players/6639e500/matchlogs/2023-2024/summary/Andreas-Pereira-Match-Logs" xr:uid="{EFF0758F-096C-4FB5-9D2F-1269A92BF39D}"/>
    <hyperlink ref="B293" r:id="rId1160" display="https://fbref.com/en/players/6fe90922/Ivan-Perisic" xr:uid="{8862E738-11AF-4316-8753-13460D374F4E}"/>
    <hyperlink ref="C293" r:id="rId1161" display="https://fbref.com/en/country/CRO/Croatia-Football" xr:uid="{65AFBD30-AEBA-4786-89F3-17793D037B7F}"/>
    <hyperlink ref="E293" r:id="rId1162" display="https://fbref.com/en/squads/361ca564/Tottenham-Hotspur-Stats" xr:uid="{23B80860-A67F-47C2-8680-2EA8CCA2E067}"/>
    <hyperlink ref="AD293" r:id="rId1163" display="https://fbref.com/en/players/6fe90922/matchlogs/2023-2024/summary/Ivan-Perisic-Match-Logs" xr:uid="{31CDDFD8-5977-45BB-8614-552B47028EC7}"/>
    <hyperlink ref="B294" r:id="rId1164" display="https://fbref.com/en/players/4f565d77/Kalvin-Phillips" xr:uid="{1BE7A84C-BAE2-48CF-93A0-89E64B7A2BA5}"/>
    <hyperlink ref="C294" r:id="rId1165" display="https://fbref.com/en/country/ENG/England-Football" xr:uid="{52E822DF-D6F3-4211-828E-8CA0AC6922DF}"/>
    <hyperlink ref="E294" r:id="rId1166" display="https://fbref.com/en/squads/b8fd03ef/Manchester-City-Stats" xr:uid="{30530B7D-E172-40AC-9CC0-A38D9E6D60F2}"/>
    <hyperlink ref="AD294" r:id="rId1167" display="https://fbref.com/en/players/4f565d77/matchlogs/2023-2024/summary/Kalvin-Phillips-Match-Logs" xr:uid="{27DC966B-44FF-4461-A481-6ECE1A93D0A8}"/>
    <hyperlink ref="B295" r:id="rId1168" display="https://fbref.com/en/players/19f4d211/Jaden-Philogene-Bidace" xr:uid="{85085E27-A0E0-449E-AC28-818628669607}"/>
    <hyperlink ref="C295" r:id="rId1169" display="https://fbref.com/en/country/ENG/England-Football" xr:uid="{3E1AA77A-5DBF-4302-BCC3-5C72383DED49}"/>
    <hyperlink ref="E295" r:id="rId1170" display="https://fbref.com/en/squads/8602292d/Aston-Villa-Stats" xr:uid="{4CB281E5-B745-41FA-814C-567BC0C61CEB}"/>
    <hyperlink ref="AD295" r:id="rId1171" display="https://fbref.com/en/players/19f4d211/matchlogs/2023-2024/summary/Jaden-Philogene-Bidace-Match-Logs" xr:uid="{855D7BA9-1368-4B56-85C1-395776D98E7E}"/>
    <hyperlink ref="B296" r:id="rId1172" display="https://fbref.com/en/players/4806ec67/Jordan-Pickford" xr:uid="{C0BCAF50-96AA-445E-8C8C-27688CBD49C6}"/>
    <hyperlink ref="C296" r:id="rId1173" display="https://fbref.com/en/country/ENG/England-Football" xr:uid="{1BC482B5-43B3-4730-A7FA-5D317DA066A1}"/>
    <hyperlink ref="E296" r:id="rId1174" display="https://fbref.com/en/squads/d3fd31cc/Everton-Stats" xr:uid="{15428DB2-E746-47AA-BC4D-346E177FE88E}"/>
    <hyperlink ref="AD296" r:id="rId1175" display="https://fbref.com/en/players/4806ec67/matchlogs/2023-2024/summary/Jordan-Pickford-Match-Logs" xr:uid="{0F060C6F-BCC0-4BCE-8875-5CB278BE1812}"/>
    <hyperlink ref="B297" r:id="rId1176" display="https://fbref.com/en/players/e541326e/Ethan-Pinnock" xr:uid="{45C9EA6D-DC85-4D05-8850-556AF958547F}"/>
    <hyperlink ref="C297" r:id="rId1177" display="https://fbref.com/en/country/JAM/Jamaica-Football" xr:uid="{7BBBDBB3-E8A0-45D8-B085-F8CC836233A4}"/>
    <hyperlink ref="E297" r:id="rId1178" display="https://fbref.com/en/squads/cd051869/Brentford-Stats" xr:uid="{4A2A4939-E152-4F90-B86D-3A3ECFD366A3}"/>
    <hyperlink ref="AD297" r:id="rId1179" display="https://fbref.com/en/players/e541326e/matchlogs/2023-2024/summary/Ethan-Pinnock-Match-Logs" xr:uid="{A8F25482-747A-4F9E-B183-A29A1D12600F}"/>
    <hyperlink ref="B298" r:id="rId1180" display="https://fbref.com/en/players/4b40d9ca/Nick-Pope" xr:uid="{9621DDB2-C003-48C3-89A7-C6D31B287832}"/>
    <hyperlink ref="C298" r:id="rId1181" display="https://fbref.com/en/country/ENG/England-Football" xr:uid="{A219A8E1-E30F-4D01-B953-F58B95D03115}"/>
    <hyperlink ref="E298" r:id="rId1182" display="https://fbref.com/en/squads/b2b47a98/Newcastle-United-Stats" xr:uid="{98EA3F01-EEC4-48A8-9B79-93C5A25178F0}"/>
    <hyperlink ref="AD298" r:id="rId1183" display="https://fbref.com/en/players/4b40d9ca/matchlogs/2023-2024/summary/Nick-Pope-Match-Logs" xr:uid="{F5C24422-C1FC-4863-89AE-8D74112B6D06}"/>
    <hyperlink ref="B299" r:id="rId1184" display="https://fbref.com/en/players/27d0a506/Pedro-Porro" xr:uid="{BF1E4295-E6A4-4D5A-AFC5-2BC56F326EB3}"/>
    <hyperlink ref="C299" r:id="rId1185" display="https://fbref.com/en/country/ESP/Spain-Football" xr:uid="{54084489-89A8-4C1A-A72C-1F2AC841F3B8}"/>
    <hyperlink ref="E299" r:id="rId1186" display="https://fbref.com/en/squads/361ca564/Tottenham-Hotspur-Stats" xr:uid="{23C6D453-4F5B-4EE4-9CB6-3EF79612F2BB}"/>
    <hyperlink ref="AD299" r:id="rId1187" display="https://fbref.com/en/players/27d0a506/matchlogs/2023-2024/summary/Pedro-Porro-Match-Logs" xr:uid="{7A302CE7-E05B-4D6F-901F-09C6282727C2}"/>
    <hyperlink ref="B300" r:id="rId1188" display="https://fbref.com/en/players/67f649be/Ionut-Radu" xr:uid="{4D4A474A-5782-4F45-82EB-85A7CB1910BC}"/>
    <hyperlink ref="C300" r:id="rId1189" display="https://fbref.com/en/country/ROU/Romania-Football" xr:uid="{52F0C437-8502-42DF-A606-BD534F372AD0}"/>
    <hyperlink ref="E300" r:id="rId1190" display="https://fbref.com/en/squads/4ba7cbea/Bournemouth-Stats" xr:uid="{5D2C7D4D-8EF0-400A-A3B7-AB6D2394E4AB}"/>
    <hyperlink ref="AD300" r:id="rId1191" display="https://fbref.com/en/players/67f649be/matchlogs/2023-2024/summary/Ionut-Radu-Match-Logs" xr:uid="{E4240CA8-5B5F-43C7-B8F8-871608AE92FB}"/>
    <hyperlink ref="B301" r:id="rId1192" display="https://fbref.com/en/players/45685411/Jesuran-Rak-Sakyi" xr:uid="{8868983F-AD8C-4843-BAE6-863F81EB9028}"/>
    <hyperlink ref="C301" r:id="rId1193" display="https://fbref.com/en/country/ENG/England-Football" xr:uid="{CAF51862-2ACF-449C-AB91-F899D647C5B7}"/>
    <hyperlink ref="E301" r:id="rId1194" display="https://fbref.com/en/squads/47c64c55/Crystal-Palace-Stats" xr:uid="{5B2FC970-29E5-473C-B924-E55B8977BFB5}"/>
    <hyperlink ref="AD301" r:id="rId1195" display="https://fbref.com/en/players/45685411/matchlogs/2023-2024/summary/Jesuran-Rak-Sakyi-Match-Logs" xr:uid="{E9EF89EA-1EE0-4ECB-BDCD-FBD5EF33BAA0}"/>
    <hyperlink ref="B302" r:id="rId1196" display="https://fbref.com/en/players/466fb2c5/Aaron-Ramsdale" xr:uid="{9AA59DCA-B9E8-4F34-802F-9EF29D695D95}"/>
    <hyperlink ref="C302" r:id="rId1197" display="https://fbref.com/en/country/ENG/England-Football" xr:uid="{0F302081-40D6-457E-B506-465363BA5FA4}"/>
    <hyperlink ref="E302" r:id="rId1198" display="https://fbref.com/en/squads/18bb7c10/Arsenal-Stats" xr:uid="{496997B4-A12F-42A9-A94C-2FB2AFBEDCEB}"/>
    <hyperlink ref="AD302" r:id="rId1199" display="https://fbref.com/en/players/466fb2c5/matchlogs/2023-2024/summary/Aaron-Ramsdale-Match-Logs" xr:uid="{31ABAB3B-B280-4F44-8FEB-92B9F3C25049}"/>
    <hyperlink ref="B303" r:id="rId1200" display="https://fbref.com/en/players/a1d5bd30/Marcus-Rashford" xr:uid="{A80C1CA4-FC27-4C25-A8D8-DA4CA2DD5348}"/>
    <hyperlink ref="C303" r:id="rId1201" display="https://fbref.com/en/country/ENG/England-Football" xr:uid="{6F079C9D-1CA3-4B3A-9F55-0D85A83508CC}"/>
    <hyperlink ref="E303" r:id="rId1202" display="https://fbref.com/en/squads/19538871/Manchester-United-Stats" xr:uid="{98EAF5F5-F5A2-46B6-A8CC-A935D6F17545}"/>
    <hyperlink ref="AD303" r:id="rId1203" display="https://fbref.com/en/players/a1d5bd30/matchlogs/2023-2024/summary/Marcus-Rashford-Match-Logs" xr:uid="{A4769C7C-E9E1-40AA-9B99-33DDF9198ED3}"/>
    <hyperlink ref="B304" r:id="rId1204" display="https://fbref.com/en/players/28b40c9c/Tim-Ream" xr:uid="{D650DA91-1FAB-481C-A6C5-5FBA20B2472D}"/>
    <hyperlink ref="C304" r:id="rId1205" display="https://fbref.com/en/country/USA/United-States-Football" xr:uid="{6567C7F0-DB03-49DB-A271-3C38DEC12469}"/>
    <hyperlink ref="E304" r:id="rId1206" display="https://fbref.com/en/squads/fd962109/Fulham-Stats" xr:uid="{B5A0B114-845B-4AC4-8F5A-3E4AB4606B76}"/>
    <hyperlink ref="AD304" r:id="rId1207" display="https://fbref.com/en/players/28b40c9c/matchlogs/2023-2024/summary/Tim-Ream-Match-Logs" xr:uid="{144313C6-F080-407A-80B0-33D851BB574A}"/>
    <hyperlink ref="B305" r:id="rId1208" display="https://fbref.com/en/players/ab651565/Nathan-Redmond" xr:uid="{674E636C-DD5C-44E9-B203-5158500FD0EA}"/>
    <hyperlink ref="C305" r:id="rId1209" display="https://fbref.com/en/country/ENG/England-Football" xr:uid="{DE3B6081-F871-49A4-A5E8-D4E119F5A815}"/>
    <hyperlink ref="E305" r:id="rId1210" display="https://fbref.com/en/squads/943e8050/Burnley-Stats" xr:uid="{4A6BB65C-F207-4A76-8217-803D551DB414}"/>
    <hyperlink ref="AD305" r:id="rId1211" display="https://fbref.com/en/players/ab651565/matchlogs/2023-2024/summary/Nathan-Redmond-Match-Logs" xr:uid="{B7A884AB-2ABF-411B-8ECD-A323F9F8720E}"/>
    <hyperlink ref="B306" r:id="rId1212" display="https://fbref.com/en/players/803ae100/Harrison-Reed" xr:uid="{6E4736AD-D847-40E6-9E71-F0AFD7A09927}"/>
    <hyperlink ref="C306" r:id="rId1213" display="https://fbref.com/en/country/ENG/England-Football" xr:uid="{86BA14B2-C1E1-4328-888C-99ACCC6FF93A}"/>
    <hyperlink ref="E306" r:id="rId1214" display="https://fbref.com/en/squads/fd962109/Fulham-Stats" xr:uid="{004C41A1-C971-4C93-8969-CCC318F3F680}"/>
    <hyperlink ref="AD306" r:id="rId1215" display="https://fbref.com/en/players/803ae100/matchlogs/2023-2024/summary/Harrison-Reed-Match-Logs" xr:uid="{C3F91A3B-7216-4E6A-894E-CE0240604FCD}"/>
    <hyperlink ref="B307" r:id="rId1216" display="https://fbref.com/en/players/0f7533cd/Bobby-Reid" xr:uid="{3F7D31F2-B126-458A-A87A-3242DC5CF885}"/>
    <hyperlink ref="C307" r:id="rId1217" display="https://fbref.com/en/country/JAM/Jamaica-Football" xr:uid="{EF5C5477-CDC2-44E8-89AB-CDFAD0343E44}"/>
    <hyperlink ref="E307" r:id="rId1218" display="https://fbref.com/en/squads/fd962109/Fulham-Stats" xr:uid="{32272977-2829-4F0F-8478-D7FE50FC8A24}"/>
    <hyperlink ref="AD307" r:id="rId1219" display="https://fbref.com/en/players/0f7533cd/matchlogs/2023-2024/summary/Bobby-Reid-Match-Logs" xr:uid="{BF34B3E1-3B0B-43AD-86B9-047CACF5EB36}"/>
    <hyperlink ref="B308" r:id="rId1220" display="https://fbref.com/en/players/1c7012b8/Declan-Rice" xr:uid="{FC92AF7D-9FD5-4823-8AD8-6F32723A6A03}"/>
    <hyperlink ref="C308" r:id="rId1221" display="https://fbref.com/en/country/ENG/England-Football" xr:uid="{38E2E6CA-20C0-4B14-9507-02D2B6A67E20}"/>
    <hyperlink ref="E308" r:id="rId1222" display="https://fbref.com/en/squads/18bb7c10/Arsenal-Stats" xr:uid="{28EE9798-D9F8-4D87-8421-2C68C0739E4A}"/>
    <hyperlink ref="AD308" r:id="rId1223" display="https://fbref.com/en/players/1c7012b8/matchlogs/2023-2024/summary/Declan-Rice-Match-Logs" xr:uid="{FFCDA320-8613-4169-A9BE-DC8D2123A446}"/>
    <hyperlink ref="B309" r:id="rId1224" display="https://fbref.com/en/players/0a3d6d2b/Chris-Richards" xr:uid="{E22AE67D-0004-45F0-B929-3C30184885CE}"/>
    <hyperlink ref="C309" r:id="rId1225" display="https://fbref.com/en/country/USA/United-States-Football" xr:uid="{ADD999F6-CBE9-43D7-B82D-FB61D1C2818F}"/>
    <hyperlink ref="E309" r:id="rId1226" display="https://fbref.com/en/squads/47c64c55/Crystal-Palace-Stats" xr:uid="{529B44C2-DE6D-4087-ADC8-88932D6AD931}"/>
    <hyperlink ref="AD309" r:id="rId1227" display="https://fbref.com/en/players/0a3d6d2b/matchlogs/2023-2024/summary/Chris-Richards-Match-Logs" xr:uid="{243AE047-2012-447A-A8DF-3E976CBE28E6}"/>
    <hyperlink ref="B310" r:id="rId1228" display="https://fbref.com/en/players/fa031b34/Richarlison" xr:uid="{C6742F87-7A73-40B0-955A-0E185536DA43}"/>
    <hyperlink ref="C310" r:id="rId1229" display="https://fbref.com/en/country/BRA/Brazil-Football" xr:uid="{A370DE0A-9FE1-4620-AD88-A8564BAA1505}"/>
    <hyperlink ref="E310" r:id="rId1230" display="https://fbref.com/en/squads/361ca564/Tottenham-Hotspur-Stats" xr:uid="{AB76EC3F-4BAD-4955-A92F-EEB49725EEAF}"/>
    <hyperlink ref="AD310" r:id="rId1231" display="https://fbref.com/en/players/fa031b34/matchlogs/2023-2024/summary/Richarlison-Match-Logs" xr:uid="{31E8C29C-600A-4C80-A528-7E681F6EED2E}"/>
    <hyperlink ref="B311" r:id="rId1232" display="https://fbref.com/en/players/7a1f2c08/Jairo-Riedewald" xr:uid="{8C4682F7-46C8-488F-8D0C-83224F7E47FC}"/>
    <hyperlink ref="C311" r:id="rId1233" display="https://fbref.com/en/country/NED/Netherlands-Football" xr:uid="{F921D57C-CB9A-4B53-9133-29E0DE746DF2}"/>
    <hyperlink ref="E311" r:id="rId1234" display="https://fbref.com/en/squads/47c64c55/Crystal-Palace-Stats" xr:uid="{8393E691-D5F2-42E1-96FC-574E1291CC90}"/>
    <hyperlink ref="AD311" r:id="rId1235" display="https://fbref.com/en/players/7a1f2c08/matchlogs/2023-2024/summary/Jairo-Riedewald-Match-Logs" xr:uid="{15C12012-6B15-47CF-B436-454A73B50B43}"/>
    <hyperlink ref="B312" r:id="rId1236" display="https://fbref.com/en/players/24fae784/Connor-Roberts" xr:uid="{619F6244-54CC-4D2D-B3B4-171944D7231D}"/>
    <hyperlink ref="C312" r:id="rId1237" display="https://fbref.com/en/country/WAL/Wales-Football" xr:uid="{879BB91E-DE58-4C94-BF06-AC5706743B26}"/>
    <hyperlink ref="E312" r:id="rId1238" display="https://fbref.com/en/squads/943e8050/Burnley-Stats" xr:uid="{2ADD0A06-49FF-4CD1-9CC7-770B9C8882D0}"/>
    <hyperlink ref="AD312" r:id="rId1239" display="https://fbref.com/en/players/24fae784/matchlogs/2023-2024/summary/Connor-Roberts-Match-Logs" xr:uid="{D2EC231C-78AC-4CA7-8A9B-9061BA6C20F4}"/>
    <hyperlink ref="B313" r:id="rId1240" display="https://fbref.com/en/players/2e4f5f03/Andrew-Robertson" xr:uid="{B37B5DA7-987F-4BD4-A876-C098D5F66A6B}"/>
    <hyperlink ref="C313" r:id="rId1241" display="https://fbref.com/en/country/SCO/Scotland-Football" xr:uid="{B07770C2-AFB3-4067-A803-13D4B88943F1}"/>
    <hyperlink ref="E313" r:id="rId1242" display="https://fbref.com/en/squads/822bd0ba/Liverpool-Stats" xr:uid="{CD7C83A3-2859-4CD4-844D-2DA2C5006B03}"/>
    <hyperlink ref="AD313" r:id="rId1243" display="https://fbref.com/en/players/2e4f5f03/matchlogs/2023-2024/summary/Andrew-Robertson-Match-Logs" xr:uid="{7D848D80-9114-4057-BB64-23FD7929A1FD}"/>
    <hyperlink ref="B314" r:id="rId1244" display="https://fbref.com/en/players/289601e6/Antonee-Robinson" xr:uid="{2FAB4811-7FBE-473E-9BC5-7168660A59E6}"/>
    <hyperlink ref="C314" r:id="rId1245" display="https://fbref.com/en/country/USA/United-States-Football" xr:uid="{96AC864B-3641-4F21-AFA9-67F4C2813E2C}"/>
    <hyperlink ref="E314" r:id="rId1246" display="https://fbref.com/en/squads/fd962109/Fulham-Stats" xr:uid="{3A67D9F0-02B0-4A80-92A9-5E7BB09657A0}"/>
    <hyperlink ref="AD314" r:id="rId1247" display="https://fbref.com/en/players/289601e6/matchlogs/2023-2024/summary/Antonee-Robinson-Match-Logs" xr:uid="{2F504D61-9C1A-4100-A507-1EE7796C7DFD}"/>
    <hyperlink ref="B315" r:id="rId1248" display="https://fbref.com/en/players/7399c7a8/Jack-Robinson" xr:uid="{A14E82A7-B697-435D-AAF4-750142175F92}"/>
    <hyperlink ref="C315" r:id="rId1249" display="https://fbref.com/en/country/ENG/England-Football" xr:uid="{73FC13B8-E2D8-403D-9DFA-B618CE6A3E77}"/>
    <hyperlink ref="E315" r:id="rId1250" display="https://fbref.com/en/squads/1df6b87e/Sheffield-United-Stats" xr:uid="{C9CDD3A7-6AD6-4BA8-97C4-F2CD7811C6AD}"/>
    <hyperlink ref="AD315" r:id="rId1251" display="https://fbref.com/en/players/7399c7a8/matchlogs/2023-2024/summary/Jack-Robinson-Match-Logs" xr:uid="{51846915-DDD3-4FE5-91D7-417BB4ADD888}"/>
    <hyperlink ref="B316" r:id="rId1252" display="https://fbref.com/en/players/17acc2ed/Marek-Rodak" xr:uid="{107E2E4C-9054-42FE-9D9C-75078968F0CD}"/>
    <hyperlink ref="C316" r:id="rId1253" display="https://fbref.com/en/country/SVK/Slovakia-Football" xr:uid="{6A8844B3-8433-440F-AB00-8DC9920153B4}"/>
    <hyperlink ref="E316" r:id="rId1254" display="https://fbref.com/en/squads/fd962109/Fulham-Stats" xr:uid="{65BF7784-0A00-4C11-BFA8-E0CA18CCA005}"/>
    <hyperlink ref="AD316" r:id="rId1255" display="https://fbref.com/en/players/17acc2ed/matchlogs/2023-2024/summary/Marek-Rodak-Match-Logs" xr:uid="{0F7F5190-923E-4A14-90B3-059F71BE9788}"/>
    <hyperlink ref="B317" r:id="rId1256" display="https://fbref.com/en/players/6434f10d/Rodri" xr:uid="{143F008B-085E-432B-9B34-F57FCECD6DDD}"/>
    <hyperlink ref="C317" r:id="rId1257" display="https://fbref.com/en/country/ESP/Spain-Football" xr:uid="{17326057-6AA6-444D-86E2-9AFC9AC445A2}"/>
    <hyperlink ref="E317" r:id="rId1258" display="https://fbref.com/en/squads/b8fd03ef/Manchester-City-Stats" xr:uid="{71DF1BEB-F8CA-41F5-B942-FA3C416B07EC}"/>
    <hyperlink ref="AD317" r:id="rId1259" display="https://fbref.com/en/players/6434f10d/matchlogs/2023-2024/summary/Rodri-Match-Logs" xr:uid="{0BD9346A-00AD-48B3-9F47-F758D74F37CE}"/>
    <hyperlink ref="B318" r:id="rId1260" display="https://fbref.com/en/players/57c94db2/Mads-Roerslev" xr:uid="{1EC45920-53F9-4DEC-9F17-8C5643365C7F}"/>
    <hyperlink ref="C318" r:id="rId1261" display="https://fbref.com/en/country/DEN/Denmark-Football" xr:uid="{D2CACB04-617C-483C-866B-66232CD89808}"/>
    <hyperlink ref="E318" r:id="rId1262" display="https://fbref.com/en/squads/cd051869/Brentford-Stats" xr:uid="{2F3C4B73-D3F2-4896-9262-6AEBC6670701}"/>
    <hyperlink ref="AD318" r:id="rId1263" display="https://fbref.com/en/players/57c94db2/matchlogs/2023-2024/summary/Mads-Roerslev-Match-Logs" xr:uid="{39EEA479-D88B-47D0-BFA2-54FA94DAD453}"/>
    <hyperlink ref="B319" r:id="rId1264" display="https://fbref.com/en/players/a3d94a58/Cristian-Romero" xr:uid="{A77911A9-35AD-4CCE-B4D7-792863C2A53B}"/>
    <hyperlink ref="C319" r:id="rId1265" display="https://fbref.com/en/country/ARG/Argentina-Football" xr:uid="{98E8BFFE-25BA-4AB4-9A62-06731F90814D}"/>
    <hyperlink ref="E319" r:id="rId1266" display="https://fbref.com/en/squads/361ca564/Tottenham-Hotspur-Stats" xr:uid="{75B3D03F-CB27-4A68-9E2C-DEC0EDA72BCC}"/>
    <hyperlink ref="AD319" r:id="rId1267" display="https://fbref.com/en/players/a3d94a58/matchlogs/2023-2024/summary/Cristian-Romero-Match-Logs" xr:uid="{B0B6AA3D-D98B-459A-A985-8EDDD7380453}"/>
    <hyperlink ref="B320" r:id="rId1268" display="https://fbref.com/en/players/10a10454/Joe-Rothwell" xr:uid="{BF158610-50EE-4A52-ACB4-2A28D56400DB}"/>
    <hyperlink ref="C320" r:id="rId1269" display="https://fbref.com/en/country/ENG/England-Football" xr:uid="{89B9B56F-DADD-4A02-A2F4-A7456B8E30A0}"/>
    <hyperlink ref="E320" r:id="rId1270" display="https://fbref.com/en/squads/4ba7cbea/Bournemouth-Stats" xr:uid="{D8BC5139-1A00-4A5E-84CE-A8D6332FFEF7}"/>
    <hyperlink ref="AD320" r:id="rId1271" display="https://fbref.com/en/players/10a10454/matchlogs/2023-2024/summary/Joe-Rothwell-Match-Logs" xr:uid="{A0FC896F-4F27-4A8B-B7F5-E39ED356B82F}"/>
    <hyperlink ref="B321" r:id="rId1272" display="https://fbref.com/en/players/a9b1c319/Pelly-Ruddock-Mpanzu" xr:uid="{6B13D8E3-FB09-43A1-907D-45329AECD1E8}"/>
    <hyperlink ref="C321" r:id="rId1273" display="https://fbref.com/en/country/COD/Congo-DR-Football" xr:uid="{87BC27B5-BC26-40C0-A45F-0C309C7D2BD9}"/>
    <hyperlink ref="E321" r:id="rId1274" display="https://fbref.com/en/squads/e297cd13/Luton-Town-Stats" xr:uid="{03667FA3-2F05-4588-B776-3378B6C5AC0D}"/>
    <hyperlink ref="AD321" r:id="rId1275" display="https://fbref.com/en/players/a9b1c319/matchlogs/2023-2024/summary/Pelly-Ruddock-Mpanzu-Match-Logs" xr:uid="{6E111032-CD34-46D3-AF06-8923AC806200}"/>
    <hyperlink ref="B322" r:id="rId1276" display="https://fbref.com/en/players/903b6e8b/Jose-Sa" xr:uid="{99D91AAE-D09B-4049-8B13-5FAE95A685D7}"/>
    <hyperlink ref="C322" r:id="rId1277" display="https://fbref.com/en/country/POR/Portugal-Football" xr:uid="{9284FAB7-6853-4A2D-A205-AD88E2744961}"/>
    <hyperlink ref="E322" r:id="rId1278" display="https://fbref.com/en/squads/8cec06e1/Wolverhampton-Wanderers-Stats" xr:uid="{1AC01BCC-7D63-440A-A4F5-1D9FF277EDEE}"/>
    <hyperlink ref="AD322" r:id="rId1279" display="https://fbref.com/en/players/903b6e8b/matchlogs/2023-2024/summary/Jose-Sa-Match-Logs" xr:uid="{5148D3CD-6562-4C30-8A65-9E8CB7D25BDE}"/>
    <hyperlink ref="B323" r:id="rId1280" display="https://fbref.com/en/players/bc7dc64d/Bukayo-Saka" xr:uid="{0B2D043C-5743-45A0-86DE-6207524BDBC1}"/>
    <hyperlink ref="C323" r:id="rId1281" display="https://fbref.com/en/country/ENG/England-Football" xr:uid="{727DC995-C6E5-4E0B-A913-6A3AACD089FC}"/>
    <hyperlink ref="E323" r:id="rId1282" display="https://fbref.com/en/squads/18bb7c10/Arsenal-Stats" xr:uid="{B751B9E7-531F-4E17-AA7D-E5342259BA6A}"/>
    <hyperlink ref="AD323" r:id="rId1283" display="https://fbref.com/en/players/bc7dc64d/matchlogs/2023-2024/summary/Bukayo-Saka-Match-Logs" xr:uid="{5F08CC58-49E1-47C0-9F9E-C4E123FAAB18}"/>
    <hyperlink ref="B324" r:id="rId1284" display="https://fbref.com/en/players/e342ad68/Mohamed-Salah" xr:uid="{FBEB9E55-ED39-4F3E-B335-884B8E939587}"/>
    <hyperlink ref="C324" r:id="rId1285" display="https://fbref.com/en/country/EGY/Egypt-Football" xr:uid="{F6C63AC3-444F-44AD-9A9B-966A779AE544}"/>
    <hyperlink ref="E324" r:id="rId1286" display="https://fbref.com/en/squads/822bd0ba/Liverpool-Stats" xr:uid="{F4C7B98C-D4B7-41FA-A344-DF1C99D499E7}"/>
    <hyperlink ref="AD324" r:id="rId1287" display="https://fbref.com/en/players/e342ad68/matchlogs/2023-2024/summary/Mohamed-Salah-Match-Logs" xr:uid="{04E99F6A-C817-469A-81CC-511EE889EFF0}"/>
    <hyperlink ref="B325" r:id="rId1288" display="https://fbref.com/en/players/972aeb2a/William-Saliba" xr:uid="{3800DC03-A49F-4F40-BF02-3D24599362A6}"/>
    <hyperlink ref="C325" r:id="rId1289" display="https://fbref.com/en/country/FRA/France-Football" xr:uid="{EABAC284-CC30-405B-934D-122FF437F9DB}"/>
    <hyperlink ref="E325" r:id="rId1290" display="https://fbref.com/en/squads/18bb7c10/Arsenal-Stats" xr:uid="{1B9DAD8D-CC7A-4A72-A7B4-1197207C8134}"/>
    <hyperlink ref="AD325" r:id="rId1291" display="https://fbref.com/en/players/972aeb2a/matchlogs/2023-2024/summary/William-Saliba-Match-Logs" xr:uid="{44F1F054-1261-41A8-B26C-21B57B2500BC}"/>
    <hyperlink ref="B326" r:id="rId1292" display="https://fbref.com/en/players/da7b447d/Davinson-Sanchez" xr:uid="{CD7DA0A4-8F3F-4B36-A7C0-C27C82015597}"/>
    <hyperlink ref="C326" r:id="rId1293" display="https://fbref.com/en/country/COL/Colombia-Football" xr:uid="{75599C99-5A09-4568-AAC8-C042ABFB6624}"/>
    <hyperlink ref="E326" r:id="rId1294" display="https://fbref.com/en/squads/361ca564/Tottenham-Hotspur-Stats" xr:uid="{DD696B29-DBA3-4500-8692-E506D3C770A7}"/>
    <hyperlink ref="AD326" r:id="rId1295" display="https://fbref.com/en/players/da7b447d/matchlogs/2023-2024/summary/Davinson-Sanchez-Match-Logs" xr:uid="{9FD0D76C-02E4-43B6-B451-31B4E9183110}"/>
    <hyperlink ref="B327" r:id="rId1296" display="https://fbref.com/en/players/6a713852/Robert-Sanchez" xr:uid="{000F7617-C2CD-425B-9530-848FBD103D88}"/>
    <hyperlink ref="C327" r:id="rId1297" display="https://fbref.com/en/country/ESP/Spain-Football" xr:uid="{D53213D2-7B44-46AB-942F-E668EABF3D90}"/>
    <hyperlink ref="E327" r:id="rId1298" display="https://fbref.com/en/squads/cff3d9bb/Chelsea-Stats" xr:uid="{B67F4342-5F6F-43D9-AF05-1A7C6B8E49C3}"/>
    <hyperlink ref="AD327" r:id="rId1299" display="https://fbref.com/en/players/6a713852/matchlogs/2023-2024/summary/Robert-Sanchez-Match-Logs" xr:uid="{74ED6CF2-7B44-4566-8AD6-1319B37F07AD}"/>
    <hyperlink ref="B328" r:id="rId1300" display="https://fbref.com/en/players/dbf053da/Jadon-Sancho" xr:uid="{BB855147-EEAF-4316-8A6D-7543B183E305}"/>
    <hyperlink ref="C328" r:id="rId1301" display="https://fbref.com/en/country/ENG/England-Football" xr:uid="{3BBE94E3-71A8-4457-9F68-7955B5CFEE50}"/>
    <hyperlink ref="E328" r:id="rId1302" display="https://fbref.com/en/squads/19538871/Manchester-United-Stats" xr:uid="{EDE75A82-313F-403B-99D2-495582D1E93D}"/>
    <hyperlink ref="AD328" r:id="rId1303" display="https://fbref.com/en/players/dbf053da/matchlogs/2023-2024/summary/Jadon-Sancho-Match-Logs" xr:uid="{2254C369-5FE7-4B35-BA47-E0C4B2654F35}"/>
    <hyperlink ref="B329" r:id="rId1304" display="https://fbref.com/en/players/dd745366/Andrey-Santos" xr:uid="{DE9E7DD1-16E8-439F-B8C6-5E7393B1B572}"/>
    <hyperlink ref="C329" r:id="rId1305" display="https://fbref.com/en/country/BRA/Brazil-Football" xr:uid="{B31DF602-1DB2-4313-A190-D66571D08889}"/>
    <hyperlink ref="E329" r:id="rId1306" display="https://fbref.com/en/squads/cff3d9bb/Chelsea-Stats" xr:uid="{E41BFB30-1AC3-43D9-A8C3-DC6DAE517915}"/>
    <hyperlink ref="AD329" r:id="rId1307" display="https://fbref.com/en/players/dd745366/matchlogs/2023-2024/summary/Andrey-Santos-Match-Logs" xr:uid="{27061411-8278-4212-92DC-6BAED5FAB530}"/>
    <hyperlink ref="B330" r:id="rId1308" display="https://fbref.com/en/players/9744ff80/Pablo-Sarabia" xr:uid="{C99A6F07-DB19-4FF2-ADCA-82429C05DEE3}"/>
    <hyperlink ref="C330" r:id="rId1309" display="https://fbref.com/en/country/ESP/Spain-Football" xr:uid="{30ED5D99-D381-4029-A0FF-22E5C104DC1F}"/>
    <hyperlink ref="E330" r:id="rId1310" display="https://fbref.com/en/squads/8cec06e1/Wolverhampton-Wanderers-Stats" xr:uid="{3B4D852C-E71E-4C6E-9A2F-BA865DD606DE}"/>
    <hyperlink ref="AD330" r:id="rId1311" display="https://fbref.com/en/players/9744ff80/matchlogs/2023-2024/summary/Pablo-Sarabia-Match-Logs" xr:uid="{599B6038-EF59-43D5-A0B9-E9E9DAB661D4}"/>
    <hyperlink ref="B331" r:id="rId1312" display="https://fbref.com/en/players/52afb588/Kevin-Schade" xr:uid="{9F120BC1-C711-45FC-9D4A-6F33FD106313}"/>
    <hyperlink ref="C331" r:id="rId1313" display="https://fbref.com/en/country/GER/Germany-Football" xr:uid="{5A3B7262-9E2E-429E-A120-8A30050AA709}"/>
    <hyperlink ref="E331" r:id="rId1314" display="https://fbref.com/en/squads/cd051869/Brentford-Stats" xr:uid="{411BAB9B-DEC6-4D64-A421-61B2E788D939}"/>
    <hyperlink ref="AD331" r:id="rId1315" display="https://fbref.com/en/players/52afb588/matchlogs/2023-2024/summary/Kevin-Schade-Match-Logs" xr:uid="{38394DEA-098C-4E30-8F59-989582C286AE}"/>
    <hyperlink ref="B332" r:id="rId1316" display="https://fbref.com/en/players/c8aa95da/Fabian-Schar" xr:uid="{A542DEE6-F042-4C27-9BAF-3DA913A68976}"/>
    <hyperlink ref="C332" r:id="rId1317" display="https://fbref.com/en/country/SUI/Switzerland-Football" xr:uid="{1EDFE9BB-5626-4FBC-8E25-C153C83F2A74}"/>
    <hyperlink ref="E332" r:id="rId1318" display="https://fbref.com/en/squads/b2b47a98/Newcastle-United-Stats" xr:uid="{4B93DEEB-8EBA-4E74-9E3E-12E8E8686618}"/>
    <hyperlink ref="AD332" r:id="rId1319" display="https://fbref.com/en/players/c8aa95da/matchlogs/2023-2024/summary/Fabian-Schar-Match-Logs" xr:uid="{5D9020FB-F957-4A70-882D-125ADC244074}"/>
    <hyperlink ref="B333" r:id="rId1320" display="https://fbref.com/en/players/3312f911/Jeffrey-Schlupp" xr:uid="{F6529F6A-C327-478F-ACD9-C99ABF34AE28}"/>
    <hyperlink ref="C333" r:id="rId1321" display="https://fbref.com/en/country/GHA/Ghana-Football" xr:uid="{791C442F-6BF9-4C65-A835-93C3FA093393}"/>
    <hyperlink ref="E333" r:id="rId1322" display="https://fbref.com/en/squads/47c64c55/Crystal-Palace-Stats" xr:uid="{6C3BE3EC-7CAA-49A5-8604-029FE78D3A68}"/>
    <hyperlink ref="AD333" r:id="rId1323" display="https://fbref.com/en/players/3312f911/matchlogs/2023-2024/summary/Jeffrey-Schlupp-Match-Logs" xr:uid="{94F8D919-D16C-4D89-A399-168D276A4873}"/>
    <hyperlink ref="B334" r:id="rId1324" display="https://fbref.com/en/players/d04b94db/Nelson-Semedo" xr:uid="{3A1B7775-EE5B-4A9D-85E6-51B0D6D4EE2A}"/>
    <hyperlink ref="C334" r:id="rId1325" display="https://fbref.com/en/country/POR/Portugal-Football" xr:uid="{A04693D5-2912-4769-9C7F-C913D3EE634E}"/>
    <hyperlink ref="E334" r:id="rId1326" display="https://fbref.com/en/squads/8cec06e1/Wolverhampton-Wanderers-Stats" xr:uid="{47100AC4-604B-44B2-B19E-9CA132274319}"/>
    <hyperlink ref="AD334" r:id="rId1327" display="https://fbref.com/en/players/d04b94db/matchlogs/2023-2024/summary/Nelson-Semedo-Match-Logs" xr:uid="{EF374B32-F47E-4F96-AFE8-D8CA7BF3A865}"/>
    <hyperlink ref="B335" r:id="rId1328" display="https://fbref.com/en/players/efd2ec23/Antoine-Semenyo" xr:uid="{F1B42C14-C77A-48D0-817F-9538EC4D5DC0}"/>
    <hyperlink ref="C335" r:id="rId1329" display="https://fbref.com/en/country/GHA/Ghana-Football" xr:uid="{A78B89E6-1112-40F9-AAC2-0CABBC8D6E40}"/>
    <hyperlink ref="E335" r:id="rId1330" display="https://fbref.com/en/squads/4ba7cbea/Bournemouth-Stats" xr:uid="{9FBAFF6E-AF2A-461B-A794-11BC346C5D0B}"/>
    <hyperlink ref="AD335" r:id="rId1331" display="https://fbref.com/en/players/efd2ec23/matchlogs/2023-2024/summary/Antoine-Semenyo-Match-Logs" xr:uid="{C4D73268-4420-47DC-9D8D-121177742A98}"/>
    <hyperlink ref="B336" r:id="rId1332" display="https://fbref.com/en/players/35141f4c/Marcos-Senesi" xr:uid="{C16B58FE-5BFC-4125-B909-D24C437E01EB}"/>
    <hyperlink ref="C336" r:id="rId1333" display="https://fbref.com/en/country/ARG/Argentina-Football" xr:uid="{198CD36B-8BE0-418C-99F3-36891506BF32}"/>
    <hyperlink ref="E336" r:id="rId1334" display="https://fbref.com/en/squads/4ba7cbea/Bournemouth-Stats" xr:uid="{470BA6FC-FD29-4BE4-88BC-C97AC4321B13}"/>
    <hyperlink ref="AD336" r:id="rId1335" display="https://fbref.com/en/players/35141f4c/matchlogs/2023-2024/summary/Marcos-Senesi-Match-Logs" xr:uid="{839C9278-B57A-4981-9269-780D3E706293}"/>
    <hyperlink ref="B337" r:id="rId1336" display="https://fbref.com/en/players/e4e0deaa/Femi-Seriki" xr:uid="{8BC46D50-8029-4067-89B7-CFD689E65E77}"/>
    <hyperlink ref="C337" r:id="rId1337" display="https://fbref.com/en/country/ENG/England-Football" xr:uid="{26A4BE9D-72A6-42CF-A98C-1F6A63825348}"/>
    <hyperlink ref="E337" r:id="rId1338" display="https://fbref.com/en/squads/1df6b87e/Sheffield-United-Stats" xr:uid="{349FC4E1-F5F0-4A3D-9591-7EA5ADD02FAB}"/>
    <hyperlink ref="AD337" r:id="rId1339" display="https://fbref.com/en/players/e4e0deaa/matchlogs/2023-2024/summary/Femi-Seriki-Match-Logs" xr:uid="{6551AC27-3C73-4DEC-A23B-1EEDEACF4DF4}"/>
    <hyperlink ref="B338" r:id="rId1340" display="https://fbref.com/en/players/9c94165b/Luke-Shaw" xr:uid="{0548FE15-3BDA-4034-8E5E-79DAFFD9B9E7}"/>
    <hyperlink ref="C338" r:id="rId1341" display="https://fbref.com/en/country/ENG/England-Football" xr:uid="{7B5459C8-261D-4E33-AF0F-B27DC361C24F}"/>
    <hyperlink ref="E338" r:id="rId1342" display="https://fbref.com/en/squads/19538871/Manchester-United-Stats" xr:uid="{A1BF2A00-42D4-49A6-884C-20A324C563E2}"/>
    <hyperlink ref="AD338" r:id="rId1343" display="https://fbref.com/en/players/9c94165b/matchlogs/2023-2024/summary/Luke-Shaw-Match-Logs" xr:uid="{BFB9B936-FDC5-4C5D-B4EE-B5210256E5FC}"/>
    <hyperlink ref="B339" r:id="rId1344" display="https://fbref.com/en/players/ee7c0a5e/James-Shea" xr:uid="{14D8AEE0-36DA-4017-8AAA-3D9C43574092}"/>
    <hyperlink ref="C339" r:id="rId1345" display="https://fbref.com/en/country/ENG/England-Football" xr:uid="{1C31899F-17E4-44AD-B5FC-7BD59DF3DFE4}"/>
    <hyperlink ref="E339" r:id="rId1346" display="https://fbref.com/en/squads/e297cd13/Luton-Town-Stats" xr:uid="{E7782432-C138-41EC-AC0E-7977CED30AE8}"/>
    <hyperlink ref="AD339" r:id="rId1347" display="https://fbref.com/en/players/ee7c0a5e/matchlogs/2023-2024/summary/James-Shea-Match-Logs" xr:uid="{EB02E880-6D26-459E-ADF6-65AE4A006007}"/>
    <hyperlink ref="B340" r:id="rId1348" display="https://fbref.com/en/players/3eb22ec9/Bernardo-Silva" xr:uid="{5C423BCC-0038-4377-BCFF-5276EB80F6E0}"/>
    <hyperlink ref="C340" r:id="rId1349" display="https://fbref.com/en/country/POR/Portugal-Football" xr:uid="{079DBC3B-8B32-474F-89DA-C11AE7BD5EDA}"/>
    <hyperlink ref="E340" r:id="rId1350" display="https://fbref.com/en/squads/b8fd03ef/Manchester-City-Stats" xr:uid="{55F155F1-879E-4317-944F-947CFEB91529}"/>
    <hyperlink ref="AD340" r:id="rId1351" display="https://fbref.com/en/players/3eb22ec9/matchlogs/2023-2024/summary/Bernardo-Silva-Match-Logs" xr:uid="{8050AF4B-8835-4D46-BB1F-C7FE665B6606}"/>
    <hyperlink ref="B341" r:id="rId1352" display="https://fbref.com/en/players/e7aa9d7c/Fabio-Silva" xr:uid="{BA11CF57-8A55-4D05-8906-83D4487B8120}"/>
    <hyperlink ref="C341" r:id="rId1353" display="https://fbref.com/en/country/POR/Portugal-Football" xr:uid="{7A8BD079-7882-493D-AB67-9E5D04719A3C}"/>
    <hyperlink ref="E341" r:id="rId1354" display="https://fbref.com/en/squads/8cec06e1/Wolverhampton-Wanderers-Stats" xr:uid="{96E329D1-13C4-45FE-BAFE-51C42A66CD50}"/>
    <hyperlink ref="AD341" r:id="rId1355" display="https://fbref.com/en/players/e7aa9d7c/matchlogs/2023-2024/summary/Fabio-Silva-Match-Logs" xr:uid="{8D277563-40F2-4AB8-AFBF-078AF721A69E}"/>
    <hyperlink ref="B342" r:id="rId1356" display="https://fbref.com/en/players/86e7deaf/Thiago-Silva" xr:uid="{47DC210C-807F-4F88-A007-8FCA86666ECF}"/>
    <hyperlink ref="C342" r:id="rId1357" display="https://fbref.com/en/country/BRA/Brazil-Football" xr:uid="{BC0001CF-B342-4F37-9B54-5089698208EE}"/>
    <hyperlink ref="E342" r:id="rId1358" display="https://fbref.com/en/squads/cff3d9bb/Chelsea-Stats" xr:uid="{B95490D0-E9AB-4B0A-8813-0E9E39D06255}"/>
    <hyperlink ref="AD342" r:id="rId1359" display="https://fbref.com/en/players/86e7deaf/matchlogs/2023-2024/summary/Thiago-Silva-Match-Logs" xr:uid="{DBDCC609-2CE2-4A04-B898-CD1236049D2C}"/>
    <hyperlink ref="B343" r:id="rId1360" display="https://fbref.com/en/players/6250083a/Oliver-Skipp" xr:uid="{DAF8E463-BD7D-494A-A635-BB80F8BF28B2}"/>
    <hyperlink ref="C343" r:id="rId1361" display="https://fbref.com/en/country/ENG/England-Football" xr:uid="{914DBB99-2D17-437B-988F-445C0029C932}"/>
    <hyperlink ref="E343" r:id="rId1362" display="https://fbref.com/en/squads/361ca564/Tottenham-Hotspur-Stats" xr:uid="{F6D6BEA8-50C7-430B-8FC0-A060CD6410FD}"/>
    <hyperlink ref="AD343" r:id="rId1363" display="https://fbref.com/en/players/6250083a/matchlogs/2023-2024/summary/Oliver-Skipp-Match-Logs" xr:uid="{46E8FD76-A4B3-4A22-AFB7-B0D3BC3DC30F}"/>
    <hyperlink ref="B344" r:id="rId1364" display="https://fbref.com/en/players/17695062/Emile-Smith-Rowe" xr:uid="{52DFC659-44F2-4058-BC8E-1E2607F57F73}"/>
    <hyperlink ref="C344" r:id="rId1365" display="https://fbref.com/en/country/ENG/England-Football" xr:uid="{79A69D7D-4B06-424D-8A9A-6742B82AF144}"/>
    <hyperlink ref="E344" r:id="rId1366" display="https://fbref.com/en/squads/18bb7c10/Arsenal-Stats" xr:uid="{BFA8328F-8E19-4936-A925-21F383ADE896}"/>
    <hyperlink ref="AD344" r:id="rId1367" display="https://fbref.com/en/players/17695062/matchlogs/2023-2024/summary/Emile-Smith-Rowe-Match-Logs" xr:uid="{DD33A5C3-44A0-486D-ADF3-9DFB20E6D70B}"/>
    <hyperlink ref="B345" r:id="rId1368" display="https://fbref.com/en/players/e77dc3b2/Dominic-Solanke" xr:uid="{562D4B13-5A67-4D43-AC18-F22FC08985BE}"/>
    <hyperlink ref="C345" r:id="rId1369" display="https://fbref.com/en/country/ENG/England-Football" xr:uid="{75000B5A-4883-440C-925F-7E5EA732C431}"/>
    <hyperlink ref="E345" r:id="rId1370" display="https://fbref.com/en/squads/4ba7cbea/Bournemouth-Stats" xr:uid="{F59B3D10-B607-4E4C-8A56-963B2BFB135B}"/>
    <hyperlink ref="AD345" r:id="rId1371" display="https://fbref.com/en/players/e77dc3b2/matchlogs/2023-2024/summary/Dominic-Solanke-Match-Logs" xr:uid="{F634EC5B-48DF-42AD-BCA0-0556EA883D20}"/>
    <hyperlink ref="B346" r:id="rId1372" display="https://fbref.com/en/players/886f9aac/Manor-Solomon" xr:uid="{C4BA3204-FC10-4380-AC9A-D82854BA0E81}"/>
    <hyperlink ref="C346" r:id="rId1373" display="https://fbref.com/en/country/ISR/Israel-Football" xr:uid="{D83604CB-E4A6-440B-8C56-68FD181F969C}"/>
    <hyperlink ref="E346" r:id="rId1374" display="https://fbref.com/en/squads/361ca564/Tottenham-Hotspur-Stats" xr:uid="{FE66456E-9315-48D9-9C57-E8ADC584CC0D}"/>
    <hyperlink ref="AD346" r:id="rId1375" display="https://fbref.com/en/players/886f9aac/matchlogs/2023-2024/summary/Manor-Solomon-Match-Logs" xr:uid="{DCB48651-3D56-45AB-9753-427207944236}"/>
    <hyperlink ref="B347" r:id="rId1376" display="https://fbref.com/en/players/6613c819/Tomas-Soucek" xr:uid="{97B81E46-F933-466B-8FFF-3A47A94098F9}"/>
    <hyperlink ref="C347" r:id="rId1377" display="https://fbref.com/en/country/CZE/Czech-Republic-Football" xr:uid="{3B9BF854-C630-4628-AE09-C5D0D45CA409}"/>
    <hyperlink ref="E347" r:id="rId1378" display="https://fbref.com/en/squads/7c21e445/West-Ham-United-Stats" xr:uid="{AFED4124-00D8-45F4-AD46-6DF6BAA11E10}"/>
    <hyperlink ref="AD347" r:id="rId1379" display="https://fbref.com/en/players/6613c819/matchlogs/2023-2024/summary/Tomas-Soucek-Match-Logs" xr:uid="{27DAC250-DEED-4AE3-9202-91C32A545E0C}"/>
    <hyperlink ref="B348" r:id="rId1380" display="https://fbref.com/en/players/6a8a7af8/Vinicius-Souza" xr:uid="{FD89D593-6146-4A80-B313-506FF77BED02}"/>
    <hyperlink ref="C348" r:id="rId1381" display="https://fbref.com/en/country/BRA/Brazil-Football" xr:uid="{4B6EE728-E92A-40C3-A79F-F1F36BD4CFD4}"/>
    <hyperlink ref="E348" r:id="rId1382" display="https://fbref.com/en/squads/1df6b87e/Sheffield-United-Stats" xr:uid="{3C9D5AE1-CB2A-4576-B7FC-4AD342BB659F}"/>
    <hyperlink ref="AD348" r:id="rId1383" display="https://fbref.com/en/players/6a8a7af8/matchlogs/2023-2024/summary/Vinicius-Souza-Match-Logs" xr:uid="{298F4BEA-ECF2-41BB-B952-357B12BC560E}"/>
    <hyperlink ref="B349" r:id="rId1384" display="https://fbref.com/en/players/b2626673/Jay-Stansfield" xr:uid="{4802BB5F-9636-43B9-BE4D-545163AD1B4E}"/>
    <hyperlink ref="C349" r:id="rId1385" display="https://fbref.com/en/country/ENG/England-Football" xr:uid="{C7B80E0B-CEB9-4A90-9FE6-EB895CC77C3B}"/>
    <hyperlink ref="E349" r:id="rId1386" display="https://fbref.com/en/squads/fd962109/Fulham-Stats" xr:uid="{800D9FAE-E16F-4472-99B8-3DBCEEA9C341}"/>
    <hyperlink ref="AD349" r:id="rId1387" display="https://fbref.com/en/players/b2626673/matchlogs/2023-2024/summary/Jay-Stansfield-Match-Logs" xr:uid="{49E5585B-8F3E-4F3F-9435-39E29700F814}"/>
    <hyperlink ref="B350" r:id="rId1388" display="https://fbref.com/en/players/28300a16/Jason-Steele" xr:uid="{62B89643-EE57-46B2-B7FD-F2460920E2F4}"/>
    <hyperlink ref="C350" r:id="rId1389" display="https://fbref.com/en/country/ENG/England-Football" xr:uid="{7EF427F8-8660-493E-B3AA-B61ED56AD584}"/>
    <hyperlink ref="E350" r:id="rId1390" display="https://fbref.com/en/squads/d07537b9/Brighton-and-Hove-Albion-Stats" xr:uid="{24E5A8DF-6912-4A78-AA91-5337AF3A05DD}"/>
    <hyperlink ref="AD350" r:id="rId1391" display="https://fbref.com/en/players/28300a16/matchlogs/2023-2024/summary/Jason-Steele-Match-Logs" xr:uid="{CE717C9A-2AE3-4214-BD89-84C9AAA579DD}"/>
    <hyperlink ref="B351" r:id="rId1392" display="https://fbref.com/en/players/b400bde0/Raheem-Sterling" xr:uid="{8092CE3E-9BDA-4A3E-8D9B-7C59D606821A}"/>
    <hyperlink ref="C351" r:id="rId1393" display="https://fbref.com/en/country/ENG/England-Football" xr:uid="{535F180B-BAA2-469A-ADC6-18F8917A5E13}"/>
    <hyperlink ref="E351" r:id="rId1394" display="https://fbref.com/en/squads/cff3d9bb/Chelsea-Stats" xr:uid="{62737406-C7ED-4DFB-A9FE-470ABB827322}"/>
    <hyperlink ref="AD351" r:id="rId1395" display="https://fbref.com/en/players/b400bde0/matchlogs/2023-2024/summary/Raheem-Sterling-Match-Logs" xr:uid="{8AFB664E-48CB-46D3-9240-A9D32FAFF52B}"/>
    <hyperlink ref="B352" r:id="rId1396" display="https://fbref.com/en/players/339fe0e8/Thomas-Strakosha" xr:uid="{ABBF0B24-88B5-44A2-8958-5AB74DF4EAE3}"/>
    <hyperlink ref="C352" r:id="rId1397" display="https://fbref.com/en/country/ALB/Albania-Football" xr:uid="{D95772C5-D08B-47DA-AD0C-99BF957BF606}"/>
    <hyperlink ref="E352" r:id="rId1398" display="https://fbref.com/en/squads/cd051869/Brentford-Stats" xr:uid="{79998C23-09D8-4C3A-9760-760212FB813B}"/>
    <hyperlink ref="AD352" r:id="rId1399" display="https://fbref.com/en/players/339fe0e8/matchlogs/2023-2024/summary/Thomas-Strakosha-Match-Logs" xr:uid="{BBECEBF6-3BA3-4888-96BC-6D56A3924E19}"/>
    <hyperlink ref="B353" r:id="rId1400" display="https://fbref.com/en/players/934e1968/Dominik-Szoboszlai" xr:uid="{1D208505-D9BE-437D-B60A-E87F5200F72E}"/>
    <hyperlink ref="C353" r:id="rId1401" display="https://fbref.com/en/country/HUN/Hungary-Football" xr:uid="{0F2E56E1-8741-42CB-8FA1-037ABDB172E6}"/>
    <hyperlink ref="E353" r:id="rId1402" display="https://fbref.com/en/squads/822bd0ba/Liverpool-Stats" xr:uid="{C145FDA8-A10D-45BF-AB67-468DEFB0BB51}"/>
    <hyperlink ref="AD353" r:id="rId1403" display="https://fbref.com/en/players/934e1968/matchlogs/2023-2024/summary/Dominik-Szoboszlai-Match-Logs" xr:uid="{B2147DF4-FBF3-489B-BB71-FC0D4F7C3555}"/>
    <hyperlink ref="B354" r:id="rId1404" display="https://fbref.com/en/players/e514ab62/Matt-Targett" xr:uid="{01531968-B123-45DE-9A00-07DDB770B2C1}"/>
    <hyperlink ref="C354" r:id="rId1405" display="https://fbref.com/en/country/ENG/England-Football" xr:uid="{98142568-898E-4C47-978B-40A4E3282543}"/>
    <hyperlink ref="E354" r:id="rId1406" display="https://fbref.com/en/squads/b2b47a98/Newcastle-United-Stats" xr:uid="{5CB7DE14-2292-46FF-AF72-A6046BC2C658}"/>
    <hyperlink ref="AD354" r:id="rId1407" display="https://fbref.com/en/players/e514ab62/matchlogs/2023-2024/summary/Matt-Targett-Match-Logs" xr:uid="{B1CAAB1F-C2B7-42F7-91FD-A5FF2422E218}"/>
    <hyperlink ref="B355" r:id="rId1408" display="https://fbref.com/en/players/15ea812b/James-Tarkowski" xr:uid="{B7FB8065-53E3-4EE4-94FA-597FF98C6853}"/>
    <hyperlink ref="C355" r:id="rId1409" display="https://fbref.com/en/country/ENG/England-Football" xr:uid="{5A51D0C5-3155-41E5-8BD6-24EB782530E3}"/>
    <hyperlink ref="E355" r:id="rId1410" display="https://fbref.com/en/squads/d3fd31cc/Everton-Stats" xr:uid="{955E942B-010C-449B-B52A-F5ABBE2DF2EF}"/>
    <hyperlink ref="AD355" r:id="rId1411" display="https://fbref.com/en/players/15ea812b/matchlogs/2023-2024/summary/James-Tarkowski-Match-Logs" xr:uid="{B03939EF-66D7-45FD-A446-5C120A12ED4D}"/>
    <hyperlink ref="B356" r:id="rId1412" display="https://fbref.com/en/players/77d7c96f/Kenny-Tete" xr:uid="{A9AFF66B-D043-4830-ADD7-B676A000CB38}"/>
    <hyperlink ref="C356" r:id="rId1413" display="https://fbref.com/en/country/NED/Netherlands-Football" xr:uid="{A3226A44-A14A-4EE3-A2B7-748905245182}"/>
    <hyperlink ref="E356" r:id="rId1414" display="https://fbref.com/en/squads/fd962109/Fulham-Stats" xr:uid="{73A73F49-0867-41AB-9AF7-7ED9315B9053}"/>
    <hyperlink ref="AD356" r:id="rId1415" display="https://fbref.com/en/players/77d7c96f/matchlogs/2023-2024/summary/Kenny-Tete-Match-Logs" xr:uid="{C1A856EF-2673-4AB1-B55A-B11FE638DDE8}"/>
    <hyperlink ref="B357" r:id="rId1416" display="https://fbref.com/en/players/56f7a928/Youri-Tielemans" xr:uid="{05B310F3-8EC7-43C7-86D4-14C6213476C6}"/>
    <hyperlink ref="C357" r:id="rId1417" display="https://fbref.com/en/country/BEL/Belgium-Football" xr:uid="{5C0B0523-C1D7-4884-86AE-A0EAD2D58BA8}"/>
    <hyperlink ref="E357" r:id="rId1418" display="https://fbref.com/en/squads/8602292d/Aston-Villa-Stats" xr:uid="{ABAD121F-91BD-4119-A72F-D03EE830239F}"/>
    <hyperlink ref="AD357" r:id="rId1419" display="https://fbref.com/en/players/56f7a928/matchlogs/2023-2024/summary/Youri-Tielemans-Match-Logs" xr:uid="{A68009FF-4B04-4687-957D-BF8063835D02}"/>
    <hyperlink ref="B358" r:id="rId1420" display="https://fbref.com/en/players/41034650/Jurrien-Timber" xr:uid="{E4197BA1-2531-4AA9-AD34-F0752E1B40DF}"/>
    <hyperlink ref="C358" r:id="rId1421" display="https://fbref.com/en/country/NED/Netherlands-Football" xr:uid="{2F09D295-9FA7-4675-AF58-7FE8D857CC3E}"/>
    <hyperlink ref="E358" r:id="rId1422" display="https://fbref.com/en/squads/18bb7c10/Arsenal-Stats" xr:uid="{F082DA8B-A47E-4850-BDEE-602F9E0555C1}"/>
    <hyperlink ref="AD358" r:id="rId1423" display="https://fbref.com/en/players/41034650/matchlogs/2023-2024/summary/Jurrien-Timber-Match-Logs" xr:uid="{FA82E49C-50FD-4C23-8660-70361281C4A3}"/>
    <hyperlink ref="B359" r:id="rId1424" display="https://fbref.com/en/players/b3af9be1/Takehiro-Tomiyasu" xr:uid="{32591A31-899B-4CD0-9B83-DEBC1EDA4BD5}"/>
    <hyperlink ref="C359" r:id="rId1425" display="https://fbref.com/en/country/JPN/Japan-Football" xr:uid="{B0BFDAE4-8537-4DCE-881F-AB1255F93B32}"/>
    <hyperlink ref="E359" r:id="rId1426" display="https://fbref.com/en/squads/18bb7c10/Arsenal-Stats" xr:uid="{CCB582C8-596C-4271-A9DB-66C80810A85E}"/>
    <hyperlink ref="AD359" r:id="rId1427" display="https://fbref.com/en/players/b3af9be1/matchlogs/2023-2024/summary/Takehiro-Tomiyasu-Match-Logs" xr:uid="{CB9615D6-8792-42EC-ACD7-B910297880E4}"/>
    <hyperlink ref="B360" r:id="rId1428" display="https://fbref.com/en/players/e7ca0439/James-Tomkins" xr:uid="{79D2A77F-01C5-431A-878D-AACB13D0DBF9}"/>
    <hyperlink ref="C360" r:id="rId1429" display="https://fbref.com/en/country/ENG/England-Football" xr:uid="{626743DC-906E-425C-8080-5F84B141A700}"/>
    <hyperlink ref="E360" r:id="rId1430" display="https://fbref.com/en/squads/47c64c55/Crystal-Palace-Stats" xr:uid="{E2148432-E099-4941-A44D-6B563EC3C0B3}"/>
    <hyperlink ref="AD360" r:id="rId1431" display="https://fbref.com/en/players/e7ca0439/matchlogs/2023-2024/summary/James-Tomkins-Match-Logs" xr:uid="{80ED95CE-FD2A-4A2E-BD5C-500D670C50C7}"/>
    <hyperlink ref="B361" r:id="rId1432" display="https://fbref.com/en/players/0db169ae/Sandro-Tonali" xr:uid="{26E72F06-8524-4B7D-AA89-C906CF9A7F95}"/>
    <hyperlink ref="C361" r:id="rId1433" display="https://fbref.com/en/country/ITA/Italy-Football" xr:uid="{38E7EED9-1ABA-4243-92F1-2822859F17F1}"/>
    <hyperlink ref="E361" r:id="rId1434" display="https://fbref.com/en/squads/b2b47a98/Newcastle-United-Stats" xr:uid="{42E4C515-0F62-40C3-874A-AA710315E9F7}"/>
    <hyperlink ref="AD361" r:id="rId1435" display="https://fbref.com/en/players/0db169ae/matchlogs/2023-2024/summary/Sandro-Tonali-Match-Logs" xr:uid="{95F41F39-D06E-4035-A9F1-ECD68F069EC4}"/>
    <hyperlink ref="B362" r:id="rId1436" display="https://fbref.com/en/players/532e1e4f/Pau-Torres" xr:uid="{AF1E6D90-6DF1-4BEC-B2DB-A1BB32F84F43}"/>
    <hyperlink ref="C362" r:id="rId1437" display="https://fbref.com/en/country/ESP/Spain-Football" xr:uid="{B2F3E6EC-D5CF-4685-9A9D-B721ADA928D6}"/>
    <hyperlink ref="E362" r:id="rId1438" display="https://fbref.com/en/squads/8602292d/Aston-Villa-Stats" xr:uid="{6B31F2D9-CBF7-4FAA-B232-94EF3CA54A4C}"/>
    <hyperlink ref="AD362" r:id="rId1439" display="https://fbref.com/en/players/532e1e4f/matchlogs/2023-2024/summary/Pau-Torres-Match-Logs" xr:uid="{BBBB0F1B-AEF4-46F4-A0DC-6C981D04DF33}"/>
    <hyperlink ref="B363" r:id="rId1440" display="https://fbref.com/en/players/259fea27/James-Trafford" xr:uid="{004EC7D3-B6BF-4A37-9F27-16C7CC747BAC}"/>
    <hyperlink ref="C363" r:id="rId1441" display="https://fbref.com/en/country/ENG/England-Football" xr:uid="{4F79908A-8CD4-4507-98E3-89D92D3581E6}"/>
    <hyperlink ref="E363" r:id="rId1442" display="https://fbref.com/en/squads/943e8050/Burnley-Stats" xr:uid="{9FD84664-F647-4400-A70E-01ACBA9AEDEE}"/>
    <hyperlink ref="AD363" r:id="rId1443" display="https://fbref.com/en/players/259fea27/matchlogs/2023-2024/summary/James-Trafford-Match-Logs" xr:uid="{D652008D-B891-4570-8DBE-32F177DA36F4}"/>
    <hyperlink ref="B364" r:id="rId1444" display="https://fbref.com/en/players/999ceb5f/Boubacar-Traore" xr:uid="{BA4653EE-B181-426E-86B3-0B1FE15D0518}"/>
    <hyperlink ref="C364" r:id="rId1445" display="https://fbref.com/en/country/MLI/Mali-Football" xr:uid="{8AE36F6B-A23B-46BB-A1BC-2BBC41171677}"/>
    <hyperlink ref="E364" r:id="rId1446" display="https://fbref.com/en/squads/8cec06e1/Wolverhampton-Wanderers-Stats" xr:uid="{01395FFF-C2B2-4AF1-BFA8-57A164617441}"/>
    <hyperlink ref="AD364" r:id="rId1447" display="https://fbref.com/en/players/999ceb5f/matchlogs/2023-2024/summary/Boubacar-Traore-Match-Logs" xr:uid="{456C7043-D60E-4A75-A869-87D7DBC4ECF1}"/>
    <hyperlink ref="B365" r:id="rId1448" display="https://fbref.com/en/players/21512407/Kieran-Trippier" xr:uid="{BDCC31AA-7DF4-4875-AD5F-C89DEE617EFE}"/>
    <hyperlink ref="C365" r:id="rId1449" display="https://fbref.com/en/country/ENG/England-Football" xr:uid="{DE12FC51-D659-4631-8078-F1CC54AE47A1}"/>
    <hyperlink ref="E365" r:id="rId1450" display="https://fbref.com/en/squads/b2b47a98/Newcastle-United-Stats" xr:uid="{4C66DC18-8BDC-420F-9A06-49AC400C2F93}"/>
    <hyperlink ref="AD365" r:id="rId1451" display="https://fbref.com/en/players/21512407/matchlogs/2023-2024/summary/Kieran-Trippier-Match-Logs" xr:uid="{8CF4E23D-4F2C-47BA-B5B2-B6958CB1AB03}"/>
    <hyperlink ref="B366" r:id="rId1452" display="https://fbref.com/en/players/38ceb24a/Leandro-Trossard" xr:uid="{1D877D84-1E32-4DBF-8C70-DB52FFEAF1A5}"/>
    <hyperlink ref="C366" r:id="rId1453" display="https://fbref.com/en/country/BEL/Belgium-Football" xr:uid="{39E4FF4C-3AB5-40A2-B3C0-DD322279972E}"/>
    <hyperlink ref="E366" r:id="rId1454" display="https://fbref.com/en/squads/18bb7c10/Arsenal-Stats" xr:uid="{1E4903CA-DBBB-40BA-B42A-10826F1B7A12}"/>
    <hyperlink ref="AD366" r:id="rId1455" display="https://fbref.com/en/players/38ceb24a/matchlogs/2023-2024/summary/Leandro-Trossard-Match-Logs" xr:uid="{8BBEA1EA-A66A-4484-8BD3-92692DDCD7B6}"/>
    <hyperlink ref="B367" r:id="rId1456" display="https://fbref.com/en/players/cddf767b/Auston-Trusty" xr:uid="{B6DF1C5B-6A9D-42C0-ACEE-77473CB042D7}"/>
    <hyperlink ref="C367" r:id="rId1457" display="https://fbref.com/en/country/USA/United-States-Football" xr:uid="{7D7B63C7-8C75-4194-9AB1-6F35046C6240}"/>
    <hyperlink ref="E367" r:id="rId1458" display="https://fbref.com/en/squads/1df6b87e/Sheffield-United-Stats" xr:uid="{28182689-3175-4B9C-AE4D-C3598320CE23}"/>
    <hyperlink ref="AD367" r:id="rId1459" display="https://fbref.com/en/players/cddf767b/matchlogs/2023-2024/summary/Auston-Trusty-Match-Logs" xr:uid="{C3EDD820-4F1A-4565-B240-4C297A0DB4D3}"/>
    <hyperlink ref="B368" r:id="rId1460" display="https://fbref.com/en/players/f315ca93/Kostas-Tsimikas" xr:uid="{048237CA-E273-46DB-BFC1-2AAE4B1A22BD}"/>
    <hyperlink ref="C368" r:id="rId1461" display="https://fbref.com/en/country/GRE/Greece-Football" xr:uid="{1AB308BD-920E-4A0C-8729-E5ACBA132517}"/>
    <hyperlink ref="E368" r:id="rId1462" display="https://fbref.com/en/squads/822bd0ba/Liverpool-Stats" xr:uid="{703E9B2B-4F08-4717-BDF2-673F7CB58441}"/>
    <hyperlink ref="AD368" r:id="rId1463" display="https://fbref.com/en/players/f315ca93/matchlogs/2023-2024/summary/Kostas-Tsimikas-Match-Logs" xr:uid="{8D4D0D2F-B14D-4FB8-94F9-D60D23CAFE2E}"/>
    <hyperlink ref="B369" r:id="rId1464" display="https://fbref.com/en/players/4a51ba65/Matt-Turner" xr:uid="{1A1C2F8C-0F0B-4B2D-BCC5-AAD7377362EB}"/>
    <hyperlink ref="C369" r:id="rId1465" display="https://fbref.com/en/country/USA/United-States-Football" xr:uid="{897503DB-0818-43E3-9F0A-3E035D1AD986}"/>
    <hyperlink ref="E369" r:id="rId1466" display="https://fbref.com/en/squads/e4a775cb/Nottingham-Forest-Stats" xr:uid="{26D2152F-51EF-4E20-9B2E-65FC12EB41B9}"/>
    <hyperlink ref="AD369" r:id="rId1467" display="https://fbref.com/en/players/4a51ba65/matchlogs/2023-2024/summary/Matt-Turner-Match-Logs" xr:uid="{1D24533A-7EDC-4CE3-82CB-1488537C0CCF}"/>
    <hyperlink ref="B370" r:id="rId1468" display="https://fbref.com/en/players/7cd520e8/Destiny-Udogie" xr:uid="{DDBD30BF-A3B4-443F-875A-2872A59E0DB7}"/>
    <hyperlink ref="C370" r:id="rId1469" display="https://fbref.com/en/country/ITA/Italy-Football" xr:uid="{F506B291-5E4E-456D-8AFB-E74BC94A5583}"/>
    <hyperlink ref="E370" r:id="rId1470" display="https://fbref.com/en/squads/361ca564/Tottenham-Hotspur-Stats" xr:uid="{ECD12923-996A-48DA-9B93-83CA554F1F36}"/>
    <hyperlink ref="AD370" r:id="rId1471" display="https://fbref.com/en/players/7cd520e8/matchlogs/2023-2024/summary/Destiny-Udogie-Match-Logs" xr:uid="{0743D97E-0DF0-4A59-BD0A-87936085A0B7}"/>
    <hyperlink ref="B371" r:id="rId1472" display="https://fbref.com/en/players/1df4a109/Lesley-Ugochukwu" xr:uid="{8D6552CE-768B-4EC1-9FAE-1182FFC1123F}"/>
    <hyperlink ref="C371" r:id="rId1473" display="https://fbref.com/en/country/FRA/France-Football" xr:uid="{07719E2A-12DE-4240-9291-E21BDD804E9C}"/>
    <hyperlink ref="E371" r:id="rId1474" display="https://fbref.com/en/squads/cff3d9bb/Chelsea-Stats" xr:uid="{95BBCAD0-6D21-4328-8D75-0BFAED4EB42D}"/>
    <hyperlink ref="AD371" r:id="rId1475" display="https://fbref.com/en/players/1df4a109/matchlogs/2023-2024/summary/Lesley-Ugochukwu-Match-Logs" xr:uid="{8A506B94-608A-43B8-A288-B2C22B83E627}"/>
    <hyperlink ref="B372" r:id="rId1476" display="https://fbref.com/en/players/e06683ca/Virgil-van-Dijk" xr:uid="{673E990A-AEDC-4AC6-B66A-24D87AA885A3}"/>
    <hyperlink ref="C372" r:id="rId1477" display="https://fbref.com/en/country/NED/Netherlands-Football" xr:uid="{42809098-35B1-46E9-9BAF-3681E5CCAEFC}"/>
    <hyperlink ref="E372" r:id="rId1478" display="https://fbref.com/en/squads/822bd0ba/Liverpool-Stats" xr:uid="{DB1767E3-A331-4D3D-8F8E-CC239868883F}"/>
    <hyperlink ref="AD372" r:id="rId1479" display="https://fbref.com/en/players/e06683ca/matchlogs/2023-2024/summary/Virgil-van-Dijk-Match-Logs" xr:uid="{86D9A00D-A6BD-4395-A91F-977D7A555637}"/>
    <hyperlink ref="B373" r:id="rId1480" display="https://fbref.com/en/players/9f8e9423/Raphael-Varane" xr:uid="{C6B4EB23-94C4-47D2-8653-5E82CB8FFFCE}"/>
    <hyperlink ref="C373" r:id="rId1481" display="https://fbref.com/en/country/FRA/France-Football" xr:uid="{FAF0F469-4B5A-4979-9779-7A894A191D53}"/>
    <hyperlink ref="E373" r:id="rId1482" display="https://fbref.com/en/squads/19538871/Manchester-United-Stats" xr:uid="{A8C73F67-F278-4016-B77A-51FB1FFFBBC0}"/>
    <hyperlink ref="AD373" r:id="rId1483" display="https://fbref.com/en/players/9f8e9423/matchlogs/2023-2024/summary/Raphael-Varane-Match-Logs" xr:uid="{287B5CF8-A3FF-416E-A311-7B800175A98A}"/>
    <hyperlink ref="B374" r:id="rId1484" display="https://fbref.com/en/players/dad4b285/Joel-Veltman" xr:uid="{BB48F9A4-822A-4A8E-AAFC-F3547E9CCE76}"/>
    <hyperlink ref="C374" r:id="rId1485" display="https://fbref.com/en/country/NED/Netherlands-Football" xr:uid="{80E4AD68-9B7C-4F59-8F40-4DB07C437BC9}"/>
    <hyperlink ref="E374" r:id="rId1486" display="https://fbref.com/en/squads/d07537b9/Brighton-and-Hove-Albion-Stats" xr:uid="{6FD8F869-54AC-49C0-A4D2-6867B2D06174}"/>
    <hyperlink ref="AD374" r:id="rId1487" display="https://fbref.com/en/players/dad4b285/matchlogs/2023-2024/summary/Joel-Veltman-Match-Logs" xr:uid="{7675E01C-F554-4A0E-A544-42A896A4FAE1}"/>
    <hyperlink ref="B375" r:id="rId1488" display="https://fbref.com/en/players/8fe2a392/Micky-van-de-Ven" xr:uid="{DFA0ACA1-8B1C-493E-8D74-C76014B006C2}"/>
    <hyperlink ref="C375" r:id="rId1489" display="https://fbref.com/en/country/NED/Netherlands-Football" xr:uid="{18C8348B-29F8-448C-BBAC-E59BBFB1D5F5}"/>
    <hyperlink ref="E375" r:id="rId1490" display="https://fbref.com/en/squads/361ca564/Tottenham-Hotspur-Stats" xr:uid="{486C3936-A38C-41A4-A324-A6EE0E7FC797}"/>
    <hyperlink ref="AD375" r:id="rId1491" display="https://fbref.com/en/players/8fe2a392/matchlogs/2023-2024/summary/Micky-van-de-Ven-Match-Logs" xr:uid="{27A5B0D7-9FC3-49A2-B811-35290EA143DD}"/>
    <hyperlink ref="B376" r:id="rId1492" display="https://fbref.com/en/players/cf134113/Bart-Verbruggen" xr:uid="{BAF9571B-A0E8-4C0E-B4E4-1A798E94BBA4}"/>
    <hyperlink ref="C376" r:id="rId1493" display="https://fbref.com/en/country/NED/Netherlands-Football" xr:uid="{BD19B828-6EA6-4896-92E2-B5D40CA0A715}"/>
    <hyperlink ref="E376" r:id="rId1494" display="https://fbref.com/en/squads/d07537b9/Brighton-and-Hove-Albion-Stats" xr:uid="{9DBDF242-7ECD-49E8-9896-AE4CF96CFEDB}"/>
    <hyperlink ref="AD376" r:id="rId1495" display="https://fbref.com/en/players/cf134113/matchlogs/2023-2024/summary/Bart-Verbruggen-Match-Logs" xr:uid="{CC599207-207A-4E64-ADF8-4DF37BD28420}"/>
    <hyperlink ref="B377" r:id="rId1496" display="https://fbref.com/en/players/77d6fd4d/Guglielmo-Vicario" xr:uid="{5323060A-1F31-4060-A9AA-27D999C590BF}"/>
    <hyperlink ref="C377" r:id="rId1497" display="https://fbref.com/en/country/ITA/Italy-Football" xr:uid="{E7C4BE22-1EE8-40E4-B8C5-C19E14E77179}"/>
    <hyperlink ref="E377" r:id="rId1498" display="https://fbref.com/en/squads/361ca564/Tottenham-Hotspur-Stats" xr:uid="{EFAEF5C1-C7DB-4896-8865-ABE7AEC96BDE}"/>
    <hyperlink ref="AD377" r:id="rId1499" display="https://fbref.com/en/players/77d6fd4d/matchlogs/2023-2024/summary/Guglielmo-Vicario-Match-Logs" xr:uid="{8AA9745C-0666-437C-A2EC-544E0153D35D}"/>
    <hyperlink ref="B378" r:id="rId1500" display="https://fbref.com/en/players/6412cc03/Fabio-Vieira" xr:uid="{F4E930B3-E73A-42D7-942E-C8A7CA8735EE}"/>
    <hyperlink ref="C378" r:id="rId1501" display="https://fbref.com/en/country/POR/Portugal-Football" xr:uid="{8630463A-A81C-4CA7-8BB7-0B5DB7C2D67E}"/>
    <hyperlink ref="E378" r:id="rId1502" display="https://fbref.com/en/squads/18bb7c10/Arsenal-Stats" xr:uid="{5AC3C55D-C8F2-4222-A768-D350B770360D}"/>
    <hyperlink ref="AD378" r:id="rId1503" display="https://fbref.com/en/players/6412cc03/matchlogs/2023-2024/summary/Fabio-Vieira-Match-Logs" xr:uid="{5215C67A-DEE7-4882-BD3D-896676C19215}"/>
    <hyperlink ref="B379" r:id="rId1504" display="https://fbref.com/en/players/8b529245/Carlos-Vinicius" xr:uid="{4F27EAB4-2F34-411A-B59B-102339ABFD98}"/>
    <hyperlink ref="C379" r:id="rId1505" display="https://fbref.com/en/country/BRA/Brazil-Football" xr:uid="{59A9AABD-5829-462C-B09B-472C55A33CEE}"/>
    <hyperlink ref="E379" r:id="rId1506" display="https://fbref.com/en/squads/fd962109/Fulham-Stats" xr:uid="{BE1D6ED2-74DA-4E4E-83E4-C6C049FD71B1}"/>
    <hyperlink ref="AD379" r:id="rId1507" display="https://fbref.com/en/players/8b529245/matchlogs/2023-2024/summary/Carlos-Vinicius-Match-Logs" xr:uid="{F517281E-538D-4D01-9ACC-06A6F0070308}"/>
    <hyperlink ref="B380" r:id="rId1508" display="https://fbref.com/en/players/728e9b2e/Joao-Virginia" xr:uid="{632A51C6-B9F1-49DB-B643-0F6F4495F288}"/>
    <hyperlink ref="C380" r:id="rId1509" display="https://fbref.com/en/country/POR/Portugal-Football" xr:uid="{5353667A-88A8-4E70-8297-3116981C78D6}"/>
    <hyperlink ref="E380" r:id="rId1510" display="https://fbref.com/en/squads/d3fd31cc/Everton-Stats" xr:uid="{58A9AAE2-0A19-4A65-B482-6FE77C0053E5}"/>
    <hyperlink ref="AD380" r:id="rId1511" display="https://fbref.com/en/players/728e9b2e/matchlogs/2023-2024/summary/Joao-Virginia-Match-Logs" xr:uid="{3EED2089-50A9-4928-87F5-6BF31DE17CDB}"/>
    <hyperlink ref="B381" r:id="rId1512" display="https://fbref.com/en/players/9295dc1c/Vitinho" xr:uid="{A99967C7-3A56-4F95-8A81-CD82B98F1694}"/>
    <hyperlink ref="C381" r:id="rId1513" display="https://fbref.com/en/country/BRA/Brazil-Football" xr:uid="{CD678FC3-EFBF-45C4-A032-C1A892E04482}"/>
    <hyperlink ref="E381" r:id="rId1514" display="https://fbref.com/en/squads/943e8050/Burnley-Stats" xr:uid="{40B5019B-135F-4303-BB05-97F3843173B2}"/>
    <hyperlink ref="AD381" r:id="rId1515" display="https://fbref.com/en/players/9295dc1c/matchlogs/2023-2024/summary/Vitinho-Match-Logs" xr:uid="{81FDA584-01D2-4D3C-B2A2-F7A3072984E9}"/>
    <hyperlink ref="B382" r:id="rId1516" display="https://fbref.com/en/players/86dd77d1/Kyle-Walker" xr:uid="{C34352FC-3212-4F50-B91D-BBA22659341C}"/>
    <hyperlink ref="C382" r:id="rId1517" display="https://fbref.com/en/country/ENG/England-Football" xr:uid="{699679A6-A208-4B41-BDD1-5DC5420131AA}"/>
    <hyperlink ref="E382" r:id="rId1518" display="https://fbref.com/en/squads/b8fd03ef/Manchester-City-Stats" xr:uid="{5676F826-06F9-4E06-A5B5-FF9AC6136075}"/>
    <hyperlink ref="AD382" r:id="rId1519" display="https://fbref.com/en/players/86dd77d1/matchlogs/2023-2024/summary/Kyle-Walker-Match-Logs" xr:uid="{181102A6-2287-4EA8-9FA7-8B371766360B}"/>
    <hyperlink ref="B383" r:id="rId1520" display="https://fbref.com/en/players/9e525177/Aaron-Wan-Bissaka" xr:uid="{211633E2-05B2-477B-AA08-2B5524DEB94A}"/>
    <hyperlink ref="C383" r:id="rId1521" display="https://fbref.com/en/country/ENG/England-Football" xr:uid="{A7513A76-C774-430D-AD81-28A5DBAA4733}"/>
    <hyperlink ref="E383" r:id="rId1522" display="https://fbref.com/en/squads/19538871/Manchester-United-Stats" xr:uid="{C586C332-16E0-4C20-81BE-EF44623A669D}"/>
    <hyperlink ref="AD383" r:id="rId1523" display="https://fbref.com/en/players/9e525177/matchlogs/2023-2024/summary/Aaron-Wan-Bissaka-Match-Logs" xr:uid="{E3B9C7B2-E50D-4A30-BC0C-DBBE6B24A8FB}"/>
    <hyperlink ref="B384" r:id="rId1524" display="https://fbref.com/en/players/8a7ff278/Joel-Ward" xr:uid="{EBA5A6E0-F131-411C-B3A2-5C9DE64AC5F2}"/>
    <hyperlink ref="C384" r:id="rId1525" display="https://fbref.com/en/country/ENG/England-Football" xr:uid="{70990A80-3004-4BE2-823E-0583198EAE6D}"/>
    <hyperlink ref="E384" r:id="rId1526" display="https://fbref.com/en/squads/47c64c55/Crystal-Palace-Stats" xr:uid="{AF8CACEA-3ECE-4AD8-BC2E-3039CAA85F5F}"/>
    <hyperlink ref="AD384" r:id="rId1527" display="https://fbref.com/en/players/8a7ff278/matchlogs/2023-2024/summary/Joel-Ward-Match-Logs" xr:uid="{040AF742-DB32-446B-82BF-C508FACFEEDB}"/>
    <hyperlink ref="B385" r:id="rId1528" display="https://fbref.com/en/players/aed3a70f/Ollie-Watkins" xr:uid="{F40F7EF5-64BA-4DE1-8ED1-8BB600B90444}"/>
    <hyperlink ref="C385" r:id="rId1529" display="https://fbref.com/en/country/ENG/England-Football" xr:uid="{DE110C3E-0F3F-4AC8-9B98-618925B1E32F}"/>
    <hyperlink ref="E385" r:id="rId1530" display="https://fbref.com/en/squads/8602292d/Aston-Villa-Stats" xr:uid="{284D743E-2889-4AED-9A30-CEF80C3A0079}"/>
    <hyperlink ref="AD385" r:id="rId1531" display="https://fbref.com/en/players/aed3a70f/matchlogs/2023-2024/summary/Ollie-Watkins-Match-Logs" xr:uid="{ABDC3B82-EADB-48BD-9FA9-C8F20CB70F48}"/>
    <hyperlink ref="B386" r:id="rId1532" display="https://fbref.com/en/players/ce5143da/Danny-Welbeck" xr:uid="{7D426D2C-F222-4AE6-860D-E81609C83FAA}"/>
    <hyperlink ref="C386" r:id="rId1533" display="https://fbref.com/en/country/ENG/England-Football" xr:uid="{F42E2E0C-035D-4800-BEB7-76630506DB4E}"/>
    <hyperlink ref="E386" r:id="rId1534" display="https://fbref.com/en/squads/d07537b9/Brighton-and-Hove-Albion-Stats" xr:uid="{14E534BB-B67D-40F2-942A-A47DD6223327}"/>
    <hyperlink ref="AD386" r:id="rId1535" display="https://fbref.com/en/players/ce5143da/matchlogs/2023-2024/summary/Danny-Welbeck-Match-Logs" xr:uid="{2114B6E2-D8FF-48E8-9882-E7CF842E56A1}"/>
    <hyperlink ref="B387" r:id="rId1536" display="https://fbref.com/en/players/35e413f1/Ben-White" xr:uid="{06763EE4-2A45-46AD-A153-7BFEA2F70286}"/>
    <hyperlink ref="C387" r:id="rId1537" display="https://fbref.com/en/country/ENG/England-Football" xr:uid="{2AA1D14F-F199-4D56-A0D5-750089B8105D}"/>
    <hyperlink ref="E387" r:id="rId1538" display="https://fbref.com/en/squads/18bb7c10/Arsenal-Stats" xr:uid="{73895221-9D9D-46DE-9C9B-3E44E996DB8D}"/>
    <hyperlink ref="AD387" r:id="rId1539" display="https://fbref.com/en/players/35e413f1/matchlogs/2023-2024/summary/Ben-White-Match-Logs" xr:uid="{0C6F6F0C-ED25-4857-912C-E5BE958588CD}"/>
    <hyperlink ref="B388" r:id="rId1540" display="https://fbref.com/en/players/dd323728/Neco-Williams" xr:uid="{4851C337-8140-40FE-BC8F-AF3F50C33EF8}"/>
    <hyperlink ref="C388" r:id="rId1541" display="https://fbref.com/en/country/WAL/Wales-Football" xr:uid="{186F9CE0-5FA0-44C8-9949-C8EF3125EB4A}"/>
    <hyperlink ref="E388" r:id="rId1542" display="https://fbref.com/en/squads/e4a775cb/Nottingham-Forest-Stats" xr:uid="{5E6B8BAE-AACE-4BAD-84D1-67D167EBD2D9}"/>
    <hyperlink ref="AD388" r:id="rId1543" display="https://fbref.com/en/players/dd323728/matchlogs/2023-2024/summary/Neco-Williams-Match-Logs" xr:uid="{B67EFFF5-4D2B-4D93-BA05-915C988AACF5}"/>
    <hyperlink ref="B389" r:id="rId1544" display="https://fbref.com/en/players/8b9ebd03/Willian" xr:uid="{DE5E1EFF-9EDB-410A-908D-D5EB9A8B3167}"/>
    <hyperlink ref="C389" r:id="rId1545" display="https://fbref.com/en/country/BRA/Brazil-Football" xr:uid="{764BF5E0-459A-4F89-A0B3-C5DA88732486}"/>
    <hyperlink ref="E389" r:id="rId1546" display="https://fbref.com/en/squads/fd962109/Fulham-Stats" xr:uid="{A2C10A5D-6837-40A7-A49A-2AA983CA2AA5}"/>
    <hyperlink ref="AD389" r:id="rId1547" display="https://fbref.com/en/players/8b9ebd03/matchlogs/2023-2024/summary/Willian-Match-Logs" xr:uid="{8CD5E4CC-169E-4F24-AD8B-4224DD1522A5}"/>
    <hyperlink ref="B390" r:id="rId1548" display="https://fbref.com/en/players/c596fcb0/Callum-Wilson" xr:uid="{79096838-8A1C-441C-BD55-95906C3827D1}"/>
    <hyperlink ref="C390" r:id="rId1549" display="https://fbref.com/en/country/ENG/England-Football" xr:uid="{8129A21E-CD13-4CD3-AAAB-20F886C3A5F8}"/>
    <hyperlink ref="E390" r:id="rId1550" display="https://fbref.com/en/squads/b2b47a98/Newcastle-United-Stats" xr:uid="{A997FBCC-29ED-44A9-8304-FA7B6EFEC74C}"/>
    <hyperlink ref="AD390" r:id="rId1551" display="https://fbref.com/en/players/c596fcb0/matchlogs/2023-2024/summary/Callum-Wilson-Match-Logs" xr:uid="{DEFD80DC-9ECC-43E5-978D-F29B38469458}"/>
    <hyperlink ref="B391" r:id="rId1552" display="https://fbref.com/en/players/c6dc9ecd/Harry-Wilson" xr:uid="{99B25C59-A034-4FFF-82E6-B18BC97A99EF}"/>
    <hyperlink ref="C391" r:id="rId1553" display="https://fbref.com/en/country/WAL/Wales-Football" xr:uid="{404719F9-28A1-4E2B-A556-43F2CD042112}"/>
    <hyperlink ref="E391" r:id="rId1554" display="https://fbref.com/en/squads/fd962109/Fulham-Stats" xr:uid="{ED368CA0-DF33-46CB-9FFA-0478BA1CEBB4}"/>
    <hyperlink ref="AD391" r:id="rId1555" display="https://fbref.com/en/players/c6dc9ecd/matchlogs/2023-2024/summary/Harry-Wilson-Match-Logs" xr:uid="{4B7389BB-0E09-4AB0-AF63-91D95C50F6CF}"/>
    <hyperlink ref="B392" r:id="rId1556" display="https://fbref.com/en/players/2500cef9/Yoane-Wissa" xr:uid="{735BE2D7-AB22-4FC7-9C6D-DCBD3009328F}"/>
    <hyperlink ref="C392" r:id="rId1557" display="https://fbref.com/en/country/COD/Congo-DR-Football" xr:uid="{86A2F3F0-3967-4E23-8E56-E14923A565A0}"/>
    <hyperlink ref="E392" r:id="rId1558" display="https://fbref.com/en/squads/cd051869/Brentford-Stats" xr:uid="{973383BD-C387-4665-A53E-F166E2CDC30B}"/>
    <hyperlink ref="AD392" r:id="rId1559" display="https://fbref.com/en/players/2500cef9/matchlogs/2023-2024/summary/Yoane-Wissa-Match-Logs" xr:uid="{99BB032D-014B-4E04-AD12-0DDEE6EE2450}"/>
    <hyperlink ref="B393" r:id="rId1560" display="https://fbref.com/en/players/4e9a0555/Chris-Wood" xr:uid="{0A2D52A0-669E-40D9-9B38-8754F623FA15}"/>
    <hyperlink ref="C393" r:id="rId1561" display="https://fbref.com/en/country/NZL/New-Zealand-Football" xr:uid="{8BEA85CF-AC1E-4BB5-852A-68A3DBB65939}"/>
    <hyperlink ref="E393" r:id="rId1562" display="https://fbref.com/en/squads/e4a775cb/Nottingham-Forest-Stats" xr:uid="{086E8A0F-B180-4409-B6DD-B0D6FC061AD1}"/>
    <hyperlink ref="AD393" r:id="rId1563" display="https://fbref.com/en/players/4e9a0555/matchlogs/2023-2024/summary/Chris-Wood-Match-Logs" xr:uid="{43BBDFF7-17C3-4E7D-AC5C-EF8288F2F393}"/>
    <hyperlink ref="B394" r:id="rId1564" display="https://fbref.com/en/players/d3085b49/Cauley-Woodrow" xr:uid="{7B126059-F71B-4E04-98B0-37F5BD1679F0}"/>
    <hyperlink ref="C394" r:id="rId1565" display="https://fbref.com/en/country/ENG/England-Football" xr:uid="{8A98D3FD-96ED-4318-A1B5-CFA65831207E}"/>
    <hyperlink ref="E394" r:id="rId1566" display="https://fbref.com/en/squads/e297cd13/Luton-Town-Stats" xr:uid="{AB3C0490-CEE2-4CEC-9EF8-2B1E9AF730FF}"/>
    <hyperlink ref="AD394" r:id="rId1567" display="https://fbref.com/en/players/d3085b49/matchlogs/2023-2024/summary/Cauley-Woodrow-Match-Logs" xr:uid="{90B7A586-6B6D-4B5F-9585-FAD647F30780}"/>
    <hyperlink ref="B395" r:id="rId1568" display="https://fbref.com/en/players/a5212312/Joe-Worrall" xr:uid="{6D74E6D6-3495-4938-BC5D-DCC383228AD6}"/>
    <hyperlink ref="C395" r:id="rId1569" display="https://fbref.com/en/country/ENG/England-Football" xr:uid="{49DE9E1D-81B7-4607-9C9F-7682A3222752}"/>
    <hyperlink ref="E395" r:id="rId1570" display="https://fbref.com/en/squads/e4a775cb/Nottingham-Forest-Stats" xr:uid="{5AC03DE9-63C3-4394-B8FE-EF17C70004AD}"/>
    <hyperlink ref="AD395" r:id="rId1571" display="https://fbref.com/en/players/a5212312/matchlogs/2023-2024/summary/Joe-Worrall-Match-Logs" xr:uid="{05BB7457-A725-4838-A899-4CF4BE12046C}"/>
    <hyperlink ref="B396" r:id="rId1572" display="https://fbref.com/en/players/907a5d7c/Yehor-Yarmoliuk" xr:uid="{01E343E3-D158-4C62-9CFB-D96D95AA700B}"/>
    <hyperlink ref="C396" r:id="rId1573" display="https://fbref.com/en/country/UKR/Ukraine-Football" xr:uid="{9CBB7652-98C4-443A-8E67-22672831E50D}"/>
    <hyperlink ref="E396" r:id="rId1574" display="https://fbref.com/en/squads/cd051869/Brentford-Stats" xr:uid="{8746888A-B88A-4523-95F3-FA87F7399576}"/>
    <hyperlink ref="AD396" r:id="rId1575" display="https://fbref.com/en/players/907a5d7c/matchlogs/2023-2024/summary/Yehor-Yarmoliuk-Match-Logs" xr:uid="{5F647D61-0A63-4086-AA51-4A8D76DE297A}"/>
    <hyperlink ref="B397" r:id="rId1576" display="https://fbref.com/en/players/c1fe2a48/Ryan-Yates" xr:uid="{63464E32-63DF-4380-AF5E-549371A206DC}"/>
    <hyperlink ref="C397" r:id="rId1577" display="https://fbref.com/en/country/ENG/England-Football" xr:uid="{E4B0DE3D-782C-48A7-975B-90C49AB18D55}"/>
    <hyperlink ref="E397" r:id="rId1578" display="https://fbref.com/en/squads/e4a775cb/Nottingham-Forest-Stats" xr:uid="{2E35D4E6-59F9-4E9E-B83F-7661596BB09F}"/>
    <hyperlink ref="AD397" r:id="rId1579" display="https://fbref.com/en/players/c1fe2a48/matchlogs/2023-2024/summary/Ryan-Yates-Match-Logs" xr:uid="{7235E426-5F9D-496A-95C5-27EF160DC88E}"/>
    <hyperlink ref="B398" r:id="rId1580" display="https://fbref.com/en/players/be927d03/Ashley-Young" xr:uid="{92DC4CF9-0854-498A-9AF5-EB4AD85B1F3F}"/>
    <hyperlink ref="C398" r:id="rId1581" display="https://fbref.com/en/country/ENG/England-Football" xr:uid="{6FEB1E8F-8C2C-447C-B8DD-2A475D15AC04}"/>
    <hyperlink ref="E398" r:id="rId1582" display="https://fbref.com/en/squads/d3fd31cc/Everton-Stats" xr:uid="{21359AFE-A91A-4767-B441-ABC55A5EB201}"/>
    <hyperlink ref="AD398" r:id="rId1583" display="https://fbref.com/en/players/be927d03/matchlogs/2023-2024/summary/Ashley-Young-Match-Logs" xr:uid="{52356FDF-DD55-4F97-9C88-9599F41225C3}"/>
    <hyperlink ref="B399" r:id="rId1584" display="https://fbref.com/en/players/88968486/Illia-Zabarnyi" xr:uid="{6A828BA2-0549-4852-9D20-F3A28FC10508}"/>
    <hyperlink ref="C399" r:id="rId1585" display="https://fbref.com/en/country/UKR/Ukraine-Football" xr:uid="{79DCB814-5ACD-49AE-ADB6-2F8263E9837F}"/>
    <hyperlink ref="E399" r:id="rId1586" display="https://fbref.com/en/squads/4ba7cbea/Bournemouth-Stats" xr:uid="{6C16B1F2-5B0F-4D48-B87F-6A167C8FEE7F}"/>
    <hyperlink ref="AD399" r:id="rId1587" display="https://fbref.com/en/players/88968486/matchlogs/2023-2024/summary/Illia-Zabarnyi-Match-Logs" xr:uid="{13E9B36E-26E4-4234-B459-689F215A440D}"/>
    <hyperlink ref="B400" r:id="rId1588" display="https://fbref.com/en/players/07d65234/Anass-Zaroury" xr:uid="{A1E22DC7-D8D6-4AA1-ADBE-5746EB0F6B29}"/>
    <hyperlink ref="C400" r:id="rId1589" display="https://fbref.com/en/country/MAR/Morocco-Football" xr:uid="{797556B7-6367-4C6C-B234-D062CE19B406}"/>
    <hyperlink ref="E400" r:id="rId1590" display="https://fbref.com/en/squads/943e8050/Burnley-Stats" xr:uid="{A09DB48A-9B14-4EF8-B128-FF2ED50F4CA0}"/>
    <hyperlink ref="AD400" r:id="rId1591" display="https://fbref.com/en/players/07d65234/matchlogs/2023-2024/summary/Anass-Zaroury-Match-Logs" xr:uid="{6D81BA27-E73A-46E6-BF67-A8BE15793316}"/>
    <hyperlink ref="B401" r:id="rId1592" display="https://fbref.com/en/players/ce4246f5/Kurt-Zouma" xr:uid="{1A23740E-3DD5-4FC4-A04C-551D0C10D429}"/>
    <hyperlink ref="C401" r:id="rId1593" display="https://fbref.com/en/country/FRA/France-Football" xr:uid="{622E0D3E-2969-48B4-8B05-BBF7F280CAA4}"/>
    <hyperlink ref="E401" r:id="rId1594" display="https://fbref.com/en/squads/7c21e445/West-Ham-United-Stats" xr:uid="{1170F5E0-EEA3-4DEA-8A05-58E6A9EC49FC}"/>
    <hyperlink ref="AD401" r:id="rId1595" display="https://fbref.com/en/players/ce4246f5/matchlogs/2023-2024/summary/Kurt-Zouma-Match-Logs" xr:uid="{1E5882F5-0CBB-4A6A-88FF-32CE63DF13E8}"/>
    <hyperlink ref="B402" r:id="rId1596" display="https://fbref.com/en/players/79300479/Martin-Odegaard" xr:uid="{113CB3EE-7809-418E-8A43-84E73BE03B8C}"/>
    <hyperlink ref="C402" r:id="rId1597" display="https://fbref.com/en/country/NOR/Norway-Football" xr:uid="{6F350BA1-25F3-4572-AA83-D0AAF0646822}"/>
    <hyperlink ref="E402" r:id="rId1598" display="https://fbref.com/en/squads/18bb7c10/Arsenal-Stats" xr:uid="{491A0B96-6FB9-4CE8-B979-CC7C38288D5A}"/>
    <hyperlink ref="AD402" r:id="rId1599" display="https://fbref.com/en/players/79300479/matchlogs/2023-2024/summary/Martin-Odegaard-Match-Logs" xr:uid="{44097F95-D5EF-485E-8E8B-D3408432F83A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activeCell="D8" sqref="D8"/>
    </sheetView>
  </sheetViews>
  <sheetFormatPr defaultRowHeight="16.5"/>
  <cols>
    <col min="1" max="1" width="21.875" style="27" customWidth="1"/>
    <col min="2" max="2" width="20.375" style="27" customWidth="1"/>
    <col min="3" max="3" width="21.75" style="27" customWidth="1"/>
    <col min="4" max="4" width="18.375" style="27" customWidth="1"/>
    <col min="5" max="16384" width="9" style="26"/>
  </cols>
  <sheetData>
    <row r="1" spans="1:4" ht="17.25" thickBot="1">
      <c r="A1" s="28" t="s">
        <v>2078</v>
      </c>
      <c r="B1" s="28" t="s">
        <v>2079</v>
      </c>
      <c r="C1" s="28" t="s">
        <v>2080</v>
      </c>
      <c r="D1" s="28" t="s">
        <v>2081</v>
      </c>
    </row>
    <row r="2" spans="1:4" ht="17.25" thickBot="1">
      <c r="A2" s="29">
        <v>45152.865972222222</v>
      </c>
      <c r="B2" s="30" t="s">
        <v>741</v>
      </c>
      <c r="C2" s="30" t="s">
        <v>683</v>
      </c>
      <c r="D2" s="30" t="s">
        <v>3483</v>
      </c>
    </row>
    <row r="3" spans="1:4" ht="17.25" thickBot="1">
      <c r="A3" s="29"/>
      <c r="B3" s="30"/>
      <c r="C3" s="30"/>
      <c r="D3" s="30"/>
    </row>
    <row r="4" spans="1:4" ht="17.25" thickBot="1">
      <c r="A4" s="29"/>
      <c r="B4" s="30"/>
      <c r="C4" s="30"/>
      <c r="D4" s="30"/>
    </row>
    <row r="5" spans="1:4" ht="17.25" thickBot="1">
      <c r="A5" s="29"/>
      <c r="B5" s="30"/>
      <c r="C5" s="30"/>
      <c r="D5" s="30"/>
    </row>
    <row r="6" spans="1:4" ht="17.25" thickBot="1">
      <c r="A6" s="29"/>
      <c r="B6" s="30"/>
      <c r="C6" s="30"/>
      <c r="D6" s="30"/>
    </row>
    <row r="7" spans="1:4" ht="17.25" thickBot="1">
      <c r="A7" s="29"/>
      <c r="B7" s="30"/>
      <c r="C7" s="30"/>
      <c r="D7" s="30"/>
    </row>
    <row r="8" spans="1:4" ht="17.25" thickBot="1">
      <c r="A8" s="29"/>
      <c r="B8" s="30"/>
      <c r="C8" s="30"/>
      <c r="D8" s="30"/>
    </row>
    <row r="9" spans="1:4" ht="17.25" thickBot="1">
      <c r="A9" s="29"/>
      <c r="B9" s="30"/>
      <c r="C9" s="30"/>
      <c r="D9" s="30"/>
    </row>
    <row r="10" spans="1:4" ht="17.25" thickBot="1">
      <c r="A10" s="29"/>
      <c r="B10" s="30"/>
      <c r="C10" s="30"/>
      <c r="D10" s="30"/>
    </row>
    <row r="11" spans="1:4" ht="17.25" thickBot="1">
      <c r="A11" s="29"/>
      <c r="B11" s="30"/>
      <c r="C11" s="30"/>
      <c r="D11" s="30"/>
    </row>
    <row r="12" spans="1:4" ht="17.25" thickBot="1">
      <c r="A12" s="29"/>
      <c r="B12" s="30"/>
      <c r="C12" s="30"/>
      <c r="D12" s="30"/>
    </row>
    <row r="13" spans="1:4" ht="17.25" thickBot="1">
      <c r="A13" s="29"/>
      <c r="B13" s="30"/>
      <c r="C13" s="30"/>
      <c r="D13" s="30"/>
    </row>
    <row r="14" spans="1:4" ht="17.25" thickBot="1">
      <c r="A14" s="29"/>
      <c r="B14" s="30"/>
      <c r="C14" s="30"/>
      <c r="D14" s="30"/>
    </row>
    <row r="15" spans="1:4" ht="17.25" thickBot="1">
      <c r="A15" s="29"/>
      <c r="B15" s="30"/>
      <c r="C15" s="30"/>
      <c r="D15" s="30"/>
    </row>
    <row r="16" spans="1:4" ht="17.25" thickBot="1">
      <c r="A16" s="29"/>
      <c r="B16" s="30"/>
      <c r="C16" s="30"/>
      <c r="D16" s="30"/>
    </row>
    <row r="17" spans="1:4" ht="17.25" thickBot="1">
      <c r="A17" s="29"/>
      <c r="B17" s="30"/>
      <c r="C17" s="30"/>
      <c r="D17" s="30"/>
    </row>
    <row r="18" spans="1:4" ht="17.25" thickBot="1">
      <c r="A18" s="29"/>
      <c r="B18" s="30"/>
      <c r="C18" s="30"/>
      <c r="D18" s="30"/>
    </row>
    <row r="19" spans="1:4" ht="17.25" thickBot="1">
      <c r="A19" s="29"/>
      <c r="B19" s="30"/>
      <c r="C19" s="30"/>
      <c r="D19" s="30"/>
    </row>
    <row r="20" spans="1:4" ht="17.25" thickBot="1">
      <c r="A20" s="29"/>
      <c r="B20" s="30"/>
      <c r="C20" s="30"/>
      <c r="D20" s="30"/>
    </row>
    <row r="21" spans="1:4" ht="17.25" thickBot="1">
      <c r="A21" s="29"/>
      <c r="B21" s="30"/>
      <c r="C21" s="30"/>
      <c r="D21" s="30"/>
    </row>
    <row r="22" spans="1:4" ht="17.25" thickBot="1">
      <c r="A22" s="29"/>
      <c r="B22" s="30"/>
      <c r="C22" s="30"/>
      <c r="D22" s="30"/>
    </row>
    <row r="23" spans="1:4" ht="17.25" thickBot="1">
      <c r="A23" s="29"/>
      <c r="B23" s="30"/>
      <c r="C23" s="30"/>
      <c r="D23" s="30"/>
    </row>
    <row r="24" spans="1:4" ht="17.25" thickBot="1">
      <c r="A24" s="29"/>
      <c r="B24" s="30"/>
      <c r="C24" s="30"/>
      <c r="D24" s="30"/>
    </row>
    <row r="25" spans="1:4" ht="17.25" thickBot="1">
      <c r="A25" s="29"/>
      <c r="B25" s="30"/>
      <c r="C25" s="30"/>
      <c r="D25" s="30"/>
    </row>
    <row r="26" spans="1:4" ht="17.25" thickBot="1">
      <c r="A26" s="29"/>
      <c r="B26" s="30"/>
      <c r="C26" s="30"/>
      <c r="D26" s="30"/>
    </row>
    <row r="27" spans="1:4" ht="17.25" thickBot="1">
      <c r="A27" s="29"/>
      <c r="B27" s="30"/>
      <c r="C27" s="30"/>
      <c r="D27" s="30"/>
    </row>
    <row r="28" spans="1:4" ht="17.25" thickBot="1">
      <c r="A28" s="29"/>
      <c r="B28" s="30"/>
      <c r="C28" s="30"/>
      <c r="D28" s="30"/>
    </row>
    <row r="29" spans="1:4" ht="17.25" thickBot="1">
      <c r="A29" s="29"/>
      <c r="B29" s="30"/>
      <c r="C29" s="30"/>
      <c r="D29" s="30"/>
    </row>
    <row r="30" spans="1:4" ht="17.25" thickBot="1">
      <c r="A30" s="29"/>
      <c r="B30" s="30"/>
      <c r="C30" s="30"/>
      <c r="D30" s="30"/>
    </row>
    <row r="31" spans="1:4" ht="17.25" thickBot="1">
      <c r="A31" s="29"/>
      <c r="B31" s="30"/>
      <c r="C31" s="30"/>
      <c r="D31" s="30"/>
    </row>
    <row r="32" spans="1:4" ht="17.25" thickBot="1">
      <c r="A32" s="29"/>
      <c r="B32" s="30"/>
      <c r="C32" s="30"/>
      <c r="D32" s="30"/>
    </row>
    <row r="33" spans="1:4" ht="17.25" thickBot="1">
      <c r="A33" s="29"/>
      <c r="B33" s="30"/>
      <c r="C33" s="30"/>
      <c r="D33" s="30"/>
    </row>
    <row r="34" spans="1:4" ht="17.25" thickBot="1">
      <c r="A34" s="29"/>
      <c r="B34" s="30"/>
      <c r="C34" s="30"/>
      <c r="D34" s="30"/>
    </row>
    <row r="35" spans="1:4" ht="17.25" thickBot="1">
      <c r="A35" s="29"/>
      <c r="B35" s="30"/>
      <c r="C35" s="30"/>
      <c r="D35" s="30"/>
    </row>
    <row r="36" spans="1:4" ht="17.25" thickBot="1">
      <c r="A36" s="29"/>
      <c r="B36" s="30"/>
      <c r="C36" s="30"/>
      <c r="D36" s="30"/>
    </row>
    <row r="37" spans="1:4" ht="17.25" thickBot="1">
      <c r="A37" s="29"/>
      <c r="B37" s="30"/>
      <c r="C37" s="30"/>
      <c r="D37" s="30"/>
    </row>
    <row r="38" spans="1:4" ht="17.25" thickBot="1">
      <c r="A38" s="29"/>
      <c r="B38" s="30"/>
      <c r="C38" s="30"/>
      <c r="D38" s="30"/>
    </row>
    <row r="39" spans="1:4" ht="17.25" thickBot="1">
      <c r="A39" s="29"/>
      <c r="B39" s="30"/>
      <c r="C39" s="30"/>
      <c r="D39" s="30"/>
    </row>
    <row r="40" spans="1:4" ht="17.25" thickBot="1">
      <c r="A40" s="29"/>
      <c r="B40" s="30"/>
      <c r="C40" s="30"/>
      <c r="D40" s="30"/>
    </row>
    <row r="41" spans="1:4" ht="17.25" thickBot="1">
      <c r="A41" s="29"/>
      <c r="B41" s="30"/>
      <c r="C41" s="30"/>
      <c r="D41" s="30"/>
    </row>
    <row r="42" spans="1:4" ht="17.25" thickBot="1">
      <c r="A42" s="29"/>
      <c r="B42" s="30"/>
      <c r="C42" s="30"/>
      <c r="D42" s="30"/>
    </row>
    <row r="43" spans="1:4" ht="17.25" thickBot="1">
      <c r="A43" s="29"/>
      <c r="B43" s="30"/>
      <c r="C43" s="30"/>
      <c r="D43" s="30"/>
    </row>
    <row r="44" spans="1:4" ht="17.25" thickBot="1">
      <c r="A44" s="29"/>
      <c r="B44" s="30"/>
      <c r="C44" s="30"/>
      <c r="D44" s="30"/>
    </row>
    <row r="45" spans="1:4" ht="17.25" thickBot="1">
      <c r="A45" s="29"/>
      <c r="B45" s="30"/>
      <c r="C45" s="30"/>
      <c r="D45" s="30"/>
    </row>
    <row r="46" spans="1:4" ht="17.25" thickBot="1">
      <c r="A46" s="29"/>
      <c r="B46" s="30"/>
      <c r="C46" s="30"/>
      <c r="D46" s="30"/>
    </row>
    <row r="47" spans="1:4" ht="17.25" thickBot="1">
      <c r="A47" s="29"/>
      <c r="B47" s="30"/>
      <c r="C47" s="30"/>
      <c r="D47" s="30"/>
    </row>
    <row r="48" spans="1:4" ht="17.25" thickBot="1">
      <c r="A48" s="29"/>
      <c r="B48" s="30"/>
      <c r="C48" s="30"/>
      <c r="D48" s="30"/>
    </row>
    <row r="49" spans="1:4" ht="17.25" thickBot="1">
      <c r="A49" s="29"/>
      <c r="B49" s="30"/>
      <c r="C49" s="30"/>
      <c r="D49" s="30"/>
    </row>
    <row r="50" spans="1:4" ht="17.25" thickBot="1">
      <c r="A50" s="29"/>
      <c r="B50" s="30"/>
      <c r="C50" s="30"/>
      <c r="D50" s="30"/>
    </row>
    <row r="51" spans="1:4" ht="17.25" thickBot="1">
      <c r="A51" s="29"/>
      <c r="B51" s="30"/>
      <c r="C51" s="30"/>
      <c r="D51" s="30"/>
    </row>
    <row r="52" spans="1:4" ht="17.25" thickBot="1">
      <c r="A52" s="29"/>
      <c r="B52" s="30"/>
      <c r="C52" s="30"/>
      <c r="D52" s="30"/>
    </row>
    <row r="53" spans="1:4" ht="17.25" thickBot="1">
      <c r="A53" s="29"/>
      <c r="B53" s="30"/>
      <c r="C53" s="30"/>
      <c r="D53" s="30"/>
    </row>
    <row r="54" spans="1:4" ht="17.25" thickBot="1">
      <c r="A54" s="29"/>
      <c r="B54" s="30"/>
      <c r="C54" s="30"/>
      <c r="D54" s="30"/>
    </row>
    <row r="55" spans="1:4" ht="17.25" thickBot="1">
      <c r="A55" s="29"/>
      <c r="B55" s="30"/>
      <c r="C55" s="30"/>
      <c r="D55" s="30"/>
    </row>
    <row r="56" spans="1:4" ht="17.25" thickBot="1">
      <c r="A56" s="29"/>
      <c r="B56" s="30"/>
      <c r="C56" s="30"/>
      <c r="D56" s="30"/>
    </row>
    <row r="57" spans="1:4" ht="17.25" thickBot="1">
      <c r="A57" s="29"/>
      <c r="B57" s="30"/>
      <c r="C57" s="30"/>
      <c r="D57" s="30"/>
    </row>
    <row r="58" spans="1:4" ht="17.25" thickBot="1">
      <c r="A58" s="29"/>
      <c r="B58" s="30"/>
      <c r="C58" s="30"/>
      <c r="D58" s="30"/>
    </row>
    <row r="59" spans="1:4" ht="17.25" thickBot="1">
      <c r="A59" s="29"/>
      <c r="B59" s="30"/>
      <c r="C59" s="30"/>
      <c r="D59" s="30"/>
    </row>
    <row r="60" spans="1:4" ht="17.25" thickBot="1">
      <c r="A60" s="29"/>
      <c r="B60" s="30"/>
      <c r="C60" s="30"/>
      <c r="D60" s="30"/>
    </row>
    <row r="61" spans="1:4" ht="17.25" thickBot="1">
      <c r="A61" s="29"/>
      <c r="B61" s="30"/>
      <c r="C61" s="30"/>
      <c r="D61" s="30"/>
    </row>
    <row r="62" spans="1:4" ht="17.25" thickBot="1">
      <c r="A62" s="29"/>
      <c r="B62" s="30"/>
      <c r="C62" s="30"/>
      <c r="D62" s="30"/>
    </row>
    <row r="63" spans="1:4" ht="17.25" thickBot="1">
      <c r="A63" s="29"/>
      <c r="B63" s="30"/>
      <c r="C63" s="30"/>
      <c r="D63" s="30"/>
    </row>
    <row r="64" spans="1:4" ht="17.25" thickBot="1">
      <c r="A64" s="29"/>
      <c r="B64" s="30"/>
      <c r="C64" s="30"/>
      <c r="D64" s="30"/>
    </row>
    <row r="65" spans="1:4" ht="17.25" thickBot="1">
      <c r="A65" s="29"/>
      <c r="B65" s="30"/>
      <c r="C65" s="30"/>
      <c r="D65" s="30"/>
    </row>
    <row r="66" spans="1:4" ht="17.25" thickBot="1">
      <c r="A66" s="29"/>
      <c r="B66" s="30"/>
      <c r="C66" s="30"/>
      <c r="D66" s="30"/>
    </row>
    <row r="67" spans="1:4" ht="17.25" thickBot="1">
      <c r="A67" s="29"/>
      <c r="B67" s="30"/>
      <c r="C67" s="30"/>
      <c r="D67" s="30"/>
    </row>
    <row r="68" spans="1:4" ht="17.25" thickBot="1">
      <c r="A68" s="29"/>
      <c r="B68" s="30"/>
      <c r="C68" s="30"/>
      <c r="D68" s="30"/>
    </row>
    <row r="69" spans="1:4" ht="17.25" thickBot="1">
      <c r="A69" s="29"/>
      <c r="B69" s="30"/>
      <c r="C69" s="30"/>
      <c r="D69" s="30"/>
    </row>
    <row r="70" spans="1:4" ht="17.25" thickBot="1">
      <c r="A70" s="29"/>
      <c r="B70" s="30"/>
      <c r="C70" s="30"/>
      <c r="D70" s="30"/>
    </row>
    <row r="71" spans="1:4" ht="17.25" thickBot="1">
      <c r="A71" s="29"/>
      <c r="B71" s="30"/>
      <c r="C71" s="30"/>
      <c r="D71" s="30"/>
    </row>
    <row r="72" spans="1:4" ht="17.25" thickBot="1">
      <c r="A72" s="29"/>
      <c r="B72" s="30"/>
      <c r="C72" s="30"/>
      <c r="D72" s="30"/>
    </row>
    <row r="73" spans="1:4" ht="17.25" thickBot="1">
      <c r="A73" s="29"/>
      <c r="B73" s="30"/>
      <c r="C73" s="30"/>
      <c r="D73" s="30"/>
    </row>
    <row r="74" spans="1:4" ht="17.25" thickBot="1">
      <c r="A74" s="29"/>
      <c r="B74" s="30"/>
      <c r="C74" s="30"/>
      <c r="D74" s="30"/>
    </row>
    <row r="75" spans="1:4" ht="17.25" thickBot="1">
      <c r="A75" s="29"/>
      <c r="B75" s="30"/>
      <c r="C75" s="30"/>
      <c r="D75" s="30"/>
    </row>
    <row r="76" spans="1:4" ht="17.25" thickBot="1">
      <c r="A76" s="29"/>
      <c r="B76" s="30"/>
      <c r="C76" s="30"/>
      <c r="D76" s="30"/>
    </row>
    <row r="77" spans="1:4" ht="17.25" thickBot="1">
      <c r="A77" s="29"/>
      <c r="B77" s="30"/>
      <c r="C77" s="30"/>
      <c r="D77" s="30"/>
    </row>
    <row r="78" spans="1:4" ht="17.25" thickBot="1">
      <c r="A78" s="29"/>
      <c r="B78" s="30"/>
      <c r="C78" s="30"/>
      <c r="D78" s="30"/>
    </row>
    <row r="79" spans="1:4" ht="17.25" thickBot="1">
      <c r="A79" s="29"/>
      <c r="B79" s="30"/>
      <c r="C79" s="30"/>
      <c r="D79" s="30"/>
    </row>
    <row r="80" spans="1:4" ht="17.25" thickBot="1">
      <c r="A80" s="29"/>
      <c r="B80" s="30"/>
      <c r="C80" s="30"/>
      <c r="D80" s="30"/>
    </row>
    <row r="81" spans="1:4" ht="17.25" thickBot="1">
      <c r="A81" s="29"/>
      <c r="B81" s="30"/>
      <c r="C81" s="30"/>
      <c r="D81" s="30"/>
    </row>
    <row r="82" spans="1:4" ht="17.25" thickBot="1">
      <c r="A82" s="29"/>
      <c r="B82" s="30"/>
      <c r="C82" s="30"/>
      <c r="D82" s="30"/>
    </row>
    <row r="83" spans="1:4" ht="17.25" thickBot="1">
      <c r="A83" s="29"/>
      <c r="B83" s="30"/>
      <c r="C83" s="30"/>
      <c r="D83" s="30"/>
    </row>
    <row r="84" spans="1:4" ht="17.25" thickBot="1">
      <c r="A84" s="29"/>
      <c r="B84" s="30"/>
      <c r="C84" s="30"/>
      <c r="D84" s="30"/>
    </row>
    <row r="85" spans="1:4" ht="17.25" thickBot="1">
      <c r="A85" s="29"/>
      <c r="B85" s="30"/>
      <c r="C85" s="30"/>
      <c r="D85" s="30"/>
    </row>
    <row r="86" spans="1:4" ht="17.25" thickBot="1">
      <c r="A86" s="29"/>
      <c r="B86" s="30"/>
      <c r="C86" s="30"/>
      <c r="D86" s="30"/>
    </row>
    <row r="87" spans="1:4" ht="17.25" thickBot="1">
      <c r="A87" s="29"/>
      <c r="B87" s="30"/>
      <c r="C87" s="30"/>
      <c r="D87" s="30"/>
    </row>
    <row r="88" spans="1:4" ht="17.25" thickBot="1">
      <c r="A88" s="29"/>
      <c r="B88" s="30"/>
      <c r="C88" s="30"/>
      <c r="D88" s="30"/>
    </row>
    <row r="89" spans="1:4" ht="17.25" thickBot="1">
      <c r="A89" s="29"/>
      <c r="B89" s="30"/>
      <c r="C89" s="30"/>
      <c r="D89" s="30"/>
    </row>
    <row r="90" spans="1:4" ht="17.25" thickBot="1">
      <c r="A90" s="29"/>
      <c r="B90" s="30"/>
      <c r="C90" s="30"/>
      <c r="D90" s="30"/>
    </row>
    <row r="91" spans="1:4" ht="17.25" thickBot="1">
      <c r="A91" s="29"/>
      <c r="B91" s="30"/>
      <c r="C91" s="30"/>
      <c r="D91" s="30"/>
    </row>
    <row r="92" spans="1:4" ht="17.25" thickBot="1">
      <c r="A92" s="29"/>
      <c r="B92" s="30"/>
      <c r="C92" s="30"/>
      <c r="D92" s="30"/>
    </row>
    <row r="93" spans="1:4" ht="17.25" thickBot="1">
      <c r="A93" s="29"/>
      <c r="B93" s="30"/>
      <c r="C93" s="30"/>
      <c r="D93" s="30"/>
    </row>
    <row r="94" spans="1:4" ht="17.25" thickBot="1">
      <c r="A94" s="29"/>
      <c r="B94" s="30"/>
      <c r="C94" s="30"/>
      <c r="D94" s="30"/>
    </row>
    <row r="95" spans="1:4" ht="17.25" thickBot="1">
      <c r="A95" s="29"/>
      <c r="B95" s="30"/>
      <c r="C95" s="30"/>
      <c r="D95" s="30"/>
    </row>
    <row r="96" spans="1:4" ht="17.25" thickBot="1">
      <c r="A96" s="29"/>
      <c r="B96" s="30"/>
      <c r="C96" s="30"/>
      <c r="D96" s="30"/>
    </row>
    <row r="97" spans="1:4" ht="17.25" thickBot="1">
      <c r="A97" s="29"/>
      <c r="B97" s="30"/>
      <c r="C97" s="30"/>
      <c r="D97" s="30"/>
    </row>
    <row r="98" spans="1:4" ht="17.25" thickBot="1">
      <c r="A98" s="29"/>
      <c r="B98" s="30"/>
      <c r="C98" s="30"/>
      <c r="D98" s="30"/>
    </row>
    <row r="99" spans="1:4" ht="17.25" thickBot="1">
      <c r="A99" s="29"/>
      <c r="B99" s="30"/>
      <c r="C99" s="30"/>
      <c r="D99" s="30"/>
    </row>
    <row r="100" spans="1:4" ht="17.25" thickBot="1">
      <c r="A100" s="29"/>
      <c r="B100" s="30"/>
      <c r="C100" s="30"/>
      <c r="D100" s="30"/>
    </row>
    <row r="101" spans="1:4" ht="17.25" thickBot="1">
      <c r="A101" s="29"/>
      <c r="B101" s="30"/>
      <c r="C101" s="30"/>
      <c r="D101" s="30"/>
    </row>
    <row r="102" spans="1:4" ht="17.25" thickBot="1">
      <c r="A102" s="29"/>
      <c r="B102" s="30"/>
      <c r="C102" s="30"/>
      <c r="D102" s="30"/>
    </row>
    <row r="103" spans="1:4" ht="17.25" thickBot="1">
      <c r="A103" s="29"/>
      <c r="B103" s="30"/>
      <c r="C103" s="30"/>
      <c r="D103" s="30"/>
    </row>
    <row r="104" spans="1:4" ht="17.25" thickBot="1">
      <c r="A104" s="29"/>
      <c r="B104" s="30"/>
      <c r="C104" s="30"/>
      <c r="D104" s="30"/>
    </row>
    <row r="105" spans="1:4" ht="17.25" thickBot="1">
      <c r="A105" s="29"/>
      <c r="B105" s="30"/>
      <c r="C105" s="30"/>
      <c r="D105" s="30"/>
    </row>
    <row r="106" spans="1:4" ht="17.25" thickBot="1">
      <c r="A106" s="29"/>
      <c r="B106" s="30"/>
      <c r="C106" s="30"/>
      <c r="D106" s="30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28"/>
  <sheetViews>
    <sheetView workbookViewId="0">
      <selection activeCell="L16" sqref="L16"/>
    </sheetView>
  </sheetViews>
  <sheetFormatPr defaultRowHeight="16.5"/>
  <cols>
    <col min="1" max="1" width="9" style="48"/>
    <col min="2" max="2" width="24.875" style="48" customWidth="1"/>
    <col min="3" max="16" width="9" style="48"/>
    <col min="17" max="17" width="11.5" style="48" customWidth="1"/>
    <col min="18" max="16384" width="9" style="48"/>
  </cols>
  <sheetData>
    <row r="1" spans="1:22" ht="17.25" thickBot="1">
      <c r="A1" s="57" t="s">
        <v>4</v>
      </c>
      <c r="B1" s="100" t="s">
        <v>29</v>
      </c>
      <c r="C1" s="100" t="s">
        <v>10</v>
      </c>
      <c r="D1" s="100" t="s">
        <v>46</v>
      </c>
      <c r="E1" s="100" t="s">
        <v>47</v>
      </c>
      <c r="F1" s="100" t="s">
        <v>48</v>
      </c>
      <c r="G1" s="100" t="s">
        <v>49</v>
      </c>
      <c r="H1" s="100" t="s">
        <v>50</v>
      </c>
      <c r="I1" s="100" t="s">
        <v>51</v>
      </c>
      <c r="J1" s="100" t="s">
        <v>52</v>
      </c>
      <c r="K1" s="100" t="s">
        <v>53</v>
      </c>
      <c r="L1" s="100" t="s">
        <v>23</v>
      </c>
      <c r="M1" s="100" t="s">
        <v>54</v>
      </c>
      <c r="N1" s="100" t="s">
        <v>55</v>
      </c>
      <c r="O1" s="100" t="s">
        <v>56</v>
      </c>
      <c r="P1" s="100" t="s">
        <v>3484</v>
      </c>
      <c r="Q1" s="100" t="s">
        <v>57</v>
      </c>
      <c r="R1" s="100" t="s">
        <v>58</v>
      </c>
      <c r="S1" s="100" t="s">
        <v>59</v>
      </c>
      <c r="T1" s="64" t="s">
        <v>60</v>
      </c>
      <c r="U1" s="48" t="s">
        <v>61</v>
      </c>
      <c r="V1" s="48" t="s">
        <v>62</v>
      </c>
    </row>
    <row r="2" spans="1:22">
      <c r="A2" s="101">
        <v>1</v>
      </c>
      <c r="B2" s="61" t="s">
        <v>3485</v>
      </c>
      <c r="C2" s="74">
        <v>1</v>
      </c>
      <c r="D2" s="74">
        <v>1</v>
      </c>
      <c r="E2" s="74">
        <v>0</v>
      </c>
      <c r="F2" s="74">
        <v>0</v>
      </c>
      <c r="G2" s="74">
        <v>5</v>
      </c>
      <c r="H2" s="74">
        <v>1</v>
      </c>
      <c r="I2" s="74">
        <v>4</v>
      </c>
      <c r="J2" s="74">
        <v>3</v>
      </c>
      <c r="K2" s="74">
        <v>3</v>
      </c>
      <c r="L2" s="74">
        <v>3.3</v>
      </c>
      <c r="M2" s="74">
        <v>1.8</v>
      </c>
      <c r="N2" s="74">
        <v>1.6</v>
      </c>
      <c r="O2" s="74">
        <v>1.58</v>
      </c>
      <c r="P2" s="96" t="s">
        <v>46</v>
      </c>
      <c r="Q2" s="97">
        <v>52207</v>
      </c>
      <c r="R2" s="99" t="s">
        <v>3486</v>
      </c>
      <c r="S2" s="99" t="s">
        <v>68</v>
      </c>
      <c r="T2" s="102"/>
      <c r="U2" s="3"/>
      <c r="V2" s="3"/>
    </row>
    <row r="3" spans="1:22">
      <c r="A3" s="101">
        <v>2</v>
      </c>
      <c r="B3" s="61" t="s">
        <v>3487</v>
      </c>
      <c r="C3" s="74">
        <v>1</v>
      </c>
      <c r="D3" s="74">
        <v>1</v>
      </c>
      <c r="E3" s="74">
        <v>0</v>
      </c>
      <c r="F3" s="74">
        <v>0</v>
      </c>
      <c r="G3" s="74">
        <v>4</v>
      </c>
      <c r="H3" s="74">
        <v>1</v>
      </c>
      <c r="I3" s="74">
        <v>3</v>
      </c>
      <c r="J3" s="74">
        <v>3</v>
      </c>
      <c r="K3" s="74">
        <v>3</v>
      </c>
      <c r="L3" s="74">
        <v>4</v>
      </c>
      <c r="M3" s="74">
        <v>1.5</v>
      </c>
      <c r="N3" s="74">
        <v>2.5</v>
      </c>
      <c r="O3" s="74">
        <v>2.54</v>
      </c>
      <c r="P3" s="96" t="s">
        <v>46</v>
      </c>
      <c r="Q3" s="97">
        <v>31872</v>
      </c>
      <c r="R3" s="98" t="s">
        <v>3488</v>
      </c>
      <c r="S3" s="99" t="s">
        <v>648</v>
      </c>
      <c r="T3" s="102"/>
      <c r="U3" s="3"/>
      <c r="V3" s="3"/>
    </row>
    <row r="4" spans="1:22">
      <c r="A4" s="101">
        <v>3</v>
      </c>
      <c r="B4" s="61" t="s">
        <v>3489</v>
      </c>
      <c r="C4" s="74">
        <v>1</v>
      </c>
      <c r="D4" s="74">
        <v>1</v>
      </c>
      <c r="E4" s="74">
        <v>0</v>
      </c>
      <c r="F4" s="74">
        <v>0</v>
      </c>
      <c r="G4" s="74">
        <v>3</v>
      </c>
      <c r="H4" s="74">
        <v>0</v>
      </c>
      <c r="I4" s="74">
        <v>3</v>
      </c>
      <c r="J4" s="74">
        <v>3</v>
      </c>
      <c r="K4" s="74">
        <v>3</v>
      </c>
      <c r="L4" s="74">
        <v>1.9</v>
      </c>
      <c r="M4" s="74">
        <v>0.3</v>
      </c>
      <c r="N4" s="74">
        <v>1.6</v>
      </c>
      <c r="O4" s="74">
        <v>1.62</v>
      </c>
      <c r="P4" s="96" t="s">
        <v>46</v>
      </c>
      <c r="Q4" s="74"/>
      <c r="R4" s="99" t="s">
        <v>3490</v>
      </c>
      <c r="S4" s="99" t="s">
        <v>66</v>
      </c>
      <c r="T4" s="102"/>
      <c r="U4" s="3"/>
      <c r="V4" s="3"/>
    </row>
    <row r="5" spans="1:22">
      <c r="A5" s="101">
        <v>4</v>
      </c>
      <c r="B5" s="61" t="s">
        <v>3491</v>
      </c>
      <c r="C5" s="74">
        <v>1</v>
      </c>
      <c r="D5" s="74">
        <v>1</v>
      </c>
      <c r="E5" s="74">
        <v>0</v>
      </c>
      <c r="F5" s="74">
        <v>0</v>
      </c>
      <c r="G5" s="74">
        <v>2</v>
      </c>
      <c r="H5" s="74">
        <v>1</v>
      </c>
      <c r="I5" s="74">
        <v>1</v>
      </c>
      <c r="J5" s="74">
        <v>3</v>
      </c>
      <c r="K5" s="74">
        <v>3</v>
      </c>
      <c r="L5" s="74">
        <v>0.8</v>
      </c>
      <c r="M5" s="74">
        <v>1.2</v>
      </c>
      <c r="N5" s="74">
        <v>-0.4</v>
      </c>
      <c r="O5" s="74">
        <v>-0.35</v>
      </c>
      <c r="P5" s="96" t="s">
        <v>46</v>
      </c>
      <c r="Q5" s="97">
        <v>59984</v>
      </c>
      <c r="R5" s="98" t="s">
        <v>3492</v>
      </c>
      <c r="S5" s="99" t="s">
        <v>64</v>
      </c>
      <c r="T5" s="102"/>
      <c r="U5" s="3"/>
      <c r="V5" s="3"/>
    </row>
    <row r="6" spans="1:22">
      <c r="A6" s="103">
        <v>5</v>
      </c>
      <c r="B6" s="61" t="s">
        <v>3493</v>
      </c>
      <c r="C6" s="74">
        <v>1</v>
      </c>
      <c r="D6" s="74">
        <v>1</v>
      </c>
      <c r="E6" s="74">
        <v>0</v>
      </c>
      <c r="F6" s="74">
        <v>0</v>
      </c>
      <c r="G6" s="74">
        <v>1</v>
      </c>
      <c r="H6" s="74">
        <v>0</v>
      </c>
      <c r="I6" s="74">
        <v>1</v>
      </c>
      <c r="J6" s="74">
        <v>3</v>
      </c>
      <c r="K6" s="74">
        <v>3</v>
      </c>
      <c r="L6" s="74">
        <v>1.9</v>
      </c>
      <c r="M6" s="74">
        <v>0.5</v>
      </c>
      <c r="N6" s="74">
        <v>1.4</v>
      </c>
      <c r="O6" s="74">
        <v>1.37</v>
      </c>
      <c r="P6" s="96" t="s">
        <v>46</v>
      </c>
      <c r="Q6" s="74"/>
      <c r="R6" s="99" t="s">
        <v>3494</v>
      </c>
      <c r="S6" s="99" t="s">
        <v>642</v>
      </c>
      <c r="T6" s="102"/>
      <c r="U6" s="3"/>
      <c r="V6" s="3"/>
    </row>
    <row r="7" spans="1:22">
      <c r="A7" s="104">
        <v>6</v>
      </c>
      <c r="B7" s="61" t="s">
        <v>3495</v>
      </c>
      <c r="C7" s="74">
        <v>1</v>
      </c>
      <c r="D7" s="74">
        <v>1</v>
      </c>
      <c r="E7" s="74">
        <v>0</v>
      </c>
      <c r="F7" s="74">
        <v>0</v>
      </c>
      <c r="G7" s="74">
        <v>1</v>
      </c>
      <c r="H7" s="74">
        <v>0</v>
      </c>
      <c r="I7" s="74">
        <v>1</v>
      </c>
      <c r="J7" s="74">
        <v>3</v>
      </c>
      <c r="K7" s="74">
        <v>3</v>
      </c>
      <c r="L7" s="74">
        <v>1.5</v>
      </c>
      <c r="M7" s="74">
        <v>2.7</v>
      </c>
      <c r="N7" s="74">
        <v>-1.2</v>
      </c>
      <c r="O7" s="74">
        <v>-1.22</v>
      </c>
      <c r="P7" s="96" t="s">
        <v>46</v>
      </c>
      <c r="Q7" s="74"/>
      <c r="R7" s="99" t="s">
        <v>3496</v>
      </c>
      <c r="S7" s="99" t="s">
        <v>76</v>
      </c>
      <c r="T7" s="102"/>
      <c r="U7" s="3"/>
      <c r="V7" s="3"/>
    </row>
    <row r="8" spans="1:22">
      <c r="A8" s="104">
        <v>7</v>
      </c>
      <c r="B8" s="61" t="s">
        <v>3497</v>
      </c>
      <c r="C8" s="74">
        <v>1</v>
      </c>
      <c r="D8" s="74">
        <v>1</v>
      </c>
      <c r="E8" s="74">
        <v>0</v>
      </c>
      <c r="F8" s="74">
        <v>0</v>
      </c>
      <c r="G8" s="74">
        <v>1</v>
      </c>
      <c r="H8" s="74">
        <v>0</v>
      </c>
      <c r="I8" s="74">
        <v>1</v>
      </c>
      <c r="J8" s="74">
        <v>3</v>
      </c>
      <c r="K8" s="74">
        <v>3</v>
      </c>
      <c r="L8" s="74">
        <v>1.5</v>
      </c>
      <c r="M8" s="74">
        <v>2.1</v>
      </c>
      <c r="N8" s="74">
        <v>-0.7</v>
      </c>
      <c r="O8" s="74">
        <v>-0.69</v>
      </c>
      <c r="P8" s="96" t="s">
        <v>46</v>
      </c>
      <c r="Q8" s="97">
        <v>73358</v>
      </c>
      <c r="R8" s="99" t="s">
        <v>3498</v>
      </c>
      <c r="S8" s="99" t="s">
        <v>3254</v>
      </c>
      <c r="T8" s="102"/>
      <c r="U8" s="3"/>
      <c r="V8" s="3"/>
    </row>
    <row r="9" spans="1:22">
      <c r="A9" s="104">
        <v>8</v>
      </c>
      <c r="B9" s="61" t="s">
        <v>3499</v>
      </c>
      <c r="C9" s="74">
        <v>1</v>
      </c>
      <c r="D9" s="74">
        <v>0</v>
      </c>
      <c r="E9" s="74">
        <v>1</v>
      </c>
      <c r="F9" s="74">
        <v>0</v>
      </c>
      <c r="G9" s="74">
        <v>2</v>
      </c>
      <c r="H9" s="74">
        <v>2</v>
      </c>
      <c r="I9" s="74">
        <v>0</v>
      </c>
      <c r="J9" s="74">
        <v>1</v>
      </c>
      <c r="K9" s="74">
        <v>1</v>
      </c>
      <c r="L9" s="74">
        <v>1.3</v>
      </c>
      <c r="M9" s="74">
        <v>2.2000000000000002</v>
      </c>
      <c r="N9" s="74">
        <v>-0.9</v>
      </c>
      <c r="O9" s="74">
        <v>-0.94</v>
      </c>
      <c r="P9" s="96" t="s">
        <v>47</v>
      </c>
      <c r="Q9" s="74"/>
      <c r="R9" s="98" t="s">
        <v>3500</v>
      </c>
      <c r="S9" s="99" t="s">
        <v>3339</v>
      </c>
      <c r="T9" s="102"/>
      <c r="U9" s="3"/>
      <c r="V9" s="3"/>
    </row>
    <row r="10" spans="1:22">
      <c r="A10" s="104">
        <v>9</v>
      </c>
      <c r="B10" s="61" t="s">
        <v>3501</v>
      </c>
      <c r="C10" s="74">
        <v>1</v>
      </c>
      <c r="D10" s="74">
        <v>0</v>
      </c>
      <c r="E10" s="74">
        <v>1</v>
      </c>
      <c r="F10" s="74">
        <v>0</v>
      </c>
      <c r="G10" s="74">
        <v>2</v>
      </c>
      <c r="H10" s="74">
        <v>2</v>
      </c>
      <c r="I10" s="74">
        <v>0</v>
      </c>
      <c r="J10" s="74">
        <v>1</v>
      </c>
      <c r="K10" s="74">
        <v>1</v>
      </c>
      <c r="L10" s="74">
        <v>2.2000000000000002</v>
      </c>
      <c r="M10" s="74">
        <v>1.3</v>
      </c>
      <c r="N10" s="74">
        <v>0.9</v>
      </c>
      <c r="O10" s="74">
        <v>0.94</v>
      </c>
      <c r="P10" s="96" t="s">
        <v>47</v>
      </c>
      <c r="Q10" s="97">
        <v>17066</v>
      </c>
      <c r="R10" s="98" t="s">
        <v>3502</v>
      </c>
      <c r="S10" s="99" t="s">
        <v>3122</v>
      </c>
      <c r="T10" s="102"/>
      <c r="U10" s="3"/>
      <c r="V10" s="3"/>
    </row>
    <row r="11" spans="1:22">
      <c r="A11" s="104">
        <v>10</v>
      </c>
      <c r="B11" s="61" t="s">
        <v>3503</v>
      </c>
      <c r="C11" s="74">
        <v>1</v>
      </c>
      <c r="D11" s="74">
        <v>0</v>
      </c>
      <c r="E11" s="74">
        <v>1</v>
      </c>
      <c r="F11" s="74">
        <v>0</v>
      </c>
      <c r="G11" s="74">
        <v>1</v>
      </c>
      <c r="H11" s="74">
        <v>1</v>
      </c>
      <c r="I11" s="74">
        <v>0</v>
      </c>
      <c r="J11" s="74">
        <v>1</v>
      </c>
      <c r="K11" s="74">
        <v>1</v>
      </c>
      <c r="L11" s="74">
        <v>1.3</v>
      </c>
      <c r="M11" s="74">
        <v>1.4</v>
      </c>
      <c r="N11" s="74">
        <v>-0.1</v>
      </c>
      <c r="O11" s="74">
        <v>-0.09</v>
      </c>
      <c r="P11" s="96" t="s">
        <v>47</v>
      </c>
      <c r="Q11" s="74"/>
      <c r="R11" s="99" t="s">
        <v>3504</v>
      </c>
      <c r="S11" s="99" t="s">
        <v>80</v>
      </c>
      <c r="T11" s="102"/>
      <c r="U11" s="3"/>
      <c r="V11" s="3"/>
    </row>
    <row r="12" spans="1:22">
      <c r="A12" s="104">
        <v>11</v>
      </c>
      <c r="B12" s="61" t="s">
        <v>3505</v>
      </c>
      <c r="C12" s="74">
        <v>1</v>
      </c>
      <c r="D12" s="74">
        <v>0</v>
      </c>
      <c r="E12" s="74">
        <v>1</v>
      </c>
      <c r="F12" s="74">
        <v>0</v>
      </c>
      <c r="G12" s="74">
        <v>1</v>
      </c>
      <c r="H12" s="74">
        <v>1</v>
      </c>
      <c r="I12" s="74">
        <v>0</v>
      </c>
      <c r="J12" s="74">
        <v>1</v>
      </c>
      <c r="K12" s="74">
        <v>1</v>
      </c>
      <c r="L12" s="74">
        <v>1.1000000000000001</v>
      </c>
      <c r="M12" s="74">
        <v>1.3</v>
      </c>
      <c r="N12" s="74">
        <v>-0.3</v>
      </c>
      <c r="O12" s="74">
        <v>-0.26</v>
      </c>
      <c r="P12" s="96" t="s">
        <v>47</v>
      </c>
      <c r="Q12" s="74"/>
      <c r="R12" s="99" t="s">
        <v>3506</v>
      </c>
      <c r="S12" s="99" t="s">
        <v>143</v>
      </c>
      <c r="T12" s="102"/>
      <c r="U12" s="3"/>
      <c r="V12" s="3"/>
    </row>
    <row r="13" spans="1:22">
      <c r="A13" s="104">
        <v>12</v>
      </c>
      <c r="B13" s="61" t="s">
        <v>3507</v>
      </c>
      <c r="C13" s="74">
        <v>1</v>
      </c>
      <c r="D13" s="74">
        <v>0</v>
      </c>
      <c r="E13" s="74">
        <v>1</v>
      </c>
      <c r="F13" s="74">
        <v>0</v>
      </c>
      <c r="G13" s="74">
        <v>1</v>
      </c>
      <c r="H13" s="74">
        <v>1</v>
      </c>
      <c r="I13" s="74">
        <v>0</v>
      </c>
      <c r="J13" s="74">
        <v>1</v>
      </c>
      <c r="K13" s="74">
        <v>1</v>
      </c>
      <c r="L13" s="74">
        <v>1.3</v>
      </c>
      <c r="M13" s="74">
        <v>1.1000000000000001</v>
      </c>
      <c r="N13" s="74">
        <v>0.3</v>
      </c>
      <c r="O13" s="74">
        <v>0.26</v>
      </c>
      <c r="P13" s="96" t="s">
        <v>47</v>
      </c>
      <c r="Q13" s="74"/>
      <c r="R13" s="99" t="s">
        <v>3508</v>
      </c>
      <c r="S13" s="99" t="s">
        <v>541</v>
      </c>
      <c r="T13" s="102"/>
      <c r="U13" s="3"/>
      <c r="V13" s="3"/>
    </row>
    <row r="14" spans="1:22">
      <c r="A14" s="104">
        <v>13</v>
      </c>
      <c r="B14" s="61" t="s">
        <v>3509</v>
      </c>
      <c r="C14" s="74">
        <v>1</v>
      </c>
      <c r="D14" s="74">
        <v>0</v>
      </c>
      <c r="E14" s="74">
        <v>1</v>
      </c>
      <c r="F14" s="74">
        <v>0</v>
      </c>
      <c r="G14" s="74">
        <v>1</v>
      </c>
      <c r="H14" s="74">
        <v>1</v>
      </c>
      <c r="I14" s="74">
        <v>0</v>
      </c>
      <c r="J14" s="74">
        <v>1</v>
      </c>
      <c r="K14" s="74">
        <v>1</v>
      </c>
      <c r="L14" s="74">
        <v>1.4</v>
      </c>
      <c r="M14" s="74">
        <v>1.3</v>
      </c>
      <c r="N14" s="74">
        <v>0.1</v>
      </c>
      <c r="O14" s="74">
        <v>0.09</v>
      </c>
      <c r="P14" s="96" t="s">
        <v>47</v>
      </c>
      <c r="Q14" s="97">
        <v>40096</v>
      </c>
      <c r="R14" s="99" t="s">
        <v>3510</v>
      </c>
      <c r="S14" s="99" t="s">
        <v>74</v>
      </c>
      <c r="T14" s="102"/>
      <c r="U14" s="3"/>
      <c r="V14" s="3"/>
    </row>
    <row r="15" spans="1:22">
      <c r="A15" s="104">
        <v>14</v>
      </c>
      <c r="B15" s="61" t="s">
        <v>3511</v>
      </c>
      <c r="C15" s="74">
        <v>1</v>
      </c>
      <c r="D15" s="74">
        <v>0</v>
      </c>
      <c r="E15" s="74">
        <v>0</v>
      </c>
      <c r="F15" s="74">
        <v>1</v>
      </c>
      <c r="G15" s="74">
        <v>1</v>
      </c>
      <c r="H15" s="74">
        <v>2</v>
      </c>
      <c r="I15" s="74">
        <v>-1</v>
      </c>
      <c r="J15" s="74">
        <v>0</v>
      </c>
      <c r="K15" s="74">
        <v>0</v>
      </c>
      <c r="L15" s="74">
        <v>1.2</v>
      </c>
      <c r="M15" s="74">
        <v>0.8</v>
      </c>
      <c r="N15" s="74">
        <v>0.4</v>
      </c>
      <c r="O15" s="74">
        <v>0.35</v>
      </c>
      <c r="P15" s="96" t="s">
        <v>48</v>
      </c>
      <c r="Q15" s="74"/>
      <c r="R15" s="99" t="s">
        <v>3512</v>
      </c>
      <c r="S15" s="99" t="s">
        <v>650</v>
      </c>
      <c r="T15" s="102"/>
      <c r="U15" s="3"/>
      <c r="V15" s="3"/>
    </row>
    <row r="16" spans="1:22">
      <c r="A16" s="104">
        <v>15</v>
      </c>
      <c r="B16" s="61" t="s">
        <v>3513</v>
      </c>
      <c r="C16" s="74">
        <v>1</v>
      </c>
      <c r="D16" s="74">
        <v>0</v>
      </c>
      <c r="E16" s="74">
        <v>0</v>
      </c>
      <c r="F16" s="74">
        <v>1</v>
      </c>
      <c r="G16" s="74">
        <v>0</v>
      </c>
      <c r="H16" s="74">
        <v>1</v>
      </c>
      <c r="I16" s="74">
        <v>-1</v>
      </c>
      <c r="J16" s="74">
        <v>0</v>
      </c>
      <c r="K16" s="74">
        <v>0</v>
      </c>
      <c r="L16" s="74">
        <v>2.7</v>
      </c>
      <c r="M16" s="74">
        <v>1.5</v>
      </c>
      <c r="N16" s="74">
        <v>1.2</v>
      </c>
      <c r="O16" s="74">
        <v>1.22</v>
      </c>
      <c r="P16" s="96" t="s">
        <v>48</v>
      </c>
      <c r="Q16" s="97">
        <v>39940</v>
      </c>
      <c r="R16" s="74"/>
      <c r="S16" s="99" t="s">
        <v>97</v>
      </c>
      <c r="T16" s="102"/>
      <c r="U16" s="3"/>
      <c r="V16" s="3"/>
    </row>
    <row r="17" spans="1:22">
      <c r="A17" s="104">
        <v>16</v>
      </c>
      <c r="B17" s="61" t="s">
        <v>3514</v>
      </c>
      <c r="C17" s="74">
        <v>1</v>
      </c>
      <c r="D17" s="74">
        <v>0</v>
      </c>
      <c r="E17" s="74">
        <v>0</v>
      </c>
      <c r="F17" s="74">
        <v>1</v>
      </c>
      <c r="G17" s="74">
        <v>0</v>
      </c>
      <c r="H17" s="74">
        <v>1</v>
      </c>
      <c r="I17" s="74">
        <v>-1</v>
      </c>
      <c r="J17" s="74">
        <v>0</v>
      </c>
      <c r="K17" s="74">
        <v>0</v>
      </c>
      <c r="L17" s="74">
        <v>0.5</v>
      </c>
      <c r="M17" s="74">
        <v>1.9</v>
      </c>
      <c r="N17" s="74">
        <v>-1.4</v>
      </c>
      <c r="O17" s="74">
        <v>-1.37</v>
      </c>
      <c r="P17" s="96" t="s">
        <v>48</v>
      </c>
      <c r="Q17" s="97">
        <v>31194</v>
      </c>
      <c r="R17" s="74"/>
      <c r="S17" s="99" t="s">
        <v>3125</v>
      </c>
      <c r="T17" s="102"/>
      <c r="U17" s="3"/>
      <c r="V17" s="3"/>
    </row>
    <row r="18" spans="1:22">
      <c r="A18" s="104">
        <v>17</v>
      </c>
      <c r="B18" s="61" t="s">
        <v>3515</v>
      </c>
      <c r="C18" s="74">
        <v>1</v>
      </c>
      <c r="D18" s="74">
        <v>0</v>
      </c>
      <c r="E18" s="74">
        <v>0</v>
      </c>
      <c r="F18" s="74">
        <v>1</v>
      </c>
      <c r="G18" s="74">
        <v>0</v>
      </c>
      <c r="H18" s="74">
        <v>1</v>
      </c>
      <c r="I18" s="74">
        <v>-1</v>
      </c>
      <c r="J18" s="74">
        <v>0</v>
      </c>
      <c r="K18" s="74">
        <v>0</v>
      </c>
      <c r="L18" s="74">
        <v>2.1</v>
      </c>
      <c r="M18" s="74">
        <v>1.5</v>
      </c>
      <c r="N18" s="74">
        <v>0.7</v>
      </c>
      <c r="O18" s="74">
        <v>0.69</v>
      </c>
      <c r="P18" s="96" t="s">
        <v>48</v>
      </c>
      <c r="Q18" s="74"/>
      <c r="R18" s="74"/>
      <c r="S18" s="99" t="s">
        <v>94</v>
      </c>
      <c r="T18" s="102"/>
      <c r="U18" s="3"/>
      <c r="V18" s="3"/>
    </row>
    <row r="19" spans="1:22">
      <c r="A19" s="105">
        <v>18</v>
      </c>
      <c r="B19" s="61" t="s">
        <v>3516</v>
      </c>
      <c r="C19" s="74">
        <v>1</v>
      </c>
      <c r="D19" s="74">
        <v>0</v>
      </c>
      <c r="E19" s="74">
        <v>0</v>
      </c>
      <c r="F19" s="74">
        <v>1</v>
      </c>
      <c r="G19" s="74">
        <v>1</v>
      </c>
      <c r="H19" s="74">
        <v>4</v>
      </c>
      <c r="I19" s="74">
        <v>-3</v>
      </c>
      <c r="J19" s="74">
        <v>0</v>
      </c>
      <c r="K19" s="74">
        <v>0</v>
      </c>
      <c r="L19" s="74">
        <v>1.5</v>
      </c>
      <c r="M19" s="74">
        <v>4</v>
      </c>
      <c r="N19" s="74">
        <v>-2.5</v>
      </c>
      <c r="O19" s="74">
        <v>-2.54</v>
      </c>
      <c r="P19" s="96" t="s">
        <v>48</v>
      </c>
      <c r="Q19" s="74"/>
      <c r="R19" s="99" t="s">
        <v>3517</v>
      </c>
      <c r="S19" s="99" t="s">
        <v>3179</v>
      </c>
      <c r="T19" s="102"/>
      <c r="U19" s="3"/>
      <c r="V19" s="3"/>
    </row>
    <row r="20" spans="1:22">
      <c r="A20" s="105">
        <v>19</v>
      </c>
      <c r="B20" s="61" t="s">
        <v>3518</v>
      </c>
      <c r="C20" s="74">
        <v>1</v>
      </c>
      <c r="D20" s="74">
        <v>0</v>
      </c>
      <c r="E20" s="74">
        <v>0</v>
      </c>
      <c r="F20" s="74">
        <v>1</v>
      </c>
      <c r="G20" s="74">
        <v>0</v>
      </c>
      <c r="H20" s="74">
        <v>3</v>
      </c>
      <c r="I20" s="74">
        <v>-3</v>
      </c>
      <c r="J20" s="74">
        <v>0</v>
      </c>
      <c r="K20" s="74">
        <v>0</v>
      </c>
      <c r="L20" s="74">
        <v>0.3</v>
      </c>
      <c r="M20" s="74">
        <v>1.9</v>
      </c>
      <c r="N20" s="74">
        <v>-1.6</v>
      </c>
      <c r="O20" s="74">
        <v>-1.62</v>
      </c>
      <c r="P20" s="96" t="s">
        <v>48</v>
      </c>
      <c r="Q20" s="97">
        <v>21572</v>
      </c>
      <c r="R20" s="74"/>
      <c r="S20" s="99" t="s">
        <v>3325</v>
      </c>
      <c r="T20" s="102"/>
      <c r="U20" s="3"/>
      <c r="V20" s="3"/>
    </row>
    <row r="21" spans="1:22">
      <c r="A21" s="106">
        <v>20</v>
      </c>
      <c r="B21" s="68" t="s">
        <v>3519</v>
      </c>
      <c r="C21" s="79">
        <v>1</v>
      </c>
      <c r="D21" s="79">
        <v>0</v>
      </c>
      <c r="E21" s="79">
        <v>0</v>
      </c>
      <c r="F21" s="79">
        <v>1</v>
      </c>
      <c r="G21" s="79">
        <v>1</v>
      </c>
      <c r="H21" s="79">
        <v>5</v>
      </c>
      <c r="I21" s="79">
        <v>-4</v>
      </c>
      <c r="J21" s="79">
        <v>0</v>
      </c>
      <c r="K21" s="79">
        <v>0</v>
      </c>
      <c r="L21" s="79">
        <v>1.8</v>
      </c>
      <c r="M21" s="79">
        <v>3.3</v>
      </c>
      <c r="N21" s="79">
        <v>-1.6</v>
      </c>
      <c r="O21" s="79">
        <v>-1.58</v>
      </c>
      <c r="P21" s="107" t="s">
        <v>48</v>
      </c>
      <c r="Q21" s="79"/>
      <c r="R21" s="108" t="s">
        <v>3520</v>
      </c>
      <c r="S21" s="108" t="s">
        <v>84</v>
      </c>
      <c r="T21" s="109"/>
      <c r="U21" s="3"/>
      <c r="V21" s="3"/>
    </row>
    <row r="24" spans="1:22">
      <c r="L24" s="110"/>
      <c r="M24" s="111"/>
    </row>
    <row r="26" spans="1:22">
      <c r="A26" s="1"/>
      <c r="B26" s="49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3"/>
      <c r="V26" s="3"/>
    </row>
    <row r="27" spans="1:22">
      <c r="A27" s="1"/>
      <c r="B27" s="53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3"/>
      <c r="V27" s="3"/>
    </row>
    <row r="28" spans="1:22">
      <c r="A28" s="1"/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3"/>
      <c r="V28" s="3"/>
    </row>
  </sheetData>
  <sortState ref="A2:V21">
    <sortCondition ref="B1"/>
  </sortState>
  <hyperlinks>
    <hyperlink ref="B2" r:id="rId1" display="https://fbref.com/en/squads/b2b47a98/Newcastle-United-Stats" xr:uid="{C6C7EB9C-9ECF-4059-BE44-22C6EAD04994}"/>
    <hyperlink ref="P2" r:id="rId2" display="https://fbref.com/en/matches/8ff2f8fe/Newcastle-United-Aston-Villa-August-12-2023-Premier-League" xr:uid="{098C612D-B7FA-4391-A24C-DBA93F3E0C43}"/>
    <hyperlink ref="R2" r:id="rId3" display="https://fbref.com/en/players/8e92be30/Alexander-Isak" xr:uid="{72557395-4613-466C-A442-B0EBA47CC604}"/>
    <hyperlink ref="S2" r:id="rId4" display="https://fbref.com/en/players/4b40d9ca/Nick-Pope" xr:uid="{D11D8EF6-EAF2-4EDE-869C-92D79385E0B4}"/>
    <hyperlink ref="B3" r:id="rId5" display="https://fbref.com/en/squads/d07537b9/Brighton-and-Hove-Albion-Stats" xr:uid="{86184FD8-AB1D-4AA6-92B9-BB90AC407281}"/>
    <hyperlink ref="P3" r:id="rId6" display="https://fbref.com/en/matches/56a137f7/Brighton-and-Hove-Albion-Luton-Town-August-12-2023-Premier-League" xr:uid="{79B6A131-B68A-459E-8523-6D3281AD2045}"/>
    <hyperlink ref="S3" r:id="rId7" display="https://fbref.com/en/players/28300a16/Jason-Steele" xr:uid="{B6E6F181-622C-4F88-9FF9-EA875D88483C}"/>
    <hyperlink ref="B4" r:id="rId8" display="https://fbref.com/en/squads/b8fd03ef/Manchester-City-Stats" xr:uid="{0F3F68D2-B4CE-45EE-B274-DE7844EECB4B}"/>
    <hyperlink ref="P4" r:id="rId9" display="https://fbref.com/en/matches/3a6836b4/Burnley-Manchester-City-August-11-2023-Premier-League" xr:uid="{4736AE54-AA7A-4C82-AC93-D9E5BF86DC8B}"/>
    <hyperlink ref="R4" r:id="rId10" display="https://fbref.com/en/players/1f44ac21/Erling-Haaland" xr:uid="{B8D0A177-7B51-47DB-9B42-28186568836B}"/>
    <hyperlink ref="S4" r:id="rId11" display="https://fbref.com/en/players/3bb7b8b4/Ederson" xr:uid="{1AC83A5D-38BF-4E6E-BB56-896577CC2BCA}"/>
    <hyperlink ref="B5" r:id="rId12" display="https://fbref.com/en/squads/18bb7c10/Arsenal-Stats" xr:uid="{34324EB2-1FF7-4385-AA7B-B1BFAFE04724}"/>
    <hyperlink ref="P5" r:id="rId13" display="https://fbref.com/en/matches/26a7f90c/Arsenal-Nottingham-Forest-August-12-2023-Premier-League" xr:uid="{572D2029-5675-47F4-AEF8-E5595EFB75DC}"/>
    <hyperlink ref="S5" r:id="rId14" display="https://fbref.com/en/players/466fb2c5/Aaron-Ramsdale" xr:uid="{F2BF15D5-AB0A-4C72-BAA8-B5A0295DE229}"/>
    <hyperlink ref="B6" r:id="rId15" display="https://fbref.com/en/squads/47c64c55/Crystal-Palace-Stats" xr:uid="{EF997BF2-2FE5-453A-87E8-E28DAFF0099D}"/>
    <hyperlink ref="P6" r:id="rId16" display="https://fbref.com/en/matches/55fd92c7/Sheffield-United-Crystal-Palace-August-12-2023-Premier-League" xr:uid="{739833F1-3499-43A8-BEB2-05788A6D35CB}"/>
    <hyperlink ref="R6" r:id="rId17" display="https://fbref.com/en/players/0562b7f1/Odsonne-Edouard" xr:uid="{E91FEE9B-9050-4A63-8823-727311734DC2}"/>
    <hyperlink ref="S6" r:id="rId18" display="https://fbref.com/en/players/9e5708be/Sam-Johnstone" xr:uid="{C5050F58-A065-4D09-8857-B78800DAB856}"/>
    <hyperlink ref="B7" r:id="rId19" display="https://fbref.com/en/squads/fd962109/Fulham-Stats" xr:uid="{CCB6985C-3AB6-4E2E-B72C-78E09A88AB25}"/>
    <hyperlink ref="P7" r:id="rId20" display="https://fbref.com/en/matches/15addfc7/Everton-Fulham-August-12-2023-Premier-League" xr:uid="{F6C1440C-5B76-46EA-94A2-7498E7060032}"/>
    <hyperlink ref="R7" r:id="rId21" display="https://fbref.com/en/players/0f7533cd/Bobby-Reid" xr:uid="{52D5ECA9-7C41-4ED8-97F3-012EBC705E53}"/>
    <hyperlink ref="S7" r:id="rId22" display="https://fbref.com/en/players/2628fd2b/Bernd-Leno" xr:uid="{4C64712D-6D0C-4215-AD68-201D90183C13}"/>
    <hyperlink ref="B8" r:id="rId23" display="https://fbref.com/en/squads/19538871/Manchester-United-Stats" xr:uid="{86A2A621-2DC0-4BED-90BF-757689C84CBB}"/>
    <hyperlink ref="P8" r:id="rId24" display="https://fbref.com/en/matches/f1ecda2c/Manchester-United-Wolverhampton-Wanderers-August-14-2023-Premier-League" xr:uid="{B12FD33C-7E56-4B73-84ED-B66BCEEEBE20}"/>
    <hyperlink ref="R8" r:id="rId25" display="https://fbref.com/en/players/9f8e9423/Raphael-Varane" xr:uid="{93D212E4-8641-4226-ADE7-3C6262F2F785}"/>
    <hyperlink ref="S8" r:id="rId26" display="https://fbref.com/en/players/e9c0c1b2/Andre-Onana" xr:uid="{E6D8410D-449B-4476-9316-3B2816372AC4}"/>
    <hyperlink ref="B9" r:id="rId27" display="https://fbref.com/en/squads/361ca564/Tottenham-Hotspur-Stats" xr:uid="{3E0DF7BB-C32F-48F2-9592-11E922627CCA}"/>
    <hyperlink ref="P9" r:id="rId28" display="https://fbref.com/en/matches/67ed3ba2/Brentford-Tottenham-Hotspur-August-13-2023-Premier-League" xr:uid="{6A786934-FB54-4B88-A205-878C1309F400}"/>
    <hyperlink ref="S9" r:id="rId29" display="https://fbref.com/en/players/77d6fd4d/Guglielmo-Vicario" xr:uid="{D1B1786E-FA21-4251-B8E6-92745718760A}"/>
    <hyperlink ref="B10" r:id="rId30" display="https://fbref.com/en/squads/cd051869/Brentford-Stats" xr:uid="{4F86742B-37B8-4F13-ABE5-7618F5F76E5B}"/>
    <hyperlink ref="P10" r:id="rId31" display="https://fbref.com/en/matches/67ed3ba2/Brentford-Tottenham-Hotspur-August-13-2023-Premier-League" xr:uid="{D8174A5C-E196-4F50-8E4B-1D91CC2AD210}"/>
    <hyperlink ref="S10" r:id="rId32" display="https://fbref.com/en/players/a92ab7be/Mark-Flekken" xr:uid="{B2B592A5-43C0-408A-9498-AA646B40CEE5}"/>
    <hyperlink ref="B11" r:id="rId33" display="https://fbref.com/en/squads/822bd0ba/Liverpool-Stats" xr:uid="{F4BD0A7C-11D6-4350-A332-017F28A3B365}"/>
    <hyperlink ref="P11" r:id="rId34" display="https://fbref.com/en/matches/c18d3207/Chelsea-Liverpool-August-13-2023-Premier-League" xr:uid="{80AABDA8-8725-43D3-80D2-F980ACAC78EE}"/>
    <hyperlink ref="R11" r:id="rId35" display="https://fbref.com/en/players/4a1a9578/Luis-Diaz" xr:uid="{B0C63133-34B0-4603-B2D3-F670DC1B45EA}"/>
    <hyperlink ref="S11" r:id="rId36" display="https://fbref.com/en/players/7a2e46a8/Alisson" xr:uid="{FF9F23BD-BA0D-481B-9DCC-B9EB5F006FD1}"/>
    <hyperlink ref="B12" r:id="rId37" display="https://fbref.com/en/squads/7c21e445/West-Ham-United-Stats" xr:uid="{CA0C6D79-4EFF-4404-AB0F-93C20D6F9676}"/>
    <hyperlink ref="P12" r:id="rId38" display="https://fbref.com/en/matches/d6bbf293/Bournemouth-West-Ham-United-August-12-2023-Premier-League" xr:uid="{C4212322-B736-4202-8F8C-28CDAA529063}"/>
    <hyperlink ref="R12" r:id="rId39" display="https://fbref.com/en/players/79c84d1c/Jarrod-Bowen" xr:uid="{1245C743-55E7-4FBA-AE4E-13708ABE125D}"/>
    <hyperlink ref="S12" r:id="rId40" display="https://fbref.com/en/players/2f965a72/Alphonse-Areola" xr:uid="{203EFCE5-7689-41AF-B33D-51B6D13E2954}"/>
    <hyperlink ref="B13" r:id="rId41" display="https://fbref.com/en/squads/4ba7cbea/Bournemouth-Stats" xr:uid="{0B62FC69-A245-4698-9DB6-16951B852792}"/>
    <hyperlink ref="P13" r:id="rId42" display="https://fbref.com/en/matches/d6bbf293/Bournemouth-West-Ham-United-August-12-2023-Premier-League" xr:uid="{3B4F465C-79FB-4FAF-96FD-9D58F51558BB}"/>
    <hyperlink ref="R13" r:id="rId43" display="https://fbref.com/en/players/e77dc3b2/Dominic-Solanke" xr:uid="{15B1489C-9194-484F-852B-8BF3C43EF452}"/>
    <hyperlink ref="S13" r:id="rId44" display="https://fbref.com/en/players/a9dc785c/Neto" xr:uid="{D4281229-23FE-49FA-9F98-684B7F7EEB4B}"/>
    <hyperlink ref="B14" r:id="rId45" display="https://fbref.com/en/squads/cff3d9bb/Chelsea-Stats" xr:uid="{559279DB-5263-48F0-A4B8-0BE03BC2EEC1}"/>
    <hyperlink ref="P14" r:id="rId46" display="https://fbref.com/en/matches/c18d3207/Chelsea-Liverpool-August-13-2023-Premier-League" xr:uid="{3B1206C0-2AB6-4C4C-82DF-A7A9CCDDB169}"/>
    <hyperlink ref="R14" r:id="rId47" display="https://fbref.com/en/players/ad82197c/Axel-Disasi" xr:uid="{50C1E15C-26F0-4E75-895C-C71CB20802A6}"/>
    <hyperlink ref="S14" r:id="rId48" display="https://fbref.com/en/players/6a713852/Robert-Sanchez" xr:uid="{906C802B-B05B-468C-A0BE-BB155B4E80DB}"/>
    <hyperlink ref="B15" r:id="rId49" display="https://fbref.com/en/squads/e4a775cb/Nottingham-Forest-Stats" xr:uid="{FD0E801B-D26C-4C16-B7A3-502FD3EFC9F3}"/>
    <hyperlink ref="P15" r:id="rId50" display="https://fbref.com/en/matches/26a7f90c/Arsenal-Nottingham-Forest-August-12-2023-Premier-League" xr:uid="{9457AA22-B25B-49B0-B9E0-F4524780187C}"/>
    <hyperlink ref="R15" r:id="rId51" display="https://fbref.com/en/players/e5478b87/Taiwo-Awoniyi" xr:uid="{7B0597B6-F1F6-4826-BC19-16574BE42EE5}"/>
    <hyperlink ref="S15" r:id="rId52" display="https://fbref.com/en/players/4a51ba65/Matt-Turner" xr:uid="{514BF947-255B-42C1-8B25-738D6CD78D6B}"/>
    <hyperlink ref="B16" r:id="rId53" display="https://fbref.com/en/squads/d3fd31cc/Everton-Stats" xr:uid="{C14F885D-685E-4C96-8520-0EC11119A1B7}"/>
    <hyperlink ref="P16" r:id="rId54" display="https://fbref.com/en/matches/15addfc7/Everton-Fulham-August-12-2023-Premier-League" xr:uid="{2B1D88AC-9D08-4472-8167-1BE4B11AF86B}"/>
    <hyperlink ref="S16" r:id="rId55" display="https://fbref.com/en/players/4806ec67/Jordan-Pickford" xr:uid="{8F0C424D-E5A0-4363-8C8E-AA419CB33446}"/>
    <hyperlink ref="B17" r:id="rId56" display="https://fbref.com/en/squads/1df6b87e/Sheffield-United-Stats" xr:uid="{50B8C7D2-825E-41CE-B08B-B3683827FC8E}"/>
    <hyperlink ref="P17" r:id="rId57" display="https://fbref.com/en/matches/55fd92c7/Sheffield-United-Crystal-Palace-August-12-2023-Premier-League" xr:uid="{89A65712-9A0B-456C-AAB7-EB552E474B49}"/>
    <hyperlink ref="S17" r:id="rId58" display="https://fbref.com/en/players/96cf7b61/Wes-Foderingham" xr:uid="{DA9DE17E-E458-4BD0-B13C-FBB2FDCB02FB}"/>
    <hyperlink ref="B18" r:id="rId59" display="https://fbref.com/en/squads/8cec06e1/Wolverhampton-Wanderers-Stats" xr:uid="{5AA1D33B-48F7-4DD8-BE9C-9736C3B9F616}"/>
    <hyperlink ref="P18" r:id="rId60" display="https://fbref.com/en/matches/f1ecda2c/Manchester-United-Wolverhampton-Wanderers-August-14-2023-Premier-League" xr:uid="{AA2473E7-4E9B-4590-931A-F21526B9AFA1}"/>
    <hyperlink ref="S18" r:id="rId61" display="https://fbref.com/en/players/903b6e8b/Jose-Sa" xr:uid="{73F56839-33D2-4FD5-9081-25EF10254CCA}"/>
    <hyperlink ref="B19" r:id="rId62" display="https://fbref.com/en/squads/e297cd13/Luton-Town-Stats" xr:uid="{B642A780-7AE3-4FD4-A08E-EC4A7A9B4321}"/>
    <hyperlink ref="P19" r:id="rId63" display="https://fbref.com/en/matches/56a137f7/Brighton-and-Hove-Albion-Luton-Town-August-12-2023-Premier-League" xr:uid="{C27F862D-361B-4F62-B164-6A1C3987DFBE}"/>
    <hyperlink ref="R19" r:id="rId64" display="https://fbref.com/en/players/2da834f1/Carlton-Morris" xr:uid="{FE5D68F9-C3FD-4F6B-B392-2BF48CA4FB09}"/>
    <hyperlink ref="S19" r:id="rId65" display="https://fbref.com/en/players/1caa93a5/Thomas-Kaminski" xr:uid="{11A03A3B-8742-4B05-83E5-F71E2EEFB8CD}"/>
    <hyperlink ref="B20" r:id="rId66" display="https://fbref.com/en/squads/943e8050/Burnley-Stats" xr:uid="{08FD7E86-6129-456C-9FF7-BFA5E9421958}"/>
    <hyperlink ref="P20" r:id="rId67" display="https://fbref.com/en/matches/3a6836b4/Burnley-Manchester-City-August-11-2023-Premier-League" xr:uid="{792F82B1-8CEA-4A33-B2D0-BE0238FD9927}"/>
    <hyperlink ref="S20" r:id="rId68" display="https://fbref.com/en/players/259fea27/James-Trafford" xr:uid="{C3612DCC-86D2-4B3C-B824-D2E214F48904}"/>
    <hyperlink ref="B21" r:id="rId69" display="https://fbref.com/en/squads/8602292d/Aston-Villa-Stats" xr:uid="{6A98ADE4-83F0-4CC2-887E-63014208AF39}"/>
    <hyperlink ref="P21" r:id="rId70" display="https://fbref.com/en/matches/8ff2f8fe/Newcastle-United-Aston-Villa-August-12-2023-Premier-League" xr:uid="{439A5D97-61F7-4F1E-9421-A36079191A6D}"/>
    <hyperlink ref="R21" r:id="rId71" display="https://fbref.com/en/players/aeed5c06/Moussa-Diaby" xr:uid="{AFC83D1A-BA30-4C76-BAC6-59701399788D}"/>
    <hyperlink ref="S21" r:id="rId72" display="https://fbref.com/en/players/7956236f/Emiliano-Martinez" xr:uid="{E162E00E-4CF4-42EA-A2E7-CEAC278D6208}"/>
  </hyperlinks>
  <pageMargins left="0.7" right="0.7" top="0.75" bottom="0.75" header="0.3" footer="0.3"/>
  <pageSetup paperSize="9" orientation="portrait" r:id="rId73"/>
  <drawing r:id="rId7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R30"/>
  <sheetViews>
    <sheetView workbookViewId="0">
      <selection activeCell="G35" sqref="G35"/>
    </sheetView>
  </sheetViews>
  <sheetFormatPr defaultRowHeight="15"/>
  <cols>
    <col min="1" max="1" width="18.625" style="20" customWidth="1"/>
    <col min="2" max="2" width="9" style="12"/>
    <col min="3" max="5" width="5.75" style="18" customWidth="1"/>
    <col min="6" max="6" width="9" style="12"/>
    <col min="7" max="7" width="7.5" style="12" customWidth="1"/>
    <col min="8" max="8" width="9" style="12"/>
    <col min="9" max="9" width="8.625" style="12" customWidth="1"/>
    <col min="10" max="10" width="9" style="12"/>
    <col min="11" max="11" width="8.5" style="12" customWidth="1"/>
    <col min="12" max="12" width="9" style="17" customWidth="1"/>
    <col min="13" max="13" width="11.5" style="18" customWidth="1"/>
    <col min="14" max="14" width="12.375" style="12" customWidth="1"/>
    <col min="15" max="15" width="9" style="12"/>
    <col min="16" max="16" width="11.5" style="12" customWidth="1"/>
    <col min="17" max="16384" width="9" style="12"/>
  </cols>
  <sheetData>
    <row r="1" spans="1:18" s="7" customFormat="1" ht="15.75" thickBot="1">
      <c r="A1" s="19" t="s">
        <v>652</v>
      </c>
      <c r="B1" s="7" t="s">
        <v>1055</v>
      </c>
      <c r="C1" s="25" t="s">
        <v>10</v>
      </c>
      <c r="D1" s="25" t="s">
        <v>23</v>
      </c>
      <c r="E1" s="25" t="s">
        <v>54</v>
      </c>
      <c r="F1" s="8" t="s">
        <v>61</v>
      </c>
      <c r="G1" s="45" t="str">
        <f>[1]TRANSFER!$G251</f>
        <v>FxG/90</v>
      </c>
      <c r="H1" s="7" t="s">
        <v>62</v>
      </c>
      <c r="I1" s="46" t="str">
        <f>[1]TRANSFER!$J251</f>
        <v>FxGA/90</v>
      </c>
      <c r="J1" s="7" t="s">
        <v>56</v>
      </c>
      <c r="K1" s="7" t="s">
        <v>1056</v>
      </c>
      <c r="L1" s="9">
        <v>0.4</v>
      </c>
      <c r="M1" s="10" t="s">
        <v>1058</v>
      </c>
      <c r="N1" s="7" t="s">
        <v>1057</v>
      </c>
      <c r="O1" s="9">
        <v>-0.6</v>
      </c>
      <c r="P1" s="11" t="s">
        <v>1059</v>
      </c>
      <c r="Q1" s="47">
        <f>IF([1]INFO!$B$24=1,L1*[1]INFO!$D$24,L1)</f>
        <v>0.4</v>
      </c>
      <c r="R1" s="47">
        <f>IF([1]INFO!$B$24=1,O1*[1]INFO!$D$24,O1)</f>
        <v>-0.6</v>
      </c>
    </row>
    <row r="2" spans="1:18">
      <c r="A2" s="20" t="s">
        <v>3491</v>
      </c>
      <c r="B2" s="20" t="str">
        <f>[2]TEAMS!$J2</f>
        <v>ARS</v>
      </c>
      <c r="C2" s="18">
        <f>VLOOKUP($A2,Table!$B$1:$C$21,MATCH("MP",Table!$B$1:$C$1,0),0)</f>
        <v>1</v>
      </c>
      <c r="D2" s="18">
        <f>VLOOKUP($A2,Table!$B$1:$M$21,MATCH("xG",Table!$B$1:$M$1,0),0)</f>
        <v>0.8</v>
      </c>
      <c r="E2" s="18">
        <f>VLOOKUP($A2,Table!$B$1:$M$21,MATCH("xGA",Table!$B$1:$M$1,0),0)</f>
        <v>1.2</v>
      </c>
      <c r="F2" s="13">
        <f>(VLOOKUP($A2,Table!$B$1:$M$25,MATCH("xG",Table!$B$1:$V$1,0),0))/(VLOOKUP($A2,Table!$B$1:$M$25,MATCH("MP",Table!$B$1:$V$1,0),0))</f>
        <v>0.8</v>
      </c>
      <c r="G2" s="13">
        <f>IFERROR(VLOOKUP(B2,[1]TRANSFER!$E$251:$O$271,MATCH($G$1,[1]TRANSFER!$E$251:$O$251,0),0),0)</f>
        <v>0</v>
      </c>
      <c r="H2" s="13">
        <f>(VLOOKUP($A2,Table!$B$1:$M$25,MATCH("xGA",Table!$B$1:$X$1,0),0))/(VLOOKUP($A2,Table!$B$1:$M$25,MATCH("MP",Table!$B$1:$X$1,0),0))</f>
        <v>1.2</v>
      </c>
      <c r="I2" s="13">
        <f>IFERROR(VLOOKUP(B2,[1]TRANSFER!$E$251:$O$271,MATCH($I$1,[1]TRANSFER!$E$251:$O$251,0),0),0)</f>
        <v>0</v>
      </c>
      <c r="J2" s="13">
        <f>VLOOKUP($A2,Table!$B$1:$O$21,MATCH("xGD/90",Table!$B$1:$O$1,0),0)</f>
        <v>-0.35</v>
      </c>
      <c r="K2" s="13">
        <f>IF([1]INFO!$B$24=1,$G$22-G2,$F$22-F2)</f>
        <v>0.88000000000000012</v>
      </c>
      <c r="L2" s="14">
        <f>K2*$Q$1</f>
        <v>0.35200000000000009</v>
      </c>
      <c r="M2" s="15">
        <f t="shared" ref="M2" si="0">1+L2</f>
        <v>1.3520000000000001</v>
      </c>
      <c r="N2" s="13">
        <f>IF([1]INFO!$B$24=1,$I$22-I2,$H$22-H2)</f>
        <v>0.4800000000000002</v>
      </c>
      <c r="O2" s="13">
        <f>N2*$R$1</f>
        <v>-0.28800000000000009</v>
      </c>
      <c r="P2" s="16">
        <f>1+O2</f>
        <v>0.71199999999999997</v>
      </c>
    </row>
    <row r="3" spans="1:18">
      <c r="A3" s="20" t="s">
        <v>3519</v>
      </c>
      <c r="B3" s="20" t="str">
        <f>[2]TEAMS!$J3</f>
        <v>AVL</v>
      </c>
      <c r="C3" s="18">
        <f>VLOOKUP($A3,Table!$B$1:$C$21,MATCH("MP",Table!$B$1:$C$1,0),0)</f>
        <v>1</v>
      </c>
      <c r="D3" s="18">
        <f>VLOOKUP($A3,Table!$B$1:$M$21,MATCH("xG",Table!$B$1:$M$1,0),0)</f>
        <v>1.8</v>
      </c>
      <c r="E3" s="18">
        <f>VLOOKUP($A3,Table!$B$1:$M$21,MATCH("xGA",Table!$B$1:$M$1,0),0)</f>
        <v>3.3</v>
      </c>
      <c r="F3" s="13">
        <f>(VLOOKUP($A3,Table!$B$1:$M$25,MATCH("xG",Table!$B$1:$V$1,0),0))/(VLOOKUP($A3,Table!$B$1:$M$25,MATCH("MP",Table!$B$1:$V$1,0),0))</f>
        <v>1.8</v>
      </c>
      <c r="G3" s="13">
        <f>IFERROR(VLOOKUP(B3,[1]TRANSFER!$E$251:$O$271,MATCH($G$1,[1]TRANSFER!$E$251:$O$251,0),0),0)</f>
        <v>0</v>
      </c>
      <c r="H3" s="13">
        <f>(VLOOKUP($A3,Table!$B$1:$M$25,MATCH("xGA",Table!$B$1:$X$1,0),0))/(VLOOKUP($A3,Table!$B$1:$M$25,MATCH("MP",Table!$B$1:$X$1,0),0))</f>
        <v>3.3</v>
      </c>
      <c r="I3" s="13">
        <f>IFERROR(VLOOKUP(B3,[1]TRANSFER!$E$251:$O$271,MATCH($I$1,[1]TRANSFER!$E$251:$O$251,0),0),0)</f>
        <v>0</v>
      </c>
      <c r="J3" s="13">
        <f>VLOOKUP($A3,Table!$B$1:$O$21,MATCH("xGD/90",Table!$B$1:$O$1,0),0)</f>
        <v>-1.58</v>
      </c>
      <c r="K3" s="13">
        <f>IF([1]INFO!$B$24=1,$G$22-G3,$F$22-F3)</f>
        <v>-0.11999999999999988</v>
      </c>
      <c r="L3" s="14">
        <f t="shared" ref="L3:L21" si="1">K3*$Q$1</f>
        <v>-4.7999999999999959E-2</v>
      </c>
      <c r="M3" s="15">
        <f t="shared" ref="M3:M21" si="2">1+L3</f>
        <v>0.95200000000000007</v>
      </c>
      <c r="N3" s="13">
        <f>IF([1]INFO!$B$24=1,$I$22-I3,$H$22-H3)</f>
        <v>-1.6199999999999997</v>
      </c>
      <c r="O3" s="13">
        <f t="shared" ref="O3:O21" si="3">N3*$R$1</f>
        <v>0.97199999999999975</v>
      </c>
      <c r="P3" s="16">
        <f t="shared" ref="P3:P21" si="4">1+O3</f>
        <v>1.9719999999999998</v>
      </c>
    </row>
    <row r="4" spans="1:18">
      <c r="A4" s="20" t="s">
        <v>3507</v>
      </c>
      <c r="B4" s="20" t="str">
        <f>[2]TEAMS!$J4</f>
        <v>BOU</v>
      </c>
      <c r="C4" s="18">
        <f>VLOOKUP($A4,Table!$B$1:$C$21,MATCH("MP",Table!$B$1:$C$1,0),0)</f>
        <v>1</v>
      </c>
      <c r="D4" s="18">
        <f>VLOOKUP($A4,Table!$B$1:$M$21,MATCH("xG",Table!$B$1:$M$1,0),0)</f>
        <v>1.3</v>
      </c>
      <c r="E4" s="18">
        <f>VLOOKUP($A4,Table!$B$1:$M$21,MATCH("xGA",Table!$B$1:$M$1,0),0)</f>
        <v>1.1000000000000001</v>
      </c>
      <c r="F4" s="13">
        <f>(VLOOKUP($A4,Table!$B$1:$M$25,MATCH("xG",Table!$B$1:$V$1,0),0))/(VLOOKUP($A4,Table!$B$1:$M$25,MATCH("MP",Table!$B$1:$V$1,0),0))</f>
        <v>1.3</v>
      </c>
      <c r="G4" s="13">
        <f>IFERROR(VLOOKUP(B4,[1]TRANSFER!$E$251:$O$271,MATCH($G$1,[1]TRANSFER!$E$251:$O$251,0),0),0)</f>
        <v>0</v>
      </c>
      <c r="H4" s="13">
        <f>(VLOOKUP($A4,Table!$B$1:$M$25,MATCH("xGA",Table!$B$1:$X$1,0),0))/(VLOOKUP($A4,Table!$B$1:$M$25,MATCH("MP",Table!$B$1:$X$1,0),0))</f>
        <v>1.1000000000000001</v>
      </c>
      <c r="I4" s="13">
        <f>IFERROR(VLOOKUP(B4,[1]TRANSFER!$E$251:$O$271,MATCH($I$1,[1]TRANSFER!$E$251:$O$251,0),0),0)</f>
        <v>0</v>
      </c>
      <c r="J4" s="13">
        <f>VLOOKUP($A4,Table!$B$1:$O$21,MATCH("xGD/90",Table!$B$1:$O$1,0),0)</f>
        <v>0.26</v>
      </c>
      <c r="K4" s="13">
        <f>IF([1]INFO!$B$24=1,$G$22-G4,$F$22-F4)</f>
        <v>0.38000000000000012</v>
      </c>
      <c r="L4" s="14">
        <f t="shared" si="1"/>
        <v>0.15200000000000005</v>
      </c>
      <c r="M4" s="15">
        <f t="shared" si="2"/>
        <v>1.1520000000000001</v>
      </c>
      <c r="N4" s="13">
        <f>IF([1]INFO!$B$24=1,$I$22-I4,$H$22-H4)</f>
        <v>0.58000000000000007</v>
      </c>
      <c r="O4" s="13">
        <f t="shared" si="3"/>
        <v>-0.34800000000000003</v>
      </c>
      <c r="P4" s="16">
        <f t="shared" si="4"/>
        <v>0.65199999999999991</v>
      </c>
    </row>
    <row r="5" spans="1:18">
      <c r="A5" s="20" t="s">
        <v>3501</v>
      </c>
      <c r="B5" s="20" t="str">
        <f>[2]TEAMS!$J5</f>
        <v>BRE</v>
      </c>
      <c r="C5" s="18">
        <f>VLOOKUP($A5,Table!$B$1:$C$21,MATCH("MP",Table!$B$1:$C$1,0),0)</f>
        <v>1</v>
      </c>
      <c r="D5" s="18">
        <f>VLOOKUP($A5,Table!$B$1:$M$21,MATCH("xG",Table!$B$1:$M$1,0),0)</f>
        <v>2.2000000000000002</v>
      </c>
      <c r="E5" s="18">
        <f>VLOOKUP($A5,Table!$B$1:$M$21,MATCH("xGA",Table!$B$1:$M$1,0),0)</f>
        <v>1.3</v>
      </c>
      <c r="F5" s="13">
        <f>(VLOOKUP($A5,Table!$B$1:$M$25,MATCH("xG",Table!$B$1:$V$1,0),0))/(VLOOKUP($A5,Table!$B$1:$M$25,MATCH("MP",Table!$B$1:$V$1,0),0))</f>
        <v>2.2000000000000002</v>
      </c>
      <c r="G5" s="13">
        <f>IFERROR(VLOOKUP(B5,[1]TRANSFER!$E$251:$O$271,MATCH($G$1,[1]TRANSFER!$E$251:$O$251,0),0),0)</f>
        <v>0</v>
      </c>
      <c r="H5" s="13">
        <f>(VLOOKUP($A5,Table!$B$1:$M$25,MATCH("xGA",Table!$B$1:$X$1,0),0))/(VLOOKUP($A5,Table!$B$1:$M$25,MATCH("MP",Table!$B$1:$X$1,0),0))</f>
        <v>1.3</v>
      </c>
      <c r="I5" s="13">
        <f>IFERROR(VLOOKUP(B5,[1]TRANSFER!$E$251:$O$271,MATCH($I$1,[1]TRANSFER!$E$251:$O$251,0),0),0)</f>
        <v>0</v>
      </c>
      <c r="J5" s="13">
        <f>VLOOKUP($A5,Table!$B$1:$O$21,MATCH("xGD/90",Table!$B$1:$O$1,0),0)</f>
        <v>0.94</v>
      </c>
      <c r="K5" s="13">
        <f>IF([1]INFO!$B$24=1,$G$22-G5,$F$22-F5)</f>
        <v>-0.52</v>
      </c>
      <c r="L5" s="14">
        <f t="shared" si="1"/>
        <v>-0.20800000000000002</v>
      </c>
      <c r="M5" s="15">
        <f t="shared" si="2"/>
        <v>0.79200000000000004</v>
      </c>
      <c r="N5" s="13">
        <f>IF([1]INFO!$B$24=1,$I$22-I5,$H$22-H5)</f>
        <v>0.38000000000000012</v>
      </c>
      <c r="O5" s="13">
        <f t="shared" si="3"/>
        <v>-0.22800000000000006</v>
      </c>
      <c r="P5" s="16">
        <f t="shared" si="4"/>
        <v>0.77199999999999991</v>
      </c>
    </row>
    <row r="6" spans="1:18">
      <c r="A6" s="20" t="s">
        <v>3487</v>
      </c>
      <c r="B6" s="20" t="str">
        <f>[2]TEAMS!$J6</f>
        <v>BHA</v>
      </c>
      <c r="C6" s="18">
        <f>VLOOKUP($A6,Table!$B$1:$C$21,MATCH("MP",Table!$B$1:$C$1,0),0)</f>
        <v>1</v>
      </c>
      <c r="D6" s="18">
        <f>VLOOKUP($A6,Table!$B$1:$M$21,MATCH("xG",Table!$B$1:$M$1,0),0)</f>
        <v>4</v>
      </c>
      <c r="E6" s="18">
        <f>VLOOKUP($A6,Table!$B$1:$M$21,MATCH("xGA",Table!$B$1:$M$1,0),0)</f>
        <v>1.5</v>
      </c>
      <c r="F6" s="13">
        <f>(VLOOKUP($A6,Table!$B$1:$M$25,MATCH("xG",Table!$B$1:$V$1,0),0))/(VLOOKUP($A6,Table!$B$1:$M$25,MATCH("MP",Table!$B$1:$V$1,0),0))</f>
        <v>4</v>
      </c>
      <c r="G6" s="13">
        <f>IFERROR(VLOOKUP(B6,[1]TRANSFER!$E$251:$O$271,MATCH($G$1,[1]TRANSFER!$E$251:$O$251,0),0),0)</f>
        <v>0</v>
      </c>
      <c r="H6" s="13">
        <f>(VLOOKUP($A6,Table!$B$1:$M$25,MATCH("xGA",Table!$B$1:$X$1,0),0))/(VLOOKUP($A6,Table!$B$1:$M$25,MATCH("MP",Table!$B$1:$X$1,0),0))</f>
        <v>1.5</v>
      </c>
      <c r="I6" s="13">
        <f>IFERROR(VLOOKUP(B6,[1]TRANSFER!$E$251:$O$271,MATCH($I$1,[1]TRANSFER!$E$251:$O$251,0),0),0)</f>
        <v>0</v>
      </c>
      <c r="J6" s="13">
        <f>VLOOKUP($A6,Table!$B$1:$O$21,MATCH("xGD/90",Table!$B$1:$O$1,0),0)</f>
        <v>2.54</v>
      </c>
      <c r="K6" s="13">
        <f>IF([1]INFO!$B$24=1,$G$22-G6,$F$22-F6)</f>
        <v>-2.3199999999999998</v>
      </c>
      <c r="L6" s="14">
        <f t="shared" si="1"/>
        <v>-0.92799999999999994</v>
      </c>
      <c r="M6" s="15">
        <f t="shared" si="2"/>
        <v>7.2000000000000064E-2</v>
      </c>
      <c r="N6" s="13">
        <f>IF([1]INFO!$B$24=1,$I$22-I6,$H$22-H6)</f>
        <v>0.18000000000000016</v>
      </c>
      <c r="O6" s="13">
        <f t="shared" si="3"/>
        <v>-0.1080000000000001</v>
      </c>
      <c r="P6" s="16">
        <f t="shared" si="4"/>
        <v>0.8919999999999999</v>
      </c>
    </row>
    <row r="7" spans="1:18">
      <c r="A7" s="20" t="s">
        <v>3518</v>
      </c>
      <c r="B7" s="20" t="str">
        <f>[2]TEAMS!$J7</f>
        <v>BUR</v>
      </c>
      <c r="C7" s="18">
        <f>VLOOKUP($A7,Table!$B$1:$C$21,MATCH("MP",Table!$B$1:$C$1,0),0)</f>
        <v>1</v>
      </c>
      <c r="D7" s="18">
        <f>VLOOKUP($A7,Table!$B$1:$M$21,MATCH("xG",Table!$B$1:$M$1,0),0)</f>
        <v>0.3</v>
      </c>
      <c r="E7" s="18">
        <f>VLOOKUP($A7,Table!$B$1:$M$21,MATCH("xGA",Table!$B$1:$M$1,0),0)</f>
        <v>1.9</v>
      </c>
      <c r="F7" s="13">
        <f>(VLOOKUP($A7,Table!$B$1:$M$25,MATCH("xG",Table!$B$1:$V$1,0),0))/(VLOOKUP($A7,Table!$B$1:$M$25,MATCH("MP",Table!$B$1:$V$1,0),0))</f>
        <v>0.3</v>
      </c>
      <c r="G7" s="13">
        <f>IFERROR(VLOOKUP(B7,[1]TRANSFER!$E$251:$O$271,MATCH($G$1,[1]TRANSFER!$E$251:$O$251,0),0),0)</f>
        <v>0</v>
      </c>
      <c r="H7" s="13">
        <f>(VLOOKUP($A7,Table!$B$1:$M$25,MATCH("xGA",Table!$B$1:$X$1,0),0))/(VLOOKUP($A7,Table!$B$1:$M$25,MATCH("MP",Table!$B$1:$X$1,0),0))</f>
        <v>1.9</v>
      </c>
      <c r="I7" s="13">
        <f>IFERROR(VLOOKUP(B7,[1]TRANSFER!$E$251:$O$271,MATCH($I$1,[1]TRANSFER!$E$251:$O$251,0),0),0)</f>
        <v>0</v>
      </c>
      <c r="J7" s="13">
        <f>VLOOKUP($A7,Table!$B$1:$O$21,MATCH("xGD/90",Table!$B$1:$O$1,0),0)</f>
        <v>-1.62</v>
      </c>
      <c r="K7" s="13">
        <f>IF([1]INFO!$B$24=1,$G$22-G7,$F$22-F7)</f>
        <v>1.3800000000000001</v>
      </c>
      <c r="L7" s="14">
        <f t="shared" si="1"/>
        <v>0.55200000000000005</v>
      </c>
      <c r="M7" s="15">
        <f t="shared" si="2"/>
        <v>1.552</v>
      </c>
      <c r="N7" s="13">
        <f>IF([1]INFO!$B$24=1,$I$22-I7,$H$22-H7)</f>
        <v>-0.21999999999999975</v>
      </c>
      <c r="O7" s="13">
        <f t="shared" si="3"/>
        <v>0.13199999999999984</v>
      </c>
      <c r="P7" s="16">
        <f t="shared" si="4"/>
        <v>1.1319999999999999</v>
      </c>
    </row>
    <row r="8" spans="1:18">
      <c r="A8" s="20" t="s">
        <v>3509</v>
      </c>
      <c r="B8" s="20" t="str">
        <f>[2]TEAMS!$J8</f>
        <v>CHE</v>
      </c>
      <c r="C8" s="18">
        <f>VLOOKUP($A8,Table!$B$1:$C$21,MATCH("MP",Table!$B$1:$C$1,0),0)</f>
        <v>1</v>
      </c>
      <c r="D8" s="18">
        <f>VLOOKUP($A8,Table!$B$1:$M$21,MATCH("xG",Table!$B$1:$M$1,0),0)</f>
        <v>1.4</v>
      </c>
      <c r="E8" s="18">
        <f>VLOOKUP($A8,Table!$B$1:$M$21,MATCH("xGA",Table!$B$1:$M$1,0),0)</f>
        <v>1.3</v>
      </c>
      <c r="F8" s="13">
        <f>(VLOOKUP($A8,Table!$B$1:$M$25,MATCH("xG",Table!$B$1:$V$1,0),0))/(VLOOKUP($A8,Table!$B$1:$M$25,MATCH("MP",Table!$B$1:$V$1,0),0))</f>
        <v>1.4</v>
      </c>
      <c r="G8" s="13">
        <f>IFERROR(VLOOKUP(B8,[1]TRANSFER!$E$251:$O$271,MATCH($G$1,[1]TRANSFER!$E$251:$O$251,0),0),0)</f>
        <v>0</v>
      </c>
      <c r="H8" s="13">
        <f>(VLOOKUP($A8,Table!$B$1:$M$25,MATCH("xGA",Table!$B$1:$X$1,0),0))/(VLOOKUP($A8,Table!$B$1:$M$25,MATCH("MP",Table!$B$1:$X$1,0),0))</f>
        <v>1.3</v>
      </c>
      <c r="I8" s="13">
        <f>IFERROR(VLOOKUP(B8,[1]TRANSFER!$E$251:$O$271,MATCH($I$1,[1]TRANSFER!$E$251:$O$251,0),0),0)</f>
        <v>0</v>
      </c>
      <c r="J8" s="13">
        <f>VLOOKUP($A8,Table!$B$1:$O$21,MATCH("xGD/90",Table!$B$1:$O$1,0),0)</f>
        <v>0.09</v>
      </c>
      <c r="K8" s="13">
        <f>IF([1]INFO!$B$24=1,$G$22-G8,$F$22-F8)</f>
        <v>0.28000000000000025</v>
      </c>
      <c r="L8" s="14">
        <f t="shared" si="1"/>
        <v>0.1120000000000001</v>
      </c>
      <c r="M8" s="15">
        <f t="shared" si="2"/>
        <v>1.1120000000000001</v>
      </c>
      <c r="N8" s="13">
        <f>IF([1]INFO!$B$24=1,$I$22-I8,$H$22-H8)</f>
        <v>0.38000000000000012</v>
      </c>
      <c r="O8" s="13">
        <f t="shared" si="3"/>
        <v>-0.22800000000000006</v>
      </c>
      <c r="P8" s="16">
        <f t="shared" si="4"/>
        <v>0.77199999999999991</v>
      </c>
    </row>
    <row r="9" spans="1:18">
      <c r="A9" s="20" t="s">
        <v>3493</v>
      </c>
      <c r="B9" s="20" t="str">
        <f>[2]TEAMS!$J9</f>
        <v>CRY</v>
      </c>
      <c r="C9" s="18">
        <f>VLOOKUP($A9,Table!$B$1:$C$21,MATCH("MP",Table!$B$1:$C$1,0),0)</f>
        <v>1</v>
      </c>
      <c r="D9" s="18">
        <f>VLOOKUP($A9,Table!$B$1:$M$21,MATCH("xG",Table!$B$1:$M$1,0),0)</f>
        <v>1.9</v>
      </c>
      <c r="E9" s="18">
        <f>VLOOKUP($A9,Table!$B$1:$M$21,MATCH("xGA",Table!$B$1:$M$1,0),0)</f>
        <v>0.5</v>
      </c>
      <c r="F9" s="13">
        <f>(VLOOKUP($A9,Table!$B$1:$M$25,MATCH("xG",Table!$B$1:$V$1,0),0))/(VLOOKUP($A9,Table!$B$1:$M$25,MATCH("MP",Table!$B$1:$V$1,0),0))</f>
        <v>1.9</v>
      </c>
      <c r="G9" s="13">
        <f>IFERROR(VLOOKUP(B9,[1]TRANSFER!$E$251:$O$271,MATCH($G$1,[1]TRANSFER!$E$251:$O$251,0),0),0)</f>
        <v>0</v>
      </c>
      <c r="H9" s="13">
        <f>(VLOOKUP($A9,Table!$B$1:$M$25,MATCH("xGA",Table!$B$1:$X$1,0),0))/(VLOOKUP($A9,Table!$B$1:$M$25,MATCH("MP",Table!$B$1:$X$1,0),0))</f>
        <v>0.5</v>
      </c>
      <c r="I9" s="13">
        <f>IFERROR(VLOOKUP(B9,[1]TRANSFER!$E$251:$O$271,MATCH($I$1,[1]TRANSFER!$E$251:$O$251,0),0),0)</f>
        <v>0</v>
      </c>
      <c r="J9" s="13">
        <f>VLOOKUP($A9,Table!$B$1:$O$21,MATCH("xGD/90",Table!$B$1:$O$1,0),0)</f>
        <v>1.37</v>
      </c>
      <c r="K9" s="13">
        <f>IF([1]INFO!$B$24=1,$G$22-G9,$F$22-F9)</f>
        <v>-0.21999999999999975</v>
      </c>
      <c r="L9" s="14">
        <f t="shared" si="1"/>
        <v>-8.7999999999999912E-2</v>
      </c>
      <c r="M9" s="15">
        <f t="shared" si="2"/>
        <v>0.91200000000000014</v>
      </c>
      <c r="N9" s="13">
        <f>IF([1]INFO!$B$24=1,$I$22-I9,$H$22-H9)</f>
        <v>1.1800000000000002</v>
      </c>
      <c r="O9" s="13">
        <f t="shared" si="3"/>
        <v>-0.70800000000000007</v>
      </c>
      <c r="P9" s="16">
        <f t="shared" si="4"/>
        <v>0.29199999999999993</v>
      </c>
    </row>
    <row r="10" spans="1:18">
      <c r="A10" s="20" t="s">
        <v>3513</v>
      </c>
      <c r="B10" s="20" t="str">
        <f>[2]TEAMS!$J10</f>
        <v>EVE</v>
      </c>
      <c r="C10" s="18">
        <f>VLOOKUP($A10,Table!$B$1:$C$21,MATCH("MP",Table!$B$1:$C$1,0),0)</f>
        <v>1</v>
      </c>
      <c r="D10" s="18">
        <f>VLOOKUP($A10,Table!$B$1:$M$21,MATCH("xG",Table!$B$1:$M$1,0),0)</f>
        <v>2.7</v>
      </c>
      <c r="E10" s="18">
        <f>VLOOKUP($A10,Table!$B$1:$M$21,MATCH("xGA",Table!$B$1:$M$1,0),0)</f>
        <v>1.5</v>
      </c>
      <c r="F10" s="13">
        <f>(VLOOKUP($A10,Table!$B$1:$M$25,MATCH("xG",Table!$B$1:$V$1,0),0))/(VLOOKUP($A10,Table!$B$1:$M$25,MATCH("MP",Table!$B$1:$V$1,0),0))</f>
        <v>2.7</v>
      </c>
      <c r="G10" s="13">
        <f>IFERROR(VLOOKUP(B10,[1]TRANSFER!$E$251:$O$271,MATCH($G$1,[1]TRANSFER!$E$251:$O$251,0),0),0)</f>
        <v>0</v>
      </c>
      <c r="H10" s="13">
        <f>(VLOOKUP($A10,Table!$B$1:$M$25,MATCH("xGA",Table!$B$1:$X$1,0),0))/(VLOOKUP($A10,Table!$B$1:$M$25,MATCH("MP",Table!$B$1:$X$1,0),0))</f>
        <v>1.5</v>
      </c>
      <c r="I10" s="13">
        <f>IFERROR(VLOOKUP(B10,[1]TRANSFER!$E$251:$O$271,MATCH($I$1,[1]TRANSFER!$E$251:$O$251,0),0),0)</f>
        <v>0</v>
      </c>
      <c r="J10" s="13">
        <f>VLOOKUP($A10,Table!$B$1:$O$21,MATCH("xGD/90",Table!$B$1:$O$1,0),0)</f>
        <v>1.22</v>
      </c>
      <c r="K10" s="13">
        <f>IF([1]INFO!$B$24=1,$G$22-G10,$F$22-F10)</f>
        <v>-1.02</v>
      </c>
      <c r="L10" s="14">
        <f t="shared" si="1"/>
        <v>-0.40800000000000003</v>
      </c>
      <c r="M10" s="15">
        <f t="shared" si="2"/>
        <v>0.59199999999999997</v>
      </c>
      <c r="N10" s="13">
        <f>IF([1]INFO!$B$24=1,$I$22-I10,$H$22-H10)</f>
        <v>0.18000000000000016</v>
      </c>
      <c r="O10" s="13">
        <f t="shared" si="3"/>
        <v>-0.1080000000000001</v>
      </c>
      <c r="P10" s="16">
        <f t="shared" si="4"/>
        <v>0.8919999999999999</v>
      </c>
    </row>
    <row r="11" spans="1:18">
      <c r="A11" s="20" t="s">
        <v>3495</v>
      </c>
      <c r="B11" s="20" t="str">
        <f>[2]TEAMS!$J11</f>
        <v>FUL</v>
      </c>
      <c r="C11" s="18">
        <f>VLOOKUP($A11,Table!$B$1:$C$21,MATCH("MP",Table!$B$1:$C$1,0),0)</f>
        <v>1</v>
      </c>
      <c r="D11" s="18">
        <f>VLOOKUP($A11,Table!$B$1:$M$21,MATCH("xG",Table!$B$1:$M$1,0),0)</f>
        <v>1.5</v>
      </c>
      <c r="E11" s="18">
        <f>VLOOKUP($A11,Table!$B$1:$M$21,MATCH("xGA",Table!$B$1:$M$1,0),0)</f>
        <v>2.7</v>
      </c>
      <c r="F11" s="13">
        <f>(VLOOKUP($A11,Table!$B$1:$M$25,MATCH("xG",Table!$B$1:$V$1,0),0))/(VLOOKUP($A11,Table!$B$1:$M$25,MATCH("MP",Table!$B$1:$V$1,0),0))</f>
        <v>1.5</v>
      </c>
      <c r="G11" s="13">
        <f>IFERROR(VLOOKUP(B11,[1]TRANSFER!$E$251:$O$271,MATCH($G$1,[1]TRANSFER!$E$251:$O$251,0),0),0)</f>
        <v>0</v>
      </c>
      <c r="H11" s="13">
        <f>(VLOOKUP($A11,Table!$B$1:$M$25,MATCH("xGA",Table!$B$1:$X$1,0),0))/(VLOOKUP($A11,Table!$B$1:$M$25,MATCH("MP",Table!$B$1:$X$1,0),0))</f>
        <v>2.7</v>
      </c>
      <c r="I11" s="13">
        <f>IFERROR(VLOOKUP(B11,[1]TRANSFER!$E$251:$O$271,MATCH($I$1,[1]TRANSFER!$E$251:$O$251,0),0),0)</f>
        <v>0</v>
      </c>
      <c r="J11" s="13">
        <f>VLOOKUP($A11,Table!$B$1:$O$21,MATCH("xGD/90",Table!$B$1:$O$1,0),0)</f>
        <v>-1.22</v>
      </c>
      <c r="K11" s="13">
        <f>IF([1]INFO!$B$24=1,$G$22-G11,$F$22-F11)</f>
        <v>0.18000000000000016</v>
      </c>
      <c r="L11" s="14">
        <f t="shared" si="1"/>
        <v>7.2000000000000064E-2</v>
      </c>
      <c r="M11" s="15">
        <f t="shared" si="2"/>
        <v>1.0720000000000001</v>
      </c>
      <c r="N11" s="13">
        <f>IF([1]INFO!$B$24=1,$I$22-I11,$H$22-H11)</f>
        <v>-1.02</v>
      </c>
      <c r="O11" s="13">
        <f t="shared" si="3"/>
        <v>0.61199999999999999</v>
      </c>
      <c r="P11" s="16">
        <f t="shared" si="4"/>
        <v>1.6120000000000001</v>
      </c>
    </row>
    <row r="12" spans="1:18">
      <c r="A12" s="20" t="s">
        <v>3503</v>
      </c>
      <c r="B12" s="20" t="str">
        <f>[2]TEAMS!$J12</f>
        <v>LIV</v>
      </c>
      <c r="C12" s="18">
        <f>VLOOKUP($A12,Table!$B$1:$C$21,MATCH("MP",Table!$B$1:$C$1,0),0)</f>
        <v>1</v>
      </c>
      <c r="D12" s="18">
        <f>VLOOKUP($A12,Table!$B$1:$M$21,MATCH("xG",Table!$B$1:$M$1,0),0)</f>
        <v>1.3</v>
      </c>
      <c r="E12" s="18">
        <f>VLOOKUP($A12,Table!$B$1:$M$21,MATCH("xGA",Table!$B$1:$M$1,0),0)</f>
        <v>1.4</v>
      </c>
      <c r="F12" s="13">
        <f>(VLOOKUP($A12,Table!$B$1:$M$25,MATCH("xG",Table!$B$1:$V$1,0),0))/(VLOOKUP($A12,Table!$B$1:$M$25,MATCH("MP",Table!$B$1:$V$1,0),0))</f>
        <v>1.3</v>
      </c>
      <c r="G12" s="13">
        <f>IFERROR(VLOOKUP(B12,[1]TRANSFER!$E$251:$O$271,MATCH($G$1,[1]TRANSFER!$E$251:$O$251,0),0),0)</f>
        <v>0</v>
      </c>
      <c r="H12" s="13">
        <f>(VLOOKUP($A12,Table!$B$1:$M$25,MATCH("xGA",Table!$B$1:$X$1,0),0))/(VLOOKUP($A12,Table!$B$1:$M$25,MATCH("MP",Table!$B$1:$X$1,0),0))</f>
        <v>1.4</v>
      </c>
      <c r="I12" s="13">
        <f>IFERROR(VLOOKUP(B12,[1]TRANSFER!$E$251:$O$271,MATCH($I$1,[1]TRANSFER!$E$251:$O$251,0),0),0)</f>
        <v>0</v>
      </c>
      <c r="J12" s="13">
        <f>VLOOKUP($A12,Table!$B$1:$O$21,MATCH("xGD/90",Table!$B$1:$O$1,0),0)</f>
        <v>-0.09</v>
      </c>
      <c r="K12" s="13">
        <f>IF([1]INFO!$B$24=1,$G$22-G12,$F$22-F12)</f>
        <v>0.38000000000000012</v>
      </c>
      <c r="L12" s="14">
        <f t="shared" si="1"/>
        <v>0.15200000000000005</v>
      </c>
      <c r="M12" s="15">
        <f t="shared" si="2"/>
        <v>1.1520000000000001</v>
      </c>
      <c r="N12" s="13">
        <f>IF([1]INFO!$B$24=1,$I$22-I12,$H$22-H12)</f>
        <v>0.28000000000000025</v>
      </c>
      <c r="O12" s="13">
        <f t="shared" si="3"/>
        <v>-0.16800000000000015</v>
      </c>
      <c r="P12" s="16">
        <f t="shared" si="4"/>
        <v>0.83199999999999985</v>
      </c>
    </row>
    <row r="13" spans="1:18">
      <c r="A13" s="20" t="s">
        <v>3516</v>
      </c>
      <c r="B13" s="20" t="str">
        <f>[2]TEAMS!$J13</f>
        <v>LUT</v>
      </c>
      <c r="C13" s="18">
        <f>VLOOKUP($A13,Table!$B$1:$C$21,MATCH("MP",Table!$B$1:$C$1,0),0)</f>
        <v>1</v>
      </c>
      <c r="D13" s="18">
        <f>VLOOKUP($A13,Table!$B$1:$M$21,MATCH("xG",Table!$B$1:$M$1,0),0)</f>
        <v>1.5</v>
      </c>
      <c r="E13" s="18">
        <f>VLOOKUP($A13,Table!$B$1:$M$21,MATCH("xGA",Table!$B$1:$M$1,0),0)</f>
        <v>4</v>
      </c>
      <c r="F13" s="13">
        <f>(VLOOKUP($A13,Table!$B$1:$M$25,MATCH("xG",Table!$B$1:$V$1,0),0))/(VLOOKUP($A13,Table!$B$1:$M$25,MATCH("MP",Table!$B$1:$V$1,0),0))</f>
        <v>1.5</v>
      </c>
      <c r="G13" s="13">
        <f>IFERROR(VLOOKUP(B13,[1]TRANSFER!$E$251:$O$271,MATCH($G$1,[1]TRANSFER!$E$251:$O$251,0),0),0)</f>
        <v>0</v>
      </c>
      <c r="H13" s="13">
        <f>(VLOOKUP($A13,Table!$B$1:$M$25,MATCH("xGA",Table!$B$1:$X$1,0),0))/(VLOOKUP($A13,Table!$B$1:$M$25,MATCH("MP",Table!$B$1:$X$1,0),0))</f>
        <v>4</v>
      </c>
      <c r="I13" s="13">
        <f>IFERROR(VLOOKUP(B13,[1]TRANSFER!$E$251:$O$271,MATCH($I$1,[1]TRANSFER!$E$251:$O$251,0),0),0)</f>
        <v>0</v>
      </c>
      <c r="J13" s="13">
        <f>VLOOKUP($A13,Table!$B$1:$O$21,MATCH("xGD/90",Table!$B$1:$O$1,0),0)</f>
        <v>-2.54</v>
      </c>
      <c r="K13" s="13">
        <f>IF([1]INFO!$B$24=1,$G$22-G13,$F$22-F13)</f>
        <v>0.18000000000000016</v>
      </c>
      <c r="L13" s="14">
        <f t="shared" si="1"/>
        <v>7.2000000000000064E-2</v>
      </c>
      <c r="M13" s="15">
        <f t="shared" si="2"/>
        <v>1.0720000000000001</v>
      </c>
      <c r="N13" s="13">
        <f>IF([1]INFO!$B$24=1,$I$22-I13,$H$22-H13)</f>
        <v>-2.3199999999999998</v>
      </c>
      <c r="O13" s="13">
        <f t="shared" si="3"/>
        <v>1.3919999999999999</v>
      </c>
      <c r="P13" s="16">
        <f t="shared" si="4"/>
        <v>2.3919999999999999</v>
      </c>
    </row>
    <row r="14" spans="1:18">
      <c r="A14" s="20" t="s">
        <v>3489</v>
      </c>
      <c r="B14" s="20" t="str">
        <f>[2]TEAMS!$J14</f>
        <v>MCI</v>
      </c>
      <c r="C14" s="18">
        <f>VLOOKUP($A14,Table!$B$1:$C$21,MATCH("MP",Table!$B$1:$C$1,0),0)</f>
        <v>1</v>
      </c>
      <c r="D14" s="18">
        <f>VLOOKUP($A14,Table!$B$1:$M$21,MATCH("xG",Table!$B$1:$M$1,0),0)</f>
        <v>1.9</v>
      </c>
      <c r="E14" s="18">
        <f>VLOOKUP($A14,Table!$B$1:$M$21,MATCH("xGA",Table!$B$1:$M$1,0),0)</f>
        <v>0.3</v>
      </c>
      <c r="F14" s="13">
        <f>(VLOOKUP($A14,Table!$B$1:$M$25,MATCH("xG",Table!$B$1:$V$1,0),0))/(VLOOKUP($A14,Table!$B$1:$M$25,MATCH("MP",Table!$B$1:$V$1,0),0))</f>
        <v>1.9</v>
      </c>
      <c r="G14" s="13">
        <f>IFERROR(VLOOKUP(B14,[1]TRANSFER!$E$251:$O$271,MATCH($G$1,[1]TRANSFER!$E$251:$O$251,0),0),0)</f>
        <v>0</v>
      </c>
      <c r="H14" s="13">
        <f>(VLOOKUP($A14,Table!$B$1:$M$25,MATCH("xGA",Table!$B$1:$X$1,0),0))/(VLOOKUP($A14,Table!$B$1:$M$25,MATCH("MP",Table!$B$1:$X$1,0),0))</f>
        <v>0.3</v>
      </c>
      <c r="I14" s="13">
        <f>IFERROR(VLOOKUP(B14,[1]TRANSFER!$E$251:$O$271,MATCH($I$1,[1]TRANSFER!$E$251:$O$251,0),0),0)</f>
        <v>0</v>
      </c>
      <c r="J14" s="13">
        <f>VLOOKUP($A14,Table!$B$1:$O$21,MATCH("xGD/90",Table!$B$1:$O$1,0),0)</f>
        <v>1.62</v>
      </c>
      <c r="K14" s="13">
        <f>IF([1]INFO!$B$24=1,$G$22-G14,$F$22-F14)</f>
        <v>-0.21999999999999975</v>
      </c>
      <c r="L14" s="14">
        <f t="shared" si="1"/>
        <v>-8.7999999999999912E-2</v>
      </c>
      <c r="M14" s="15">
        <f t="shared" si="2"/>
        <v>0.91200000000000014</v>
      </c>
      <c r="N14" s="13">
        <f>IF([1]INFO!$B$24=1,$I$22-I14,$H$22-H14)</f>
        <v>1.3800000000000001</v>
      </c>
      <c r="O14" s="13">
        <f t="shared" si="3"/>
        <v>-0.82800000000000007</v>
      </c>
      <c r="P14" s="16">
        <f t="shared" si="4"/>
        <v>0.17199999999999993</v>
      </c>
    </row>
    <row r="15" spans="1:18">
      <c r="A15" s="20" t="s">
        <v>3497</v>
      </c>
      <c r="B15" s="20" t="str">
        <f>[2]TEAMS!$J15</f>
        <v>MUN</v>
      </c>
      <c r="C15" s="18">
        <f>VLOOKUP($A15,Table!$B$1:$C$21,MATCH("MP",Table!$B$1:$C$1,0),0)</f>
        <v>1</v>
      </c>
      <c r="D15" s="18">
        <f>VLOOKUP($A15,Table!$B$1:$M$21,MATCH("xG",Table!$B$1:$M$1,0),0)</f>
        <v>1.5</v>
      </c>
      <c r="E15" s="18">
        <f>VLOOKUP($A15,Table!$B$1:$M$21,MATCH("xGA",Table!$B$1:$M$1,0),0)</f>
        <v>2.1</v>
      </c>
      <c r="F15" s="13">
        <f>(VLOOKUP($A15,Table!$B$1:$M$25,MATCH("xG",Table!$B$1:$V$1,0),0))/(VLOOKUP($A15,Table!$B$1:$M$25,MATCH("MP",Table!$B$1:$V$1,0),0))</f>
        <v>1.5</v>
      </c>
      <c r="G15" s="13">
        <f>IFERROR(VLOOKUP(B15,[1]TRANSFER!$E$251:$O$271,MATCH($G$1,[1]TRANSFER!$E$251:$O$251,0),0),0)</f>
        <v>0</v>
      </c>
      <c r="H15" s="13">
        <f>(VLOOKUP($A15,Table!$B$1:$M$25,MATCH("xGA",Table!$B$1:$X$1,0),0))/(VLOOKUP($A15,Table!$B$1:$M$25,MATCH("MP",Table!$B$1:$X$1,0),0))</f>
        <v>2.1</v>
      </c>
      <c r="I15" s="13">
        <f>IFERROR(VLOOKUP(B15,[1]TRANSFER!$E$251:$O$271,MATCH($I$1,[1]TRANSFER!$E$251:$O$251,0),0),0)</f>
        <v>0</v>
      </c>
      <c r="J15" s="13">
        <f>VLOOKUP($A15,Table!$B$1:$O$21,MATCH("xGD/90",Table!$B$1:$O$1,0),0)</f>
        <v>-0.69</v>
      </c>
      <c r="K15" s="13">
        <f>IF([1]INFO!$B$24=1,$G$22-G15,$F$22-F15)</f>
        <v>0.18000000000000016</v>
      </c>
      <c r="L15" s="14">
        <f t="shared" si="1"/>
        <v>7.2000000000000064E-2</v>
      </c>
      <c r="M15" s="15">
        <f t="shared" si="2"/>
        <v>1.0720000000000001</v>
      </c>
      <c r="N15" s="13">
        <f>IF([1]INFO!$B$24=1,$I$22-I15,$H$22-H15)</f>
        <v>-0.41999999999999993</v>
      </c>
      <c r="O15" s="13">
        <f t="shared" si="3"/>
        <v>0.25199999999999995</v>
      </c>
      <c r="P15" s="16">
        <f t="shared" si="4"/>
        <v>1.252</v>
      </c>
    </row>
    <row r="16" spans="1:18">
      <c r="A16" s="20" t="s">
        <v>3485</v>
      </c>
      <c r="B16" s="20" t="str">
        <f>[2]TEAMS!$J16</f>
        <v>NEW</v>
      </c>
      <c r="C16" s="18">
        <f>VLOOKUP($A16,Table!$B$1:$C$21,MATCH("MP",Table!$B$1:$C$1,0),0)</f>
        <v>1</v>
      </c>
      <c r="D16" s="18">
        <f>VLOOKUP($A16,Table!$B$1:$M$21,MATCH("xG",Table!$B$1:$M$1,0),0)</f>
        <v>3.3</v>
      </c>
      <c r="E16" s="18">
        <f>VLOOKUP($A16,Table!$B$1:$M$21,MATCH("xGA",Table!$B$1:$M$1,0),0)</f>
        <v>1.8</v>
      </c>
      <c r="F16" s="13">
        <f>(VLOOKUP($A16,Table!$B$1:$M$25,MATCH("xG",Table!$B$1:$V$1,0),0))/(VLOOKUP($A16,Table!$B$1:$M$25,MATCH("MP",Table!$B$1:$V$1,0),0))</f>
        <v>3.3</v>
      </c>
      <c r="G16" s="13">
        <f>IFERROR(VLOOKUP(B16,[1]TRANSFER!$E$251:$O$271,MATCH($G$1,[1]TRANSFER!$E$251:$O$251,0),0),0)</f>
        <v>0</v>
      </c>
      <c r="H16" s="13">
        <f>(VLOOKUP($A16,Table!$B$1:$M$25,MATCH("xGA",Table!$B$1:$X$1,0),0))/(VLOOKUP($A16,Table!$B$1:$M$25,MATCH("MP",Table!$B$1:$X$1,0),0))</f>
        <v>1.8</v>
      </c>
      <c r="I16" s="13">
        <f>IFERROR(VLOOKUP(B16,[1]TRANSFER!$E$251:$O$271,MATCH($I$1,[1]TRANSFER!$E$251:$O$251,0),0),0)</f>
        <v>0</v>
      </c>
      <c r="J16" s="13">
        <f>VLOOKUP($A16,Table!$B$1:$O$21,MATCH("xGD/90",Table!$B$1:$O$1,0),0)</f>
        <v>1.58</v>
      </c>
      <c r="K16" s="13">
        <f>IF([1]INFO!$B$24=1,$G$22-G16,$F$22-F16)</f>
        <v>-1.6199999999999997</v>
      </c>
      <c r="L16" s="14">
        <f t="shared" si="1"/>
        <v>-0.64799999999999991</v>
      </c>
      <c r="M16" s="15">
        <f t="shared" si="2"/>
        <v>0.35200000000000009</v>
      </c>
      <c r="N16" s="13">
        <f>IF([1]INFO!$B$24=1,$I$22-I16,$H$22-H16)</f>
        <v>-0.11999999999999988</v>
      </c>
      <c r="O16" s="13">
        <f t="shared" si="3"/>
        <v>7.1999999999999925E-2</v>
      </c>
      <c r="P16" s="16">
        <f t="shared" si="4"/>
        <v>1.0719999999999998</v>
      </c>
    </row>
    <row r="17" spans="1:16">
      <c r="A17" s="20" t="s">
        <v>3511</v>
      </c>
      <c r="B17" s="20" t="str">
        <f>[2]TEAMS!$J17</f>
        <v>NFO</v>
      </c>
      <c r="C17" s="18">
        <f>VLOOKUP($A17,Table!$B$1:$C$21,MATCH("MP",Table!$B$1:$C$1,0),0)</f>
        <v>1</v>
      </c>
      <c r="D17" s="18">
        <f>VLOOKUP($A17,Table!$B$1:$M$21,MATCH("xG",Table!$B$1:$M$1,0),0)</f>
        <v>1.2</v>
      </c>
      <c r="E17" s="18">
        <f>VLOOKUP($A17,Table!$B$1:$M$21,MATCH("xGA",Table!$B$1:$M$1,0),0)</f>
        <v>0.8</v>
      </c>
      <c r="F17" s="13">
        <f>(VLOOKUP($A17,Table!$B$1:$M$25,MATCH("xG",Table!$B$1:$V$1,0),0))/(VLOOKUP($A17,Table!$B$1:$M$25,MATCH("MP",Table!$B$1:$V$1,0),0))</f>
        <v>1.2</v>
      </c>
      <c r="G17" s="13">
        <f>IFERROR(VLOOKUP(B17,[1]TRANSFER!$E$251:$O$271,MATCH($G$1,[1]TRANSFER!$E$251:$O$251,0),0),0)</f>
        <v>0</v>
      </c>
      <c r="H17" s="13">
        <f>(VLOOKUP($A17,Table!$B$1:$M$25,MATCH("xGA",Table!$B$1:$X$1,0),0))/(VLOOKUP($A17,Table!$B$1:$M$25,MATCH("MP",Table!$B$1:$X$1,0),0))</f>
        <v>0.8</v>
      </c>
      <c r="I17" s="13">
        <f>IFERROR(VLOOKUP(B17,[1]TRANSFER!$E$251:$O$271,MATCH($I$1,[1]TRANSFER!$E$251:$O$251,0),0),0)</f>
        <v>0</v>
      </c>
      <c r="J17" s="13">
        <f>VLOOKUP($A17,Table!$B$1:$O$21,MATCH("xGD/90",Table!$B$1:$O$1,0),0)</f>
        <v>0.35</v>
      </c>
      <c r="K17" s="13">
        <f>IF([1]INFO!$B$24=1,$G$22-G17,$F$22-F17)</f>
        <v>0.4800000000000002</v>
      </c>
      <c r="L17" s="14">
        <f t="shared" si="1"/>
        <v>0.19200000000000009</v>
      </c>
      <c r="M17" s="15">
        <f t="shared" si="2"/>
        <v>1.1920000000000002</v>
      </c>
      <c r="N17" s="13">
        <f>IF([1]INFO!$B$24=1,$I$22-I17,$H$22-H17)</f>
        <v>0.88000000000000012</v>
      </c>
      <c r="O17" s="13">
        <f t="shared" si="3"/>
        <v>-0.52800000000000002</v>
      </c>
      <c r="P17" s="16">
        <f t="shared" si="4"/>
        <v>0.47199999999999998</v>
      </c>
    </row>
    <row r="18" spans="1:16">
      <c r="A18" s="20" t="s">
        <v>3514</v>
      </c>
      <c r="B18" s="20" t="str">
        <f>[2]TEAMS!$J18</f>
        <v>SHU</v>
      </c>
      <c r="C18" s="18">
        <f>VLOOKUP($A18,Table!$B$1:$C$21,MATCH("MP",Table!$B$1:$C$1,0),0)</f>
        <v>1</v>
      </c>
      <c r="D18" s="18">
        <f>VLOOKUP($A18,Table!$B$1:$M$21,MATCH("xG",Table!$B$1:$M$1,0),0)</f>
        <v>0.5</v>
      </c>
      <c r="E18" s="18">
        <f>VLOOKUP($A18,Table!$B$1:$M$21,MATCH("xGA",Table!$B$1:$M$1,0),0)</f>
        <v>1.9</v>
      </c>
      <c r="F18" s="13">
        <f>(VLOOKUP($A18,Table!$B$1:$M$25,MATCH("xG",Table!$B$1:$V$1,0),0))/(VLOOKUP($A18,Table!$B$1:$M$25,MATCH("MP",Table!$B$1:$V$1,0),0))</f>
        <v>0.5</v>
      </c>
      <c r="G18" s="13">
        <f>IFERROR(VLOOKUP(B18,[1]TRANSFER!$E$251:$O$271,MATCH($G$1,[1]TRANSFER!$E$251:$O$251,0),0),0)</f>
        <v>0</v>
      </c>
      <c r="H18" s="13">
        <f>(VLOOKUP($A18,Table!$B$1:$M$25,MATCH("xGA",Table!$B$1:$X$1,0),0))/(VLOOKUP($A18,Table!$B$1:$M$25,MATCH("MP",Table!$B$1:$X$1,0),0))</f>
        <v>1.9</v>
      </c>
      <c r="I18" s="13">
        <f>IFERROR(VLOOKUP(B18,[1]TRANSFER!$E$251:$O$271,MATCH($I$1,[1]TRANSFER!$E$251:$O$251,0),0),0)</f>
        <v>0</v>
      </c>
      <c r="J18" s="13">
        <f>VLOOKUP($A18,Table!$B$1:$O$21,MATCH("xGD/90",Table!$B$1:$O$1,0),0)</f>
        <v>-1.37</v>
      </c>
      <c r="K18" s="13">
        <f>IF([1]INFO!$B$24=1,$G$22-G18,$F$22-F18)</f>
        <v>1.1800000000000002</v>
      </c>
      <c r="L18" s="14">
        <f t="shared" si="1"/>
        <v>0.47200000000000009</v>
      </c>
      <c r="M18" s="15">
        <f t="shared" si="2"/>
        <v>1.472</v>
      </c>
      <c r="N18" s="13">
        <f>IF([1]INFO!$B$24=1,$I$22-I18,$H$22-H18)</f>
        <v>-0.21999999999999975</v>
      </c>
      <c r="O18" s="13">
        <f t="shared" si="3"/>
        <v>0.13199999999999984</v>
      </c>
      <c r="P18" s="16">
        <f t="shared" si="4"/>
        <v>1.1319999999999999</v>
      </c>
    </row>
    <row r="19" spans="1:16">
      <c r="A19" s="20" t="s">
        <v>3499</v>
      </c>
      <c r="B19" s="20" t="str">
        <f>[2]TEAMS!$J19</f>
        <v>TOT</v>
      </c>
      <c r="C19" s="18">
        <f>VLOOKUP($A19,Table!$B$1:$C$21,MATCH("MP",Table!$B$1:$C$1,0),0)</f>
        <v>1</v>
      </c>
      <c r="D19" s="18">
        <f>VLOOKUP($A19,Table!$B$1:$M$21,MATCH("xG",Table!$B$1:$M$1,0),0)</f>
        <v>1.3</v>
      </c>
      <c r="E19" s="18">
        <f>VLOOKUP($A19,Table!$B$1:$M$21,MATCH("xGA",Table!$B$1:$M$1,0),0)</f>
        <v>2.2000000000000002</v>
      </c>
      <c r="F19" s="13">
        <f>(VLOOKUP($A19,Table!$B$1:$M$25,MATCH("xG",Table!$B$1:$V$1,0),0))/(VLOOKUP($A19,Table!$B$1:$M$25,MATCH("MP",Table!$B$1:$V$1,0),0))</f>
        <v>1.3</v>
      </c>
      <c r="G19" s="13">
        <f>IFERROR(VLOOKUP(B19,[1]TRANSFER!$E$251:$O$271,MATCH($G$1,[1]TRANSFER!$E$251:$O$251,0),0),0)</f>
        <v>0</v>
      </c>
      <c r="H19" s="13">
        <f>(VLOOKUP($A19,Table!$B$1:$M$25,MATCH("xGA",Table!$B$1:$X$1,0),0))/(VLOOKUP($A19,Table!$B$1:$M$25,MATCH("MP",Table!$B$1:$X$1,0),0))</f>
        <v>2.2000000000000002</v>
      </c>
      <c r="I19" s="13">
        <f>IFERROR(VLOOKUP(B19,[1]TRANSFER!$E$251:$O$271,MATCH($I$1,[1]TRANSFER!$E$251:$O$251,0),0),0)</f>
        <v>0</v>
      </c>
      <c r="J19" s="13">
        <f>VLOOKUP($A19,Table!$B$1:$O$21,MATCH("xGD/90",Table!$B$1:$O$1,0),0)</f>
        <v>-0.94</v>
      </c>
      <c r="K19" s="13">
        <f>IF([1]INFO!$B$24=1,$G$22-G19,$F$22-F19)</f>
        <v>0.38000000000000012</v>
      </c>
      <c r="L19" s="14">
        <f t="shared" si="1"/>
        <v>0.15200000000000005</v>
      </c>
      <c r="M19" s="15">
        <f t="shared" si="2"/>
        <v>1.1520000000000001</v>
      </c>
      <c r="N19" s="13">
        <f>IF([1]INFO!$B$24=1,$I$22-I19,$H$22-H19)</f>
        <v>-0.52</v>
      </c>
      <c r="O19" s="13">
        <f t="shared" si="3"/>
        <v>0.312</v>
      </c>
      <c r="P19" s="16">
        <f t="shared" si="4"/>
        <v>1.3120000000000001</v>
      </c>
    </row>
    <row r="20" spans="1:16">
      <c r="A20" s="20" t="s">
        <v>3505</v>
      </c>
      <c r="B20" s="20" t="str">
        <f>[2]TEAMS!$J20</f>
        <v>WHU</v>
      </c>
      <c r="C20" s="18">
        <f>VLOOKUP($A20,Table!$B$1:$C$21,MATCH("MP",Table!$B$1:$C$1,0),0)</f>
        <v>1</v>
      </c>
      <c r="D20" s="18">
        <f>VLOOKUP($A20,Table!$B$1:$M$21,MATCH("xG",Table!$B$1:$M$1,0),0)</f>
        <v>1.1000000000000001</v>
      </c>
      <c r="E20" s="18">
        <f>VLOOKUP($A20,Table!$B$1:$M$21,MATCH("xGA",Table!$B$1:$M$1,0),0)</f>
        <v>1.3</v>
      </c>
      <c r="F20" s="13">
        <f>(VLOOKUP($A20,Table!$B$1:$M$25,MATCH("xG",Table!$B$1:$V$1,0),0))/(VLOOKUP($A20,Table!$B$1:$M$25,MATCH("MP",Table!$B$1:$V$1,0),0))</f>
        <v>1.1000000000000001</v>
      </c>
      <c r="G20" s="13">
        <f>IFERROR(VLOOKUP(B20,[1]TRANSFER!$E$251:$O$271,MATCH($G$1,[1]TRANSFER!$E$251:$O$251,0),0),0)</f>
        <v>0</v>
      </c>
      <c r="H20" s="13">
        <f>(VLOOKUP($A20,Table!$B$1:$M$25,MATCH("xGA",Table!$B$1:$X$1,0),0))/(VLOOKUP($A20,Table!$B$1:$M$25,MATCH("MP",Table!$B$1:$X$1,0),0))</f>
        <v>1.3</v>
      </c>
      <c r="I20" s="13">
        <f>IFERROR(VLOOKUP(B20,[1]TRANSFER!$E$251:$O$271,MATCH($I$1,[1]TRANSFER!$E$251:$O$251,0),0),0)</f>
        <v>0</v>
      </c>
      <c r="J20" s="13">
        <f>VLOOKUP($A20,Table!$B$1:$O$21,MATCH("xGD/90",Table!$B$1:$O$1,0),0)</f>
        <v>-0.26</v>
      </c>
      <c r="K20" s="13">
        <f>IF([1]INFO!$B$24=1,$G$22-G20,$F$22-F20)</f>
        <v>0.58000000000000007</v>
      </c>
      <c r="L20" s="14">
        <f t="shared" si="1"/>
        <v>0.23200000000000004</v>
      </c>
      <c r="M20" s="15">
        <f t="shared" si="2"/>
        <v>1.232</v>
      </c>
      <c r="N20" s="13">
        <f>IF([1]INFO!$B$24=1,$I$22-I20,$H$22-H20)</f>
        <v>0.38000000000000012</v>
      </c>
      <c r="O20" s="13">
        <f t="shared" si="3"/>
        <v>-0.22800000000000006</v>
      </c>
      <c r="P20" s="16">
        <f t="shared" si="4"/>
        <v>0.77199999999999991</v>
      </c>
    </row>
    <row r="21" spans="1:16">
      <c r="A21" s="20" t="s">
        <v>3515</v>
      </c>
      <c r="B21" s="20" t="str">
        <f>[2]TEAMS!$J21</f>
        <v>WOL</v>
      </c>
      <c r="C21" s="18">
        <f>VLOOKUP($A21,Table!$B$1:$C$21,MATCH("MP",Table!$B$1:$C$1,0),0)</f>
        <v>1</v>
      </c>
      <c r="D21" s="18">
        <f>VLOOKUP($A21,Table!$B$1:$M$21,MATCH("xG",Table!$B$1:$M$1,0),0)</f>
        <v>2.1</v>
      </c>
      <c r="E21" s="18">
        <f>VLOOKUP($A21,Table!$B$1:$M$21,MATCH("xGA",Table!$B$1:$M$1,0),0)</f>
        <v>1.5</v>
      </c>
      <c r="F21" s="13">
        <f>(VLOOKUP($A21,Table!$B$1:$M$25,MATCH("xG",Table!$B$1:$V$1,0),0))/(VLOOKUP($A21,Table!$B$1:$M$25,MATCH("MP",Table!$B$1:$V$1,0),0))</f>
        <v>2.1</v>
      </c>
      <c r="G21" s="13">
        <f>IFERROR(VLOOKUP(B21,[1]TRANSFER!$E$251:$O$271,MATCH($G$1,[1]TRANSFER!$E$251:$O$251,0),0),0)</f>
        <v>0</v>
      </c>
      <c r="H21" s="13">
        <f>(VLOOKUP($A21,Table!$B$1:$M$25,MATCH("xGA",Table!$B$1:$X$1,0),0))/(VLOOKUP($A21,Table!$B$1:$M$25,MATCH("MP",Table!$B$1:$X$1,0),0))</f>
        <v>1.5</v>
      </c>
      <c r="I21" s="13">
        <f>IFERROR(VLOOKUP(B21,[1]TRANSFER!$E$251:$O$271,MATCH($I$1,[1]TRANSFER!$E$251:$O$251,0),0),0)</f>
        <v>0</v>
      </c>
      <c r="J21" s="13">
        <f>VLOOKUP($A21,Table!$B$1:$O$21,MATCH("xGD/90",Table!$B$1:$O$1,0),0)</f>
        <v>0.69</v>
      </c>
      <c r="K21" s="13">
        <f>IF([1]INFO!$B$24=1,$G$22-G21,$F$22-F21)</f>
        <v>-0.41999999999999993</v>
      </c>
      <c r="L21" s="14">
        <f t="shared" si="1"/>
        <v>-0.16799999999999998</v>
      </c>
      <c r="M21" s="15">
        <f t="shared" si="2"/>
        <v>0.83200000000000007</v>
      </c>
      <c r="N21" s="13">
        <f>IF([1]INFO!$B$24=1,$I$22-I21,$H$22-H21)</f>
        <v>0.18000000000000016</v>
      </c>
      <c r="O21" s="13">
        <f t="shared" si="3"/>
        <v>-0.1080000000000001</v>
      </c>
      <c r="P21" s="16">
        <f t="shared" si="4"/>
        <v>0.8919999999999999</v>
      </c>
    </row>
    <row r="22" spans="1:16">
      <c r="A22" s="20">
        <f>COUNTA(A2:A21)</f>
        <v>20</v>
      </c>
      <c r="F22" s="13">
        <f>SUM(F2:F21)/$A$22</f>
        <v>1.6800000000000002</v>
      </c>
      <c r="G22" s="13">
        <f>SUM(G2:G21)/17</f>
        <v>0</v>
      </c>
      <c r="H22" s="13">
        <f>SUM(H2:H21)/$A$22</f>
        <v>1.6800000000000002</v>
      </c>
      <c r="I22" s="13">
        <f>SUM(I2:I21)/17</f>
        <v>0</v>
      </c>
    </row>
    <row r="23" spans="1:16">
      <c r="G23" s="50"/>
      <c r="I23" s="50" t="s">
        <v>2673</v>
      </c>
    </row>
    <row r="25" spans="1:16">
      <c r="P25" s="17" t="s">
        <v>2089</v>
      </c>
    </row>
    <row r="26" spans="1:16">
      <c r="P26" s="17" t="s">
        <v>2090</v>
      </c>
    </row>
    <row r="28" spans="1:16" ht="16.5">
      <c r="A28" s="61" t="s">
        <v>3491</v>
      </c>
    </row>
    <row r="29" spans="1:16">
      <c r="A29" s="20" t="s">
        <v>3521</v>
      </c>
    </row>
    <row r="30" spans="1:16">
      <c r="A30" s="20" t="s">
        <v>3491</v>
      </c>
    </row>
  </sheetData>
  <conditionalFormatting sqref="F2:F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N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A28" r:id="rId1" display="https://fbref.com/en/squads/18bb7c10/Arsenal-Stats" xr:uid="{EA4D1D94-09B9-4C47-875A-99CFA278F2C8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workbookViewId="0">
      <selection activeCell="L27" sqref="L27"/>
    </sheetView>
  </sheetViews>
  <sheetFormatPr defaultRowHeight="16.5"/>
  <cols>
    <col min="1" max="1" width="9" style="49"/>
    <col min="2" max="2" width="24.875" style="49" customWidth="1"/>
    <col min="3" max="16384" width="9" style="49"/>
  </cols>
  <sheetData>
    <row r="1" spans="1:23">
      <c r="A1" s="1" t="s">
        <v>4</v>
      </c>
      <c r="B1" s="53" t="s">
        <v>29</v>
      </c>
      <c r="C1" s="53" t="s">
        <v>10</v>
      </c>
      <c r="D1" s="53" t="s">
        <v>46</v>
      </c>
      <c r="E1" s="53" t="s">
        <v>47</v>
      </c>
      <c r="F1" s="53" t="s">
        <v>48</v>
      </c>
      <c r="G1" s="53" t="s">
        <v>49</v>
      </c>
      <c r="H1" s="53" t="s">
        <v>50</v>
      </c>
      <c r="I1" s="53" t="s">
        <v>51</v>
      </c>
      <c r="J1" s="53" t="s">
        <v>52</v>
      </c>
      <c r="K1" s="53" t="s">
        <v>53</v>
      </c>
      <c r="L1" s="53" t="s">
        <v>23</v>
      </c>
      <c r="M1" s="53" t="s">
        <v>54</v>
      </c>
      <c r="N1" s="53" t="s">
        <v>55</v>
      </c>
      <c r="O1" s="53" t="s">
        <v>56</v>
      </c>
      <c r="P1" s="53" t="s">
        <v>57</v>
      </c>
      <c r="Q1" s="53" t="s">
        <v>58</v>
      </c>
      <c r="R1" s="53" t="s">
        <v>59</v>
      </c>
      <c r="S1" s="53" t="s">
        <v>60</v>
      </c>
      <c r="T1" s="53" t="s">
        <v>60</v>
      </c>
      <c r="U1" s="53" t="s">
        <v>61</v>
      </c>
      <c r="V1" s="53" t="s">
        <v>62</v>
      </c>
      <c r="W1" s="53"/>
    </row>
    <row r="2" spans="1:23">
      <c r="A2" s="1">
        <v>1</v>
      </c>
      <c r="B2" s="53" t="s">
        <v>65</v>
      </c>
      <c r="C2" s="53">
        <v>38</v>
      </c>
      <c r="D2" s="53">
        <v>28</v>
      </c>
      <c r="E2" s="53">
        <v>5</v>
      </c>
      <c r="F2" s="53">
        <v>5</v>
      </c>
      <c r="G2" s="53">
        <v>94</v>
      </c>
      <c r="H2" s="53">
        <v>33</v>
      </c>
      <c r="I2" s="53">
        <v>61</v>
      </c>
      <c r="J2" s="53">
        <v>89</v>
      </c>
      <c r="K2" s="53">
        <v>2.34</v>
      </c>
      <c r="L2" s="53">
        <v>77.7</v>
      </c>
      <c r="M2" s="53">
        <v>31.3</v>
      </c>
      <c r="N2" s="53">
        <v>46.4</v>
      </c>
      <c r="O2" s="53">
        <v>1.22</v>
      </c>
      <c r="P2" s="53">
        <v>53249</v>
      </c>
      <c r="Q2" s="53" t="s">
        <v>2648</v>
      </c>
      <c r="R2" s="53" t="s">
        <v>66</v>
      </c>
      <c r="S2" s="53" t="s">
        <v>2649</v>
      </c>
      <c r="T2" s="53"/>
      <c r="U2" s="3"/>
      <c r="V2" s="3"/>
      <c r="W2" s="53"/>
    </row>
    <row r="3" spans="1:23">
      <c r="A3" s="1">
        <v>2</v>
      </c>
      <c r="B3" s="53" t="s">
        <v>63</v>
      </c>
      <c r="C3" s="53">
        <v>38</v>
      </c>
      <c r="D3" s="53">
        <v>26</v>
      </c>
      <c r="E3" s="53">
        <v>6</v>
      </c>
      <c r="F3" s="53">
        <v>6</v>
      </c>
      <c r="G3" s="53">
        <v>88</v>
      </c>
      <c r="H3" s="53">
        <v>43</v>
      </c>
      <c r="I3" s="53">
        <v>45</v>
      </c>
      <c r="J3" s="53">
        <v>84</v>
      </c>
      <c r="K3" s="53">
        <v>2.21</v>
      </c>
      <c r="L3" s="53">
        <v>71.400000000000006</v>
      </c>
      <c r="M3" s="53">
        <v>42</v>
      </c>
      <c r="N3" s="53">
        <v>29.5</v>
      </c>
      <c r="O3" s="53">
        <v>0.78</v>
      </c>
      <c r="P3" s="53">
        <v>60191</v>
      </c>
      <c r="Q3" s="53" t="s">
        <v>2650</v>
      </c>
      <c r="R3" s="53" t="s">
        <v>64</v>
      </c>
      <c r="S3" s="53" t="s">
        <v>2649</v>
      </c>
      <c r="T3" s="53"/>
      <c r="U3" s="3"/>
      <c r="V3" s="3"/>
      <c r="W3" s="53"/>
    </row>
    <row r="4" spans="1:23">
      <c r="A4" s="1">
        <v>3</v>
      </c>
      <c r="B4" s="53" t="s">
        <v>69</v>
      </c>
      <c r="C4" s="53">
        <v>38</v>
      </c>
      <c r="D4" s="53">
        <v>23</v>
      </c>
      <c r="E4" s="53">
        <v>6</v>
      </c>
      <c r="F4" s="53">
        <v>9</v>
      </c>
      <c r="G4" s="53">
        <v>58</v>
      </c>
      <c r="H4" s="53">
        <v>43</v>
      </c>
      <c r="I4" s="53">
        <v>15</v>
      </c>
      <c r="J4" s="53">
        <v>75</v>
      </c>
      <c r="K4" s="53">
        <v>1.97</v>
      </c>
      <c r="L4" s="53">
        <v>67.7</v>
      </c>
      <c r="M4" s="53">
        <v>50.4</v>
      </c>
      <c r="N4" s="53">
        <v>17.3</v>
      </c>
      <c r="O4" s="53">
        <v>0.45</v>
      </c>
      <c r="P4" s="53">
        <v>73671</v>
      </c>
      <c r="Q4" s="53" t="s">
        <v>2651</v>
      </c>
      <c r="R4" s="53" t="s">
        <v>70</v>
      </c>
      <c r="S4" s="53" t="s">
        <v>2649</v>
      </c>
      <c r="T4" s="53"/>
      <c r="U4" s="3"/>
      <c r="V4" s="3"/>
      <c r="W4" s="53"/>
    </row>
    <row r="5" spans="1:23">
      <c r="A5" s="1">
        <v>4</v>
      </c>
      <c r="B5" s="53" t="s">
        <v>67</v>
      </c>
      <c r="C5" s="53">
        <v>38</v>
      </c>
      <c r="D5" s="53">
        <v>19</v>
      </c>
      <c r="E5" s="53">
        <v>14</v>
      </c>
      <c r="F5" s="53">
        <v>5</v>
      </c>
      <c r="G5" s="53">
        <v>68</v>
      </c>
      <c r="H5" s="53">
        <v>33</v>
      </c>
      <c r="I5" s="53">
        <v>35</v>
      </c>
      <c r="J5" s="53">
        <v>71</v>
      </c>
      <c r="K5" s="53">
        <v>1.87</v>
      </c>
      <c r="L5" s="53">
        <v>71.900000000000006</v>
      </c>
      <c r="M5" s="51">
        <v>45</v>
      </c>
      <c r="N5" s="53">
        <v>32.4</v>
      </c>
      <c r="O5" s="53">
        <v>0.85</v>
      </c>
      <c r="P5" s="53">
        <v>52127</v>
      </c>
      <c r="Q5" s="53" t="s">
        <v>2652</v>
      </c>
      <c r="R5" s="53" t="s">
        <v>68</v>
      </c>
      <c r="S5" s="53" t="s">
        <v>2649</v>
      </c>
      <c r="T5" s="53"/>
      <c r="U5" s="3"/>
      <c r="V5" s="3"/>
      <c r="W5" s="53"/>
    </row>
    <row r="6" spans="1:23">
      <c r="A6" s="1">
        <v>5</v>
      </c>
      <c r="B6" s="53" t="s">
        <v>79</v>
      </c>
      <c r="C6" s="53">
        <v>38</v>
      </c>
      <c r="D6" s="53">
        <v>19</v>
      </c>
      <c r="E6" s="53">
        <v>10</v>
      </c>
      <c r="F6" s="53">
        <v>9</v>
      </c>
      <c r="G6" s="53">
        <v>75</v>
      </c>
      <c r="H6" s="53">
        <v>47</v>
      </c>
      <c r="I6" s="53">
        <v>28</v>
      </c>
      <c r="J6" s="53">
        <v>67</v>
      </c>
      <c r="K6" s="53">
        <v>1.76</v>
      </c>
      <c r="L6" s="53">
        <v>72.400000000000006</v>
      </c>
      <c r="M6" s="53">
        <v>50.8</v>
      </c>
      <c r="N6" s="53">
        <v>21.6</v>
      </c>
      <c r="O6" s="53">
        <v>0.56999999999999995</v>
      </c>
      <c r="P6" s="53">
        <v>53163</v>
      </c>
      <c r="Q6" s="53" t="s">
        <v>2653</v>
      </c>
      <c r="R6" s="53" t="s">
        <v>80</v>
      </c>
      <c r="S6" s="53" t="s">
        <v>2654</v>
      </c>
      <c r="T6" s="53"/>
      <c r="U6" s="3"/>
      <c r="V6" s="3"/>
      <c r="W6" s="53"/>
    </row>
    <row r="7" spans="1:23">
      <c r="A7" s="1">
        <v>6</v>
      </c>
      <c r="B7" s="53" t="s">
        <v>73</v>
      </c>
      <c r="C7" s="53">
        <v>38</v>
      </c>
      <c r="D7" s="53">
        <v>18</v>
      </c>
      <c r="E7" s="53">
        <v>8</v>
      </c>
      <c r="F7" s="53">
        <v>12</v>
      </c>
      <c r="G7" s="53">
        <v>72</v>
      </c>
      <c r="H7" s="53">
        <v>53</v>
      </c>
      <c r="I7" s="53">
        <v>19</v>
      </c>
      <c r="J7" s="53">
        <v>62</v>
      </c>
      <c r="K7" s="53">
        <v>1.63</v>
      </c>
      <c r="L7" s="53">
        <v>73.400000000000006</v>
      </c>
      <c r="M7" s="53">
        <v>50.3</v>
      </c>
      <c r="N7" s="53">
        <v>23.2</v>
      </c>
      <c r="O7" s="53">
        <v>0.61</v>
      </c>
      <c r="P7" s="53">
        <v>31477</v>
      </c>
      <c r="Q7" s="53" t="s">
        <v>2655</v>
      </c>
      <c r="R7" s="53" t="s">
        <v>74</v>
      </c>
      <c r="S7" s="53" t="s">
        <v>2654</v>
      </c>
      <c r="T7" s="53"/>
      <c r="U7" s="3"/>
      <c r="V7" s="3"/>
      <c r="W7" s="53"/>
    </row>
    <row r="8" spans="1:23">
      <c r="A8" s="1">
        <v>7</v>
      </c>
      <c r="B8" s="53" t="s">
        <v>83</v>
      </c>
      <c r="C8" s="53">
        <v>38</v>
      </c>
      <c r="D8" s="53">
        <v>18</v>
      </c>
      <c r="E8" s="53">
        <v>7</v>
      </c>
      <c r="F8" s="53">
        <v>13</v>
      </c>
      <c r="G8" s="53">
        <v>51</v>
      </c>
      <c r="H8" s="53">
        <v>46</v>
      </c>
      <c r="I8" s="53">
        <v>5</v>
      </c>
      <c r="J8" s="53">
        <v>61</v>
      </c>
      <c r="K8" s="53">
        <v>1.61</v>
      </c>
      <c r="L8" s="51">
        <v>52</v>
      </c>
      <c r="M8" s="51">
        <v>50</v>
      </c>
      <c r="N8" s="53">
        <v>-2.2999999999999998</v>
      </c>
      <c r="O8" s="53">
        <v>-0.06</v>
      </c>
      <c r="P8" s="53">
        <v>39485</v>
      </c>
      <c r="Q8" s="53" t="s">
        <v>2656</v>
      </c>
      <c r="R8" s="53" t="s">
        <v>84</v>
      </c>
      <c r="S8" s="53" t="s">
        <v>2657</v>
      </c>
      <c r="T8" s="53"/>
      <c r="U8" s="3"/>
      <c r="V8" s="3"/>
      <c r="W8" s="53"/>
    </row>
    <row r="9" spans="1:23">
      <c r="A9" s="1">
        <v>8</v>
      </c>
      <c r="B9" s="53" t="s">
        <v>71</v>
      </c>
      <c r="C9" s="53">
        <v>38</v>
      </c>
      <c r="D9" s="53">
        <v>18</v>
      </c>
      <c r="E9" s="53">
        <v>6</v>
      </c>
      <c r="F9" s="53">
        <v>14</v>
      </c>
      <c r="G9" s="53">
        <v>70</v>
      </c>
      <c r="H9" s="53">
        <v>63</v>
      </c>
      <c r="I9" s="53">
        <v>7</v>
      </c>
      <c r="J9" s="53">
        <v>60</v>
      </c>
      <c r="K9" s="53">
        <v>1.58</v>
      </c>
      <c r="L9" s="51">
        <v>60</v>
      </c>
      <c r="M9" s="51">
        <v>53</v>
      </c>
      <c r="N9" s="53">
        <v>7.4</v>
      </c>
      <c r="O9" s="53">
        <v>0.19</v>
      </c>
      <c r="P9" s="53">
        <v>61585</v>
      </c>
      <c r="Q9" s="53" t="s">
        <v>2658</v>
      </c>
      <c r="R9" s="53" t="s">
        <v>72</v>
      </c>
      <c r="S9" s="53"/>
      <c r="T9" s="53"/>
      <c r="U9" s="3"/>
      <c r="V9" s="3"/>
      <c r="W9" s="53"/>
    </row>
    <row r="10" spans="1:23">
      <c r="A10" s="1">
        <v>9</v>
      </c>
      <c r="B10" s="53" t="s">
        <v>77</v>
      </c>
      <c r="C10" s="53">
        <v>38</v>
      </c>
      <c r="D10" s="53">
        <v>15</v>
      </c>
      <c r="E10" s="53">
        <v>14</v>
      </c>
      <c r="F10" s="53">
        <v>9</v>
      </c>
      <c r="G10" s="53">
        <v>58</v>
      </c>
      <c r="H10" s="53">
        <v>46</v>
      </c>
      <c r="I10" s="53">
        <v>12</v>
      </c>
      <c r="J10" s="53">
        <v>59</v>
      </c>
      <c r="K10" s="53">
        <v>1.55</v>
      </c>
      <c r="L10" s="51">
        <v>53</v>
      </c>
      <c r="M10" s="51">
        <v>53</v>
      </c>
      <c r="N10" s="53">
        <v>7</v>
      </c>
      <c r="O10" s="53">
        <v>0.18</v>
      </c>
      <c r="P10" s="53">
        <v>17078</v>
      </c>
      <c r="Q10" s="53" t="s">
        <v>2659</v>
      </c>
      <c r="R10" s="53" t="s">
        <v>78</v>
      </c>
      <c r="S10" s="53"/>
      <c r="T10" s="53"/>
      <c r="U10" s="3"/>
      <c r="V10" s="3"/>
      <c r="W10" s="53"/>
    </row>
    <row r="11" spans="1:23">
      <c r="A11" s="1">
        <v>10</v>
      </c>
      <c r="B11" s="53" t="s">
        <v>75</v>
      </c>
      <c r="C11" s="53">
        <v>38</v>
      </c>
      <c r="D11" s="53">
        <v>15</v>
      </c>
      <c r="E11" s="53">
        <v>7</v>
      </c>
      <c r="F11" s="53">
        <v>16</v>
      </c>
      <c r="G11" s="53">
        <v>55</v>
      </c>
      <c r="H11" s="53">
        <v>53</v>
      </c>
      <c r="I11" s="53">
        <v>2</v>
      </c>
      <c r="J11" s="53">
        <v>52</v>
      </c>
      <c r="K11" s="53">
        <v>1.37</v>
      </c>
      <c r="L11" s="53">
        <v>46.2</v>
      </c>
      <c r="M11" s="51">
        <v>66</v>
      </c>
      <c r="N11" s="53">
        <v>-17.600000000000001</v>
      </c>
      <c r="O11" s="53">
        <v>-0.46</v>
      </c>
      <c r="P11" s="53">
        <v>23746</v>
      </c>
      <c r="Q11" s="53" t="s">
        <v>2660</v>
      </c>
      <c r="R11" s="53" t="s">
        <v>76</v>
      </c>
      <c r="S11" s="53"/>
      <c r="T11" s="53"/>
      <c r="U11" s="3"/>
      <c r="V11" s="3"/>
      <c r="W11" s="53"/>
    </row>
    <row r="12" spans="1:23">
      <c r="A12" s="1">
        <v>11</v>
      </c>
      <c r="B12" s="53" t="s">
        <v>85</v>
      </c>
      <c r="C12" s="53">
        <v>38</v>
      </c>
      <c r="D12" s="53">
        <v>11</v>
      </c>
      <c r="E12" s="53">
        <v>12</v>
      </c>
      <c r="F12" s="53">
        <v>15</v>
      </c>
      <c r="G12" s="53">
        <v>40</v>
      </c>
      <c r="H12" s="53">
        <v>49</v>
      </c>
      <c r="I12" s="53">
        <v>-9</v>
      </c>
      <c r="J12" s="53">
        <v>45</v>
      </c>
      <c r="K12" s="53">
        <v>1.18</v>
      </c>
      <c r="L12" s="53">
        <v>39.299999999999997</v>
      </c>
      <c r="M12" s="53">
        <v>48.1</v>
      </c>
      <c r="N12" s="53">
        <v>-8.8000000000000007</v>
      </c>
      <c r="O12" s="53">
        <v>-0.23</v>
      </c>
      <c r="P12" s="53">
        <v>24952</v>
      </c>
      <c r="Q12" s="53" t="s">
        <v>2661</v>
      </c>
      <c r="R12" s="53" t="s">
        <v>86</v>
      </c>
      <c r="S12" s="53"/>
      <c r="T12" s="53"/>
      <c r="U12" s="3"/>
      <c r="V12" s="3"/>
      <c r="W12" s="53"/>
    </row>
    <row r="13" spans="1:23">
      <c r="A13" s="1">
        <v>12</v>
      </c>
      <c r="B13" s="53" t="s">
        <v>81</v>
      </c>
      <c r="C13" s="53">
        <v>38</v>
      </c>
      <c r="D13" s="53">
        <v>11</v>
      </c>
      <c r="E13" s="53">
        <v>11</v>
      </c>
      <c r="F13" s="53">
        <v>16</v>
      </c>
      <c r="G13" s="53">
        <v>38</v>
      </c>
      <c r="H13" s="53">
        <v>47</v>
      </c>
      <c r="I13" s="53">
        <v>-9</v>
      </c>
      <c r="J13" s="53">
        <v>44</v>
      </c>
      <c r="K13" s="53">
        <v>1.1599999999999999</v>
      </c>
      <c r="L13" s="51">
        <v>60</v>
      </c>
      <c r="M13" s="51">
        <v>50</v>
      </c>
      <c r="N13" s="53">
        <v>-3</v>
      </c>
      <c r="O13" s="53">
        <v>-0.08</v>
      </c>
      <c r="P13" s="53">
        <v>40002</v>
      </c>
      <c r="Q13" s="53" t="s">
        <v>2662</v>
      </c>
      <c r="R13" s="53" t="s">
        <v>82</v>
      </c>
      <c r="S13" s="53"/>
      <c r="T13" s="53"/>
      <c r="U13" s="3"/>
      <c r="V13" s="3"/>
      <c r="W13" s="53"/>
    </row>
    <row r="14" spans="1:23">
      <c r="A14" s="1">
        <v>13</v>
      </c>
      <c r="B14" s="53" t="s">
        <v>93</v>
      </c>
      <c r="C14" s="53">
        <v>38</v>
      </c>
      <c r="D14" s="53">
        <v>11</v>
      </c>
      <c r="E14" s="53">
        <v>8</v>
      </c>
      <c r="F14" s="53">
        <v>19</v>
      </c>
      <c r="G14" s="53">
        <v>31</v>
      </c>
      <c r="H14" s="53">
        <v>58</v>
      </c>
      <c r="I14" s="53">
        <v>-27</v>
      </c>
      <c r="J14" s="53">
        <v>41</v>
      </c>
      <c r="K14" s="53">
        <v>1.08</v>
      </c>
      <c r="L14" s="53">
        <v>36.9</v>
      </c>
      <c r="M14" s="51">
        <v>63</v>
      </c>
      <c r="N14" s="53">
        <v>-22.6</v>
      </c>
      <c r="O14" s="53">
        <v>-0.6</v>
      </c>
      <c r="P14" s="53">
        <v>31482</v>
      </c>
      <c r="Q14" s="53" t="s">
        <v>2663</v>
      </c>
      <c r="R14" s="53" t="s">
        <v>94</v>
      </c>
      <c r="S14" s="53"/>
      <c r="T14" s="53"/>
      <c r="U14" s="3"/>
      <c r="V14" s="3"/>
      <c r="W14" s="53"/>
    </row>
    <row r="15" spans="1:23">
      <c r="A15" s="1">
        <v>14</v>
      </c>
      <c r="B15" s="53" t="s">
        <v>91</v>
      </c>
      <c r="C15" s="53">
        <v>38</v>
      </c>
      <c r="D15" s="53">
        <v>11</v>
      </c>
      <c r="E15" s="53">
        <v>7</v>
      </c>
      <c r="F15" s="53">
        <v>20</v>
      </c>
      <c r="G15" s="53">
        <v>42</v>
      </c>
      <c r="H15" s="53">
        <v>55</v>
      </c>
      <c r="I15" s="53">
        <v>-13</v>
      </c>
      <c r="J15" s="53">
        <v>40</v>
      </c>
      <c r="K15" s="53">
        <v>1.05</v>
      </c>
      <c r="L15" s="53">
        <v>49.2</v>
      </c>
      <c r="M15" s="53">
        <v>53</v>
      </c>
      <c r="N15" s="53">
        <v>-3.9</v>
      </c>
      <c r="O15" s="53">
        <v>-0.1</v>
      </c>
      <c r="P15" s="53">
        <v>62462</v>
      </c>
      <c r="Q15" s="53" t="s">
        <v>2664</v>
      </c>
      <c r="R15" s="53" t="s">
        <v>92</v>
      </c>
      <c r="S15" s="53"/>
      <c r="T15" s="53"/>
      <c r="U15" s="3"/>
      <c r="V15" s="3"/>
      <c r="W15" s="53"/>
    </row>
    <row r="16" spans="1:23">
      <c r="A16" s="1">
        <v>15</v>
      </c>
      <c r="B16" s="53" t="s">
        <v>95</v>
      </c>
      <c r="C16" s="53">
        <v>38</v>
      </c>
      <c r="D16" s="53">
        <v>11</v>
      </c>
      <c r="E16" s="53">
        <v>6</v>
      </c>
      <c r="F16" s="53">
        <v>21</v>
      </c>
      <c r="G16" s="53">
        <v>37</v>
      </c>
      <c r="H16" s="53">
        <v>71</v>
      </c>
      <c r="I16" s="53">
        <v>-34</v>
      </c>
      <c r="J16" s="53">
        <v>39</v>
      </c>
      <c r="K16" s="53">
        <v>1.03</v>
      </c>
      <c r="L16" s="53">
        <v>38.6</v>
      </c>
      <c r="M16" s="53">
        <v>63.9</v>
      </c>
      <c r="N16" s="53">
        <v>-25.3</v>
      </c>
      <c r="O16" s="53">
        <v>-0.67</v>
      </c>
      <c r="P16" s="53">
        <v>10362</v>
      </c>
      <c r="Q16" s="53" t="s">
        <v>2665</v>
      </c>
      <c r="R16" s="53" t="s">
        <v>541</v>
      </c>
      <c r="S16" s="53"/>
      <c r="T16" s="53"/>
      <c r="U16" s="3"/>
      <c r="V16" s="3"/>
      <c r="W16" s="53"/>
    </row>
    <row r="17" spans="1:23">
      <c r="A17" s="1">
        <v>16</v>
      </c>
      <c r="B17" s="53" t="s">
        <v>87</v>
      </c>
      <c r="C17" s="53">
        <v>38</v>
      </c>
      <c r="D17" s="53">
        <v>9</v>
      </c>
      <c r="E17" s="53">
        <v>11</v>
      </c>
      <c r="F17" s="53">
        <v>18</v>
      </c>
      <c r="G17" s="53">
        <v>38</v>
      </c>
      <c r="H17" s="53">
        <v>68</v>
      </c>
      <c r="I17" s="53">
        <v>-30</v>
      </c>
      <c r="J17" s="53">
        <v>38</v>
      </c>
      <c r="K17" s="53">
        <v>1</v>
      </c>
      <c r="L17" s="53">
        <v>39.299999999999997</v>
      </c>
      <c r="M17" s="53">
        <v>64.2</v>
      </c>
      <c r="N17" s="53">
        <v>-24.9</v>
      </c>
      <c r="O17" s="53">
        <v>-0.66</v>
      </c>
      <c r="P17" s="53">
        <v>29188</v>
      </c>
      <c r="Q17" s="53" t="s">
        <v>2666</v>
      </c>
      <c r="R17" s="53" t="s">
        <v>88</v>
      </c>
      <c r="S17" s="53"/>
      <c r="T17" s="53"/>
      <c r="U17" s="3"/>
      <c r="V17" s="3"/>
      <c r="W17" s="53"/>
    </row>
    <row r="18" spans="1:23">
      <c r="A18" s="1">
        <v>17</v>
      </c>
      <c r="B18" s="53" t="s">
        <v>96</v>
      </c>
      <c r="C18" s="53">
        <v>38</v>
      </c>
      <c r="D18" s="53">
        <v>8</v>
      </c>
      <c r="E18" s="53">
        <v>12</v>
      </c>
      <c r="F18" s="53">
        <v>18</v>
      </c>
      <c r="G18" s="53">
        <v>34</v>
      </c>
      <c r="H18" s="53">
        <v>57</v>
      </c>
      <c r="I18" s="53">
        <v>-23</v>
      </c>
      <c r="J18" s="53">
        <v>36</v>
      </c>
      <c r="K18" s="53">
        <v>0.95</v>
      </c>
      <c r="L18" s="51">
        <v>48</v>
      </c>
      <c r="M18" s="51">
        <v>57</v>
      </c>
      <c r="N18" s="53">
        <v>-20.5</v>
      </c>
      <c r="O18" s="53">
        <v>-0.54</v>
      </c>
      <c r="P18" s="53">
        <v>37180</v>
      </c>
      <c r="Q18" s="53" t="s">
        <v>2667</v>
      </c>
      <c r="R18" s="53" t="s">
        <v>97</v>
      </c>
      <c r="S18" s="53"/>
      <c r="T18" s="53"/>
      <c r="U18" s="3"/>
      <c r="V18" s="3"/>
      <c r="W18" s="53"/>
    </row>
    <row r="19" spans="1:23">
      <c r="A19" s="1">
        <v>18</v>
      </c>
      <c r="B19" s="53" t="s">
        <v>2646</v>
      </c>
      <c r="C19" s="53">
        <v>38</v>
      </c>
      <c r="D19" s="53">
        <v>9</v>
      </c>
      <c r="E19" s="53">
        <v>7</v>
      </c>
      <c r="F19" s="53">
        <v>22</v>
      </c>
      <c r="G19" s="53">
        <v>51</v>
      </c>
      <c r="H19" s="53">
        <v>68</v>
      </c>
      <c r="I19" s="53">
        <v>-17</v>
      </c>
      <c r="J19" s="53">
        <v>34</v>
      </c>
      <c r="K19" s="53">
        <v>0.89</v>
      </c>
      <c r="L19" s="51">
        <v>45</v>
      </c>
      <c r="M19" s="53">
        <v>63.4</v>
      </c>
      <c r="N19" s="53">
        <v>-12.8</v>
      </c>
      <c r="O19" s="53">
        <v>-0.34</v>
      </c>
      <c r="P19" s="53">
        <v>30193</v>
      </c>
      <c r="Q19" s="53" t="s">
        <v>2668</v>
      </c>
      <c r="R19" s="53" t="s">
        <v>89</v>
      </c>
      <c r="S19" s="53" t="s">
        <v>2669</v>
      </c>
      <c r="T19" s="53"/>
      <c r="U19" s="3"/>
      <c r="V19" s="3"/>
      <c r="W19" s="53"/>
    </row>
    <row r="20" spans="1:23">
      <c r="A20" s="1">
        <v>19</v>
      </c>
      <c r="B20" s="53" t="s">
        <v>2647</v>
      </c>
      <c r="C20" s="53">
        <v>38</v>
      </c>
      <c r="D20" s="53">
        <v>7</v>
      </c>
      <c r="E20" s="53">
        <v>10</v>
      </c>
      <c r="F20" s="53">
        <v>21</v>
      </c>
      <c r="G20" s="53">
        <v>48</v>
      </c>
      <c r="H20" s="53">
        <v>78</v>
      </c>
      <c r="I20" s="53">
        <v>-30</v>
      </c>
      <c r="J20" s="53">
        <v>31</v>
      </c>
      <c r="K20" s="53">
        <v>0.82</v>
      </c>
      <c r="L20" s="51">
        <v>45</v>
      </c>
      <c r="M20" s="53">
        <v>67.2</v>
      </c>
      <c r="N20" s="53">
        <v>-19.8</v>
      </c>
      <c r="O20" s="53">
        <v>-0.52</v>
      </c>
      <c r="P20" s="53">
        <v>34626</v>
      </c>
      <c r="Q20" s="53" t="s">
        <v>2670</v>
      </c>
      <c r="R20" s="53" t="s">
        <v>90</v>
      </c>
      <c r="S20" s="53" t="s">
        <v>2669</v>
      </c>
      <c r="T20" s="53"/>
      <c r="U20" s="3"/>
      <c r="V20" s="3"/>
      <c r="W20" s="53"/>
    </row>
    <row r="21" spans="1:23">
      <c r="A21" s="1">
        <v>20</v>
      </c>
      <c r="B21" s="53" t="s">
        <v>2672</v>
      </c>
      <c r="C21" s="53">
        <v>38</v>
      </c>
      <c r="D21" s="53">
        <v>6</v>
      </c>
      <c r="E21" s="53">
        <v>7</v>
      </c>
      <c r="F21" s="53">
        <v>25</v>
      </c>
      <c r="G21" s="53">
        <v>36</v>
      </c>
      <c r="H21" s="53">
        <v>73</v>
      </c>
      <c r="I21" s="53">
        <v>-37</v>
      </c>
      <c r="J21" s="53">
        <v>25</v>
      </c>
      <c r="K21" s="53">
        <v>0.66</v>
      </c>
      <c r="L21" s="53">
        <v>37.700000000000003</v>
      </c>
      <c r="M21" s="51">
        <v>70</v>
      </c>
      <c r="N21" s="53">
        <v>-23.2</v>
      </c>
      <c r="O21" s="53">
        <v>-0.61</v>
      </c>
      <c r="P21" s="53">
        <v>30440</v>
      </c>
      <c r="Q21" s="53" t="s">
        <v>2671</v>
      </c>
      <c r="R21" s="53" t="s">
        <v>98</v>
      </c>
      <c r="S21" s="53" t="s">
        <v>2669</v>
      </c>
      <c r="T21" s="53"/>
      <c r="U21" s="3"/>
      <c r="V21" s="3"/>
      <c r="W21" s="53"/>
    </row>
    <row r="22" spans="1:23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</row>
    <row r="23" spans="1:23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</row>
    <row r="24" spans="1:23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2" t="s">
        <v>2675</v>
      </c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</row>
    <row r="31" spans="1:23">
      <c r="A31" s="49" t="s">
        <v>2674</v>
      </c>
    </row>
    <row r="32" spans="1:23">
      <c r="A32" s="1" t="s">
        <v>4</v>
      </c>
      <c r="B32" s="49" t="s">
        <v>29</v>
      </c>
      <c r="C32" s="49" t="s">
        <v>10</v>
      </c>
      <c r="D32" s="49" t="s">
        <v>46</v>
      </c>
      <c r="E32" s="49" t="s">
        <v>47</v>
      </c>
      <c r="F32" s="49" t="s">
        <v>48</v>
      </c>
      <c r="G32" s="49" t="s">
        <v>49</v>
      </c>
      <c r="H32" s="49" t="s">
        <v>50</v>
      </c>
      <c r="I32" s="49" t="s">
        <v>51</v>
      </c>
      <c r="J32" s="49" t="s">
        <v>52</v>
      </c>
      <c r="K32" s="49" t="s">
        <v>53</v>
      </c>
      <c r="L32" s="49" t="s">
        <v>23</v>
      </c>
      <c r="M32" s="49" t="s">
        <v>54</v>
      </c>
      <c r="N32" s="49" t="s">
        <v>55</v>
      </c>
      <c r="O32" s="49" t="s">
        <v>56</v>
      </c>
      <c r="P32" s="49" t="s">
        <v>57</v>
      </c>
      <c r="Q32" s="49" t="s">
        <v>58</v>
      </c>
      <c r="R32" s="49" t="s">
        <v>59</v>
      </c>
      <c r="S32" s="49" t="s">
        <v>60</v>
      </c>
      <c r="T32" s="49" t="s">
        <v>60</v>
      </c>
      <c r="U32" s="49" t="s">
        <v>61</v>
      </c>
      <c r="V32" s="49" t="s">
        <v>62</v>
      </c>
    </row>
    <row r="33" spans="1:22">
      <c r="A33" s="1">
        <v>1</v>
      </c>
      <c r="B33" s="49" t="s">
        <v>65</v>
      </c>
      <c r="C33" s="49">
        <v>38</v>
      </c>
      <c r="D33" s="49">
        <v>28</v>
      </c>
      <c r="E33" s="49">
        <v>5</v>
      </c>
      <c r="F33" s="49">
        <v>5</v>
      </c>
      <c r="G33" s="49">
        <v>94</v>
      </c>
      <c r="H33" s="49">
        <v>33</v>
      </c>
      <c r="I33" s="49">
        <v>61</v>
      </c>
      <c r="J33" s="49">
        <v>89</v>
      </c>
      <c r="K33" s="49">
        <v>2.34</v>
      </c>
      <c r="L33" s="49">
        <v>77.7</v>
      </c>
      <c r="M33" s="49">
        <v>31.3</v>
      </c>
      <c r="N33" s="49">
        <v>46.4</v>
      </c>
      <c r="O33" s="49">
        <v>1.22</v>
      </c>
      <c r="P33" s="49">
        <v>53249</v>
      </c>
      <c r="Q33" s="49" t="s">
        <v>2648</v>
      </c>
      <c r="R33" s="49" t="s">
        <v>66</v>
      </c>
      <c r="S33" s="49" t="s">
        <v>2649</v>
      </c>
      <c r="U33" s="3"/>
      <c r="V33" s="3"/>
    </row>
    <row r="34" spans="1:22">
      <c r="A34" s="1">
        <v>2</v>
      </c>
      <c r="B34" s="49" t="s">
        <v>63</v>
      </c>
      <c r="C34" s="49">
        <v>38</v>
      </c>
      <c r="D34" s="49">
        <v>26</v>
      </c>
      <c r="E34" s="49">
        <v>6</v>
      </c>
      <c r="F34" s="49">
        <v>6</v>
      </c>
      <c r="G34" s="49">
        <v>88</v>
      </c>
      <c r="H34" s="49">
        <v>43</v>
      </c>
      <c r="I34" s="49">
        <v>45</v>
      </c>
      <c r="J34" s="49">
        <v>84</v>
      </c>
      <c r="K34" s="49">
        <v>2.21</v>
      </c>
      <c r="L34" s="49">
        <v>71.400000000000006</v>
      </c>
      <c r="M34" s="49">
        <v>42</v>
      </c>
      <c r="N34" s="49">
        <v>29.5</v>
      </c>
      <c r="O34" s="49">
        <v>0.78</v>
      </c>
      <c r="P34" s="49">
        <v>60191</v>
      </c>
      <c r="Q34" s="49" t="s">
        <v>2650</v>
      </c>
      <c r="R34" s="49" t="s">
        <v>64</v>
      </c>
      <c r="S34" s="49" t="s">
        <v>2649</v>
      </c>
      <c r="U34" s="3"/>
      <c r="V34" s="3"/>
    </row>
    <row r="35" spans="1:22">
      <c r="A35" s="1">
        <v>3</v>
      </c>
      <c r="B35" s="49" t="s">
        <v>69</v>
      </c>
      <c r="C35" s="49">
        <v>38</v>
      </c>
      <c r="D35" s="49">
        <v>23</v>
      </c>
      <c r="E35" s="49">
        <v>6</v>
      </c>
      <c r="F35" s="49">
        <v>9</v>
      </c>
      <c r="G35" s="49">
        <v>58</v>
      </c>
      <c r="H35" s="49">
        <v>43</v>
      </c>
      <c r="I35" s="49">
        <v>15</v>
      </c>
      <c r="J35" s="49">
        <v>75</v>
      </c>
      <c r="K35" s="49">
        <v>1.97</v>
      </c>
      <c r="L35" s="49">
        <v>67.7</v>
      </c>
      <c r="M35" s="49">
        <v>50.4</v>
      </c>
      <c r="N35" s="49">
        <v>17.3</v>
      </c>
      <c r="O35" s="49">
        <v>0.45</v>
      </c>
      <c r="P35" s="49">
        <v>73671</v>
      </c>
      <c r="Q35" s="49" t="s">
        <v>2651</v>
      </c>
      <c r="R35" s="49" t="s">
        <v>70</v>
      </c>
      <c r="S35" s="49" t="s">
        <v>2649</v>
      </c>
      <c r="U35" s="3"/>
      <c r="V35" s="3"/>
    </row>
    <row r="36" spans="1:22">
      <c r="A36" s="1">
        <v>4</v>
      </c>
      <c r="B36" s="49" t="s">
        <v>67</v>
      </c>
      <c r="C36" s="49">
        <v>38</v>
      </c>
      <c r="D36" s="49">
        <v>19</v>
      </c>
      <c r="E36" s="49">
        <v>14</v>
      </c>
      <c r="F36" s="49">
        <v>5</v>
      </c>
      <c r="G36" s="49">
        <v>68</v>
      </c>
      <c r="H36" s="49">
        <v>33</v>
      </c>
      <c r="I36" s="49">
        <v>35</v>
      </c>
      <c r="J36" s="49">
        <v>71</v>
      </c>
      <c r="K36" s="49">
        <v>1.87</v>
      </c>
      <c r="L36" s="49">
        <v>71.900000000000006</v>
      </c>
      <c r="M36" s="49">
        <v>39.6</v>
      </c>
      <c r="N36" s="49">
        <v>32.4</v>
      </c>
      <c r="O36" s="49">
        <v>0.85</v>
      </c>
      <c r="P36" s="49">
        <v>52127</v>
      </c>
      <c r="Q36" s="49" t="s">
        <v>2652</v>
      </c>
      <c r="R36" s="49" t="s">
        <v>68</v>
      </c>
      <c r="S36" s="49" t="s">
        <v>2649</v>
      </c>
      <c r="U36" s="3"/>
      <c r="V36" s="3"/>
    </row>
    <row r="37" spans="1:22">
      <c r="A37" s="1">
        <v>5</v>
      </c>
      <c r="B37" s="49" t="s">
        <v>79</v>
      </c>
      <c r="C37" s="49">
        <v>38</v>
      </c>
      <c r="D37" s="49">
        <v>19</v>
      </c>
      <c r="E37" s="49">
        <v>10</v>
      </c>
      <c r="F37" s="49">
        <v>9</v>
      </c>
      <c r="G37" s="49">
        <v>75</v>
      </c>
      <c r="H37" s="49">
        <v>47</v>
      </c>
      <c r="I37" s="49">
        <v>28</v>
      </c>
      <c r="J37" s="49">
        <v>67</v>
      </c>
      <c r="K37" s="49">
        <v>1.76</v>
      </c>
      <c r="L37" s="49">
        <v>72.400000000000006</v>
      </c>
      <c r="M37" s="49">
        <v>50.8</v>
      </c>
      <c r="N37" s="49">
        <v>21.6</v>
      </c>
      <c r="O37" s="49">
        <v>0.56999999999999995</v>
      </c>
      <c r="P37" s="49">
        <v>53163</v>
      </c>
      <c r="Q37" s="49" t="s">
        <v>2653</v>
      </c>
      <c r="R37" s="49" t="s">
        <v>80</v>
      </c>
      <c r="S37" s="49" t="s">
        <v>2654</v>
      </c>
      <c r="U37" s="3"/>
      <c r="V37" s="3"/>
    </row>
    <row r="38" spans="1:22">
      <c r="A38" s="1">
        <v>6</v>
      </c>
      <c r="B38" s="49" t="s">
        <v>73</v>
      </c>
      <c r="C38" s="49">
        <v>38</v>
      </c>
      <c r="D38" s="49">
        <v>18</v>
      </c>
      <c r="E38" s="49">
        <v>8</v>
      </c>
      <c r="F38" s="49">
        <v>12</v>
      </c>
      <c r="G38" s="49">
        <v>72</v>
      </c>
      <c r="H38" s="49">
        <v>53</v>
      </c>
      <c r="I38" s="49">
        <v>19</v>
      </c>
      <c r="J38" s="49">
        <v>62</v>
      </c>
      <c r="K38" s="49">
        <v>1.63</v>
      </c>
      <c r="L38" s="49">
        <v>73.400000000000006</v>
      </c>
      <c r="M38" s="49">
        <v>50.3</v>
      </c>
      <c r="N38" s="49">
        <v>23.2</v>
      </c>
      <c r="O38" s="49">
        <v>0.61</v>
      </c>
      <c r="P38" s="49">
        <v>31477</v>
      </c>
      <c r="Q38" s="49" t="s">
        <v>2655</v>
      </c>
      <c r="R38" s="49" t="s">
        <v>74</v>
      </c>
      <c r="S38" s="49" t="s">
        <v>2654</v>
      </c>
      <c r="U38" s="3"/>
      <c r="V38" s="3"/>
    </row>
    <row r="39" spans="1:22">
      <c r="A39" s="1">
        <v>7</v>
      </c>
      <c r="B39" s="49" t="s">
        <v>83</v>
      </c>
      <c r="C39" s="49">
        <v>38</v>
      </c>
      <c r="D39" s="49">
        <v>18</v>
      </c>
      <c r="E39" s="49">
        <v>7</v>
      </c>
      <c r="F39" s="49">
        <v>13</v>
      </c>
      <c r="G39" s="49">
        <v>51</v>
      </c>
      <c r="H39" s="49">
        <v>46</v>
      </c>
      <c r="I39" s="49">
        <v>5</v>
      </c>
      <c r="J39" s="49">
        <v>61</v>
      </c>
      <c r="K39" s="49">
        <v>1.61</v>
      </c>
      <c r="L39" s="49">
        <v>50.3</v>
      </c>
      <c r="M39" s="49">
        <v>52.6</v>
      </c>
      <c r="N39" s="49">
        <v>-2.2999999999999998</v>
      </c>
      <c r="O39" s="49">
        <v>-0.06</v>
      </c>
      <c r="P39" s="49">
        <v>39485</v>
      </c>
      <c r="Q39" s="49" t="s">
        <v>2656</v>
      </c>
      <c r="R39" s="49" t="s">
        <v>84</v>
      </c>
      <c r="S39" s="49" t="s">
        <v>2657</v>
      </c>
      <c r="U39" s="3"/>
      <c r="V39" s="3"/>
    </row>
    <row r="40" spans="1:22">
      <c r="A40" s="1">
        <v>8</v>
      </c>
      <c r="B40" s="49" t="s">
        <v>71</v>
      </c>
      <c r="C40" s="49">
        <v>38</v>
      </c>
      <c r="D40" s="49">
        <v>18</v>
      </c>
      <c r="E40" s="49">
        <v>6</v>
      </c>
      <c r="F40" s="49">
        <v>14</v>
      </c>
      <c r="G40" s="49">
        <v>70</v>
      </c>
      <c r="H40" s="49">
        <v>63</v>
      </c>
      <c r="I40" s="49">
        <v>7</v>
      </c>
      <c r="J40" s="49">
        <v>60</v>
      </c>
      <c r="K40" s="49">
        <v>1.58</v>
      </c>
      <c r="L40" s="49">
        <v>57.1</v>
      </c>
      <c r="M40" s="49">
        <v>49.7</v>
      </c>
      <c r="N40" s="49">
        <v>7.4</v>
      </c>
      <c r="O40" s="49">
        <v>0.19</v>
      </c>
      <c r="P40" s="49">
        <v>61585</v>
      </c>
      <c r="Q40" s="49" t="s">
        <v>2658</v>
      </c>
      <c r="R40" s="49" t="s">
        <v>72</v>
      </c>
      <c r="U40" s="3"/>
      <c r="V40" s="3"/>
    </row>
    <row r="41" spans="1:22">
      <c r="A41" s="1">
        <v>9</v>
      </c>
      <c r="B41" s="49" t="s">
        <v>77</v>
      </c>
      <c r="C41" s="49">
        <v>38</v>
      </c>
      <c r="D41" s="49">
        <v>15</v>
      </c>
      <c r="E41" s="49">
        <v>14</v>
      </c>
      <c r="F41" s="49">
        <v>9</v>
      </c>
      <c r="G41" s="49">
        <v>58</v>
      </c>
      <c r="H41" s="49">
        <v>46</v>
      </c>
      <c r="I41" s="49">
        <v>12</v>
      </c>
      <c r="J41" s="49">
        <v>59</v>
      </c>
      <c r="K41" s="49">
        <v>1.55</v>
      </c>
      <c r="L41" s="49">
        <v>55.9</v>
      </c>
      <c r="M41" s="49">
        <v>48.9</v>
      </c>
      <c r="N41" s="49">
        <v>7</v>
      </c>
      <c r="O41" s="49">
        <v>0.18</v>
      </c>
      <c r="P41" s="49">
        <v>17078</v>
      </c>
      <c r="Q41" s="49" t="s">
        <v>2659</v>
      </c>
      <c r="R41" s="49" t="s">
        <v>78</v>
      </c>
      <c r="U41" s="3"/>
      <c r="V41" s="3"/>
    </row>
    <row r="42" spans="1:22">
      <c r="A42" s="1">
        <v>10</v>
      </c>
      <c r="B42" s="49" t="s">
        <v>75</v>
      </c>
      <c r="C42" s="49">
        <v>38</v>
      </c>
      <c r="D42" s="49">
        <v>15</v>
      </c>
      <c r="E42" s="49">
        <v>7</v>
      </c>
      <c r="F42" s="49">
        <v>16</v>
      </c>
      <c r="G42" s="49">
        <v>55</v>
      </c>
      <c r="H42" s="49">
        <v>53</v>
      </c>
      <c r="I42" s="49">
        <v>2</v>
      </c>
      <c r="J42" s="49">
        <v>52</v>
      </c>
      <c r="K42" s="49">
        <v>1.37</v>
      </c>
      <c r="L42" s="49">
        <v>46.2</v>
      </c>
      <c r="M42" s="49">
        <v>63.8</v>
      </c>
      <c r="N42" s="49">
        <v>-17.600000000000001</v>
      </c>
      <c r="O42" s="49">
        <v>-0.46</v>
      </c>
      <c r="P42" s="49">
        <v>23746</v>
      </c>
      <c r="Q42" s="49" t="s">
        <v>2660</v>
      </c>
      <c r="R42" s="49" t="s">
        <v>76</v>
      </c>
      <c r="U42" s="3"/>
      <c r="V42" s="3"/>
    </row>
    <row r="43" spans="1:22">
      <c r="A43" s="1">
        <v>11</v>
      </c>
      <c r="B43" s="49" t="s">
        <v>85</v>
      </c>
      <c r="C43" s="49">
        <v>38</v>
      </c>
      <c r="D43" s="49">
        <v>11</v>
      </c>
      <c r="E43" s="49">
        <v>12</v>
      </c>
      <c r="F43" s="49">
        <v>15</v>
      </c>
      <c r="G43" s="49">
        <v>40</v>
      </c>
      <c r="H43" s="49">
        <v>49</v>
      </c>
      <c r="I43" s="49">
        <v>-9</v>
      </c>
      <c r="J43" s="49">
        <v>45</v>
      </c>
      <c r="K43" s="49">
        <v>1.18</v>
      </c>
      <c r="L43" s="49">
        <v>39.299999999999997</v>
      </c>
      <c r="M43" s="49">
        <v>48.1</v>
      </c>
      <c r="N43" s="49">
        <v>-8.8000000000000007</v>
      </c>
      <c r="O43" s="49">
        <v>-0.23</v>
      </c>
      <c r="P43" s="49">
        <v>24952</v>
      </c>
      <c r="Q43" s="49" t="s">
        <v>2661</v>
      </c>
      <c r="R43" s="49" t="s">
        <v>86</v>
      </c>
      <c r="U43" s="3"/>
      <c r="V43" s="3"/>
    </row>
    <row r="44" spans="1:22">
      <c r="A44" s="1">
        <v>12</v>
      </c>
      <c r="B44" s="49" t="s">
        <v>81</v>
      </c>
      <c r="C44" s="49">
        <v>38</v>
      </c>
      <c r="D44" s="49">
        <v>11</v>
      </c>
      <c r="E44" s="49">
        <v>11</v>
      </c>
      <c r="F44" s="49">
        <v>16</v>
      </c>
      <c r="G44" s="49">
        <v>38</v>
      </c>
      <c r="H44" s="49">
        <v>47</v>
      </c>
      <c r="I44" s="49">
        <v>-9</v>
      </c>
      <c r="J44" s="49">
        <v>44</v>
      </c>
      <c r="K44" s="49">
        <v>1.1599999999999999</v>
      </c>
      <c r="L44" s="49">
        <v>49.4</v>
      </c>
      <c r="M44" s="49">
        <v>52.5</v>
      </c>
      <c r="N44" s="49">
        <v>-3</v>
      </c>
      <c r="O44" s="49">
        <v>-0.08</v>
      </c>
      <c r="P44" s="49">
        <v>40002</v>
      </c>
      <c r="Q44" s="49" t="s">
        <v>2662</v>
      </c>
      <c r="R44" s="49" t="s">
        <v>82</v>
      </c>
      <c r="U44" s="3"/>
      <c r="V44" s="3"/>
    </row>
    <row r="45" spans="1:22">
      <c r="A45" s="1">
        <v>13</v>
      </c>
      <c r="B45" s="49" t="s">
        <v>93</v>
      </c>
      <c r="C45" s="49">
        <v>38</v>
      </c>
      <c r="D45" s="49">
        <v>11</v>
      </c>
      <c r="E45" s="49">
        <v>8</v>
      </c>
      <c r="F45" s="49">
        <v>19</v>
      </c>
      <c r="G45" s="49">
        <v>31</v>
      </c>
      <c r="H45" s="49">
        <v>58</v>
      </c>
      <c r="I45" s="49">
        <v>-27</v>
      </c>
      <c r="J45" s="49">
        <v>41</v>
      </c>
      <c r="K45" s="49">
        <v>1.08</v>
      </c>
      <c r="L45" s="49">
        <v>36.9</v>
      </c>
      <c r="M45" s="49">
        <v>59.5</v>
      </c>
      <c r="N45" s="49">
        <v>-22.6</v>
      </c>
      <c r="O45" s="49">
        <v>-0.6</v>
      </c>
      <c r="P45" s="49">
        <v>31482</v>
      </c>
      <c r="Q45" s="49" t="s">
        <v>2663</v>
      </c>
      <c r="R45" s="49" t="s">
        <v>94</v>
      </c>
      <c r="U45" s="3"/>
      <c r="V45" s="3"/>
    </row>
    <row r="46" spans="1:22">
      <c r="A46" s="1">
        <v>14</v>
      </c>
      <c r="B46" s="49" t="s">
        <v>91</v>
      </c>
      <c r="C46" s="49">
        <v>38</v>
      </c>
      <c r="D46" s="49">
        <v>11</v>
      </c>
      <c r="E46" s="49">
        <v>7</v>
      </c>
      <c r="F46" s="49">
        <v>20</v>
      </c>
      <c r="G46" s="49">
        <v>42</v>
      </c>
      <c r="H46" s="49">
        <v>55</v>
      </c>
      <c r="I46" s="49">
        <v>-13</v>
      </c>
      <c r="J46" s="49">
        <v>40</v>
      </c>
      <c r="K46" s="49">
        <v>1.05</v>
      </c>
      <c r="L46" s="49">
        <v>49.2</v>
      </c>
      <c r="M46" s="49">
        <v>53</v>
      </c>
      <c r="N46" s="49">
        <v>-3.9</v>
      </c>
      <c r="O46" s="49">
        <v>-0.1</v>
      </c>
      <c r="P46" s="49">
        <v>62462</v>
      </c>
      <c r="Q46" s="49" t="s">
        <v>2664</v>
      </c>
      <c r="R46" s="49" t="s">
        <v>92</v>
      </c>
      <c r="U46" s="3"/>
      <c r="V46" s="3"/>
    </row>
    <row r="47" spans="1:22">
      <c r="A47" s="1">
        <v>15</v>
      </c>
      <c r="B47" s="49" t="s">
        <v>95</v>
      </c>
      <c r="C47" s="49">
        <v>38</v>
      </c>
      <c r="D47" s="49">
        <v>11</v>
      </c>
      <c r="E47" s="49">
        <v>6</v>
      </c>
      <c r="F47" s="49">
        <v>21</v>
      </c>
      <c r="G47" s="49">
        <v>37</v>
      </c>
      <c r="H47" s="49">
        <v>71</v>
      </c>
      <c r="I47" s="49">
        <v>-34</v>
      </c>
      <c r="J47" s="49">
        <v>39</v>
      </c>
      <c r="K47" s="49">
        <v>1.03</v>
      </c>
      <c r="L47" s="49">
        <v>38.6</v>
      </c>
      <c r="M47" s="49">
        <v>63.9</v>
      </c>
      <c r="N47" s="49">
        <v>-25.3</v>
      </c>
      <c r="O47" s="49">
        <v>-0.67</v>
      </c>
      <c r="P47" s="49">
        <v>10362</v>
      </c>
      <c r="Q47" s="49" t="s">
        <v>2665</v>
      </c>
      <c r="R47" s="49" t="s">
        <v>541</v>
      </c>
      <c r="U47" s="3"/>
      <c r="V47" s="3"/>
    </row>
    <row r="48" spans="1:22">
      <c r="A48" s="1">
        <v>16</v>
      </c>
      <c r="B48" s="49" t="s">
        <v>87</v>
      </c>
      <c r="C48" s="49">
        <v>38</v>
      </c>
      <c r="D48" s="49">
        <v>9</v>
      </c>
      <c r="E48" s="49">
        <v>11</v>
      </c>
      <c r="F48" s="49">
        <v>18</v>
      </c>
      <c r="G48" s="49">
        <v>38</v>
      </c>
      <c r="H48" s="49">
        <v>68</v>
      </c>
      <c r="I48" s="49">
        <v>-30</v>
      </c>
      <c r="J48" s="49">
        <v>38</v>
      </c>
      <c r="K48" s="49">
        <v>1</v>
      </c>
      <c r="L48" s="49">
        <v>39.299999999999997</v>
      </c>
      <c r="M48" s="49">
        <v>64.2</v>
      </c>
      <c r="N48" s="49">
        <v>-24.9</v>
      </c>
      <c r="O48" s="49">
        <v>-0.66</v>
      </c>
      <c r="P48" s="49">
        <v>29188</v>
      </c>
      <c r="Q48" s="49" t="s">
        <v>2666</v>
      </c>
      <c r="R48" s="49" t="s">
        <v>88</v>
      </c>
      <c r="U48" s="3"/>
      <c r="V48" s="3"/>
    </row>
    <row r="49" spans="1:22">
      <c r="A49" s="1">
        <v>17</v>
      </c>
      <c r="B49" s="49" t="s">
        <v>96</v>
      </c>
      <c r="C49" s="49">
        <v>38</v>
      </c>
      <c r="D49" s="49">
        <v>8</v>
      </c>
      <c r="E49" s="49">
        <v>12</v>
      </c>
      <c r="F49" s="49">
        <v>18</v>
      </c>
      <c r="G49" s="49">
        <v>34</v>
      </c>
      <c r="H49" s="49">
        <v>57</v>
      </c>
      <c r="I49" s="49">
        <v>-23</v>
      </c>
      <c r="J49" s="49">
        <v>36</v>
      </c>
      <c r="K49" s="49">
        <v>0.95</v>
      </c>
      <c r="L49" s="49">
        <v>45.2</v>
      </c>
      <c r="M49" s="49">
        <v>65.7</v>
      </c>
      <c r="N49" s="49">
        <v>-20.5</v>
      </c>
      <c r="O49" s="49">
        <v>-0.54</v>
      </c>
      <c r="P49" s="49">
        <v>37180</v>
      </c>
      <c r="Q49" s="49" t="s">
        <v>2667</v>
      </c>
      <c r="R49" s="49" t="s">
        <v>97</v>
      </c>
      <c r="U49" s="3"/>
      <c r="V49" s="3"/>
    </row>
    <row r="50" spans="1:22">
      <c r="A50" s="1">
        <v>18</v>
      </c>
      <c r="B50" s="49" t="s">
        <v>2646</v>
      </c>
      <c r="C50" s="49">
        <v>38</v>
      </c>
      <c r="D50" s="49">
        <v>9</v>
      </c>
      <c r="E50" s="49">
        <v>7</v>
      </c>
      <c r="F50" s="49">
        <v>22</v>
      </c>
      <c r="G50" s="49">
        <v>51</v>
      </c>
      <c r="H50" s="49">
        <v>68</v>
      </c>
      <c r="I50" s="49">
        <v>-17</v>
      </c>
      <c r="J50" s="49">
        <v>34</v>
      </c>
      <c r="K50" s="49">
        <v>0.89</v>
      </c>
      <c r="L50" s="49">
        <v>50.6</v>
      </c>
      <c r="M50" s="49">
        <v>63.4</v>
      </c>
      <c r="N50" s="49">
        <v>-12.8</v>
      </c>
      <c r="O50" s="49">
        <v>-0.34</v>
      </c>
      <c r="P50" s="49">
        <v>30193</v>
      </c>
      <c r="Q50" s="49" t="s">
        <v>2668</v>
      </c>
      <c r="R50" s="49" t="s">
        <v>89</v>
      </c>
      <c r="S50" s="49" t="s">
        <v>2669</v>
      </c>
      <c r="U50" s="3"/>
      <c r="V50" s="3"/>
    </row>
    <row r="51" spans="1:22">
      <c r="A51" s="1">
        <v>19</v>
      </c>
      <c r="B51" s="49" t="s">
        <v>2647</v>
      </c>
      <c r="C51" s="49">
        <v>38</v>
      </c>
      <c r="D51" s="49">
        <v>7</v>
      </c>
      <c r="E51" s="49">
        <v>10</v>
      </c>
      <c r="F51" s="49">
        <v>21</v>
      </c>
      <c r="G51" s="49">
        <v>48</v>
      </c>
      <c r="H51" s="49">
        <v>78</v>
      </c>
      <c r="I51" s="49">
        <v>-30</v>
      </c>
      <c r="J51" s="49">
        <v>31</v>
      </c>
      <c r="K51" s="49">
        <v>0.82</v>
      </c>
      <c r="L51" s="49">
        <v>47.4</v>
      </c>
      <c r="M51" s="49">
        <v>67.2</v>
      </c>
      <c r="N51" s="49">
        <v>-19.8</v>
      </c>
      <c r="O51" s="49">
        <v>-0.52</v>
      </c>
      <c r="P51" s="49">
        <v>34626</v>
      </c>
      <c r="Q51" s="49" t="s">
        <v>2670</v>
      </c>
      <c r="R51" s="49" t="s">
        <v>90</v>
      </c>
      <c r="S51" s="49" t="s">
        <v>2669</v>
      </c>
      <c r="U51" s="3"/>
      <c r="V51" s="3"/>
    </row>
    <row r="52" spans="1:22">
      <c r="A52" s="1">
        <v>20</v>
      </c>
      <c r="B52" s="49" t="s">
        <v>2672</v>
      </c>
      <c r="C52" s="49">
        <v>38</v>
      </c>
      <c r="D52" s="49">
        <v>6</v>
      </c>
      <c r="E52" s="49">
        <v>7</v>
      </c>
      <c r="F52" s="49">
        <v>25</v>
      </c>
      <c r="G52" s="49">
        <v>36</v>
      </c>
      <c r="H52" s="49">
        <v>73</v>
      </c>
      <c r="I52" s="49">
        <v>-37</v>
      </c>
      <c r="J52" s="49">
        <v>25</v>
      </c>
      <c r="K52" s="49">
        <v>0.66</v>
      </c>
      <c r="L52" s="49">
        <v>37.700000000000003</v>
      </c>
      <c r="M52" s="49">
        <v>60.9</v>
      </c>
      <c r="N52" s="49">
        <v>-23.2</v>
      </c>
      <c r="O52" s="49">
        <v>-0.61</v>
      </c>
      <c r="P52" s="49">
        <v>30440</v>
      </c>
      <c r="Q52" s="49" t="s">
        <v>2671</v>
      </c>
      <c r="R52" s="49" t="s">
        <v>98</v>
      </c>
      <c r="S52" s="49" t="s">
        <v>2669</v>
      </c>
      <c r="U52" s="3"/>
      <c r="V52" s="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26"/>
  <sheetViews>
    <sheetView workbookViewId="0">
      <selection activeCell="L34" sqref="L34"/>
    </sheetView>
  </sheetViews>
  <sheetFormatPr defaultRowHeight="15"/>
  <cols>
    <col min="1" max="1" width="18.625" style="20" customWidth="1"/>
    <col min="2" max="2" width="9" style="12"/>
    <col min="3" max="4" width="5.75" style="18" customWidth="1"/>
    <col min="5" max="5" width="9" style="12"/>
    <col min="6" max="6" width="7.5" style="12" customWidth="1"/>
    <col min="7" max="7" width="9" style="12"/>
    <col min="8" max="8" width="8.625" style="12" customWidth="1"/>
    <col min="9" max="9" width="9" style="12"/>
    <col min="10" max="10" width="8.5" style="12" customWidth="1"/>
    <col min="11" max="11" width="9" style="17"/>
    <col min="12" max="12" width="11.5" style="18" customWidth="1"/>
    <col min="13" max="13" width="12.375" style="12" customWidth="1"/>
    <col min="14" max="14" width="9" style="12"/>
    <col min="15" max="15" width="11.5" style="12" customWidth="1"/>
    <col min="16" max="16384" width="9" style="12"/>
  </cols>
  <sheetData>
    <row r="1" spans="1:17" s="7" customFormat="1" ht="15.75" thickBot="1">
      <c r="A1" s="19" t="s">
        <v>652</v>
      </c>
      <c r="B1" s="7" t="s">
        <v>1055</v>
      </c>
      <c r="C1" s="25" t="s">
        <v>10</v>
      </c>
      <c r="D1" s="25" t="s">
        <v>54</v>
      </c>
      <c r="E1" s="8" t="s">
        <v>61</v>
      </c>
      <c r="F1" s="45" t="str">
        <f>[1]TRANSFER!$G251</f>
        <v>FxG/90</v>
      </c>
      <c r="G1" s="7" t="s">
        <v>62</v>
      </c>
      <c r="H1" s="46" t="str">
        <f>[1]TRANSFER!$J251</f>
        <v>FxGA/90</v>
      </c>
      <c r="I1" s="7" t="s">
        <v>56</v>
      </c>
      <c r="J1" s="7" t="s">
        <v>1056</v>
      </c>
      <c r="K1" s="9">
        <v>0.4</v>
      </c>
      <c r="L1" s="10" t="s">
        <v>1058</v>
      </c>
      <c r="M1" s="7" t="s">
        <v>1057</v>
      </c>
      <c r="N1" s="9">
        <v>-0.6</v>
      </c>
      <c r="O1" s="11" t="s">
        <v>1059</v>
      </c>
      <c r="P1" s="47">
        <f>IF([1]INFO!$B$24=1,K1*[1]INFO!$D$24,K1)</f>
        <v>0.4</v>
      </c>
      <c r="Q1" s="47">
        <f>IF([1]INFO!$B$24=1,N1*[1]INFO!$D$24,N1)</f>
        <v>-0.6</v>
      </c>
    </row>
    <row r="2" spans="1:17">
      <c r="A2" s="20" t="str">
        <f>[2]TEAMS!$F2</f>
        <v>Arsenal</v>
      </c>
      <c r="B2" s="20" t="str">
        <f>[2]TEAMS!$J2</f>
        <v>ARS</v>
      </c>
      <c r="C2" s="18">
        <f>VLOOKUP($A2,'2223Table'!$B$1:$C$21,MATCH("MP",'2223Table'!$B$1:$C$1,0),0)</f>
        <v>38</v>
      </c>
      <c r="D2" s="18">
        <f>VLOOKUP($A2,'2223Table'!$B$1:$M$21,MATCH("xGA",'2223Table'!$B$1:$M$1,0),0)</f>
        <v>42</v>
      </c>
      <c r="E2" s="13">
        <f>(VLOOKUP($A2,'2223Table'!$B$1:$M$25,MATCH("xG",'2223Table'!$B$1:$V$1,0),0))/(VLOOKUP($A2,'2223Table'!$B$1:$M$25,MATCH("MP",'2223Table'!$B$1:$V$1,0),0))</f>
        <v>1.8789473684210527</v>
      </c>
      <c r="F2" s="13">
        <f>IFERROR(VLOOKUP(B2,[1]TRANSFER!$E$251:$O$271,MATCH($F$1,[1]TRANSFER!$E$251:$O$251,0),0),0)</f>
        <v>0</v>
      </c>
      <c r="G2" s="13">
        <f>(VLOOKUP($A2,'2223Table'!$B$1:$M$25,MATCH("xGA",'2223Table'!$B$1:$X$1,0),0))/(VLOOKUP($A2,'2223Table'!$B$1:$M$25,MATCH("MP",'2223Table'!$B$1:$X$1,0),0))</f>
        <v>1.1052631578947369</v>
      </c>
      <c r="H2" s="13">
        <f>IFERROR(VLOOKUP(B2,[1]TRANSFER!$E$251:$O$271,MATCH($H$1,[1]TRANSFER!$E$251:$O$251,0),0),0)</f>
        <v>0</v>
      </c>
      <c r="I2" s="13">
        <f>VLOOKUP($A2,'2223Table'!$B$1:$O$21,MATCH("xGD/90",'2223Table'!$B$1:$O$1,0),0)</f>
        <v>0.78</v>
      </c>
      <c r="J2" s="13">
        <f>IF([1]INFO!$B$24=1,$F$22-F2,$E$22-E2)</f>
        <v>-0.4517105263157899</v>
      </c>
      <c r="K2" s="14">
        <f>J2*$P$1</f>
        <v>-0.18068421052631597</v>
      </c>
      <c r="L2" s="15">
        <f t="shared" ref="L2:L21" si="0">1+K2</f>
        <v>0.819315789473684</v>
      </c>
      <c r="M2" s="13">
        <f>IF([1]INFO!$B$24=1,$H$22-H2,$G$22-G2)</f>
        <v>0.33105263157894771</v>
      </c>
      <c r="N2" s="13">
        <f>M2*$Q$1</f>
        <v>-0.19863157894736863</v>
      </c>
      <c r="O2" s="16">
        <f>1+N2</f>
        <v>0.8013684210526314</v>
      </c>
    </row>
    <row r="3" spans="1:17">
      <c r="A3" s="20" t="str">
        <f>[2]TEAMS!$F3</f>
        <v>Aston Villa</v>
      </c>
      <c r="B3" s="20" t="str">
        <f>[2]TEAMS!$J3</f>
        <v>AVL</v>
      </c>
      <c r="C3" s="18">
        <f>VLOOKUP($A3,'2223Table'!$B$1:$C$21,MATCH("MP",'2223Table'!$B$1:$C$1,0),0)</f>
        <v>38</v>
      </c>
      <c r="D3" s="18">
        <f>VLOOKUP($A3,'2223Table'!$B$1:$M$21,MATCH("xGA",'2223Table'!$B$1:$M$1,0),0)</f>
        <v>50</v>
      </c>
      <c r="E3" s="13">
        <f>(VLOOKUP($A3,'2223Table'!$B$1:$M$25,MATCH("xG",'2223Table'!$B$1:$V$1,0),0))/(VLOOKUP($A3,'2223Table'!$B$1:$M$25,MATCH("MP",'2223Table'!$B$1:$V$1,0),0))</f>
        <v>1.368421052631579</v>
      </c>
      <c r="F3" s="13">
        <f>IFERROR(VLOOKUP(B3,[1]TRANSFER!$E$251:$O$271,MATCH($F$1,[1]TRANSFER!$E$251:$O$251,0),0),0)</f>
        <v>0</v>
      </c>
      <c r="G3" s="13">
        <f>(VLOOKUP($A3,'2223Table'!$B$1:$M$25,MATCH("xGA",'2223Table'!$B$1:$X$1,0),0))/(VLOOKUP($A3,'2223Table'!$B$1:$M$25,MATCH("MP",'2223Table'!$B$1:$X$1,0),0))</f>
        <v>1.3157894736842106</v>
      </c>
      <c r="H3" s="13">
        <f>IFERROR(VLOOKUP(B3,[1]TRANSFER!$E$251:$O$271,MATCH($H$1,[1]TRANSFER!$E$251:$O$251,0),0),0)</f>
        <v>0</v>
      </c>
      <c r="I3" s="13">
        <f>VLOOKUP($A3,'2223Table'!$B$1:$O$21,MATCH("xGD/90",'2223Table'!$B$1:$O$1,0),0)</f>
        <v>-0.06</v>
      </c>
      <c r="J3" s="13">
        <f>IF([1]INFO!$B$24=1,$F$22-F3,$E$22-E3)</f>
        <v>5.8815789473683822E-2</v>
      </c>
      <c r="K3" s="14">
        <f t="shared" ref="K3:K21" si="1">J3*$P$1</f>
        <v>2.3526315789473531E-2</v>
      </c>
      <c r="L3" s="15">
        <f t="shared" si="0"/>
        <v>1.0235263157894736</v>
      </c>
      <c r="M3" s="13">
        <f>IF([1]INFO!$B$24=1,$H$22-H3,$G$22-G3)</f>
        <v>0.12052631578947404</v>
      </c>
      <c r="N3" s="13">
        <f t="shared" ref="N3:N21" si="2">M3*$Q$1</f>
        <v>-7.2315789473684416E-2</v>
      </c>
      <c r="O3" s="16">
        <f t="shared" ref="O3:O21" si="3">1+N3</f>
        <v>0.92768421052631556</v>
      </c>
    </row>
    <row r="4" spans="1:17">
      <c r="A4" s="20" t="str">
        <f>[2]TEAMS!$F4</f>
        <v>Bournemouth</v>
      </c>
      <c r="B4" s="20" t="str">
        <f>[2]TEAMS!$J4</f>
        <v>BOU</v>
      </c>
      <c r="C4" s="18">
        <f>VLOOKUP($A4,'2223Table'!$B$1:$C$21,MATCH("MP",'2223Table'!$B$1:$C$1,0),0)</f>
        <v>38</v>
      </c>
      <c r="D4" s="18">
        <f>VLOOKUP($A4,'2223Table'!$B$1:$M$21,MATCH("xGA",'2223Table'!$B$1:$M$1,0),0)</f>
        <v>63.9</v>
      </c>
      <c r="E4" s="13">
        <f>(VLOOKUP($A4,'2223Table'!$B$1:$M$25,MATCH("xG",'2223Table'!$B$1:$V$1,0),0))/(VLOOKUP($A4,'2223Table'!$B$1:$M$25,MATCH("MP",'2223Table'!$B$1:$V$1,0),0))</f>
        <v>1.0157894736842106</v>
      </c>
      <c r="F4" s="13">
        <f>IFERROR(VLOOKUP(B4,[1]TRANSFER!$E$251:$O$271,MATCH($F$1,[1]TRANSFER!$E$251:$O$251,0),0),0)</f>
        <v>0</v>
      </c>
      <c r="G4" s="13">
        <f>(VLOOKUP($A4,'2223Table'!$B$1:$M$25,MATCH("xGA",'2223Table'!$B$1:$X$1,0),0))/(VLOOKUP($A4,'2223Table'!$B$1:$M$25,MATCH("MP",'2223Table'!$B$1:$X$1,0),0))</f>
        <v>1.6815789473684211</v>
      </c>
      <c r="H4" s="13">
        <f>IFERROR(VLOOKUP(B4,[1]TRANSFER!$E$251:$O$271,MATCH($H$1,[1]TRANSFER!$E$251:$O$251,0),0),0)</f>
        <v>0</v>
      </c>
      <c r="I4" s="13">
        <f>VLOOKUP($A4,'2223Table'!$B$1:$O$21,MATCH("xGD/90",'2223Table'!$B$1:$O$1,0),0)</f>
        <v>-0.67</v>
      </c>
      <c r="J4" s="13">
        <f>IF([1]INFO!$B$24=1,$F$22-F4,$E$22-E4)</f>
        <v>0.41144736842105223</v>
      </c>
      <c r="K4" s="14">
        <f t="shared" si="1"/>
        <v>0.16457894736842091</v>
      </c>
      <c r="L4" s="15">
        <f t="shared" si="0"/>
        <v>1.1645789473684209</v>
      </c>
      <c r="M4" s="13">
        <f>IF([1]INFO!$B$24=1,$H$22-H4,$G$22-G4)</f>
        <v>-0.24526315789473641</v>
      </c>
      <c r="N4" s="13">
        <f t="shared" si="2"/>
        <v>0.14715789473684185</v>
      </c>
      <c r="O4" s="16">
        <f t="shared" si="3"/>
        <v>1.1471578947368419</v>
      </c>
    </row>
    <row r="5" spans="1:17">
      <c r="A5" s="20" t="str">
        <f>[2]TEAMS!$F5</f>
        <v>Brentford</v>
      </c>
      <c r="B5" s="20" t="str">
        <f>[2]TEAMS!$J5</f>
        <v>BRE</v>
      </c>
      <c r="C5" s="18">
        <f>VLOOKUP($A5,'2223Table'!$B$1:$C$21,MATCH("MP",'2223Table'!$B$1:$C$1,0),0)</f>
        <v>38</v>
      </c>
      <c r="D5" s="18">
        <f>VLOOKUP($A5,'2223Table'!$B$1:$M$21,MATCH("xGA",'2223Table'!$B$1:$M$1,0),0)</f>
        <v>53</v>
      </c>
      <c r="E5" s="13">
        <f>(VLOOKUP($A5,'2223Table'!$B$1:$M$25,MATCH("xG",'2223Table'!$B$1:$V$1,0),0))/(VLOOKUP($A5,'2223Table'!$B$1:$M$25,MATCH("MP",'2223Table'!$B$1:$V$1,0),0))</f>
        <v>1.3947368421052631</v>
      </c>
      <c r="F5" s="13">
        <f>IFERROR(VLOOKUP(B5,[1]TRANSFER!$E$251:$O$271,MATCH($F$1,[1]TRANSFER!$E$251:$O$251,0),0),0)</f>
        <v>0</v>
      </c>
      <c r="G5" s="13">
        <f>(VLOOKUP($A5,'2223Table'!$B$1:$M$25,MATCH("xGA",'2223Table'!$B$1:$X$1,0),0))/(VLOOKUP($A5,'2223Table'!$B$1:$M$25,MATCH("MP",'2223Table'!$B$1:$X$1,0),0))</f>
        <v>1.3947368421052631</v>
      </c>
      <c r="H5" s="13">
        <f>IFERROR(VLOOKUP(B5,[1]TRANSFER!$E$251:$O$271,MATCH($H$1,[1]TRANSFER!$E$251:$O$251,0),0),0)</f>
        <v>0</v>
      </c>
      <c r="I5" s="13">
        <f>VLOOKUP($A5,'2223Table'!$B$1:$O$21,MATCH("xGD/90",'2223Table'!$B$1:$O$1,0),0)</f>
        <v>0.18</v>
      </c>
      <c r="J5" s="13">
        <f>IF([1]INFO!$B$24=1,$F$22-F5,$E$22-E5)</f>
        <v>3.2499999999999751E-2</v>
      </c>
      <c r="K5" s="14">
        <f t="shared" si="1"/>
        <v>1.2999999999999901E-2</v>
      </c>
      <c r="L5" s="15">
        <f t="shared" si="0"/>
        <v>1.0129999999999999</v>
      </c>
      <c r="M5" s="13">
        <f>IF([1]INFO!$B$24=1,$H$22-H5,$G$22-G5)</f>
        <v>4.1578947368421604E-2</v>
      </c>
      <c r="N5" s="13">
        <f t="shared" si="2"/>
        <v>-2.4947368421052961E-2</v>
      </c>
      <c r="O5" s="16">
        <f t="shared" si="3"/>
        <v>0.97505263157894706</v>
      </c>
    </row>
    <row r="6" spans="1:17">
      <c r="A6" s="20" t="str">
        <f>[2]TEAMS!$F6</f>
        <v>Brighton</v>
      </c>
      <c r="B6" s="20" t="str">
        <f>[2]TEAMS!$J6</f>
        <v>BHA</v>
      </c>
      <c r="C6" s="18">
        <f>VLOOKUP($A6,'2223Table'!$B$1:$C$21,MATCH("MP",'2223Table'!$B$1:$C$1,0),0)</f>
        <v>38</v>
      </c>
      <c r="D6" s="18">
        <f>VLOOKUP($A6,'2223Table'!$B$1:$M$21,MATCH("xGA",'2223Table'!$B$1:$M$1,0),0)</f>
        <v>50.3</v>
      </c>
      <c r="E6" s="13">
        <f>(VLOOKUP($A6,'2223Table'!$B$1:$M$25,MATCH("xG",'2223Table'!$B$1:$V$1,0),0))/(VLOOKUP($A6,'2223Table'!$B$1:$M$25,MATCH("MP",'2223Table'!$B$1:$V$1,0),0))</f>
        <v>1.9315789473684213</v>
      </c>
      <c r="F6" s="13">
        <f>IFERROR(VLOOKUP(B6,[1]TRANSFER!$E$251:$O$271,MATCH($F$1,[1]TRANSFER!$E$251:$O$251,0),0),0)</f>
        <v>0</v>
      </c>
      <c r="G6" s="13">
        <f>(VLOOKUP($A6,'2223Table'!$B$1:$M$25,MATCH("xGA",'2223Table'!$B$1:$X$1,0),0))/(VLOOKUP($A6,'2223Table'!$B$1:$M$25,MATCH("MP",'2223Table'!$B$1:$X$1,0),0))</f>
        <v>1.3236842105263158</v>
      </c>
      <c r="H6" s="13">
        <f>IFERROR(VLOOKUP(B6,[1]TRANSFER!$E$251:$O$271,MATCH($H$1,[1]TRANSFER!$E$251:$O$251,0),0),0)</f>
        <v>0</v>
      </c>
      <c r="I6" s="13">
        <f>VLOOKUP($A6,'2223Table'!$B$1:$O$21,MATCH("xGD/90",'2223Table'!$B$1:$O$1,0),0)</f>
        <v>0.61</v>
      </c>
      <c r="J6" s="13">
        <f>IF([1]INFO!$B$24=1,$F$22-F6,$E$22-E6)</f>
        <v>-0.50434210526315848</v>
      </c>
      <c r="K6" s="14">
        <f t="shared" si="1"/>
        <v>-0.20173684210526341</v>
      </c>
      <c r="L6" s="15">
        <f t="shared" si="0"/>
        <v>0.79826315789473656</v>
      </c>
      <c r="M6" s="13">
        <f>IF([1]INFO!$B$24=1,$H$22-H6,$G$22-G6)</f>
        <v>0.11263157894736886</v>
      </c>
      <c r="N6" s="13">
        <f t="shared" si="2"/>
        <v>-6.7578947368421308E-2</v>
      </c>
      <c r="O6" s="16">
        <f t="shared" si="3"/>
        <v>0.93242105263157871</v>
      </c>
    </row>
    <row r="7" spans="1:17">
      <c r="A7" s="20" t="str">
        <f>[2]TEAMS!$F7</f>
        <v>Burnley</v>
      </c>
      <c r="B7" s="20" t="str">
        <f>[2]TEAMS!$J7</f>
        <v>BUR</v>
      </c>
      <c r="C7" s="18">
        <f>VLOOKUP($A7,'2223Table'!$B$1:$C$21,MATCH("MP",'2223Table'!$B$1:$C$1,0),0)</f>
        <v>38</v>
      </c>
      <c r="D7" s="18">
        <f>VLOOKUP($A7,'2223Table'!$B$1:$M$21,MATCH("xGA",'2223Table'!$B$1:$M$1,0),0)</f>
        <v>63.4</v>
      </c>
      <c r="E7" s="13">
        <f>(VLOOKUP($A7,'2223Table'!$B$1:$M$25,MATCH("xG",'2223Table'!$B$1:$V$1,0),0))/(VLOOKUP($A7,'2223Table'!$B$1:$M$25,MATCH("MP",'2223Table'!$B$1:$V$1,0),0))</f>
        <v>1.1842105263157894</v>
      </c>
      <c r="F7" s="13">
        <f>IFERROR(VLOOKUP(B7,[1]TRANSFER!$E$251:$O$271,MATCH($F$1,[1]TRANSFER!$E$251:$O$251,0),0),0)</f>
        <v>0</v>
      </c>
      <c r="G7" s="13">
        <f>(VLOOKUP($A7,'2223Table'!$B$1:$M$25,MATCH("xGA",'2223Table'!$B$1:$X$1,0),0))/(VLOOKUP($A7,'2223Table'!$B$1:$M$25,MATCH("MP",'2223Table'!$B$1:$X$1,0),0))</f>
        <v>1.6684210526315788</v>
      </c>
      <c r="H7" s="13">
        <f>IFERROR(VLOOKUP(B7,[1]TRANSFER!$E$251:$O$271,MATCH($H$1,[1]TRANSFER!$E$251:$O$251,0),0),0)</f>
        <v>0</v>
      </c>
      <c r="I7" s="13">
        <f>VLOOKUP($A7,'2223Table'!$B$1:$O$21,MATCH("xGD/90",'2223Table'!$B$1:$O$1,0),0)</f>
        <v>-0.34</v>
      </c>
      <c r="J7" s="13">
        <f>IF([1]INFO!$B$24=1,$F$22-F7,$E$22-E7)</f>
        <v>0.24302631578947342</v>
      </c>
      <c r="K7" s="14">
        <f t="shared" si="1"/>
        <v>9.7210526315789372E-2</v>
      </c>
      <c r="L7" s="15">
        <f t="shared" si="0"/>
        <v>1.0972105263157894</v>
      </c>
      <c r="M7" s="13">
        <f>IF([1]INFO!$B$24=1,$H$22-H7,$G$22-G7)</f>
        <v>-0.23210526315789415</v>
      </c>
      <c r="N7" s="13">
        <f t="shared" si="2"/>
        <v>0.13926315789473648</v>
      </c>
      <c r="O7" s="16">
        <f t="shared" si="3"/>
        <v>1.1392631578947365</v>
      </c>
    </row>
    <row r="8" spans="1:17">
      <c r="A8" s="20" t="str">
        <f>[2]TEAMS!$F8</f>
        <v>Chelsea</v>
      </c>
      <c r="B8" s="20" t="str">
        <f>[2]TEAMS!$J8</f>
        <v>CHE</v>
      </c>
      <c r="C8" s="18">
        <f>VLOOKUP($A8,'2223Table'!$B$1:$C$21,MATCH("MP",'2223Table'!$B$1:$C$1,0),0)</f>
        <v>38</v>
      </c>
      <c r="D8" s="18">
        <f>VLOOKUP($A8,'2223Table'!$B$1:$M$21,MATCH("xGA",'2223Table'!$B$1:$M$1,0),0)</f>
        <v>50</v>
      </c>
      <c r="E8" s="13">
        <f>(VLOOKUP($A8,'2223Table'!$B$1:$M$25,MATCH("xG",'2223Table'!$B$1:$V$1,0),0))/(VLOOKUP($A8,'2223Table'!$B$1:$M$25,MATCH("MP",'2223Table'!$B$1:$V$1,0),0))</f>
        <v>1.5789473684210527</v>
      </c>
      <c r="F8" s="13">
        <f>IFERROR(VLOOKUP(B8,[1]TRANSFER!$E$251:$O$271,MATCH($F$1,[1]TRANSFER!$E$251:$O$251,0),0),0)</f>
        <v>0</v>
      </c>
      <c r="G8" s="13">
        <f>(VLOOKUP($A8,'2223Table'!$B$1:$M$25,MATCH("xGA",'2223Table'!$B$1:$X$1,0),0))/(VLOOKUP($A8,'2223Table'!$B$1:$M$25,MATCH("MP",'2223Table'!$B$1:$X$1,0),0))</f>
        <v>1.3157894736842106</v>
      </c>
      <c r="H8" s="13">
        <f>IFERROR(VLOOKUP(B8,[1]TRANSFER!$E$251:$O$271,MATCH($H$1,[1]TRANSFER!$E$251:$O$251,0),0),0)</f>
        <v>0</v>
      </c>
      <c r="I8" s="13">
        <f>VLOOKUP($A8,'2223Table'!$B$1:$O$21,MATCH("xGD/90",'2223Table'!$B$1:$O$1,0),0)</f>
        <v>-0.08</v>
      </c>
      <c r="J8" s="13">
        <f>IF([1]INFO!$B$24=1,$F$22-F8,$E$22-E8)</f>
        <v>-0.15171052631578985</v>
      </c>
      <c r="K8" s="14">
        <f t="shared" si="1"/>
        <v>-6.0684210526315945E-2</v>
      </c>
      <c r="L8" s="15">
        <f t="shared" si="0"/>
        <v>0.9393157894736841</v>
      </c>
      <c r="M8" s="13">
        <f>IF([1]INFO!$B$24=1,$H$22-H8,$G$22-G8)</f>
        <v>0.12052631578947404</v>
      </c>
      <c r="N8" s="13">
        <f t="shared" si="2"/>
        <v>-7.2315789473684416E-2</v>
      </c>
      <c r="O8" s="16">
        <f t="shared" si="3"/>
        <v>0.92768421052631556</v>
      </c>
    </row>
    <row r="9" spans="1:17">
      <c r="A9" s="20" t="str">
        <f>[2]TEAMS!$F9</f>
        <v>Crystal Palace</v>
      </c>
      <c r="B9" s="20" t="str">
        <f>[2]TEAMS!$J9</f>
        <v>CRY</v>
      </c>
      <c r="C9" s="18">
        <f>VLOOKUP($A9,'2223Table'!$B$1:$C$21,MATCH("MP",'2223Table'!$B$1:$C$1,0),0)</f>
        <v>38</v>
      </c>
      <c r="D9" s="18">
        <f>VLOOKUP($A9,'2223Table'!$B$1:$M$21,MATCH("xGA",'2223Table'!$B$1:$M$1,0),0)</f>
        <v>48.1</v>
      </c>
      <c r="E9" s="13">
        <f>(VLOOKUP($A9,'2223Table'!$B$1:$M$25,MATCH("xG",'2223Table'!$B$1:$V$1,0),0))/(VLOOKUP($A9,'2223Table'!$B$1:$M$25,MATCH("MP",'2223Table'!$B$1:$V$1,0),0))</f>
        <v>1.0342105263157895</v>
      </c>
      <c r="F9" s="13">
        <f>IFERROR(VLOOKUP(B9,[1]TRANSFER!$E$251:$O$271,MATCH($F$1,[1]TRANSFER!$E$251:$O$251,0),0),0)</f>
        <v>0</v>
      </c>
      <c r="G9" s="13">
        <f>(VLOOKUP($A9,'2223Table'!$B$1:$M$25,MATCH("xGA",'2223Table'!$B$1:$X$1,0),0))/(VLOOKUP($A9,'2223Table'!$B$1:$M$25,MATCH("MP",'2223Table'!$B$1:$X$1,0),0))</f>
        <v>1.2657894736842106</v>
      </c>
      <c r="H9" s="13">
        <f>IFERROR(VLOOKUP(B9,[1]TRANSFER!$E$251:$O$271,MATCH($H$1,[1]TRANSFER!$E$251:$O$251,0),0),0)</f>
        <v>0</v>
      </c>
      <c r="I9" s="13">
        <f>VLOOKUP($A9,'2223Table'!$B$1:$O$21,MATCH("xGD/90",'2223Table'!$B$1:$O$1,0),0)</f>
        <v>-0.23</v>
      </c>
      <c r="J9" s="13">
        <f>IF([1]INFO!$B$24=1,$F$22-F9,$E$22-E9)</f>
        <v>0.39302631578947334</v>
      </c>
      <c r="K9" s="14">
        <f t="shared" si="1"/>
        <v>0.15721052631578936</v>
      </c>
      <c r="L9" s="15">
        <f t="shared" si="0"/>
        <v>1.1572105263157892</v>
      </c>
      <c r="M9" s="13">
        <f>IF([1]INFO!$B$24=1,$H$22-H9,$G$22-G9)</f>
        <v>0.17052631578947408</v>
      </c>
      <c r="N9" s="13">
        <f t="shared" si="2"/>
        <v>-0.10231578947368444</v>
      </c>
      <c r="O9" s="16">
        <f t="shared" si="3"/>
        <v>0.89768421052631553</v>
      </c>
    </row>
    <row r="10" spans="1:17">
      <c r="A10" s="20" t="str">
        <f>[2]TEAMS!$F10</f>
        <v>Everton</v>
      </c>
      <c r="B10" s="20" t="str">
        <f>[2]TEAMS!$J10</f>
        <v>EVE</v>
      </c>
      <c r="C10" s="18">
        <f>VLOOKUP($A10,'2223Table'!$B$1:$C$21,MATCH("MP",'2223Table'!$B$1:$C$1,0),0)</f>
        <v>38</v>
      </c>
      <c r="D10" s="18">
        <f>VLOOKUP($A10,'2223Table'!$B$1:$M$21,MATCH("xGA",'2223Table'!$B$1:$M$1,0),0)</f>
        <v>57</v>
      </c>
      <c r="E10" s="13">
        <f>(VLOOKUP($A10,'2223Table'!$B$1:$M$25,MATCH("xG",'2223Table'!$B$1:$V$1,0),0))/(VLOOKUP($A10,'2223Table'!$B$1:$M$25,MATCH("MP",'2223Table'!$B$1:$V$1,0),0))</f>
        <v>1.263157894736842</v>
      </c>
      <c r="F10" s="13">
        <f>IFERROR(VLOOKUP(B10,[1]TRANSFER!$E$251:$O$271,MATCH($F$1,[1]TRANSFER!$E$251:$O$251,0),0),0)</f>
        <v>0</v>
      </c>
      <c r="G10" s="13">
        <f>(VLOOKUP($A10,'2223Table'!$B$1:$M$25,MATCH("xGA",'2223Table'!$B$1:$X$1,0),0))/(VLOOKUP($A10,'2223Table'!$B$1:$M$25,MATCH("MP",'2223Table'!$B$1:$X$1,0),0))</f>
        <v>1.5</v>
      </c>
      <c r="H10" s="13">
        <f>IFERROR(VLOOKUP(B10,[1]TRANSFER!$E$251:$O$271,MATCH($H$1,[1]TRANSFER!$E$251:$O$251,0),0),0)</f>
        <v>0</v>
      </c>
      <c r="I10" s="13">
        <f>VLOOKUP($A10,'2223Table'!$B$1:$O$21,MATCH("xGD/90",'2223Table'!$B$1:$O$1,0),0)</f>
        <v>-0.54</v>
      </c>
      <c r="J10" s="13">
        <f>IF([1]INFO!$B$24=1,$F$22-F10,$E$22-E10)</f>
        <v>0.16407894736842077</v>
      </c>
      <c r="K10" s="14">
        <f t="shared" si="1"/>
        <v>6.5631578947368305E-2</v>
      </c>
      <c r="L10" s="15">
        <f t="shared" si="0"/>
        <v>1.0656315789473683</v>
      </c>
      <c r="M10" s="13">
        <f>IF([1]INFO!$B$24=1,$H$22-H10,$G$22-G10)</f>
        <v>-6.3684210526315344E-2</v>
      </c>
      <c r="N10" s="13">
        <f t="shared" si="2"/>
        <v>3.8210526315789202E-2</v>
      </c>
      <c r="O10" s="16">
        <f t="shared" si="3"/>
        <v>1.0382105263157893</v>
      </c>
    </row>
    <row r="11" spans="1:17">
      <c r="A11" s="20" t="str">
        <f>[2]TEAMS!$F11</f>
        <v>Fulham</v>
      </c>
      <c r="B11" s="20" t="str">
        <f>[2]TEAMS!$J11</f>
        <v>FUL</v>
      </c>
      <c r="C11" s="18">
        <f>VLOOKUP($A11,'2223Table'!$B$1:$C$21,MATCH("MP",'2223Table'!$B$1:$C$1,0),0)</f>
        <v>38</v>
      </c>
      <c r="D11" s="18">
        <f>VLOOKUP($A11,'2223Table'!$B$1:$M$21,MATCH("xGA",'2223Table'!$B$1:$M$1,0),0)</f>
        <v>66</v>
      </c>
      <c r="E11" s="13">
        <f>(VLOOKUP($A11,'2223Table'!$B$1:$M$25,MATCH("xG",'2223Table'!$B$1:$V$1,0),0))/(VLOOKUP($A11,'2223Table'!$B$1:$M$25,MATCH("MP",'2223Table'!$B$1:$V$1,0),0))</f>
        <v>1.2157894736842105</v>
      </c>
      <c r="F11" s="13">
        <f>IFERROR(VLOOKUP(B11,[1]TRANSFER!$E$251:$O$271,MATCH($F$1,[1]TRANSFER!$E$251:$O$251,0),0),0)</f>
        <v>0</v>
      </c>
      <c r="G11" s="13">
        <f>(VLOOKUP($A11,'2223Table'!$B$1:$M$25,MATCH("xGA",'2223Table'!$B$1:$X$1,0),0))/(VLOOKUP($A11,'2223Table'!$B$1:$M$25,MATCH("MP",'2223Table'!$B$1:$X$1,0),0))</f>
        <v>1.736842105263158</v>
      </c>
      <c r="H11" s="13">
        <f>IFERROR(VLOOKUP(B11,[1]TRANSFER!$E$251:$O$271,MATCH($H$1,[1]TRANSFER!$E$251:$O$251,0),0),0)</f>
        <v>0</v>
      </c>
      <c r="I11" s="13">
        <f>VLOOKUP($A11,'2223Table'!$B$1:$O$21,MATCH("xGD/90",'2223Table'!$B$1:$O$1,0),0)</f>
        <v>-0.46</v>
      </c>
      <c r="J11" s="13">
        <f>IF([1]INFO!$B$24=1,$F$22-F11,$E$22-E11)</f>
        <v>0.21144736842105227</v>
      </c>
      <c r="K11" s="14">
        <f t="shared" si="1"/>
        <v>8.457894736842092E-2</v>
      </c>
      <c r="L11" s="15">
        <f t="shared" si="0"/>
        <v>1.0845789473684209</v>
      </c>
      <c r="M11" s="13">
        <f>IF([1]INFO!$B$24=1,$H$22-H11,$G$22-G11)</f>
        <v>-0.30052631578947331</v>
      </c>
      <c r="N11" s="13">
        <f t="shared" si="2"/>
        <v>0.18031578947368399</v>
      </c>
      <c r="O11" s="16">
        <f t="shared" si="3"/>
        <v>1.180315789473684</v>
      </c>
    </row>
    <row r="12" spans="1:17">
      <c r="A12" s="20" t="str">
        <f>[2]TEAMS!$F12</f>
        <v>Liverpool</v>
      </c>
      <c r="B12" s="20" t="str">
        <f>[2]TEAMS!$J12</f>
        <v>LIV</v>
      </c>
      <c r="C12" s="18">
        <f>VLOOKUP($A12,'2223Table'!$B$1:$C$21,MATCH("MP",'2223Table'!$B$1:$C$1,0),0)</f>
        <v>38</v>
      </c>
      <c r="D12" s="18">
        <f>VLOOKUP($A12,'2223Table'!$B$1:$M$21,MATCH("xGA",'2223Table'!$B$1:$M$1,0),0)</f>
        <v>50.8</v>
      </c>
      <c r="E12" s="13">
        <f>(VLOOKUP($A12,'2223Table'!$B$1:$M$25,MATCH("xG",'2223Table'!$B$1:$V$1,0),0))/(VLOOKUP($A12,'2223Table'!$B$1:$M$25,MATCH("MP",'2223Table'!$B$1:$V$1,0),0))</f>
        <v>1.905263157894737</v>
      </c>
      <c r="F12" s="13">
        <f>IFERROR(VLOOKUP(B12,[1]TRANSFER!$E$251:$O$271,MATCH($F$1,[1]TRANSFER!$E$251:$O$251,0),0),0)</f>
        <v>0</v>
      </c>
      <c r="G12" s="13">
        <f>(VLOOKUP($A12,'2223Table'!$B$1:$M$25,MATCH("xGA",'2223Table'!$B$1:$X$1,0),0))/(VLOOKUP($A12,'2223Table'!$B$1:$M$25,MATCH("MP",'2223Table'!$B$1:$X$1,0),0))</f>
        <v>1.3368421052631578</v>
      </c>
      <c r="H12" s="13">
        <f>IFERROR(VLOOKUP(B12,[1]TRANSFER!$E$251:$O$271,MATCH($H$1,[1]TRANSFER!$E$251:$O$251,0),0),0)</f>
        <v>0</v>
      </c>
      <c r="I12" s="13">
        <f>VLOOKUP($A12,'2223Table'!$B$1:$O$21,MATCH("xGD/90",'2223Table'!$B$1:$O$1,0),0)</f>
        <v>0.56999999999999995</v>
      </c>
      <c r="J12" s="13">
        <f>IF([1]INFO!$B$24=1,$F$22-F12,$E$22-E12)</f>
        <v>-0.47802631578947419</v>
      </c>
      <c r="K12" s="14">
        <f t="shared" si="1"/>
        <v>-0.19121052631578969</v>
      </c>
      <c r="L12" s="15">
        <f t="shared" si="0"/>
        <v>0.80878947368421028</v>
      </c>
      <c r="M12" s="13">
        <f>IF([1]INFO!$B$24=1,$H$22-H12,$G$22-G12)</f>
        <v>9.9473684210526825E-2</v>
      </c>
      <c r="N12" s="13">
        <f t="shared" si="2"/>
        <v>-5.9684210526316089E-2</v>
      </c>
      <c r="O12" s="16">
        <f t="shared" si="3"/>
        <v>0.94031578947368388</v>
      </c>
    </row>
    <row r="13" spans="1:17">
      <c r="A13" s="20" t="str">
        <f>[2]TEAMS!$F13</f>
        <v>Luton</v>
      </c>
      <c r="B13" s="20" t="str">
        <f>[2]TEAMS!$J13</f>
        <v>LUT</v>
      </c>
      <c r="C13" s="18">
        <f>VLOOKUP($A13,'2223Table'!$B$1:$C$21,MATCH("MP",'2223Table'!$B$1:$C$1,0),0)</f>
        <v>38</v>
      </c>
      <c r="D13" s="18">
        <f>VLOOKUP($A13,'2223Table'!$B$1:$M$21,MATCH("xGA",'2223Table'!$B$1:$M$1,0),0)</f>
        <v>70</v>
      </c>
      <c r="E13" s="13">
        <f>(VLOOKUP($A13,'2223Table'!$B$1:$M$25,MATCH("xG",'2223Table'!$B$1:$V$1,0),0))/(VLOOKUP($A13,'2223Table'!$B$1:$M$25,MATCH("MP",'2223Table'!$B$1:$V$1,0),0))</f>
        <v>0.99210526315789482</v>
      </c>
      <c r="F13" s="13">
        <f>IFERROR(VLOOKUP(B13,[1]TRANSFER!$E$251:$O$271,MATCH($F$1,[1]TRANSFER!$E$251:$O$251,0),0),0)</f>
        <v>0</v>
      </c>
      <c r="G13" s="13">
        <f>(VLOOKUP($A13,'2223Table'!$B$1:$M$25,MATCH("xGA",'2223Table'!$B$1:$X$1,0),0))/(VLOOKUP($A13,'2223Table'!$B$1:$M$25,MATCH("MP",'2223Table'!$B$1:$X$1,0),0))</f>
        <v>1.8421052631578947</v>
      </c>
      <c r="H13" s="13">
        <f>IFERROR(VLOOKUP(B13,[1]TRANSFER!$E$251:$O$271,MATCH($H$1,[1]TRANSFER!$E$251:$O$251,0),0),0)</f>
        <v>0</v>
      </c>
      <c r="I13" s="13">
        <f>VLOOKUP($A13,'2223Table'!$B$1:$O$21,MATCH("xGD/90",'2223Table'!$B$1:$O$1,0),0)</f>
        <v>-0.61</v>
      </c>
      <c r="J13" s="13">
        <f>IF([1]INFO!$B$24=1,$F$22-F13,$E$22-E13)</f>
        <v>0.43513157894736798</v>
      </c>
      <c r="K13" s="14">
        <f t="shared" si="1"/>
        <v>0.17405263157894721</v>
      </c>
      <c r="L13" s="15">
        <f t="shared" si="0"/>
        <v>1.1740526315789472</v>
      </c>
      <c r="M13" s="13">
        <f>IF([1]INFO!$B$24=1,$H$22-H13,$G$22-G13)</f>
        <v>-0.40578947368421003</v>
      </c>
      <c r="N13" s="13">
        <f t="shared" si="2"/>
        <v>0.24347368421052601</v>
      </c>
      <c r="O13" s="16">
        <f t="shared" si="3"/>
        <v>1.2434736842105261</v>
      </c>
    </row>
    <row r="14" spans="1:17" ht="16.5">
      <c r="A14" s="49" t="s">
        <v>65</v>
      </c>
      <c r="B14" s="20" t="str">
        <f>[2]TEAMS!$J14</f>
        <v>MCI</v>
      </c>
      <c r="C14" s="18">
        <f>VLOOKUP($A14,'2223Table'!$B$1:$C$21,MATCH("MP",'2223Table'!$B$1:$C$1,0),0)</f>
        <v>38</v>
      </c>
      <c r="D14" s="18">
        <f>VLOOKUP($A14,'2223Table'!$B$1:$M$21,MATCH("xGA",'2223Table'!$B$1:$M$1,0),0)</f>
        <v>31.3</v>
      </c>
      <c r="E14" s="13">
        <f>(VLOOKUP($A14,'2223Table'!$B$1:$M$25,MATCH("xG",'2223Table'!$B$1:$V$1,0),0))/(VLOOKUP($A14,'2223Table'!$B$1:$M$25,MATCH("MP",'2223Table'!$B$1:$V$1,0),0))</f>
        <v>2.0447368421052632</v>
      </c>
      <c r="F14" s="13">
        <f>IFERROR(VLOOKUP(B14,[1]TRANSFER!$E$251:$O$271,MATCH($F$1,[1]TRANSFER!$E$251:$O$251,0),0),0)</f>
        <v>0</v>
      </c>
      <c r="G14" s="13">
        <f>(VLOOKUP($A14,'2223Table'!$B$1:$M$25,MATCH("xGA",'2223Table'!$B$1:$X$1,0),0))/(VLOOKUP($A14,'2223Table'!$B$1:$M$25,MATCH("MP",'2223Table'!$B$1:$X$1,0),0))</f>
        <v>0.8236842105263158</v>
      </c>
      <c r="H14" s="13">
        <f>IFERROR(VLOOKUP(B14,[1]TRANSFER!$E$251:$O$271,MATCH($H$1,[1]TRANSFER!$E$251:$O$251,0),0),0)</f>
        <v>0</v>
      </c>
      <c r="I14" s="13">
        <f>VLOOKUP($A14,'2223Table'!$B$1:$O$21,MATCH("xGD/90",'2223Table'!$B$1:$O$1,0),0)</f>
        <v>1.22</v>
      </c>
      <c r="J14" s="13">
        <f>IF([1]INFO!$B$24=1,$F$22-F14,$E$22-E14)</f>
        <v>-0.61750000000000038</v>
      </c>
      <c r="K14" s="14">
        <f t="shared" si="1"/>
        <v>-0.24700000000000016</v>
      </c>
      <c r="L14" s="15">
        <f t="shared" si="0"/>
        <v>0.75299999999999989</v>
      </c>
      <c r="M14" s="13">
        <f>IF([1]INFO!$B$24=1,$H$22-H14,$G$22-G14)</f>
        <v>0.61263157894736886</v>
      </c>
      <c r="N14" s="13">
        <f t="shared" si="2"/>
        <v>-0.36757894736842128</v>
      </c>
      <c r="O14" s="16">
        <f t="shared" si="3"/>
        <v>0.63242105263157877</v>
      </c>
    </row>
    <row r="15" spans="1:17" ht="16.5">
      <c r="A15" s="49" t="s">
        <v>69</v>
      </c>
      <c r="B15" s="20" t="str">
        <f>[2]TEAMS!$J15</f>
        <v>MUN</v>
      </c>
      <c r="C15" s="18">
        <f>VLOOKUP($A15,'2223Table'!$B$1:$C$21,MATCH("MP",'2223Table'!$B$1:$C$1,0),0)</f>
        <v>38</v>
      </c>
      <c r="D15" s="18">
        <f>VLOOKUP($A15,'2223Table'!$B$1:$M$21,MATCH("xGA",'2223Table'!$B$1:$M$1,0),0)</f>
        <v>50.4</v>
      </c>
      <c r="E15" s="13">
        <f>(VLOOKUP($A15,'2223Table'!$B$1:$M$25,MATCH("xG",'2223Table'!$B$1:$V$1,0),0))/(VLOOKUP($A15,'2223Table'!$B$1:$M$25,MATCH("MP",'2223Table'!$B$1:$V$1,0),0))</f>
        <v>1.7815789473684212</v>
      </c>
      <c r="F15" s="13">
        <f>IFERROR(VLOOKUP(B15,[1]TRANSFER!$E$251:$O$271,MATCH($F$1,[1]TRANSFER!$E$251:$O$251,0),0),0)</f>
        <v>0</v>
      </c>
      <c r="G15" s="13">
        <f>(VLOOKUP($A15,'2223Table'!$B$1:$M$25,MATCH("xGA",'2223Table'!$B$1:$X$1,0),0))/(VLOOKUP($A15,'2223Table'!$B$1:$M$25,MATCH("MP",'2223Table'!$B$1:$X$1,0),0))</f>
        <v>1.3263157894736841</v>
      </c>
      <c r="H15" s="13">
        <f>IFERROR(VLOOKUP(B15,[1]TRANSFER!$E$251:$O$271,MATCH($H$1,[1]TRANSFER!$E$251:$O$251,0),0),0)</f>
        <v>0</v>
      </c>
      <c r="I15" s="13">
        <f>VLOOKUP($A15,'2223Table'!$B$1:$O$21,MATCH("xGD/90",'2223Table'!$B$1:$O$1,0),0)</f>
        <v>0.45</v>
      </c>
      <c r="J15" s="13">
        <f>IF([1]INFO!$B$24=1,$F$22-F15,$E$22-E15)</f>
        <v>-0.35434210526315835</v>
      </c>
      <c r="K15" s="14">
        <f t="shared" si="1"/>
        <v>-0.14173684210526336</v>
      </c>
      <c r="L15" s="15">
        <f t="shared" si="0"/>
        <v>0.85826315789473662</v>
      </c>
      <c r="M15" s="13">
        <f>IF([1]INFO!$B$24=1,$H$22-H15,$G$22-G15)</f>
        <v>0.11000000000000054</v>
      </c>
      <c r="N15" s="13">
        <f t="shared" si="2"/>
        <v>-6.6000000000000322E-2</v>
      </c>
      <c r="O15" s="16">
        <f t="shared" si="3"/>
        <v>0.93399999999999972</v>
      </c>
    </row>
    <row r="16" spans="1:17" ht="16.5">
      <c r="A16" s="49" t="s">
        <v>67</v>
      </c>
      <c r="B16" s="20" t="str">
        <f>[2]TEAMS!$J16</f>
        <v>NEW</v>
      </c>
      <c r="C16" s="18">
        <f>VLOOKUP($A16,'2223Table'!$B$1:$C$21,MATCH("MP",'2223Table'!$B$1:$C$1,0),0)</f>
        <v>38</v>
      </c>
      <c r="D16" s="18">
        <f>VLOOKUP($A16,'2223Table'!$B$1:$M$21,MATCH("xGA",'2223Table'!$B$1:$M$1,0),0)</f>
        <v>45</v>
      </c>
      <c r="E16" s="13">
        <f>(VLOOKUP($A16,'2223Table'!$B$1:$M$25,MATCH("xG",'2223Table'!$B$1:$V$1,0),0))/(VLOOKUP($A16,'2223Table'!$B$1:$M$25,MATCH("MP",'2223Table'!$B$1:$V$1,0),0))</f>
        <v>1.892105263157895</v>
      </c>
      <c r="F16" s="13">
        <f>IFERROR(VLOOKUP(B16,[1]TRANSFER!$E$251:$O$271,MATCH($F$1,[1]TRANSFER!$E$251:$O$251,0),0),0)</f>
        <v>0</v>
      </c>
      <c r="G16" s="13">
        <f>(VLOOKUP($A16,'2223Table'!$B$1:$M$25,MATCH("xGA",'2223Table'!$B$1:$X$1,0),0))/(VLOOKUP($A16,'2223Table'!$B$1:$M$25,MATCH("MP",'2223Table'!$B$1:$X$1,0),0))</f>
        <v>1.1842105263157894</v>
      </c>
      <c r="H16" s="13">
        <f>IFERROR(VLOOKUP(B16,[1]TRANSFER!$E$251:$O$271,MATCH($H$1,[1]TRANSFER!$E$251:$O$251,0),0),0)</f>
        <v>0</v>
      </c>
      <c r="I16" s="13">
        <f>VLOOKUP($A16,'2223Table'!$B$1:$O$21,MATCH("xGD/90",'2223Table'!$B$1:$O$1,0),0)</f>
        <v>0.85</v>
      </c>
      <c r="J16" s="13">
        <f>IF([1]INFO!$B$24=1,$F$22-F16,$E$22-E16)</f>
        <v>-0.46486842105263215</v>
      </c>
      <c r="K16" s="14">
        <f t="shared" si="1"/>
        <v>-0.18594736842105286</v>
      </c>
      <c r="L16" s="15">
        <f t="shared" si="0"/>
        <v>0.81405263157894714</v>
      </c>
      <c r="M16" s="13">
        <f>IF([1]INFO!$B$24=1,$H$22-H16,$G$22-G16)</f>
        <v>0.25210526315789528</v>
      </c>
      <c r="N16" s="13">
        <f t="shared" si="2"/>
        <v>-0.15126315789473715</v>
      </c>
      <c r="O16" s="16">
        <f t="shared" si="3"/>
        <v>0.84873684210526279</v>
      </c>
    </row>
    <row r="17" spans="1:15" ht="16.5">
      <c r="A17" s="49" t="s">
        <v>87</v>
      </c>
      <c r="B17" s="20" t="str">
        <f>[2]TEAMS!$J17</f>
        <v>NFO</v>
      </c>
      <c r="C17" s="18">
        <f>VLOOKUP($A17,'2223Table'!$B$1:$C$21,MATCH("MP",'2223Table'!$B$1:$C$1,0),0)</f>
        <v>38</v>
      </c>
      <c r="D17" s="18">
        <f>VLOOKUP($A17,'2223Table'!$B$1:$M$21,MATCH("xGA",'2223Table'!$B$1:$M$1,0),0)</f>
        <v>64.2</v>
      </c>
      <c r="E17" s="13">
        <f>(VLOOKUP($A17,'2223Table'!$B$1:$M$25,MATCH("xG",'2223Table'!$B$1:$V$1,0),0))/(VLOOKUP($A17,'2223Table'!$B$1:$M$25,MATCH("MP",'2223Table'!$B$1:$V$1,0),0))</f>
        <v>1.0342105263157895</v>
      </c>
      <c r="F17" s="13">
        <f>IFERROR(VLOOKUP(B17,[1]TRANSFER!$E$251:$O$271,MATCH($F$1,[1]TRANSFER!$E$251:$O$251,0),0),0)</f>
        <v>0</v>
      </c>
      <c r="G17" s="13">
        <f>(VLOOKUP($A17,'2223Table'!$B$1:$M$25,MATCH("xGA",'2223Table'!$B$1:$X$1,0),0))/(VLOOKUP($A17,'2223Table'!$B$1:$M$25,MATCH("MP",'2223Table'!$B$1:$X$1,0),0))</f>
        <v>1.6894736842105265</v>
      </c>
      <c r="H17" s="13">
        <f>IFERROR(VLOOKUP(B17,[1]TRANSFER!$E$251:$O$271,MATCH($H$1,[1]TRANSFER!$E$251:$O$251,0),0),0)</f>
        <v>0</v>
      </c>
      <c r="I17" s="13">
        <f>VLOOKUP($A17,'2223Table'!$B$1:$O$21,MATCH("xGD/90",'2223Table'!$B$1:$O$1,0),0)</f>
        <v>-0.66</v>
      </c>
      <c r="J17" s="13">
        <f>IF([1]INFO!$B$24=1,$F$22-F17,$E$22-E17)</f>
        <v>0.39302631578947334</v>
      </c>
      <c r="K17" s="14">
        <f t="shared" si="1"/>
        <v>0.15721052631578936</v>
      </c>
      <c r="L17" s="15">
        <f t="shared" si="0"/>
        <v>1.1572105263157892</v>
      </c>
      <c r="M17" s="13">
        <f>IF([1]INFO!$B$24=1,$H$22-H17,$G$22-G17)</f>
        <v>-0.2531578947368418</v>
      </c>
      <c r="N17" s="13">
        <f t="shared" si="2"/>
        <v>0.15189473684210508</v>
      </c>
      <c r="O17" s="16">
        <f t="shared" si="3"/>
        <v>1.1518947368421051</v>
      </c>
    </row>
    <row r="18" spans="1:15">
      <c r="A18" s="20" t="str">
        <f>[2]TEAMS!$F18</f>
        <v>Sheffield Utd</v>
      </c>
      <c r="B18" s="20" t="str">
        <f>[2]TEAMS!$J18</f>
        <v>SHU</v>
      </c>
      <c r="C18" s="18">
        <f>VLOOKUP($A18,'2223Table'!$B$1:$C$21,MATCH("MP",'2223Table'!$B$1:$C$1,0),0)</f>
        <v>38</v>
      </c>
      <c r="D18" s="18">
        <f>VLOOKUP($A18,'2223Table'!$B$1:$M$21,MATCH("xGA",'2223Table'!$B$1:$M$1,0),0)</f>
        <v>67.2</v>
      </c>
      <c r="E18" s="13">
        <f>(VLOOKUP($A18,'2223Table'!$B$1:$M$25,MATCH("xG",'2223Table'!$B$1:$V$1,0),0))/(VLOOKUP($A18,'2223Table'!$B$1:$M$25,MATCH("MP",'2223Table'!$B$1:$V$1,0),0))</f>
        <v>1.1842105263157894</v>
      </c>
      <c r="F18" s="13">
        <f>IFERROR(VLOOKUP(B18,[1]TRANSFER!$E$251:$O$271,MATCH($F$1,[1]TRANSFER!$E$251:$O$251,0),0),0)</f>
        <v>0</v>
      </c>
      <c r="G18" s="13">
        <f>(VLOOKUP($A18,'2223Table'!$B$1:$M$25,MATCH("xGA",'2223Table'!$B$1:$X$1,0),0))/(VLOOKUP($A18,'2223Table'!$B$1:$M$25,MATCH("MP",'2223Table'!$B$1:$X$1,0),0))</f>
        <v>1.7684210526315791</v>
      </c>
      <c r="H18" s="13">
        <f>IFERROR(VLOOKUP(B18,[1]TRANSFER!$E$251:$O$271,MATCH($H$1,[1]TRANSFER!$E$251:$O$251,0),0),0)</f>
        <v>0</v>
      </c>
      <c r="I18" s="13">
        <f>VLOOKUP($A18,'2223Table'!$B$1:$O$21,MATCH("xGD/90",'2223Table'!$B$1:$O$1,0),0)</f>
        <v>-0.52</v>
      </c>
      <c r="J18" s="13">
        <f>IF([1]INFO!$B$24=1,$F$22-F18,$E$22-E18)</f>
        <v>0.24302631578947342</v>
      </c>
      <c r="K18" s="14">
        <f t="shared" si="1"/>
        <v>9.7210526315789372E-2</v>
      </c>
      <c r="L18" s="15">
        <f t="shared" si="0"/>
        <v>1.0972105263157894</v>
      </c>
      <c r="M18" s="13">
        <f>IF([1]INFO!$B$24=1,$H$22-H18,$G$22-G18)</f>
        <v>-0.33210526315789446</v>
      </c>
      <c r="N18" s="13">
        <f t="shared" si="2"/>
        <v>0.19926315789473667</v>
      </c>
      <c r="O18" s="16">
        <f t="shared" si="3"/>
        <v>1.1992631578947366</v>
      </c>
    </row>
    <row r="19" spans="1:15" ht="16.5">
      <c r="A19" s="49" t="s">
        <v>71</v>
      </c>
      <c r="B19" s="20" t="str">
        <f>[2]TEAMS!$J19</f>
        <v>TOT</v>
      </c>
      <c r="C19" s="18">
        <f>VLOOKUP($A19,'2223Table'!$B$1:$C$21,MATCH("MP",'2223Table'!$B$1:$C$1,0),0)</f>
        <v>38</v>
      </c>
      <c r="D19" s="18">
        <f>VLOOKUP($A19,'2223Table'!$B$1:$M$21,MATCH("xGA",'2223Table'!$B$1:$M$1,0),0)</f>
        <v>53</v>
      </c>
      <c r="E19" s="13">
        <f>(VLOOKUP($A19,'2223Table'!$B$1:$M$25,MATCH("xG",'2223Table'!$B$1:$V$1,0),0))/(VLOOKUP($A19,'2223Table'!$B$1:$M$25,MATCH("MP",'2223Table'!$B$1:$V$1,0),0))</f>
        <v>1.5789473684210527</v>
      </c>
      <c r="F19" s="13">
        <f>IFERROR(VLOOKUP(B19,[1]TRANSFER!$E$251:$O$271,MATCH($F$1,[1]TRANSFER!$E$251:$O$251,0),0),0)</f>
        <v>0</v>
      </c>
      <c r="G19" s="13">
        <f>(VLOOKUP($A19,'2223Table'!$B$1:$M$25,MATCH("xGA",'2223Table'!$B$1:$X$1,0),0))/(VLOOKUP($A19,'2223Table'!$B$1:$M$25,MATCH("MP",'2223Table'!$B$1:$X$1,0),0))</f>
        <v>1.3947368421052631</v>
      </c>
      <c r="H19" s="13">
        <f>IFERROR(VLOOKUP(B19,[1]TRANSFER!$E$251:$O$271,MATCH($H$1,[1]TRANSFER!$E$251:$O$251,0),0),0)</f>
        <v>0</v>
      </c>
      <c r="I19" s="13">
        <f>VLOOKUP($A19,'2223Table'!$B$1:$O$21,MATCH("xGD/90",'2223Table'!$B$1:$O$1,0),0)</f>
        <v>0.19</v>
      </c>
      <c r="J19" s="13">
        <f>IF([1]INFO!$B$24=1,$F$22-F19,$E$22-E19)</f>
        <v>-0.15171052631578985</v>
      </c>
      <c r="K19" s="14">
        <f t="shared" si="1"/>
        <v>-6.0684210526315945E-2</v>
      </c>
      <c r="L19" s="15">
        <f t="shared" si="0"/>
        <v>0.9393157894736841</v>
      </c>
      <c r="M19" s="13">
        <f>IF([1]INFO!$B$24=1,$H$22-H19,$G$22-G19)</f>
        <v>4.1578947368421604E-2</v>
      </c>
      <c r="N19" s="13">
        <f t="shared" si="2"/>
        <v>-2.4947368421052961E-2</v>
      </c>
      <c r="O19" s="16">
        <f t="shared" si="3"/>
        <v>0.97505263157894706</v>
      </c>
    </row>
    <row r="20" spans="1:15">
      <c r="A20" s="20" t="str">
        <f>[2]TEAMS!$F20</f>
        <v>West Ham</v>
      </c>
      <c r="B20" s="20" t="str">
        <f>[2]TEAMS!$J20</f>
        <v>WHU</v>
      </c>
      <c r="C20" s="18">
        <f>VLOOKUP($A20,'2223Table'!$B$1:$C$21,MATCH("MP",'2223Table'!$B$1:$C$1,0),0)</f>
        <v>38</v>
      </c>
      <c r="D20" s="18">
        <f>VLOOKUP($A20,'2223Table'!$B$1:$M$21,MATCH("xGA",'2223Table'!$B$1:$M$1,0),0)</f>
        <v>53</v>
      </c>
      <c r="E20" s="13">
        <f>(VLOOKUP($A20,'2223Table'!$B$1:$M$25,MATCH("xG",'2223Table'!$B$1:$V$1,0),0))/(VLOOKUP($A20,'2223Table'!$B$1:$M$25,MATCH("MP",'2223Table'!$B$1:$V$1,0),0))</f>
        <v>1.2947368421052632</v>
      </c>
      <c r="F20" s="13">
        <f>IFERROR(VLOOKUP(B20,[1]TRANSFER!$E$251:$O$271,MATCH($F$1,[1]TRANSFER!$E$251:$O$251,0),0),0)</f>
        <v>0</v>
      </c>
      <c r="G20" s="13">
        <f>(VLOOKUP($A20,'2223Table'!$B$1:$M$25,MATCH("xGA",'2223Table'!$B$1:$X$1,0),0))/(VLOOKUP($A20,'2223Table'!$B$1:$M$25,MATCH("MP",'2223Table'!$B$1:$X$1,0),0))</f>
        <v>1.3947368421052631</v>
      </c>
      <c r="H20" s="13">
        <f>IFERROR(VLOOKUP(B20,[1]TRANSFER!$E$251:$O$271,MATCH($H$1,[1]TRANSFER!$E$251:$O$251,0),0),0)</f>
        <v>0</v>
      </c>
      <c r="I20" s="13">
        <f>VLOOKUP($A20,'2223Table'!$B$1:$O$21,MATCH("xGD/90",'2223Table'!$B$1:$O$1,0),0)</f>
        <v>-0.1</v>
      </c>
      <c r="J20" s="13">
        <f>IF([1]INFO!$B$24=1,$F$22-F20,$E$22-E20)</f>
        <v>0.13249999999999962</v>
      </c>
      <c r="K20" s="14">
        <f t="shared" si="1"/>
        <v>5.2999999999999853E-2</v>
      </c>
      <c r="L20" s="15">
        <f t="shared" si="0"/>
        <v>1.0529999999999999</v>
      </c>
      <c r="M20" s="13">
        <f>IF([1]INFO!$B$24=1,$H$22-H20,$G$22-G20)</f>
        <v>4.1578947368421604E-2</v>
      </c>
      <c r="N20" s="13">
        <f t="shared" si="2"/>
        <v>-2.4947368421052961E-2</v>
      </c>
      <c r="O20" s="16">
        <f t="shared" si="3"/>
        <v>0.97505263157894706</v>
      </c>
    </row>
    <row r="21" spans="1:15">
      <c r="A21" s="20" t="str">
        <f>[2]TEAMS!$F21</f>
        <v>Wolves</v>
      </c>
      <c r="B21" s="20" t="str">
        <f>[2]TEAMS!$J21</f>
        <v>WOL</v>
      </c>
      <c r="C21" s="18">
        <f>VLOOKUP($A21,'2223Table'!$B$1:$C$21,MATCH("MP",'2223Table'!$B$1:$C$1,0),0)</f>
        <v>38</v>
      </c>
      <c r="D21" s="18">
        <f>VLOOKUP($A21,'2223Table'!$B$1:$M$21,MATCH("xGA",'2223Table'!$B$1:$M$1,0),0)</f>
        <v>63</v>
      </c>
      <c r="E21" s="13">
        <f>(VLOOKUP($A21,'2223Table'!$B$1:$M$25,MATCH("xG",'2223Table'!$B$1:$V$1,0),0))/(VLOOKUP($A21,'2223Table'!$B$1:$M$25,MATCH("MP",'2223Table'!$B$1:$V$1,0),0))</f>
        <v>0.97105263157894728</v>
      </c>
      <c r="F21" s="13">
        <f>IFERROR(VLOOKUP(B21,[1]TRANSFER!$E$251:$O$271,MATCH($F$1,[1]TRANSFER!$E$251:$O$251,0),0),0)</f>
        <v>0</v>
      </c>
      <c r="G21" s="13">
        <f>(VLOOKUP($A21,'2223Table'!$B$1:$M$25,MATCH("xGA",'2223Table'!$B$1:$X$1,0),0))/(VLOOKUP($A21,'2223Table'!$B$1:$M$25,MATCH("MP",'2223Table'!$B$1:$X$1,0),0))</f>
        <v>1.6578947368421053</v>
      </c>
      <c r="H21" s="13">
        <f>IFERROR(VLOOKUP(B21,[1]TRANSFER!$E$251:$O$271,MATCH($H$1,[1]TRANSFER!$E$251:$O$251,0),0),0)</f>
        <v>0</v>
      </c>
      <c r="I21" s="13">
        <f>VLOOKUP($A21,'2223Table'!$B$1:$O$21,MATCH("xGD/90",'2223Table'!$B$1:$O$1,0),0)</f>
        <v>-0.6</v>
      </c>
      <c r="J21" s="13">
        <f>IF([1]INFO!$B$24=1,$F$22-F21,$E$22-E21)</f>
        <v>0.45618421052631553</v>
      </c>
      <c r="K21" s="14">
        <f t="shared" si="1"/>
        <v>0.18247368421052623</v>
      </c>
      <c r="L21" s="15">
        <f t="shared" si="0"/>
        <v>1.1824736842105263</v>
      </c>
      <c r="M21" s="13">
        <f>IF([1]INFO!$B$24=1,$H$22-H21,$G$22-G21)</f>
        <v>-0.22157894736842065</v>
      </c>
      <c r="N21" s="13">
        <f t="shared" si="2"/>
        <v>0.1329473684210524</v>
      </c>
      <c r="O21" s="16">
        <f t="shared" si="3"/>
        <v>1.1329473684210525</v>
      </c>
    </row>
    <row r="22" spans="1:15">
      <c r="A22" s="20">
        <f>COUNTA(A2:A21)</f>
        <v>20</v>
      </c>
      <c r="E22" s="13">
        <f>SUM(E2:E21)/$A$22</f>
        <v>1.4272368421052628</v>
      </c>
      <c r="F22" s="13">
        <f>SUM(F2:F21)/17</f>
        <v>0</v>
      </c>
      <c r="G22" s="13">
        <f>SUM(G2:G21)/$A$22</f>
        <v>1.4363157894736847</v>
      </c>
      <c r="H22" s="13">
        <f>SUM(H2:H21)/17</f>
        <v>0</v>
      </c>
    </row>
    <row r="23" spans="1:15">
      <c r="F23" s="50"/>
      <c r="H23" s="50" t="s">
        <v>2673</v>
      </c>
    </row>
    <row r="25" spans="1:15">
      <c r="O25" s="17" t="s">
        <v>2089</v>
      </c>
    </row>
    <row r="26" spans="1:15">
      <c r="O26" s="17" t="s">
        <v>2090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abSelected="1" topLeftCell="A169" workbookViewId="0">
      <selection activeCell="B90" sqref="B90"/>
    </sheetView>
  </sheetViews>
  <sheetFormatPr defaultRowHeight="16.5"/>
  <cols>
    <col min="1" max="1" width="24.625" style="32" customWidth="1"/>
    <col min="2" max="2" width="24.875" style="32" customWidth="1"/>
    <col min="3" max="3" width="20.25" style="32" customWidth="1"/>
    <col min="4" max="4" width="18.75" style="32" customWidth="1"/>
    <col min="5" max="5" width="18.75" style="43" customWidth="1"/>
    <col min="6" max="6" width="9" style="44"/>
    <col min="7" max="10" width="9" style="33"/>
    <col min="11" max="11" width="9" style="38"/>
    <col min="12" max="15" width="9" style="32"/>
    <col min="16" max="16" width="9" style="40"/>
    <col min="17" max="20" width="9" style="32"/>
    <col min="21" max="22" width="9" style="42"/>
    <col min="23" max="23" width="9" style="32"/>
    <col min="24" max="24" width="31.875" style="43" customWidth="1"/>
    <col min="25" max="25" width="13.75" style="43" customWidth="1"/>
    <col min="26" max="16384" width="9" style="32"/>
  </cols>
  <sheetData>
    <row r="1" spans="1:25">
      <c r="A1" s="32" t="str">
        <f>IF([1]FINAL!A1=0,"",[1]FINAL!A1)</f>
        <v>Player Name</v>
      </c>
      <c r="B1" s="32" t="str">
        <f>IF([1]FINAL!B1=0,"",[1]FINAL!B1)</f>
        <v>Alt Player Name B</v>
      </c>
      <c r="C1" s="32" t="str">
        <f>IF([1]FINAL!C1=0,"",[1]FINAL!C1)</f>
        <v>Alt Player Name C</v>
      </c>
      <c r="D1" s="32" t="str">
        <f>IF([1]FINAL!D1=0,"",[1]FINAL!D1)</f>
        <v>Alt Player Name D</v>
      </c>
      <c r="E1" s="43" t="str">
        <f>[1]FINAL!N1</f>
        <v>Full Team</v>
      </c>
      <c r="F1" s="44" t="s">
        <v>655</v>
      </c>
      <c r="G1" s="34"/>
      <c r="H1" s="34"/>
      <c r="I1" s="34"/>
      <c r="J1" s="34"/>
      <c r="K1" s="37" t="s">
        <v>653</v>
      </c>
      <c r="L1" s="35"/>
      <c r="M1" s="35"/>
      <c r="N1" s="35"/>
      <c r="O1" s="35"/>
      <c r="P1" s="39" t="s">
        <v>23</v>
      </c>
      <c r="Q1" s="36"/>
      <c r="R1" s="36"/>
      <c r="S1" s="36"/>
      <c r="T1" s="36"/>
      <c r="U1" s="41" t="s">
        <v>654</v>
      </c>
      <c r="V1" s="44" t="s">
        <v>52</v>
      </c>
      <c r="X1" s="36" t="s">
        <v>2091</v>
      </c>
      <c r="Y1" s="43" t="str">
        <f>API!AC1</f>
        <v>total_points</v>
      </c>
    </row>
    <row r="2" spans="1:25">
      <c r="A2" s="32" t="str">
        <f>IF([1]FINAL!A2=0,"",[1]FINAL!A2)</f>
        <v>Harvey Barnes</v>
      </c>
      <c r="B2" s="32" t="str">
        <f>IF([1]FINAL!B2=0,"",[1]FINAL!B2)</f>
        <v>Barnes</v>
      </c>
      <c r="C2" s="32" t="str">
        <f>IF([1]FINAL!C2=0,"",[1]FINAL!C2)</f>
        <v/>
      </c>
      <c r="D2" s="32" t="str">
        <f>IF([1]FINAL!D2=0,"",[1]FINAL!D2)</f>
        <v/>
      </c>
      <c r="E2" s="43" t="str">
        <f>[1]FINAL!M2</f>
        <v>NEW</v>
      </c>
      <c r="F2" s="44">
        <f>IFERROR(VLOOKUP($E2,Table2!$B$1:$C$21,MATCH("MP",Table2!$B$1:$C$1,0),0),"")</f>
        <v>1</v>
      </c>
      <c r="G2" s="33">
        <f>IFERROR(VLOOKUP(A2,PlayingTime!$B$1:$Z$999,MATCH("Min",PlayingTime!$B$2:$Z$2,0),0),0)</f>
        <v>23</v>
      </c>
      <c r="H2" s="33">
        <f>IFERROR(VLOOKUP(B2,PlayingTime!$B$1:$Z$999,MATCH("Min",PlayingTime!$B$2:$Z$2,0),0),0)</f>
        <v>0</v>
      </c>
      <c r="I2" s="33">
        <f>IFERROR(VLOOKUP(C2,PlayingTime!$B$1:$Z$999,MATCH("Min",PlayingTime!$B$2:$Z$2,0),0),0)</f>
        <v>0</v>
      </c>
      <c r="J2" s="33">
        <f>IFERROR(VLOOKUP(D2,PlayingTime!$B$1:$Z$999,MATCH("Min",PlayingTime!$B$2:$Z$2,0),0),0)</f>
        <v>0</v>
      </c>
      <c r="K2" s="38">
        <f>G2+H2+I2+J2</f>
        <v>23</v>
      </c>
      <c r="L2" s="32">
        <f>IFERROR(VLOOKUP(A2,PlayerStats!$B$1:$Z$999,MATCH("xG",PlayerStats!$B$2:$Z$2,0),0),0)</f>
        <v>0.5</v>
      </c>
      <c r="M2" s="32">
        <f>IFERROR(VLOOKUP(B2,PlayerStats!$B$1:$Z$999,MATCH("xG",PlayerStats!$B$2:$Z$2,0),0),0)</f>
        <v>0</v>
      </c>
      <c r="N2" s="32">
        <f>IFERROR(VLOOKUP(C2,PlayerStats!$B$1:$Z$999,MATCH("xG",PlayerStats!$B$2:$Z$2,0),0),0)</f>
        <v>0</v>
      </c>
      <c r="O2" s="32">
        <f>IFERROR(VLOOKUP(D2,PlayerStats!$B$1:$Z$999,MATCH("xG",PlayerStats!$B$2:$Z$2,0),0),0)</f>
        <v>0</v>
      </c>
      <c r="P2" s="40">
        <f>L2+M2+N2+O2</f>
        <v>0.5</v>
      </c>
      <c r="Q2" s="32">
        <f>IFERROR(VLOOKUP(A2,PlayerStats!$B$1:$Z$999,MATCH("xAG",PlayerStats!$B$2:$Z$2,0),0),0)</f>
        <v>0.9</v>
      </c>
      <c r="R2" s="32">
        <f>IFERROR(VLOOKUP(B2,PlayerStats!$B$1:$Z$999,MATCH("xAG",PlayerStats!$B$2:$Z$2,0),0),0)</f>
        <v>0</v>
      </c>
      <c r="S2" s="32">
        <f>IFERROR(VLOOKUP(C2,PlayerStats!$B$1:$Z$999,MATCH("xAG",PlayerStats!$B$2:$Z$2,0),0),0)</f>
        <v>0</v>
      </c>
      <c r="T2" s="32">
        <f>IFERROR(VLOOKUP(D2,PlayerStats!$B$1:$Z$999,MATCH("xAG",PlayerStats!$B$2:$Z$2,0),0),0)</f>
        <v>0</v>
      </c>
      <c r="U2" s="40">
        <f>Q2+R2+S2+T2</f>
        <v>0.9</v>
      </c>
      <c r="V2" s="42">
        <f>IFERROR(VLOOKUP(A2,$X$1:$Y$1000,MATCH("total_points",$X$1:$Y$1,0),0),"")</f>
        <v>11</v>
      </c>
      <c r="X2" s="43" t="str">
        <f>API!M2&amp;" "&amp;API!V2</f>
        <v>Folarin Balogun</v>
      </c>
      <c r="Y2" s="43">
        <f>API!AC2</f>
        <v>0</v>
      </c>
    </row>
    <row r="3" spans="1:25">
      <c r="A3" s="32" t="str">
        <f>IF([1]FINAL!A3=0,"",[1]FINAL!A3)</f>
        <v>Evan Ferguson</v>
      </c>
      <c r="B3" s="32" t="str">
        <f>IF([1]FINAL!B3=0,"",[1]FINAL!B3)</f>
        <v>Ferguson</v>
      </c>
      <c r="C3" s="32" t="str">
        <f>IF([1]FINAL!C3=0,"",[1]FINAL!C3)</f>
        <v/>
      </c>
      <c r="D3" s="32" t="str">
        <f>IF([1]FINAL!D3=0,"",[1]FINAL!D3)</f>
        <v/>
      </c>
      <c r="E3" s="43" t="str">
        <f>[1]FINAL!M3</f>
        <v>BHA</v>
      </c>
      <c r="F3" s="44">
        <f>IFERROR(VLOOKUP($E3,Table2!$B$1:$C$21,MATCH("MP",Table2!$B$1:$C$1,0),0),"")</f>
        <v>1</v>
      </c>
      <c r="G3" s="33">
        <f>IFERROR(VLOOKUP(A3,PlayingTime!$B$1:$Z$999,MATCH("Min",PlayingTime!$B$2:$Z$2,0),0),0)</f>
        <v>13</v>
      </c>
      <c r="H3" s="33">
        <f>IFERROR(VLOOKUP(B3,PlayingTime!$B$1:$Z$999,MATCH("Min",PlayingTime!$B$2:$Z$2,0),0),0)</f>
        <v>0</v>
      </c>
      <c r="I3" s="33">
        <f>IFERROR(VLOOKUP(C3,PlayingTime!$B$1:$Z$999,MATCH("Min",PlayingTime!$B$2:$Z$2,0),0),0)</f>
        <v>0</v>
      </c>
      <c r="J3" s="33">
        <f>IFERROR(VLOOKUP(D3,PlayingTime!$B$1:$Z$999,MATCH("Min",PlayingTime!$B$2:$Z$2,0),0),0)</f>
        <v>0</v>
      </c>
      <c r="K3" s="38">
        <f t="shared" ref="K3:K66" si="0">G3+H3+I3+J3</f>
        <v>13</v>
      </c>
      <c r="L3" s="32">
        <f>IFERROR(VLOOKUP(A3,PlayerStats!$B$1:$Z$999,MATCH("xG",PlayerStats!$B$2:$Z$2,0),0),0)</f>
        <v>0.9</v>
      </c>
      <c r="M3" s="32">
        <f>IFERROR(VLOOKUP(B3,PlayerStats!$B$1:$Z$999,MATCH("xG",PlayerStats!$B$2:$Z$2,0),0),0)</f>
        <v>0</v>
      </c>
      <c r="N3" s="32">
        <f>IFERROR(VLOOKUP(C3,PlayerStats!$B$1:$Z$999,MATCH("xG",PlayerStats!$B$2:$Z$2,0),0),0)</f>
        <v>0</v>
      </c>
      <c r="O3" s="32">
        <f>IFERROR(VLOOKUP(D3,PlayerStats!$B$1:$Z$999,MATCH("xG",PlayerStats!$B$2:$Z$2,0),0),0)</f>
        <v>0</v>
      </c>
      <c r="P3" s="40">
        <f t="shared" ref="P3:P66" si="1">L3+M3+N3+O3</f>
        <v>0.9</v>
      </c>
      <c r="Q3" s="32">
        <f>IFERROR(VLOOKUP(A3,PlayerStats!$B$1:$Z$999,MATCH("xAG",PlayerStats!$B$2:$Z$2,0),0),0)</f>
        <v>0.1</v>
      </c>
      <c r="R3" s="32">
        <f>IFERROR(VLOOKUP(B3,PlayerStats!$B$1:$Z$999,MATCH("xAG",PlayerStats!$B$2:$Z$2,0),0),0)</f>
        <v>0</v>
      </c>
      <c r="S3" s="32">
        <f>IFERROR(VLOOKUP(C3,PlayerStats!$B$1:$Z$999,MATCH("xAG",PlayerStats!$B$2:$Z$2,0),0),0)</f>
        <v>0</v>
      </c>
      <c r="T3" s="32">
        <f>IFERROR(VLOOKUP(D3,PlayerStats!$B$1:$Z$999,MATCH("xAG",PlayerStats!$B$2:$Z$2,0),0),0)</f>
        <v>0</v>
      </c>
      <c r="U3" s="40">
        <f t="shared" ref="U3:U66" si="2">Q3+R3+S3+T3</f>
        <v>0.1</v>
      </c>
      <c r="V3" s="42">
        <f t="shared" ref="V3:V66" si="3">IFERROR(VLOOKUP(A3,$X$1:$Y$1000,MATCH("total_points",$X$1:$Y$1,0),0),"")</f>
        <v>5</v>
      </c>
      <c r="X3" s="43" t="str">
        <f>API!M3&amp;" "&amp;API!V3</f>
        <v>Cédric Alves Soares</v>
      </c>
      <c r="Y3" s="43">
        <f>API!AC3</f>
        <v>0</v>
      </c>
    </row>
    <row r="4" spans="1:25">
      <c r="A4" s="32" t="str">
        <f>IF([1]FINAL!A4=0,"",[1]FINAL!A4)</f>
        <v>Bryan Mbeumo</v>
      </c>
      <c r="B4" s="32" t="str">
        <f>IF([1]FINAL!B4=0,"",[1]FINAL!B4)</f>
        <v>Mbeumo</v>
      </c>
      <c r="C4" s="32" t="str">
        <f>IF([1]FINAL!C4=0,"",[1]FINAL!C4)</f>
        <v/>
      </c>
      <c r="D4" s="32" t="str">
        <f>IF([1]FINAL!D4=0,"",[1]FINAL!D4)</f>
        <v/>
      </c>
      <c r="E4" s="43" t="str">
        <f>[1]FINAL!M4</f>
        <v>BRE</v>
      </c>
      <c r="F4" s="44">
        <f>IFERROR(VLOOKUP($E4,Table2!$B$1:$C$21,MATCH("MP",Table2!$B$1:$C$1,0),0),"")</f>
        <v>1</v>
      </c>
      <c r="G4" s="33">
        <f>IFERROR(VLOOKUP(A4,PlayingTime!$B$1:$Z$999,MATCH("Min",PlayingTime!$B$2:$Z$2,0),0),0)</f>
        <v>90</v>
      </c>
      <c r="H4" s="33">
        <f>IFERROR(VLOOKUP(B4,PlayingTime!$B$1:$Z$999,MATCH("Min",PlayingTime!$B$2:$Z$2,0),0),0)</f>
        <v>0</v>
      </c>
      <c r="I4" s="33">
        <f>IFERROR(VLOOKUP(C4,PlayingTime!$B$1:$Z$999,MATCH("Min",PlayingTime!$B$2:$Z$2,0),0),0)</f>
        <v>0</v>
      </c>
      <c r="J4" s="33">
        <f>IFERROR(VLOOKUP(D4,PlayingTime!$B$1:$Z$999,MATCH("Min",PlayingTime!$B$2:$Z$2,0),0),0)</f>
        <v>0</v>
      </c>
      <c r="K4" s="38">
        <f t="shared" si="0"/>
        <v>90</v>
      </c>
      <c r="L4" s="32">
        <f>IFERROR(VLOOKUP(A4,PlayerStats!$B$1:$Z$999,MATCH("xG",PlayerStats!$B$2:$Z$2,0),0),0)</f>
        <v>1.4</v>
      </c>
      <c r="M4" s="32">
        <f>IFERROR(VLOOKUP(B4,PlayerStats!$B$1:$Z$999,MATCH("xG",PlayerStats!$B$2:$Z$2,0),0),0)</f>
        <v>0</v>
      </c>
      <c r="N4" s="32">
        <f>IFERROR(VLOOKUP(C4,PlayerStats!$B$1:$Z$999,MATCH("xG",PlayerStats!$B$2:$Z$2,0),0),0)</f>
        <v>0</v>
      </c>
      <c r="O4" s="32">
        <f>IFERROR(VLOOKUP(D4,PlayerStats!$B$1:$Z$999,MATCH("xG",PlayerStats!$B$2:$Z$2,0),0),0)</f>
        <v>0</v>
      </c>
      <c r="P4" s="40">
        <f t="shared" si="1"/>
        <v>1.4</v>
      </c>
      <c r="Q4" s="32">
        <f>IFERROR(VLOOKUP(A4,PlayerStats!$B$1:$Z$999,MATCH("xAG",PlayerStats!$B$2:$Z$2,0),0),0)</f>
        <v>0</v>
      </c>
      <c r="R4" s="32">
        <f>IFERROR(VLOOKUP(B4,PlayerStats!$B$1:$Z$999,MATCH("xAG",PlayerStats!$B$2:$Z$2,0),0),0)</f>
        <v>0</v>
      </c>
      <c r="S4" s="32">
        <f>IFERROR(VLOOKUP(C4,PlayerStats!$B$1:$Z$999,MATCH("xAG",PlayerStats!$B$2:$Z$2,0),0),0)</f>
        <v>0</v>
      </c>
      <c r="T4" s="32">
        <f>IFERROR(VLOOKUP(D4,PlayerStats!$B$1:$Z$999,MATCH("xAG",PlayerStats!$B$2:$Z$2,0),0),0)</f>
        <v>0</v>
      </c>
      <c r="U4" s="40">
        <f t="shared" si="2"/>
        <v>0</v>
      </c>
      <c r="V4" s="42">
        <f t="shared" si="3"/>
        <v>7</v>
      </c>
      <c r="X4" s="43" t="str">
        <f>API!M4&amp;" "&amp;API!V4</f>
        <v>Mohamed Elneny</v>
      </c>
      <c r="Y4" s="43">
        <f>API!AC4</f>
        <v>0</v>
      </c>
    </row>
    <row r="5" spans="1:25">
      <c r="A5" s="32" t="str">
        <f>IF([1]FINAL!A5=0,"",[1]FINAL!A5)</f>
        <v>Anthony Elanga</v>
      </c>
      <c r="B5" s="32" t="str">
        <f>IF([1]FINAL!B5=0,"",[1]FINAL!B5)</f>
        <v>Elanga</v>
      </c>
      <c r="C5" s="32" t="str">
        <f>IF([1]FINAL!C5=0,"",[1]FINAL!C5)</f>
        <v/>
      </c>
      <c r="D5" s="32" t="str">
        <f>IF([1]FINAL!D5=0,"",[1]FINAL!D5)</f>
        <v/>
      </c>
      <c r="E5" s="43" t="str">
        <f>[1]FINAL!M5</f>
        <v>NFO</v>
      </c>
      <c r="F5" s="44">
        <f>IFERROR(VLOOKUP($E5,Table2!$B$1:$C$21,MATCH("MP",Table2!$B$1:$C$1,0),0),"")</f>
        <v>1</v>
      </c>
      <c r="G5" s="33">
        <f>IFERROR(VLOOKUP(A5,PlayingTime!$B$1:$Z$999,MATCH("Min",PlayingTime!$B$2:$Z$2,0),0),0)</f>
        <v>11</v>
      </c>
      <c r="H5" s="33">
        <f>IFERROR(VLOOKUP(B5,PlayingTime!$B$1:$Z$999,MATCH("Min",PlayingTime!$B$2:$Z$2,0),0),0)</f>
        <v>0</v>
      </c>
      <c r="I5" s="33">
        <f>IFERROR(VLOOKUP(C5,PlayingTime!$B$1:$Z$999,MATCH("Min",PlayingTime!$B$2:$Z$2,0),0),0)</f>
        <v>0</v>
      </c>
      <c r="J5" s="33">
        <f>IFERROR(VLOOKUP(D5,PlayingTime!$B$1:$Z$999,MATCH("Min",PlayingTime!$B$2:$Z$2,0),0),0)</f>
        <v>0</v>
      </c>
      <c r="K5" s="38">
        <f t="shared" si="0"/>
        <v>11</v>
      </c>
      <c r="L5" s="32">
        <f>IFERROR(VLOOKUP(A5,PlayerStats!$B$1:$Z$999,MATCH("xG",PlayerStats!$B$2:$Z$2,0),0),0)</f>
        <v>0</v>
      </c>
      <c r="M5" s="32">
        <f>IFERROR(VLOOKUP(B5,PlayerStats!$B$1:$Z$999,MATCH("xG",PlayerStats!$B$2:$Z$2,0),0),0)</f>
        <v>0</v>
      </c>
      <c r="N5" s="32">
        <f>IFERROR(VLOOKUP(C5,PlayerStats!$B$1:$Z$999,MATCH("xG",PlayerStats!$B$2:$Z$2,0),0),0)</f>
        <v>0</v>
      </c>
      <c r="O5" s="32">
        <f>IFERROR(VLOOKUP(D5,PlayerStats!$B$1:$Z$999,MATCH("xG",PlayerStats!$B$2:$Z$2,0),0),0)</f>
        <v>0</v>
      </c>
      <c r="P5" s="40">
        <f t="shared" si="1"/>
        <v>0</v>
      </c>
      <c r="Q5" s="32">
        <f>IFERROR(VLOOKUP(A5,PlayerStats!$B$1:$Z$999,MATCH("xAG",PlayerStats!$B$2:$Z$2,0),0),0)</f>
        <v>0.6</v>
      </c>
      <c r="R5" s="32">
        <f>IFERROR(VLOOKUP(B5,PlayerStats!$B$1:$Z$999,MATCH("xAG",PlayerStats!$B$2:$Z$2,0),0),0)</f>
        <v>0</v>
      </c>
      <c r="S5" s="32">
        <f>IFERROR(VLOOKUP(C5,PlayerStats!$B$1:$Z$999,MATCH("xAG",PlayerStats!$B$2:$Z$2,0),0),0)</f>
        <v>0</v>
      </c>
      <c r="T5" s="32">
        <f>IFERROR(VLOOKUP(D5,PlayerStats!$B$1:$Z$999,MATCH("xAG",PlayerStats!$B$2:$Z$2,0),0),0)</f>
        <v>0</v>
      </c>
      <c r="U5" s="40">
        <f t="shared" si="2"/>
        <v>0.6</v>
      </c>
      <c r="V5" s="42">
        <f t="shared" si="3"/>
        <v>4</v>
      </c>
      <c r="X5" s="43" t="str">
        <f>API!M5&amp;" "&amp;API!V5</f>
        <v>Fábio Ferreira Vieira</v>
      </c>
      <c r="Y5" s="43">
        <f>API!AC5</f>
        <v>0</v>
      </c>
    </row>
    <row r="6" spans="1:25">
      <c r="A6" s="32" t="str">
        <f>IF([1]FINAL!A6=0,"",[1]FINAL!A6)</f>
        <v>Solly March</v>
      </c>
      <c r="B6" s="32" t="str">
        <f>IF([1]FINAL!B6=0,"",[1]FINAL!B6)</f>
        <v>March</v>
      </c>
      <c r="C6" s="32" t="str">
        <f>IF([1]FINAL!C6=0,"",[1]FINAL!C6)</f>
        <v/>
      </c>
      <c r="D6" s="32" t="str">
        <f>IF([1]FINAL!D6=0,"",[1]FINAL!D6)</f>
        <v/>
      </c>
      <c r="E6" s="43" t="str">
        <f>[1]FINAL!M6</f>
        <v>BHA</v>
      </c>
      <c r="F6" s="44">
        <f>IFERROR(VLOOKUP($E6,Table2!$B$1:$C$21,MATCH("MP",Table2!$B$1:$C$1,0),0),"")</f>
        <v>1</v>
      </c>
      <c r="G6" s="33">
        <f>IFERROR(VLOOKUP(A6,PlayingTime!$B$1:$Z$999,MATCH("Min",PlayingTime!$B$2:$Z$2,0),0),0)</f>
        <v>73</v>
      </c>
      <c r="H6" s="33">
        <f>IFERROR(VLOOKUP(B6,PlayingTime!$B$1:$Z$999,MATCH("Min",PlayingTime!$B$2:$Z$2,0),0),0)</f>
        <v>0</v>
      </c>
      <c r="I6" s="33">
        <f>IFERROR(VLOOKUP(C6,PlayingTime!$B$1:$Z$999,MATCH("Min",PlayingTime!$B$2:$Z$2,0),0),0)</f>
        <v>0</v>
      </c>
      <c r="J6" s="33">
        <f>IFERROR(VLOOKUP(D6,PlayingTime!$B$1:$Z$999,MATCH("Min",PlayingTime!$B$2:$Z$2,0),0),0)</f>
        <v>0</v>
      </c>
      <c r="K6" s="38">
        <f t="shared" si="0"/>
        <v>73</v>
      </c>
      <c r="L6" s="32">
        <f>IFERROR(VLOOKUP(A6,PlayerStats!$B$1:$Z$999,MATCH("xG",PlayerStats!$B$2:$Z$2,0),0),0)</f>
        <v>0.4</v>
      </c>
      <c r="M6" s="32">
        <f>IFERROR(VLOOKUP(B6,PlayerStats!$B$1:$Z$999,MATCH("xG",PlayerStats!$B$2:$Z$2,0),0),0)</f>
        <v>0</v>
      </c>
      <c r="N6" s="32">
        <f>IFERROR(VLOOKUP(C6,PlayerStats!$B$1:$Z$999,MATCH("xG",PlayerStats!$B$2:$Z$2,0),0),0)</f>
        <v>0</v>
      </c>
      <c r="O6" s="32">
        <f>IFERROR(VLOOKUP(D6,PlayerStats!$B$1:$Z$999,MATCH("xG",PlayerStats!$B$2:$Z$2,0),0),0)</f>
        <v>0</v>
      </c>
      <c r="P6" s="40">
        <f t="shared" si="1"/>
        <v>0.4</v>
      </c>
      <c r="Q6" s="32">
        <f>IFERROR(VLOOKUP(A6,PlayerStats!$B$1:$Z$999,MATCH("xAG",PlayerStats!$B$2:$Z$2,0),0),0)</f>
        <v>0</v>
      </c>
      <c r="R6" s="32">
        <f>IFERROR(VLOOKUP(B6,PlayerStats!$B$1:$Z$999,MATCH("xAG",PlayerStats!$B$2:$Z$2,0),0),0)</f>
        <v>0</v>
      </c>
      <c r="S6" s="32">
        <f>IFERROR(VLOOKUP(C6,PlayerStats!$B$1:$Z$999,MATCH("xAG",PlayerStats!$B$2:$Z$2,0),0),0)</f>
        <v>0</v>
      </c>
      <c r="T6" s="32">
        <f>IFERROR(VLOOKUP(D6,PlayerStats!$B$1:$Z$999,MATCH("xAG",PlayerStats!$B$2:$Z$2,0),0),0)</f>
        <v>0</v>
      </c>
      <c r="U6" s="40">
        <f t="shared" si="2"/>
        <v>0</v>
      </c>
      <c r="V6" s="42">
        <f t="shared" si="3"/>
        <v>9</v>
      </c>
      <c r="X6" s="43" t="str">
        <f>API!M6&amp;" "&amp;API!V6</f>
        <v>Gabriel dos Santos Magalhães</v>
      </c>
      <c r="Y6" s="43">
        <f>API!AC6</f>
        <v>1</v>
      </c>
    </row>
    <row r="7" spans="1:25">
      <c r="A7" s="32" t="str">
        <f>IF([1]FINAL!A7=0,"",[1]FINAL!A7)</f>
        <v>Taiwo Awoniyi</v>
      </c>
      <c r="B7" s="32" t="str">
        <f>IF([1]FINAL!B7=0,"",[1]FINAL!B7)</f>
        <v>Awoniyi</v>
      </c>
      <c r="C7" s="32" t="str">
        <f>IF([1]FINAL!C7=0,"",[1]FINAL!C7)</f>
        <v/>
      </c>
      <c r="D7" s="32" t="str">
        <f>IF([1]FINAL!D7=0,"",[1]FINAL!D7)</f>
        <v/>
      </c>
      <c r="E7" s="43" t="str">
        <f>[1]FINAL!M7</f>
        <v>NFO</v>
      </c>
      <c r="F7" s="44">
        <f>IFERROR(VLOOKUP($E7,Table2!$B$1:$C$21,MATCH("MP",Table2!$B$1:$C$1,0),0),"")</f>
        <v>1</v>
      </c>
      <c r="G7" s="33">
        <f>IFERROR(VLOOKUP(A7,PlayingTime!$B$1:$Z$999,MATCH("Min",PlayingTime!$B$2:$Z$2,0),0),0)</f>
        <v>20</v>
      </c>
      <c r="H7" s="33">
        <f>IFERROR(VLOOKUP(B7,PlayingTime!$B$1:$Z$999,MATCH("Min",PlayingTime!$B$2:$Z$2,0),0),0)</f>
        <v>0</v>
      </c>
      <c r="I7" s="33">
        <f>IFERROR(VLOOKUP(C7,PlayingTime!$B$1:$Z$999,MATCH("Min",PlayingTime!$B$2:$Z$2,0),0),0)</f>
        <v>0</v>
      </c>
      <c r="J7" s="33">
        <f>IFERROR(VLOOKUP(D7,PlayingTime!$B$1:$Z$999,MATCH("Min",PlayingTime!$B$2:$Z$2,0),0),0)</f>
        <v>0</v>
      </c>
      <c r="K7" s="38">
        <f t="shared" si="0"/>
        <v>20</v>
      </c>
      <c r="L7" s="32">
        <f>IFERROR(VLOOKUP(A7,PlayerStats!$B$1:$Z$999,MATCH("xG",PlayerStats!$B$2:$Z$2,0),0),0)</f>
        <v>0.6</v>
      </c>
      <c r="M7" s="32">
        <f>IFERROR(VLOOKUP(B7,PlayerStats!$B$1:$Z$999,MATCH("xG",PlayerStats!$B$2:$Z$2,0),0),0)</f>
        <v>0</v>
      </c>
      <c r="N7" s="32">
        <f>IFERROR(VLOOKUP(C7,PlayerStats!$B$1:$Z$999,MATCH("xG",PlayerStats!$B$2:$Z$2,0),0),0)</f>
        <v>0</v>
      </c>
      <c r="O7" s="32">
        <f>IFERROR(VLOOKUP(D7,PlayerStats!$B$1:$Z$999,MATCH("xG",PlayerStats!$B$2:$Z$2,0),0),0)</f>
        <v>0</v>
      </c>
      <c r="P7" s="40">
        <f t="shared" si="1"/>
        <v>0.6</v>
      </c>
      <c r="Q7" s="32">
        <f>IFERROR(VLOOKUP(A7,PlayerStats!$B$1:$Z$999,MATCH("xAG",PlayerStats!$B$2:$Z$2,0),0),0)</f>
        <v>0</v>
      </c>
      <c r="R7" s="32">
        <f>IFERROR(VLOOKUP(B7,PlayerStats!$B$1:$Z$999,MATCH("xAG",PlayerStats!$B$2:$Z$2,0),0),0)</f>
        <v>0</v>
      </c>
      <c r="S7" s="32">
        <f>IFERROR(VLOOKUP(C7,PlayerStats!$B$1:$Z$999,MATCH("xAG",PlayerStats!$B$2:$Z$2,0),0),0)</f>
        <v>0</v>
      </c>
      <c r="T7" s="32">
        <f>IFERROR(VLOOKUP(D7,PlayerStats!$B$1:$Z$999,MATCH("xAG",PlayerStats!$B$2:$Z$2,0),0),0)</f>
        <v>0</v>
      </c>
      <c r="U7" s="40">
        <f t="shared" si="2"/>
        <v>0</v>
      </c>
      <c r="V7" s="42">
        <f t="shared" si="3"/>
        <v>7</v>
      </c>
      <c r="X7" s="43" t="str">
        <f>API!M7&amp;" "&amp;API!V7</f>
        <v>Kai Havertz</v>
      </c>
      <c r="Y7" s="43">
        <f>API!AC7</f>
        <v>2</v>
      </c>
    </row>
    <row r="8" spans="1:25">
      <c r="A8" s="32" t="str">
        <f>IF([1]FINAL!A8=0,"",[1]FINAL!A8)</f>
        <v>Callum Wilson</v>
      </c>
      <c r="B8" s="32" t="str">
        <f>IF([1]FINAL!B8=0,"",[1]FINAL!B8)</f>
        <v>Wilson</v>
      </c>
      <c r="C8" s="32" t="str">
        <f>IF([1]FINAL!C8=0,"",[1]FINAL!C8)</f>
        <v>C Wilson</v>
      </c>
      <c r="D8" s="32" t="str">
        <f>IF([1]FINAL!D8=0,"",[1]FINAL!D8)</f>
        <v/>
      </c>
      <c r="E8" s="43" t="str">
        <f>[1]FINAL!M8</f>
        <v>NEW</v>
      </c>
      <c r="F8" s="44">
        <f>IFERROR(VLOOKUP($E8,Table2!$B$1:$C$21,MATCH("MP",Table2!$B$1:$C$1,0),0),"")</f>
        <v>1</v>
      </c>
      <c r="G8" s="33">
        <f>IFERROR(VLOOKUP(A8,PlayingTime!$B$1:$Z$999,MATCH("Min",PlayingTime!$B$2:$Z$2,0),0),0)</f>
        <v>23</v>
      </c>
      <c r="H8" s="33">
        <f>IFERROR(VLOOKUP(B8,PlayingTime!$B$1:$Z$999,MATCH("Min",PlayingTime!$B$2:$Z$2,0),0),0)</f>
        <v>0</v>
      </c>
      <c r="I8" s="33">
        <f>IFERROR(VLOOKUP(C8,PlayingTime!$B$1:$Z$999,MATCH("Min",PlayingTime!$B$2:$Z$2,0),0),0)</f>
        <v>0</v>
      </c>
      <c r="J8" s="33">
        <f>IFERROR(VLOOKUP(D8,PlayingTime!$B$1:$Z$999,MATCH("Min",PlayingTime!$B$2:$Z$2,0),0),0)</f>
        <v>0</v>
      </c>
      <c r="K8" s="38">
        <f t="shared" si="0"/>
        <v>23</v>
      </c>
      <c r="L8" s="32">
        <f>IFERROR(VLOOKUP(A8,PlayerStats!$B$1:$Z$999,MATCH("xG",PlayerStats!$B$2:$Z$2,0),0),0)</f>
        <v>0.9</v>
      </c>
      <c r="M8" s="32">
        <f>IFERROR(VLOOKUP(B8,PlayerStats!$B$1:$Z$999,MATCH("xG",PlayerStats!$B$2:$Z$2,0),0),0)</f>
        <v>0</v>
      </c>
      <c r="N8" s="32">
        <f>IFERROR(VLOOKUP(C8,PlayerStats!$B$1:$Z$999,MATCH("xG",PlayerStats!$B$2:$Z$2,0),0),0)</f>
        <v>0</v>
      </c>
      <c r="O8" s="32">
        <f>IFERROR(VLOOKUP(D8,PlayerStats!$B$1:$Z$999,MATCH("xG",PlayerStats!$B$2:$Z$2,0),0),0)</f>
        <v>0</v>
      </c>
      <c r="P8" s="40">
        <f t="shared" si="1"/>
        <v>0.9</v>
      </c>
      <c r="Q8" s="32">
        <f>IFERROR(VLOOKUP(A8,PlayerStats!$B$1:$Z$999,MATCH("xAG",PlayerStats!$B$2:$Z$2,0),0),0)</f>
        <v>0</v>
      </c>
      <c r="R8" s="32">
        <f>IFERROR(VLOOKUP(B8,PlayerStats!$B$1:$Z$999,MATCH("xAG",PlayerStats!$B$2:$Z$2,0),0),0)</f>
        <v>0</v>
      </c>
      <c r="S8" s="32">
        <f>IFERROR(VLOOKUP(C8,PlayerStats!$B$1:$Z$999,MATCH("xAG",PlayerStats!$B$2:$Z$2,0),0),0)</f>
        <v>0</v>
      </c>
      <c r="T8" s="32">
        <f>IFERROR(VLOOKUP(D8,PlayerStats!$B$1:$Z$999,MATCH("xAG",PlayerStats!$B$2:$Z$2,0),0),0)</f>
        <v>0</v>
      </c>
      <c r="U8" s="40">
        <f t="shared" si="2"/>
        <v>0</v>
      </c>
      <c r="V8" s="42">
        <f t="shared" si="3"/>
        <v>5</v>
      </c>
      <c r="X8" s="43" t="str">
        <f>API!M8&amp;" "&amp;API!V8</f>
        <v>Rob Holding</v>
      </c>
      <c r="Y8" s="43">
        <f>API!AC8</f>
        <v>0</v>
      </c>
    </row>
    <row r="9" spans="1:25">
      <c r="A9" s="32" t="str">
        <f>IF([1]FINAL!A9=0,"",[1]FINAL!A9)</f>
        <v>Yoane Wissa</v>
      </c>
      <c r="B9" s="32" t="str">
        <f>IF([1]FINAL!B9=0,"",[1]FINAL!B9)</f>
        <v>Wissa</v>
      </c>
      <c r="C9" s="32" t="str">
        <f>IF([1]FINAL!C9=0,"",[1]FINAL!C9)</f>
        <v/>
      </c>
      <c r="D9" s="32" t="str">
        <f>IF([1]FINAL!D9=0,"",[1]FINAL!D9)</f>
        <v/>
      </c>
      <c r="E9" s="43" t="str">
        <f>[1]FINAL!M9</f>
        <v>BRE</v>
      </c>
      <c r="F9" s="44">
        <f>IFERROR(VLOOKUP($E9,Table2!$B$1:$C$21,MATCH("MP",Table2!$B$1:$C$1,0),0),"")</f>
        <v>1</v>
      </c>
      <c r="G9" s="33">
        <f>IFERROR(VLOOKUP(A9,PlayingTime!$B$1:$Z$999,MATCH("Min",PlayingTime!$B$2:$Z$2,0),0),0)</f>
        <v>71</v>
      </c>
      <c r="H9" s="33">
        <f>IFERROR(VLOOKUP(B9,PlayingTime!$B$1:$Z$999,MATCH("Min",PlayingTime!$B$2:$Z$2,0),0),0)</f>
        <v>0</v>
      </c>
      <c r="I9" s="33">
        <f>IFERROR(VLOOKUP(C9,PlayingTime!$B$1:$Z$999,MATCH("Min",PlayingTime!$B$2:$Z$2,0),0),0)</f>
        <v>0</v>
      </c>
      <c r="J9" s="33">
        <f>IFERROR(VLOOKUP(D9,PlayingTime!$B$1:$Z$999,MATCH("Min",PlayingTime!$B$2:$Z$2,0),0),0)</f>
        <v>0</v>
      </c>
      <c r="K9" s="38">
        <f t="shared" si="0"/>
        <v>71</v>
      </c>
      <c r="L9" s="32">
        <f>IFERROR(VLOOKUP(A9,PlayerStats!$B$1:$Z$999,MATCH("xG",PlayerStats!$B$2:$Z$2,0),0),0)</f>
        <v>0.3</v>
      </c>
      <c r="M9" s="32">
        <f>IFERROR(VLOOKUP(B9,PlayerStats!$B$1:$Z$999,MATCH("xG",PlayerStats!$B$2:$Z$2,0),0),0)</f>
        <v>0</v>
      </c>
      <c r="N9" s="32">
        <f>IFERROR(VLOOKUP(C9,PlayerStats!$B$1:$Z$999,MATCH("xG",PlayerStats!$B$2:$Z$2,0),0),0)</f>
        <v>0</v>
      </c>
      <c r="O9" s="32">
        <f>IFERROR(VLOOKUP(D9,PlayerStats!$B$1:$Z$999,MATCH("xG",PlayerStats!$B$2:$Z$2,0),0),0)</f>
        <v>0</v>
      </c>
      <c r="P9" s="40">
        <f t="shared" si="1"/>
        <v>0.3</v>
      </c>
      <c r="Q9" s="32">
        <f>IFERROR(VLOOKUP(A9,PlayerStats!$B$1:$Z$999,MATCH("xAG",PlayerStats!$B$2:$Z$2,0),0),0)</f>
        <v>0.1</v>
      </c>
      <c r="R9" s="32">
        <f>IFERROR(VLOOKUP(B9,PlayerStats!$B$1:$Z$999,MATCH("xAG",PlayerStats!$B$2:$Z$2,0),0),0)</f>
        <v>0</v>
      </c>
      <c r="S9" s="32">
        <f>IFERROR(VLOOKUP(C9,PlayerStats!$B$1:$Z$999,MATCH("xAG",PlayerStats!$B$2:$Z$2,0),0),0)</f>
        <v>0</v>
      </c>
      <c r="T9" s="32">
        <f>IFERROR(VLOOKUP(D9,PlayerStats!$B$1:$Z$999,MATCH("xAG",PlayerStats!$B$2:$Z$2,0),0),0)</f>
        <v>0</v>
      </c>
      <c r="U9" s="40">
        <f t="shared" si="2"/>
        <v>0.1</v>
      </c>
      <c r="V9" s="42">
        <f t="shared" si="3"/>
        <v>9</v>
      </c>
      <c r="X9" s="43" t="str">
        <f>API!M9&amp;" "&amp;API!V9</f>
        <v>Gabriel Fernando de Jesus</v>
      </c>
      <c r="Y9" s="43">
        <f>API!AC9</f>
        <v>0</v>
      </c>
    </row>
    <row r="10" spans="1:25">
      <c r="A10" s="32" t="str">
        <f>IF([1]FINAL!A10=0,"",[1]FINAL!A10)</f>
        <v>Pervis Estupiñán</v>
      </c>
      <c r="B10" s="32" t="str">
        <f>IF([1]FINAL!B10=0,"",[1]FINAL!B10)</f>
        <v>Estupiñan</v>
      </c>
      <c r="C10" s="32" t="str">
        <f>IF([1]FINAL!C10=0,"",[1]FINAL!C10)</f>
        <v>Estupinan</v>
      </c>
      <c r="D10" s="32" t="str">
        <f>IF([1]FINAL!D10=0,"",[1]FINAL!D10)</f>
        <v>Pervis Estupinan</v>
      </c>
      <c r="E10" s="43" t="str">
        <f>[1]FINAL!M10</f>
        <v>BHA</v>
      </c>
      <c r="F10" s="44">
        <f>IFERROR(VLOOKUP($E10,Table2!$B$1:$C$21,MATCH("MP",Table2!$B$1:$C$1,0),0),"")</f>
        <v>1</v>
      </c>
      <c r="G10" s="33">
        <f>IFERROR(VLOOKUP(A10,PlayingTime!$B$1:$Z$999,MATCH("Min",PlayingTime!$B$2:$Z$2,0),0),0)</f>
        <v>90</v>
      </c>
      <c r="H10" s="33">
        <f>IFERROR(VLOOKUP(B10,PlayingTime!$B$1:$Z$999,MATCH("Min",PlayingTime!$B$2:$Z$2,0),0),0)</f>
        <v>0</v>
      </c>
      <c r="I10" s="33">
        <f>IFERROR(VLOOKUP(C10,PlayingTime!$B$1:$Z$999,MATCH("Min",PlayingTime!$B$2:$Z$2,0),0),0)</f>
        <v>0</v>
      </c>
      <c r="J10" s="33">
        <f>IFERROR(VLOOKUP(D10,PlayingTime!$B$1:$Z$999,MATCH("Min",PlayingTime!$B$2:$Z$2,0),0),0)</f>
        <v>0</v>
      </c>
      <c r="K10" s="38">
        <f t="shared" si="0"/>
        <v>90</v>
      </c>
      <c r="L10" s="32">
        <f>IFERROR(VLOOKUP(A10,PlayerStats!$B$1:$Z$999,MATCH("xG",PlayerStats!$B$2:$Z$2,0),0),0)</f>
        <v>0.1</v>
      </c>
      <c r="M10" s="32">
        <f>IFERROR(VLOOKUP(B10,PlayerStats!$B$1:$Z$999,MATCH("xG",PlayerStats!$B$2:$Z$2,0),0),0)</f>
        <v>0</v>
      </c>
      <c r="N10" s="32">
        <f>IFERROR(VLOOKUP(C10,PlayerStats!$B$1:$Z$999,MATCH("xG",PlayerStats!$B$2:$Z$2,0),0),0)</f>
        <v>0</v>
      </c>
      <c r="O10" s="32">
        <f>IFERROR(VLOOKUP(D10,PlayerStats!$B$1:$Z$999,MATCH("xG",PlayerStats!$B$2:$Z$2,0),0),0)</f>
        <v>0</v>
      </c>
      <c r="P10" s="40">
        <f t="shared" si="1"/>
        <v>0.1</v>
      </c>
      <c r="Q10" s="32">
        <f>IFERROR(VLOOKUP(A10,PlayerStats!$B$1:$Z$999,MATCH("xAG",PlayerStats!$B$2:$Z$2,0),0),0)</f>
        <v>1.5</v>
      </c>
      <c r="R10" s="32">
        <f>IFERROR(VLOOKUP(B10,PlayerStats!$B$1:$Z$999,MATCH("xAG",PlayerStats!$B$2:$Z$2,0),0),0)</f>
        <v>0</v>
      </c>
      <c r="S10" s="32">
        <f>IFERROR(VLOOKUP(C10,PlayerStats!$B$1:$Z$999,MATCH("xAG",PlayerStats!$B$2:$Z$2,0),0),0)</f>
        <v>0</v>
      </c>
      <c r="T10" s="32">
        <f>IFERROR(VLOOKUP(D10,PlayerStats!$B$1:$Z$999,MATCH("xAG",PlayerStats!$B$2:$Z$2,0),0),0)</f>
        <v>0</v>
      </c>
      <c r="U10" s="40">
        <f t="shared" si="2"/>
        <v>1.5</v>
      </c>
      <c r="V10" s="42">
        <f t="shared" si="3"/>
        <v>7</v>
      </c>
      <c r="X10" s="43" t="str">
        <f>API!M10&amp;" "&amp;API!V10</f>
        <v>Jorge Luiz Frello Filho</v>
      </c>
      <c r="Y10" s="43">
        <f>API!AC10</f>
        <v>0</v>
      </c>
    </row>
    <row r="11" spans="1:25">
      <c r="A11" s="32" t="str">
        <f>IF([1]FINAL!A11=0,"",[1]FINAL!A11)</f>
        <v>Pape Matar Sarr</v>
      </c>
      <c r="B11" s="32" t="str">
        <f>IF([1]FINAL!B11=0,"",[1]FINAL!B11)</f>
        <v>Sarr</v>
      </c>
      <c r="C11" s="32" t="str">
        <f>IF([1]FINAL!C11=0,"",[1]FINAL!C11)</f>
        <v>P Sarr</v>
      </c>
      <c r="D11" s="32" t="str">
        <f>IF([1]FINAL!D11=0,"",[1]FINAL!D11)</f>
        <v/>
      </c>
      <c r="E11" s="43" t="str">
        <f>[1]FINAL!M11</f>
        <v>TOT</v>
      </c>
      <c r="F11" s="44">
        <f>IFERROR(VLOOKUP($E11,Table2!$B$1:$C$21,MATCH("MP",Table2!$B$1:$C$1,0),0),"")</f>
        <v>1</v>
      </c>
      <c r="G11" s="33">
        <f>IFERROR(VLOOKUP(A11,PlayingTime!$B$1:$Z$999,MATCH("Min",PlayingTime!$B$2:$Z$2,0),0),0)</f>
        <v>16</v>
      </c>
      <c r="H11" s="33">
        <f>IFERROR(VLOOKUP(B11,PlayingTime!$B$1:$Z$999,MATCH("Min",PlayingTime!$B$2:$Z$2,0),0),0)</f>
        <v>0</v>
      </c>
      <c r="I11" s="33">
        <f>IFERROR(VLOOKUP(C11,PlayingTime!$B$1:$Z$999,MATCH("Min",PlayingTime!$B$2:$Z$2,0),0),0)</f>
        <v>0</v>
      </c>
      <c r="J11" s="33">
        <f>IFERROR(VLOOKUP(D11,PlayingTime!$B$1:$Z$999,MATCH("Min",PlayingTime!$B$2:$Z$2,0),0),0)</f>
        <v>0</v>
      </c>
      <c r="K11" s="38">
        <f t="shared" si="0"/>
        <v>16</v>
      </c>
      <c r="L11" s="32">
        <f>IFERROR(VLOOKUP(A11,PlayerStats!$B$1:$Z$999,MATCH("xG",PlayerStats!$B$2:$Z$2,0),0),0)</f>
        <v>0.1</v>
      </c>
      <c r="M11" s="32">
        <f>IFERROR(VLOOKUP(B11,PlayerStats!$B$1:$Z$999,MATCH("xG",PlayerStats!$B$2:$Z$2,0),0),0)</f>
        <v>0</v>
      </c>
      <c r="N11" s="32">
        <f>IFERROR(VLOOKUP(C11,PlayerStats!$B$1:$Z$999,MATCH("xG",PlayerStats!$B$2:$Z$2,0),0),0)</f>
        <v>0</v>
      </c>
      <c r="O11" s="32">
        <f>IFERROR(VLOOKUP(D11,PlayerStats!$B$1:$Z$999,MATCH("xG",PlayerStats!$B$2:$Z$2,0),0),0)</f>
        <v>0</v>
      </c>
      <c r="P11" s="40">
        <f t="shared" si="1"/>
        <v>0.1</v>
      </c>
      <c r="Q11" s="32">
        <f>IFERROR(VLOOKUP(A11,PlayerStats!$B$1:$Z$999,MATCH("xAG",PlayerStats!$B$2:$Z$2,0),0),0)</f>
        <v>0</v>
      </c>
      <c r="R11" s="32">
        <f>IFERROR(VLOOKUP(B11,PlayerStats!$B$1:$Z$999,MATCH("xAG",PlayerStats!$B$2:$Z$2,0),0),0)</f>
        <v>0</v>
      </c>
      <c r="S11" s="32">
        <f>IFERROR(VLOOKUP(C11,PlayerStats!$B$1:$Z$999,MATCH("xAG",PlayerStats!$B$2:$Z$2,0),0),0)</f>
        <v>0</v>
      </c>
      <c r="T11" s="32">
        <f>IFERROR(VLOOKUP(D11,PlayerStats!$B$1:$Z$999,MATCH("xAG",PlayerStats!$B$2:$Z$2,0),0),0)</f>
        <v>0</v>
      </c>
      <c r="U11" s="40">
        <f t="shared" si="2"/>
        <v>0</v>
      </c>
      <c r="V11" s="42">
        <f t="shared" si="3"/>
        <v>1</v>
      </c>
      <c r="X11" s="43" t="str">
        <f>API!M11&amp;" "&amp;API!V11</f>
        <v>Jakub Kiwior</v>
      </c>
      <c r="Y11" s="43">
        <f>API!AC11</f>
        <v>0</v>
      </c>
    </row>
    <row r="12" spans="1:25">
      <c r="A12" s="32" t="str">
        <f>IF([1]FINAL!A12=0,"",[1]FINAL!A12)</f>
        <v>Erling Haaland (2nd Half (post last Hattrick))</v>
      </c>
      <c r="B12" s="32" t="str">
        <f>IF([1]FINAL!B12=0,"",[1]FINAL!B12)</f>
        <v/>
      </c>
      <c r="C12" s="32" t="str">
        <f>IF([1]FINAL!C12=0,"",[1]FINAL!C12)</f>
        <v/>
      </c>
      <c r="D12" s="32" t="str">
        <f>IF([1]FINAL!D12=0,"",[1]FINAL!D12)</f>
        <v/>
      </c>
      <c r="E12" s="43" t="str">
        <f>[1]FINAL!M12</f>
        <v>MCI</v>
      </c>
      <c r="F12" s="44">
        <f>IFERROR(VLOOKUP($E12,Table2!$B$1:$C$21,MATCH("MP",Table2!$B$1:$C$1,0),0),"")</f>
        <v>1</v>
      </c>
      <c r="G12" s="33">
        <f>IFERROR(VLOOKUP(A12,PlayingTime!$B$1:$Z$999,MATCH("Min",PlayingTime!$B$2:$Z$2,0),0),0)</f>
        <v>0</v>
      </c>
      <c r="H12" s="33">
        <f>IFERROR(VLOOKUP(B12,PlayingTime!$B$1:$Z$999,MATCH("Min",PlayingTime!$B$2:$Z$2,0),0),0)</f>
        <v>0</v>
      </c>
      <c r="I12" s="33">
        <f>IFERROR(VLOOKUP(C12,PlayingTime!$B$1:$Z$999,MATCH("Min",PlayingTime!$B$2:$Z$2,0),0),0)</f>
        <v>0</v>
      </c>
      <c r="J12" s="33">
        <f>IFERROR(VLOOKUP(D12,PlayingTime!$B$1:$Z$999,MATCH("Min",PlayingTime!$B$2:$Z$2,0),0),0)</f>
        <v>0</v>
      </c>
      <c r="K12" s="38">
        <f t="shared" si="0"/>
        <v>0</v>
      </c>
      <c r="L12" s="32">
        <f>IFERROR(VLOOKUP(A12,PlayerStats!$B$1:$Z$999,MATCH("xG",PlayerStats!$B$2:$Z$2,0),0),0)</f>
        <v>0</v>
      </c>
      <c r="M12" s="32">
        <f>IFERROR(VLOOKUP(B12,PlayerStats!$B$1:$Z$999,MATCH("xG",PlayerStats!$B$2:$Z$2,0),0),0)</f>
        <v>0</v>
      </c>
      <c r="N12" s="32">
        <f>IFERROR(VLOOKUP(C12,PlayerStats!$B$1:$Z$999,MATCH("xG",PlayerStats!$B$2:$Z$2,0),0),0)</f>
        <v>0</v>
      </c>
      <c r="O12" s="32">
        <f>IFERROR(VLOOKUP(D12,PlayerStats!$B$1:$Z$999,MATCH("xG",PlayerStats!$B$2:$Z$2,0),0),0)</f>
        <v>0</v>
      </c>
      <c r="P12" s="40">
        <f t="shared" si="1"/>
        <v>0</v>
      </c>
      <c r="Q12" s="32">
        <f>IFERROR(VLOOKUP(A12,PlayerStats!$B$1:$Z$999,MATCH("xAG",PlayerStats!$B$2:$Z$2,0),0),0)</f>
        <v>0</v>
      </c>
      <c r="R12" s="32">
        <f>IFERROR(VLOOKUP(B12,PlayerStats!$B$1:$Z$999,MATCH("xAG",PlayerStats!$B$2:$Z$2,0),0),0)</f>
        <v>0</v>
      </c>
      <c r="S12" s="32">
        <f>IFERROR(VLOOKUP(C12,PlayerStats!$B$1:$Z$999,MATCH("xAG",PlayerStats!$B$2:$Z$2,0),0),0)</f>
        <v>0</v>
      </c>
      <c r="T12" s="32">
        <f>IFERROR(VLOOKUP(D12,PlayerStats!$B$1:$Z$999,MATCH("xAG",PlayerStats!$B$2:$Z$2,0),0),0)</f>
        <v>0</v>
      </c>
      <c r="U12" s="40">
        <f t="shared" si="2"/>
        <v>0</v>
      </c>
      <c r="V12" s="42" t="str">
        <f t="shared" si="3"/>
        <v/>
      </c>
      <c r="X12" s="43" t="str">
        <f>API!M12&amp;" "&amp;API!V12</f>
        <v>Marcus Oliveira Alencar</v>
      </c>
      <c r="Y12" s="43">
        <f>API!AC12</f>
        <v>0</v>
      </c>
    </row>
    <row r="13" spans="1:25">
      <c r="A13" s="32" t="str">
        <f>IF([1]FINAL!A13=0,"",[1]FINAL!A13)</f>
        <v>Raphaël Varane</v>
      </c>
      <c r="B13" s="32" t="str">
        <f>IF([1]FINAL!B13=0,"",[1]FINAL!B13)</f>
        <v>R.Varane</v>
      </c>
      <c r="C13" s="32" t="str">
        <f>IF([1]FINAL!C13=0,"",[1]FINAL!C13)</f>
        <v>Raphael Varane</v>
      </c>
      <c r="D13" s="32" t="str">
        <f>IF([1]FINAL!D13=0,"",[1]FINAL!D13)</f>
        <v/>
      </c>
      <c r="E13" s="43" t="str">
        <f>[1]FINAL!M13</f>
        <v>MUN</v>
      </c>
      <c r="F13" s="44">
        <f>IFERROR(VLOOKUP($E13,Table2!$B$1:$C$21,MATCH("MP",Table2!$B$1:$C$1,0),0),"")</f>
        <v>1</v>
      </c>
      <c r="G13" s="33">
        <f>IFERROR(VLOOKUP(A13,PlayingTime!$B$1:$Z$999,MATCH("Min",PlayingTime!$B$2:$Z$2,0),0),0)</f>
        <v>90</v>
      </c>
      <c r="H13" s="33">
        <f>IFERROR(VLOOKUP(B13,PlayingTime!$B$1:$Z$999,MATCH("Min",PlayingTime!$B$2:$Z$2,0),0),0)</f>
        <v>0</v>
      </c>
      <c r="I13" s="33">
        <f>IFERROR(VLOOKUP(C13,PlayingTime!$B$1:$Z$999,MATCH("Min",PlayingTime!$B$2:$Z$2,0),0),0)</f>
        <v>0</v>
      </c>
      <c r="J13" s="33">
        <f>IFERROR(VLOOKUP(D13,PlayingTime!$B$1:$Z$999,MATCH("Min",PlayingTime!$B$2:$Z$2,0),0),0)</f>
        <v>0</v>
      </c>
      <c r="K13" s="38">
        <f t="shared" si="0"/>
        <v>90</v>
      </c>
      <c r="L13" s="32">
        <f>IFERROR(VLOOKUP(A13,PlayerStats!$B$1:$Z$999,MATCH("xG",PlayerStats!$B$2:$Z$2,0),0),0)</f>
        <v>0.6</v>
      </c>
      <c r="M13" s="32">
        <f>IFERROR(VLOOKUP(B13,PlayerStats!$B$1:$Z$999,MATCH("xG",PlayerStats!$B$2:$Z$2,0),0),0)</f>
        <v>0</v>
      </c>
      <c r="N13" s="32">
        <f>IFERROR(VLOOKUP(C13,PlayerStats!$B$1:$Z$999,MATCH("xG",PlayerStats!$B$2:$Z$2,0),0),0)</f>
        <v>0</v>
      </c>
      <c r="O13" s="32">
        <f>IFERROR(VLOOKUP(D13,PlayerStats!$B$1:$Z$999,MATCH("xG",PlayerStats!$B$2:$Z$2,0),0),0)</f>
        <v>0</v>
      </c>
      <c r="P13" s="40">
        <f t="shared" si="1"/>
        <v>0.6</v>
      </c>
      <c r="Q13" s="32">
        <f>IFERROR(VLOOKUP(A13,PlayerStats!$B$1:$Z$999,MATCH("xAG",PlayerStats!$B$2:$Z$2,0),0),0)</f>
        <v>0</v>
      </c>
      <c r="R13" s="32">
        <f>IFERROR(VLOOKUP(B13,PlayerStats!$B$1:$Z$999,MATCH("xAG",PlayerStats!$B$2:$Z$2,0),0),0)</f>
        <v>0</v>
      </c>
      <c r="S13" s="32">
        <f>IFERROR(VLOOKUP(C13,PlayerStats!$B$1:$Z$999,MATCH("xAG",PlayerStats!$B$2:$Z$2,0),0),0)</f>
        <v>0</v>
      </c>
      <c r="T13" s="32">
        <f>IFERROR(VLOOKUP(D13,PlayerStats!$B$1:$Z$999,MATCH("xAG",PlayerStats!$B$2:$Z$2,0),0),0)</f>
        <v>0</v>
      </c>
      <c r="U13" s="40">
        <f t="shared" si="2"/>
        <v>0</v>
      </c>
      <c r="V13" s="42">
        <f t="shared" si="3"/>
        <v>14</v>
      </c>
      <c r="X13" s="43" t="str">
        <f>API!M13&amp;" "&amp;API!V13</f>
        <v>Gabriel Martinelli Silva</v>
      </c>
      <c r="Y13" s="43">
        <f>API!AC13</f>
        <v>5</v>
      </c>
    </row>
    <row r="14" spans="1:25">
      <c r="A14" s="32" t="str">
        <f>IF([1]FINAL!A14=0,"",[1]FINAL!A14)</f>
        <v>Luis Díaz</v>
      </c>
      <c r="B14" s="32" t="str">
        <f>IF([1]FINAL!B14=0,"",[1]FINAL!B14)</f>
        <v>Luis Díaz</v>
      </c>
      <c r="C14" s="32" t="str">
        <f>IF([1]FINAL!C14=0,"",[1]FINAL!C14)</f>
        <v>Luis Diaz</v>
      </c>
      <c r="D14" s="32" t="str">
        <f>IF([1]FINAL!D14=0,"",[1]FINAL!D14)</f>
        <v/>
      </c>
      <c r="E14" s="43" t="str">
        <f>[1]FINAL!M14</f>
        <v>LIV</v>
      </c>
      <c r="F14" s="44">
        <f>IFERROR(VLOOKUP($E14,Table2!$B$1:$C$21,MATCH("MP",Table2!$B$1:$C$1,0),0),"")</f>
        <v>1</v>
      </c>
      <c r="G14" s="33">
        <f>IFERROR(VLOOKUP(A14,PlayingTime!$B$1:$Z$999,MATCH("Min",PlayingTime!$B$2:$Z$2,0),0),0)</f>
        <v>76</v>
      </c>
      <c r="H14" s="33">
        <f>IFERROR(VLOOKUP(B14,PlayingTime!$B$1:$Z$999,MATCH("Min",PlayingTime!$B$2:$Z$2,0),0),0)</f>
        <v>76</v>
      </c>
      <c r="I14" s="33">
        <f>IFERROR(VLOOKUP(C14,PlayingTime!$B$1:$Z$999,MATCH("Min",PlayingTime!$B$2:$Z$2,0),0),0)</f>
        <v>0</v>
      </c>
      <c r="J14" s="33">
        <f>IFERROR(VLOOKUP(D14,PlayingTime!$B$1:$Z$999,MATCH("Min",PlayingTime!$B$2:$Z$2,0),0),0)</f>
        <v>0</v>
      </c>
      <c r="K14" s="38">
        <f t="shared" si="0"/>
        <v>152</v>
      </c>
      <c r="L14" s="32">
        <f>IFERROR(VLOOKUP(A14,PlayerStats!$B$1:$Z$999,MATCH("xG",PlayerStats!$B$2:$Z$2,0),0),0)</f>
        <v>0.8</v>
      </c>
      <c r="M14" s="32">
        <f>IFERROR(VLOOKUP(B14,PlayerStats!$B$1:$Z$999,MATCH("xG",PlayerStats!$B$2:$Z$2,0),0),0)</f>
        <v>0.8</v>
      </c>
      <c r="N14" s="32">
        <f>IFERROR(VLOOKUP(C14,PlayerStats!$B$1:$Z$999,MATCH("xG",PlayerStats!$B$2:$Z$2,0),0),0)</f>
        <v>0</v>
      </c>
      <c r="O14" s="32">
        <f>IFERROR(VLOOKUP(D14,PlayerStats!$B$1:$Z$999,MATCH("xG",PlayerStats!$B$2:$Z$2,0),0),0)</f>
        <v>0</v>
      </c>
      <c r="P14" s="40">
        <f t="shared" si="1"/>
        <v>1.6</v>
      </c>
      <c r="Q14" s="32">
        <f>IFERROR(VLOOKUP(A14,PlayerStats!$B$1:$Z$999,MATCH("xAG",PlayerStats!$B$2:$Z$2,0),0),0)</f>
        <v>0.2</v>
      </c>
      <c r="R14" s="32">
        <f>IFERROR(VLOOKUP(B14,PlayerStats!$B$1:$Z$999,MATCH("xAG",PlayerStats!$B$2:$Z$2,0),0),0)</f>
        <v>0.2</v>
      </c>
      <c r="S14" s="32">
        <f>IFERROR(VLOOKUP(C14,PlayerStats!$B$1:$Z$999,MATCH("xAG",PlayerStats!$B$2:$Z$2,0),0),0)</f>
        <v>0</v>
      </c>
      <c r="T14" s="32">
        <f>IFERROR(VLOOKUP(D14,PlayerStats!$B$1:$Z$999,MATCH("xAG",PlayerStats!$B$2:$Z$2,0),0),0)</f>
        <v>0</v>
      </c>
      <c r="U14" s="40">
        <f t="shared" si="2"/>
        <v>0.4</v>
      </c>
      <c r="V14" s="42">
        <f t="shared" si="3"/>
        <v>8</v>
      </c>
      <c r="X14" s="43" t="str">
        <f>API!M14&amp;" "&amp;API!V14</f>
        <v>Eddie Nketiah</v>
      </c>
      <c r="Y14" s="43">
        <f>API!AC14</f>
        <v>8</v>
      </c>
    </row>
    <row r="15" spans="1:25">
      <c r="A15" s="32" t="str">
        <f>IF([1]FINAL!A15=0,"",[1]FINAL!A15)</f>
        <v>Nathan Aké</v>
      </c>
      <c r="B15" s="32" t="str">
        <f>IF([1]FINAL!B15=0,"",[1]FINAL!B15)</f>
        <v>Aké</v>
      </c>
      <c r="C15" s="32" t="str">
        <f>IF([1]FINAL!C15=0,"",[1]FINAL!C15)</f>
        <v>Ake</v>
      </c>
      <c r="D15" s="32" t="str">
        <f>IF([1]FINAL!D15=0,"",[1]FINAL!D15)</f>
        <v>Nathan Ake</v>
      </c>
      <c r="E15" s="43" t="str">
        <f>[1]FINAL!M15</f>
        <v>MCI</v>
      </c>
      <c r="F15" s="44">
        <f>IFERROR(VLOOKUP($E15,Table2!$B$1:$C$21,MATCH("MP",Table2!$B$1:$C$1,0),0),"")</f>
        <v>1</v>
      </c>
      <c r="G15" s="33">
        <f>IFERROR(VLOOKUP(A15,PlayingTime!$B$1:$Z$999,MATCH("Min",PlayingTime!$B$2:$Z$2,0),0),0)</f>
        <v>78</v>
      </c>
      <c r="H15" s="33">
        <f>IFERROR(VLOOKUP(B15,PlayingTime!$B$1:$Z$999,MATCH("Min",PlayingTime!$B$2:$Z$2,0),0),0)</f>
        <v>0</v>
      </c>
      <c r="I15" s="33">
        <f>IFERROR(VLOOKUP(C15,PlayingTime!$B$1:$Z$999,MATCH("Min",PlayingTime!$B$2:$Z$2,0),0),0)</f>
        <v>0</v>
      </c>
      <c r="J15" s="33">
        <f>IFERROR(VLOOKUP(D15,PlayingTime!$B$1:$Z$999,MATCH("Min",PlayingTime!$B$2:$Z$2,0),0),0)</f>
        <v>0</v>
      </c>
      <c r="K15" s="38">
        <f t="shared" si="0"/>
        <v>78</v>
      </c>
      <c r="L15" s="32">
        <f>IFERROR(VLOOKUP(A15,PlayerStats!$B$1:$Z$999,MATCH("xG",PlayerStats!$B$2:$Z$2,0),0),0)</f>
        <v>0.3</v>
      </c>
      <c r="M15" s="32">
        <f>IFERROR(VLOOKUP(B15,PlayerStats!$B$1:$Z$999,MATCH("xG",PlayerStats!$B$2:$Z$2,0),0),0)</f>
        <v>0</v>
      </c>
      <c r="N15" s="32">
        <f>IFERROR(VLOOKUP(C15,PlayerStats!$B$1:$Z$999,MATCH("xG",PlayerStats!$B$2:$Z$2,0),0),0)</f>
        <v>0</v>
      </c>
      <c r="O15" s="32">
        <f>IFERROR(VLOOKUP(D15,PlayerStats!$B$1:$Z$999,MATCH("xG",PlayerStats!$B$2:$Z$2,0),0),0)</f>
        <v>0</v>
      </c>
      <c r="P15" s="40">
        <f t="shared" si="1"/>
        <v>0.3</v>
      </c>
      <c r="Q15" s="32">
        <f>IFERROR(VLOOKUP(A15,PlayerStats!$B$1:$Z$999,MATCH("xAG",PlayerStats!$B$2:$Z$2,0),0),0)</f>
        <v>0</v>
      </c>
      <c r="R15" s="32">
        <f>IFERROR(VLOOKUP(B15,PlayerStats!$B$1:$Z$999,MATCH("xAG",PlayerStats!$B$2:$Z$2,0),0),0)</f>
        <v>0</v>
      </c>
      <c r="S15" s="32">
        <f>IFERROR(VLOOKUP(C15,PlayerStats!$B$1:$Z$999,MATCH("xAG",PlayerStats!$B$2:$Z$2,0),0),0)</f>
        <v>0</v>
      </c>
      <c r="T15" s="32">
        <f>IFERROR(VLOOKUP(D15,PlayerStats!$B$1:$Z$999,MATCH("xAG",PlayerStats!$B$2:$Z$2,0),0),0)</f>
        <v>0</v>
      </c>
      <c r="U15" s="40">
        <f t="shared" si="2"/>
        <v>0</v>
      </c>
      <c r="V15" s="42">
        <f t="shared" si="3"/>
        <v>7</v>
      </c>
      <c r="X15" s="43" t="str">
        <f>API!M15&amp;" "&amp;API!V15</f>
        <v>Martin Ødegaard</v>
      </c>
      <c r="Y15" s="43">
        <f>API!AC15</f>
        <v>2</v>
      </c>
    </row>
    <row r="16" spans="1:25">
      <c r="A16" s="32" t="str">
        <f>IF([1]FINAL!A16=0,"",[1]FINAL!A16)</f>
        <v>Erling Haaland</v>
      </c>
      <c r="B16" s="32" t="str">
        <f>IF([1]FINAL!B16=0,"",[1]FINAL!B16)</f>
        <v>Haaland</v>
      </c>
      <c r="C16" s="32" t="str">
        <f>IF([1]FINAL!C16=0,"",[1]FINAL!C16)</f>
        <v/>
      </c>
      <c r="D16" s="32" t="str">
        <f>IF([1]FINAL!D16=0,"",[1]FINAL!D16)</f>
        <v/>
      </c>
      <c r="E16" s="43" t="str">
        <f>[1]FINAL!M16</f>
        <v>MCI</v>
      </c>
      <c r="F16" s="44">
        <f>IFERROR(VLOOKUP($E16,Table2!$B$1:$C$21,MATCH("MP",Table2!$B$1:$C$1,0),0),"")</f>
        <v>1</v>
      </c>
      <c r="G16" s="33">
        <f>IFERROR(VLOOKUP(A16,PlayingTime!$B$1:$Z$999,MATCH("Min",PlayingTime!$B$2:$Z$2,0),0),0)</f>
        <v>79</v>
      </c>
      <c r="H16" s="33">
        <f>IFERROR(VLOOKUP(B16,PlayingTime!$B$1:$Z$999,MATCH("Min",PlayingTime!$B$2:$Z$2,0),0),0)</f>
        <v>0</v>
      </c>
      <c r="I16" s="33">
        <f>IFERROR(VLOOKUP(C16,PlayingTime!$B$1:$Z$999,MATCH("Min",PlayingTime!$B$2:$Z$2,0),0),0)</f>
        <v>0</v>
      </c>
      <c r="J16" s="33">
        <f>IFERROR(VLOOKUP(D16,PlayingTime!$B$1:$Z$999,MATCH("Min",PlayingTime!$B$2:$Z$2,0),0),0)</f>
        <v>0</v>
      </c>
      <c r="K16" s="38">
        <f t="shared" si="0"/>
        <v>79</v>
      </c>
      <c r="L16" s="32">
        <f>IFERROR(VLOOKUP(A16,PlayerStats!$B$1:$Z$999,MATCH("xG",PlayerStats!$B$2:$Z$2,0),0),0)</f>
        <v>0.6</v>
      </c>
      <c r="M16" s="32">
        <f>IFERROR(VLOOKUP(B16,PlayerStats!$B$1:$Z$999,MATCH("xG",PlayerStats!$B$2:$Z$2,0),0),0)</f>
        <v>0</v>
      </c>
      <c r="N16" s="32">
        <f>IFERROR(VLOOKUP(C16,PlayerStats!$B$1:$Z$999,MATCH("xG",PlayerStats!$B$2:$Z$2,0),0),0)</f>
        <v>0</v>
      </c>
      <c r="O16" s="32">
        <f>IFERROR(VLOOKUP(D16,PlayerStats!$B$1:$Z$999,MATCH("xG",PlayerStats!$B$2:$Z$2,0),0),0)</f>
        <v>0</v>
      </c>
      <c r="P16" s="40">
        <f t="shared" si="1"/>
        <v>0.6</v>
      </c>
      <c r="Q16" s="32">
        <f>IFERROR(VLOOKUP(A16,PlayerStats!$B$1:$Z$999,MATCH("xAG",PlayerStats!$B$2:$Z$2,0),0),0)</f>
        <v>0.3</v>
      </c>
      <c r="R16" s="32">
        <f>IFERROR(VLOOKUP(B16,PlayerStats!$B$1:$Z$999,MATCH("xAG",PlayerStats!$B$2:$Z$2,0),0),0)</f>
        <v>0</v>
      </c>
      <c r="S16" s="32">
        <f>IFERROR(VLOOKUP(C16,PlayerStats!$B$1:$Z$999,MATCH("xAG",PlayerStats!$B$2:$Z$2,0),0),0)</f>
        <v>0</v>
      </c>
      <c r="T16" s="32">
        <f>IFERROR(VLOOKUP(D16,PlayerStats!$B$1:$Z$999,MATCH("xAG",PlayerStats!$B$2:$Z$2,0),0),0)</f>
        <v>0</v>
      </c>
      <c r="U16" s="40">
        <f t="shared" si="2"/>
        <v>0.3</v>
      </c>
      <c r="V16" s="42">
        <f t="shared" si="3"/>
        <v>13</v>
      </c>
      <c r="X16" s="43" t="str">
        <f>API!M16&amp;" "&amp;API!V16</f>
        <v>Thomas Partey</v>
      </c>
      <c r="Y16" s="43">
        <f>API!AC16</f>
        <v>2</v>
      </c>
    </row>
    <row r="17" spans="1:25">
      <c r="A17" s="32" t="str">
        <f>IF([1]FINAL!A17=0,"",[1]FINAL!A17)</f>
        <v>Phil Foden</v>
      </c>
      <c r="B17" s="32" t="str">
        <f>IF([1]FINAL!B17=0,"",[1]FINAL!B17)</f>
        <v>Foden</v>
      </c>
      <c r="C17" s="32" t="str">
        <f>IF([1]FINAL!C17=0,"",[1]FINAL!C17)</f>
        <v/>
      </c>
      <c r="D17" s="32" t="str">
        <f>IF([1]FINAL!D17=0,"",[1]FINAL!D17)</f>
        <v/>
      </c>
      <c r="E17" s="43" t="str">
        <f>[1]FINAL!M17</f>
        <v>MCI</v>
      </c>
      <c r="F17" s="44">
        <f>IFERROR(VLOOKUP($E17,Table2!$B$1:$C$21,MATCH("MP",Table2!$B$1:$C$1,0),0),"")</f>
        <v>1</v>
      </c>
      <c r="G17" s="33">
        <f>IFERROR(VLOOKUP(A17,PlayingTime!$B$1:$Z$999,MATCH("Min",PlayingTime!$B$2:$Z$2,0),0),0)</f>
        <v>90</v>
      </c>
      <c r="H17" s="33">
        <f>IFERROR(VLOOKUP(B17,PlayingTime!$B$1:$Z$999,MATCH("Min",PlayingTime!$B$2:$Z$2,0),0),0)</f>
        <v>0</v>
      </c>
      <c r="I17" s="33">
        <f>IFERROR(VLOOKUP(C17,PlayingTime!$B$1:$Z$999,MATCH("Min",PlayingTime!$B$2:$Z$2,0),0),0)</f>
        <v>0</v>
      </c>
      <c r="J17" s="33">
        <f>IFERROR(VLOOKUP(D17,PlayingTime!$B$1:$Z$999,MATCH("Min",PlayingTime!$B$2:$Z$2,0),0),0)</f>
        <v>0</v>
      </c>
      <c r="K17" s="38">
        <f t="shared" si="0"/>
        <v>90</v>
      </c>
      <c r="L17" s="32">
        <f>IFERROR(VLOOKUP(A17,PlayerStats!$B$1:$Z$999,MATCH("xG",PlayerStats!$B$2:$Z$2,0),0),0)</f>
        <v>0.3</v>
      </c>
      <c r="M17" s="32">
        <f>IFERROR(VLOOKUP(B17,PlayerStats!$B$1:$Z$999,MATCH("xG",PlayerStats!$B$2:$Z$2,0),0),0)</f>
        <v>0</v>
      </c>
      <c r="N17" s="32">
        <f>IFERROR(VLOOKUP(C17,PlayerStats!$B$1:$Z$999,MATCH("xG",PlayerStats!$B$2:$Z$2,0),0),0)</f>
        <v>0</v>
      </c>
      <c r="O17" s="32">
        <f>IFERROR(VLOOKUP(D17,PlayerStats!$B$1:$Z$999,MATCH("xG",PlayerStats!$B$2:$Z$2,0),0),0)</f>
        <v>0</v>
      </c>
      <c r="P17" s="40">
        <f t="shared" si="1"/>
        <v>0.3</v>
      </c>
      <c r="Q17" s="32">
        <f>IFERROR(VLOOKUP(A17,PlayerStats!$B$1:$Z$999,MATCH("xAG",PlayerStats!$B$2:$Z$2,0),0),0)</f>
        <v>0.1</v>
      </c>
      <c r="R17" s="32">
        <f>IFERROR(VLOOKUP(B17,PlayerStats!$B$1:$Z$999,MATCH("xAG",PlayerStats!$B$2:$Z$2,0),0),0)</f>
        <v>0</v>
      </c>
      <c r="S17" s="32">
        <f>IFERROR(VLOOKUP(C17,PlayerStats!$B$1:$Z$999,MATCH("xAG",PlayerStats!$B$2:$Z$2,0),0),0)</f>
        <v>0</v>
      </c>
      <c r="T17" s="32">
        <f>IFERROR(VLOOKUP(D17,PlayerStats!$B$1:$Z$999,MATCH("xAG",PlayerStats!$B$2:$Z$2,0),0),0)</f>
        <v>0</v>
      </c>
      <c r="U17" s="40">
        <f t="shared" si="2"/>
        <v>0.1</v>
      </c>
      <c r="V17" s="42">
        <f t="shared" si="3"/>
        <v>3</v>
      </c>
      <c r="X17" s="43" t="str">
        <f>API!M17&amp;" "&amp;API!V17</f>
        <v>Nicolas Pépé</v>
      </c>
      <c r="Y17" s="43">
        <f>API!AC17</f>
        <v>0</v>
      </c>
    </row>
    <row r="18" spans="1:25">
      <c r="A18" s="32" t="str">
        <f>IF([1]FINAL!A18=0,"",[1]FINAL!A18)</f>
        <v>Mohamed Salah (2nd Half)</v>
      </c>
      <c r="B18" s="32" t="str">
        <f>IF([1]FINAL!B18=0,"",[1]FINAL!B18)</f>
        <v>Salah</v>
      </c>
      <c r="C18" s="32" t="str">
        <f>IF([1]FINAL!C18=0,"",[1]FINAL!C18)</f>
        <v/>
      </c>
      <c r="D18" s="32" t="str">
        <f>IF([1]FINAL!D18=0,"",[1]FINAL!D18)</f>
        <v/>
      </c>
      <c r="E18" s="43" t="str">
        <f>[1]FINAL!M18</f>
        <v>LIV</v>
      </c>
      <c r="F18" s="44">
        <f>IFERROR(VLOOKUP($E18,Table2!$B$1:$C$21,MATCH("MP",Table2!$B$1:$C$1,0),0),"")</f>
        <v>1</v>
      </c>
      <c r="G18" s="33">
        <f>IFERROR(VLOOKUP(A18,PlayingTime!$B$1:$Z$999,MATCH("Min",PlayingTime!$B$2:$Z$2,0),0),0)</f>
        <v>0</v>
      </c>
      <c r="H18" s="33">
        <f>IFERROR(VLOOKUP(B18,PlayingTime!$B$1:$Z$999,MATCH("Min",PlayingTime!$B$2:$Z$2,0),0),0)</f>
        <v>0</v>
      </c>
      <c r="I18" s="33">
        <f>IFERROR(VLOOKUP(C18,PlayingTime!$B$1:$Z$999,MATCH("Min",PlayingTime!$B$2:$Z$2,0),0),0)</f>
        <v>0</v>
      </c>
      <c r="J18" s="33">
        <f>IFERROR(VLOOKUP(D18,PlayingTime!$B$1:$Z$999,MATCH("Min",PlayingTime!$B$2:$Z$2,0),0),0)</f>
        <v>0</v>
      </c>
      <c r="K18" s="38">
        <f t="shared" si="0"/>
        <v>0</v>
      </c>
      <c r="L18" s="32">
        <f>IFERROR(VLOOKUP(A18,PlayerStats!$B$1:$Z$999,MATCH("xG",PlayerStats!$B$2:$Z$2,0),0),0)</f>
        <v>0</v>
      </c>
      <c r="M18" s="32">
        <f>IFERROR(VLOOKUP(B18,PlayerStats!$B$1:$Z$999,MATCH("xG",PlayerStats!$B$2:$Z$2,0),0),0)</f>
        <v>0</v>
      </c>
      <c r="N18" s="32">
        <f>IFERROR(VLOOKUP(C18,PlayerStats!$B$1:$Z$999,MATCH("xG",PlayerStats!$B$2:$Z$2,0),0),0)</f>
        <v>0</v>
      </c>
      <c r="O18" s="32">
        <f>IFERROR(VLOOKUP(D18,PlayerStats!$B$1:$Z$999,MATCH("xG",PlayerStats!$B$2:$Z$2,0),0),0)</f>
        <v>0</v>
      </c>
      <c r="P18" s="40">
        <f t="shared" si="1"/>
        <v>0</v>
      </c>
      <c r="Q18" s="32">
        <f>IFERROR(VLOOKUP(A18,PlayerStats!$B$1:$Z$999,MATCH("xAG",PlayerStats!$B$2:$Z$2,0),0),0)</f>
        <v>0</v>
      </c>
      <c r="R18" s="32">
        <f>IFERROR(VLOOKUP(B18,PlayerStats!$B$1:$Z$999,MATCH("xAG",PlayerStats!$B$2:$Z$2,0),0),0)</f>
        <v>0</v>
      </c>
      <c r="S18" s="32">
        <f>IFERROR(VLOOKUP(C18,PlayerStats!$B$1:$Z$999,MATCH("xAG",PlayerStats!$B$2:$Z$2,0),0),0)</f>
        <v>0</v>
      </c>
      <c r="T18" s="32">
        <f>IFERROR(VLOOKUP(D18,PlayerStats!$B$1:$Z$999,MATCH("xAG",PlayerStats!$B$2:$Z$2,0),0),0)</f>
        <v>0</v>
      </c>
      <c r="U18" s="40">
        <f t="shared" si="2"/>
        <v>0</v>
      </c>
      <c r="V18" s="42" t="str">
        <f t="shared" si="3"/>
        <v/>
      </c>
      <c r="X18" s="43" t="str">
        <f>API!M18&amp;" "&amp;API!V18</f>
        <v>Aaron Ramsdale</v>
      </c>
      <c r="Y18" s="43">
        <f>API!AC18</f>
        <v>2</v>
      </c>
    </row>
    <row r="19" spans="1:25">
      <c r="A19" s="32" t="str">
        <f>IF([1]FINAL!A19=0,"",[1]FINAL!A19)</f>
        <v>Leon Bailey</v>
      </c>
      <c r="B19" s="32" t="str">
        <f>IF([1]FINAL!B19=0,"",[1]FINAL!B19)</f>
        <v>Bailey</v>
      </c>
      <c r="C19" s="32" t="str">
        <f>IF([1]FINAL!C19=0,"",[1]FINAL!C19)</f>
        <v/>
      </c>
      <c r="D19" s="32" t="str">
        <f>IF([1]FINAL!D19=0,"",[1]FINAL!D19)</f>
        <v/>
      </c>
      <c r="E19" s="43" t="str">
        <f>[1]FINAL!M19</f>
        <v>AVL</v>
      </c>
      <c r="F19" s="44">
        <f>IFERROR(VLOOKUP($E19,Table2!$B$1:$C$21,MATCH("MP",Table2!$B$1:$C$1,0),0),"")</f>
        <v>1</v>
      </c>
      <c r="G19" s="33">
        <f>IFERROR(VLOOKUP(A19,PlayingTime!$B$1:$Z$999,MATCH("Min",PlayingTime!$B$2:$Z$2,0),0),0)</f>
        <v>45</v>
      </c>
      <c r="H19" s="33">
        <f>IFERROR(VLOOKUP(B19,PlayingTime!$B$1:$Z$999,MATCH("Min",PlayingTime!$B$2:$Z$2,0),0),0)</f>
        <v>0</v>
      </c>
      <c r="I19" s="33">
        <f>IFERROR(VLOOKUP(C19,PlayingTime!$B$1:$Z$999,MATCH("Min",PlayingTime!$B$2:$Z$2,0),0),0)</f>
        <v>0</v>
      </c>
      <c r="J19" s="33">
        <f>IFERROR(VLOOKUP(D19,PlayingTime!$B$1:$Z$999,MATCH("Min",PlayingTime!$B$2:$Z$2,0),0),0)</f>
        <v>0</v>
      </c>
      <c r="K19" s="38">
        <f t="shared" si="0"/>
        <v>45</v>
      </c>
      <c r="L19" s="32">
        <f>IFERROR(VLOOKUP(A19,PlayerStats!$B$1:$Z$999,MATCH("xG",PlayerStats!$B$2:$Z$2,0),0),0)</f>
        <v>0</v>
      </c>
      <c r="M19" s="32">
        <f>IFERROR(VLOOKUP(B19,PlayerStats!$B$1:$Z$999,MATCH("xG",PlayerStats!$B$2:$Z$2,0),0),0)</f>
        <v>0</v>
      </c>
      <c r="N19" s="32">
        <f>IFERROR(VLOOKUP(C19,PlayerStats!$B$1:$Z$999,MATCH("xG",PlayerStats!$B$2:$Z$2,0),0),0)</f>
        <v>0</v>
      </c>
      <c r="O19" s="32">
        <f>IFERROR(VLOOKUP(D19,PlayerStats!$B$1:$Z$999,MATCH("xG",PlayerStats!$B$2:$Z$2,0),0),0)</f>
        <v>0</v>
      </c>
      <c r="P19" s="40">
        <f t="shared" si="1"/>
        <v>0</v>
      </c>
      <c r="Q19" s="32">
        <f>IFERROR(VLOOKUP(A19,PlayerStats!$B$1:$Z$999,MATCH("xAG",PlayerStats!$B$2:$Z$2,0),0),0)</f>
        <v>0</v>
      </c>
      <c r="R19" s="32">
        <f>IFERROR(VLOOKUP(B19,PlayerStats!$B$1:$Z$999,MATCH("xAG",PlayerStats!$B$2:$Z$2,0),0),0)</f>
        <v>0</v>
      </c>
      <c r="S19" s="32">
        <f>IFERROR(VLOOKUP(C19,PlayerStats!$B$1:$Z$999,MATCH("xAG",PlayerStats!$B$2:$Z$2,0),0),0)</f>
        <v>0</v>
      </c>
      <c r="T19" s="32">
        <f>IFERROR(VLOOKUP(D19,PlayerStats!$B$1:$Z$999,MATCH("xAG",PlayerStats!$B$2:$Z$2,0),0),0)</f>
        <v>0</v>
      </c>
      <c r="U19" s="40">
        <f t="shared" si="2"/>
        <v>0</v>
      </c>
      <c r="V19" s="42">
        <f t="shared" si="3"/>
        <v>1</v>
      </c>
      <c r="X19" s="43" t="str">
        <f>API!M19&amp;" "&amp;API!V19</f>
        <v>Rúnar Alex Rúnarsson</v>
      </c>
      <c r="Y19" s="43">
        <f>API!AC19</f>
        <v>0</v>
      </c>
    </row>
    <row r="20" spans="1:25">
      <c r="A20" s="32" t="str">
        <f>IF([1]FINAL!A20=0,"",[1]FINAL!A20)</f>
        <v>Martin Ødegaard</v>
      </c>
      <c r="B20" s="32" t="str">
        <f>IF([1]FINAL!B20=0,"",[1]FINAL!B20)</f>
        <v>Ødegaard</v>
      </c>
      <c r="C20" s="32" t="str">
        <f>IF([1]FINAL!C20=0,"",[1]FINAL!C20)</f>
        <v>Odegaard</v>
      </c>
      <c r="D20" s="32" t="str">
        <f>IF([1]FINAL!D20=0,"",[1]FINAL!D20)</f>
        <v>Martin Odegaard</v>
      </c>
      <c r="E20" s="43" t="str">
        <f>[1]FINAL!M20</f>
        <v>ARS</v>
      </c>
      <c r="F20" s="44">
        <f>IFERROR(VLOOKUP($E20,Table2!$B$1:$C$21,MATCH("MP",Table2!$B$1:$C$1,0),0),"")</f>
        <v>1</v>
      </c>
      <c r="G20" s="33">
        <f>IFERROR(VLOOKUP(A20,PlayingTime!$B$1:$Z$999,MATCH("Min",PlayingTime!$B$2:$Z$2,0),0),0)</f>
        <v>90</v>
      </c>
      <c r="H20" s="33">
        <f>IFERROR(VLOOKUP(B20,PlayingTime!$B$1:$Z$999,MATCH("Min",PlayingTime!$B$2:$Z$2,0),0),0)</f>
        <v>0</v>
      </c>
      <c r="I20" s="33">
        <f>IFERROR(VLOOKUP(C20,PlayingTime!$B$1:$Z$999,MATCH("Min",PlayingTime!$B$2:$Z$2,0),0),0)</f>
        <v>0</v>
      </c>
      <c r="J20" s="33">
        <f>IFERROR(VLOOKUP(D20,PlayingTime!$B$1:$Z$999,MATCH("Min",PlayingTime!$B$2:$Z$2,0),0),0)</f>
        <v>0</v>
      </c>
      <c r="K20" s="38">
        <f t="shared" si="0"/>
        <v>90</v>
      </c>
      <c r="L20" s="32">
        <f>IFERROR(VLOOKUP(A20,PlayerStats!$B$1:$Z$999,MATCH("xG",PlayerStats!$B$2:$Z$2,0),0),0)</f>
        <v>0.1</v>
      </c>
      <c r="M20" s="32">
        <f>IFERROR(VLOOKUP(B20,PlayerStats!$B$1:$Z$999,MATCH("xG",PlayerStats!$B$2:$Z$2,0),0),0)</f>
        <v>0</v>
      </c>
      <c r="N20" s="32">
        <f>IFERROR(VLOOKUP(C20,PlayerStats!$B$1:$Z$999,MATCH("xG",PlayerStats!$B$2:$Z$2,0),0),0)</f>
        <v>0</v>
      </c>
      <c r="O20" s="32">
        <f>IFERROR(VLOOKUP(D20,PlayerStats!$B$1:$Z$999,MATCH("xG",PlayerStats!$B$2:$Z$2,0),0),0)</f>
        <v>0</v>
      </c>
      <c r="P20" s="40">
        <f t="shared" si="1"/>
        <v>0.1</v>
      </c>
      <c r="Q20" s="32">
        <f>IFERROR(VLOOKUP(A20,PlayerStats!$B$1:$Z$999,MATCH("xAG",PlayerStats!$B$2:$Z$2,0),0),0)</f>
        <v>0</v>
      </c>
      <c r="R20" s="32">
        <f>IFERROR(VLOOKUP(B20,PlayerStats!$B$1:$Z$999,MATCH("xAG",PlayerStats!$B$2:$Z$2,0),0),0)</f>
        <v>0</v>
      </c>
      <c r="S20" s="32">
        <f>IFERROR(VLOOKUP(C20,PlayerStats!$B$1:$Z$999,MATCH("xAG",PlayerStats!$B$2:$Z$2,0),0),0)</f>
        <v>0</v>
      </c>
      <c r="T20" s="32">
        <f>IFERROR(VLOOKUP(D20,PlayerStats!$B$1:$Z$999,MATCH("xAG",PlayerStats!$B$2:$Z$2,0),0),0)</f>
        <v>0</v>
      </c>
      <c r="U20" s="40">
        <f t="shared" si="2"/>
        <v>0</v>
      </c>
      <c r="V20" s="42">
        <f t="shared" si="3"/>
        <v>2</v>
      </c>
      <c r="X20" s="43" t="str">
        <f>API!M20&amp;" "&amp;API!V20</f>
        <v>Bukayo Saka</v>
      </c>
      <c r="Y20" s="43">
        <f>API!AC20</f>
        <v>10</v>
      </c>
    </row>
    <row r="21" spans="1:25">
      <c r="A21" s="32" t="str">
        <f>IF([1]FINAL!A21=0,"",[1]FINAL!A21)</f>
        <v>Hwang Hee-chan</v>
      </c>
      <c r="B21" s="32" t="str">
        <f>IF([1]FINAL!B21=0,"",[1]FINAL!B21)</f>
        <v>Hee Chan</v>
      </c>
      <c r="C21" s="32" t="str">
        <f>IF([1]FINAL!C21=0,"",[1]FINAL!C21)</f>
        <v/>
      </c>
      <c r="D21" s="32" t="str">
        <f>IF([1]FINAL!D21=0,"",[1]FINAL!D21)</f>
        <v/>
      </c>
      <c r="E21" s="43" t="str">
        <f>[1]FINAL!M21</f>
        <v>WOL</v>
      </c>
      <c r="F21" s="44">
        <f>IFERROR(VLOOKUP($E21,Table2!$B$1:$C$21,MATCH("MP",Table2!$B$1:$C$1,0),0),"")</f>
        <v>1</v>
      </c>
      <c r="G21" s="33">
        <f>IFERROR(VLOOKUP(A21,PlayingTime!$B$1:$Z$999,MATCH("Min",PlayingTime!$B$2:$Z$2,0),0),0)</f>
        <v>28</v>
      </c>
      <c r="H21" s="33">
        <f>IFERROR(VLOOKUP(B21,PlayingTime!$B$1:$Z$999,MATCH("Min",PlayingTime!$B$2:$Z$2,0),0),0)</f>
        <v>0</v>
      </c>
      <c r="I21" s="33">
        <f>IFERROR(VLOOKUP(C21,PlayingTime!$B$1:$Z$999,MATCH("Min",PlayingTime!$B$2:$Z$2,0),0),0)</f>
        <v>0</v>
      </c>
      <c r="J21" s="33">
        <f>IFERROR(VLOOKUP(D21,PlayingTime!$B$1:$Z$999,MATCH("Min",PlayingTime!$B$2:$Z$2,0),0),0)</f>
        <v>0</v>
      </c>
      <c r="K21" s="38">
        <f t="shared" si="0"/>
        <v>28</v>
      </c>
      <c r="L21" s="32">
        <f>IFERROR(VLOOKUP(A21,PlayerStats!$B$1:$Z$999,MATCH("xG",PlayerStats!$B$2:$Z$2,0),0),0)</f>
        <v>0.3</v>
      </c>
      <c r="M21" s="32">
        <f>IFERROR(VLOOKUP(B21,PlayerStats!$B$1:$Z$999,MATCH("xG",PlayerStats!$B$2:$Z$2,0),0),0)</f>
        <v>0</v>
      </c>
      <c r="N21" s="32">
        <f>IFERROR(VLOOKUP(C21,PlayerStats!$B$1:$Z$999,MATCH("xG",PlayerStats!$B$2:$Z$2,0),0),0)</f>
        <v>0</v>
      </c>
      <c r="O21" s="32">
        <f>IFERROR(VLOOKUP(D21,PlayerStats!$B$1:$Z$999,MATCH("xG",PlayerStats!$B$2:$Z$2,0),0),0)</f>
        <v>0</v>
      </c>
      <c r="P21" s="40">
        <f t="shared" si="1"/>
        <v>0.3</v>
      </c>
      <c r="Q21" s="32">
        <f>IFERROR(VLOOKUP(A21,PlayerStats!$B$1:$Z$999,MATCH("xAG",PlayerStats!$B$2:$Z$2,0),0),0)</f>
        <v>0</v>
      </c>
      <c r="R21" s="32">
        <f>IFERROR(VLOOKUP(B21,PlayerStats!$B$1:$Z$999,MATCH("xAG",PlayerStats!$B$2:$Z$2,0),0),0)</f>
        <v>0</v>
      </c>
      <c r="S21" s="32">
        <f>IFERROR(VLOOKUP(C21,PlayerStats!$B$1:$Z$999,MATCH("xAG",PlayerStats!$B$2:$Z$2,0),0),0)</f>
        <v>0</v>
      </c>
      <c r="T21" s="32">
        <f>IFERROR(VLOOKUP(D21,PlayerStats!$B$1:$Z$999,MATCH("xAG",PlayerStats!$B$2:$Z$2,0),0),0)</f>
        <v>0</v>
      </c>
      <c r="U21" s="40">
        <f t="shared" si="2"/>
        <v>0</v>
      </c>
      <c r="V21" s="42">
        <f t="shared" si="3"/>
        <v>1</v>
      </c>
      <c r="X21" s="43" t="str">
        <f>API!M21&amp;" "&amp;API!V21</f>
        <v>William Saliba</v>
      </c>
      <c r="Y21" s="43">
        <f>API!AC21</f>
        <v>5</v>
      </c>
    </row>
    <row r="22" spans="1:25">
      <c r="A22" s="32" t="str">
        <f>IF([1]FINAL!A22=0,"",[1]FINAL!A22)</f>
        <v>Alexander Isak</v>
      </c>
      <c r="B22" s="32" t="str">
        <f>IF([1]FINAL!B22=0,"",[1]FINAL!B22)</f>
        <v>Isak</v>
      </c>
      <c r="C22" s="32" t="str">
        <f>IF([1]FINAL!C22=0,"",[1]FINAL!C22)</f>
        <v/>
      </c>
      <c r="D22" s="32" t="str">
        <f>IF([1]FINAL!D22=0,"",[1]FINAL!D22)</f>
        <v/>
      </c>
      <c r="E22" s="43" t="str">
        <f>[1]FINAL!M22</f>
        <v>NEW</v>
      </c>
      <c r="F22" s="44">
        <f>IFERROR(VLOOKUP($E22,Table2!$B$1:$C$21,MATCH("MP",Table2!$B$1:$C$1,0),0),"")</f>
        <v>1</v>
      </c>
      <c r="G22" s="33">
        <f>IFERROR(VLOOKUP(A22,PlayingTime!$B$1:$Z$999,MATCH("Min",PlayingTime!$B$2:$Z$2,0),0),0)</f>
        <v>67</v>
      </c>
      <c r="H22" s="33">
        <f>IFERROR(VLOOKUP(B22,PlayingTime!$B$1:$Z$999,MATCH("Min",PlayingTime!$B$2:$Z$2,0),0),0)</f>
        <v>0</v>
      </c>
      <c r="I22" s="33">
        <f>IFERROR(VLOOKUP(C22,PlayingTime!$B$1:$Z$999,MATCH("Min",PlayingTime!$B$2:$Z$2,0),0),0)</f>
        <v>0</v>
      </c>
      <c r="J22" s="33">
        <f>IFERROR(VLOOKUP(D22,PlayingTime!$B$1:$Z$999,MATCH("Min",PlayingTime!$B$2:$Z$2,0),0),0)</f>
        <v>0</v>
      </c>
      <c r="K22" s="38">
        <f t="shared" si="0"/>
        <v>67</v>
      </c>
      <c r="L22" s="32">
        <f>IFERROR(VLOOKUP(A22,PlayerStats!$B$1:$Z$999,MATCH("xG",PlayerStats!$B$2:$Z$2,0),0),0)</f>
        <v>0.8</v>
      </c>
      <c r="M22" s="32">
        <f>IFERROR(VLOOKUP(B22,PlayerStats!$B$1:$Z$999,MATCH("xG",PlayerStats!$B$2:$Z$2,0),0),0)</f>
        <v>0</v>
      </c>
      <c r="N22" s="32">
        <f>IFERROR(VLOOKUP(C22,PlayerStats!$B$1:$Z$999,MATCH("xG",PlayerStats!$B$2:$Z$2,0),0),0)</f>
        <v>0</v>
      </c>
      <c r="O22" s="32">
        <f>IFERROR(VLOOKUP(D22,PlayerStats!$B$1:$Z$999,MATCH("xG",PlayerStats!$B$2:$Z$2,0),0),0)</f>
        <v>0</v>
      </c>
      <c r="P22" s="40">
        <f t="shared" si="1"/>
        <v>0.8</v>
      </c>
      <c r="Q22" s="32">
        <f>IFERROR(VLOOKUP(A22,PlayerStats!$B$1:$Z$999,MATCH("xAG",PlayerStats!$B$2:$Z$2,0),0),0)</f>
        <v>0</v>
      </c>
      <c r="R22" s="32">
        <f>IFERROR(VLOOKUP(B22,PlayerStats!$B$1:$Z$999,MATCH("xAG",PlayerStats!$B$2:$Z$2,0),0),0)</f>
        <v>0</v>
      </c>
      <c r="S22" s="32">
        <f>IFERROR(VLOOKUP(C22,PlayerStats!$B$1:$Z$999,MATCH("xAG",PlayerStats!$B$2:$Z$2,0),0),0)</f>
        <v>0</v>
      </c>
      <c r="T22" s="32">
        <f>IFERROR(VLOOKUP(D22,PlayerStats!$B$1:$Z$999,MATCH("xAG",PlayerStats!$B$2:$Z$2,0),0),0)</f>
        <v>0</v>
      </c>
      <c r="U22" s="40">
        <f t="shared" si="2"/>
        <v>0</v>
      </c>
      <c r="V22" s="42">
        <f t="shared" si="3"/>
        <v>13</v>
      </c>
      <c r="X22" s="43" t="str">
        <f>API!M22&amp;" "&amp;API!V22</f>
        <v>Albert Sambi Lokonga</v>
      </c>
      <c r="Y22" s="43">
        <f>API!AC22</f>
        <v>0</v>
      </c>
    </row>
    <row r="23" spans="1:25">
      <c r="A23" s="32" t="str">
        <f>IF([1]FINAL!A23=0,"",[1]FINAL!A23)</f>
        <v>Emerson Leite de Souza Junior</v>
      </c>
      <c r="B23" s="32" t="str">
        <f>IF([1]FINAL!B23=0,"",[1]FINAL!B23)</f>
        <v>E.Royal</v>
      </c>
      <c r="C23" s="32" t="str">
        <f>IF([1]FINAL!C23=0,"",[1]FINAL!C23)</f>
        <v>Emerson R</v>
      </c>
      <c r="D23" s="32" t="str">
        <f>IF([1]FINAL!D23=0,"",[1]FINAL!D23)</f>
        <v>Emerson</v>
      </c>
      <c r="E23" s="43" t="str">
        <f>[1]FINAL!M23</f>
        <v>TOT</v>
      </c>
      <c r="F23" s="44">
        <f>IFERROR(VLOOKUP($E23,Table2!$B$1:$C$21,MATCH("MP",Table2!$B$1:$C$1,0),0),"")</f>
        <v>1</v>
      </c>
      <c r="G23" s="33">
        <f>IFERROR(VLOOKUP(A23,PlayingTime!$B$1:$Z$999,MATCH("Min",PlayingTime!$B$2:$Z$2,0),0),0)</f>
        <v>0</v>
      </c>
      <c r="H23" s="33">
        <f>IFERROR(VLOOKUP(B23,PlayingTime!$B$1:$Z$999,MATCH("Min",PlayingTime!$B$2:$Z$2,0),0),0)</f>
        <v>0</v>
      </c>
      <c r="I23" s="33">
        <f>IFERROR(VLOOKUP(C23,PlayingTime!$B$1:$Z$999,MATCH("Min",PlayingTime!$B$2:$Z$2,0),0),0)</f>
        <v>0</v>
      </c>
      <c r="J23" s="33">
        <f>IFERROR(VLOOKUP(D23,PlayingTime!$B$1:$Z$999,MATCH("Min",PlayingTime!$B$2:$Z$2,0),0),0)</f>
        <v>90</v>
      </c>
      <c r="K23" s="38">
        <f t="shared" si="0"/>
        <v>90</v>
      </c>
      <c r="L23" s="32">
        <f>IFERROR(VLOOKUP(A23,PlayerStats!$B$1:$Z$999,MATCH("xG",PlayerStats!$B$2:$Z$2,0),0),0)</f>
        <v>0</v>
      </c>
      <c r="M23" s="32">
        <f>IFERROR(VLOOKUP(B23,PlayerStats!$B$1:$Z$999,MATCH("xG",PlayerStats!$B$2:$Z$2,0),0),0)</f>
        <v>0</v>
      </c>
      <c r="N23" s="32">
        <f>IFERROR(VLOOKUP(C23,PlayerStats!$B$1:$Z$999,MATCH("xG",PlayerStats!$B$2:$Z$2,0),0),0)</f>
        <v>0</v>
      </c>
      <c r="O23" s="32">
        <f>IFERROR(VLOOKUP(D23,PlayerStats!$B$1:$Z$999,MATCH("xG",PlayerStats!$B$2:$Z$2,0),0),0)</f>
        <v>0</v>
      </c>
      <c r="P23" s="40">
        <f t="shared" si="1"/>
        <v>0</v>
      </c>
      <c r="Q23" s="32">
        <f>IFERROR(VLOOKUP(A23,PlayerStats!$B$1:$Z$999,MATCH("xAG",PlayerStats!$B$2:$Z$2,0),0),0)</f>
        <v>0</v>
      </c>
      <c r="R23" s="32">
        <f>IFERROR(VLOOKUP(B23,PlayerStats!$B$1:$Z$999,MATCH("xAG",PlayerStats!$B$2:$Z$2,0),0),0)</f>
        <v>0</v>
      </c>
      <c r="S23" s="32">
        <f>IFERROR(VLOOKUP(C23,PlayerStats!$B$1:$Z$999,MATCH("xAG",PlayerStats!$B$2:$Z$2,0),0),0)</f>
        <v>0</v>
      </c>
      <c r="T23" s="32">
        <f>IFERROR(VLOOKUP(D23,PlayerStats!$B$1:$Z$999,MATCH("xAG",PlayerStats!$B$2:$Z$2,0),0),0)</f>
        <v>0</v>
      </c>
      <c r="U23" s="40">
        <f t="shared" si="2"/>
        <v>0</v>
      </c>
      <c r="V23" s="42">
        <f t="shared" si="3"/>
        <v>8</v>
      </c>
      <c r="X23" s="43" t="str">
        <f>API!M23&amp;" "&amp;API!V23</f>
        <v>Emile Smith Rowe</v>
      </c>
      <c r="Y23" s="43">
        <f>API!AC23</f>
        <v>0</v>
      </c>
    </row>
    <row r="24" spans="1:25">
      <c r="A24" s="32" t="str">
        <f>IF([1]FINAL!A24=0,"",[1]FINAL!A24)</f>
        <v>Kristoffer Ajer</v>
      </c>
      <c r="B24" s="32" t="str">
        <f>IF([1]FINAL!B24=0,"",[1]FINAL!B24)</f>
        <v>Ajer</v>
      </c>
      <c r="C24" s="32" t="str">
        <f>IF([1]FINAL!C24=0,"",[1]FINAL!C24)</f>
        <v/>
      </c>
      <c r="D24" s="32" t="str">
        <f>IF([1]FINAL!D24=0,"",[1]FINAL!D24)</f>
        <v/>
      </c>
      <c r="E24" s="43" t="str">
        <f>[1]FINAL!M24</f>
        <v>BRE</v>
      </c>
      <c r="F24" s="44">
        <f>IFERROR(VLOOKUP($E24,Table2!$B$1:$C$21,MATCH("MP",Table2!$B$1:$C$1,0),0),"")</f>
        <v>1</v>
      </c>
      <c r="G24" s="33">
        <f>IFERROR(VLOOKUP(A24,PlayingTime!$B$1:$Z$999,MATCH("Min",PlayingTime!$B$2:$Z$2,0),0),0)</f>
        <v>83</v>
      </c>
      <c r="H24" s="33">
        <f>IFERROR(VLOOKUP(B24,PlayingTime!$B$1:$Z$999,MATCH("Min",PlayingTime!$B$2:$Z$2,0),0),0)</f>
        <v>0</v>
      </c>
      <c r="I24" s="33">
        <f>IFERROR(VLOOKUP(C24,PlayingTime!$B$1:$Z$999,MATCH("Min",PlayingTime!$B$2:$Z$2,0),0),0)</f>
        <v>0</v>
      </c>
      <c r="J24" s="33">
        <f>IFERROR(VLOOKUP(D24,PlayingTime!$B$1:$Z$999,MATCH("Min",PlayingTime!$B$2:$Z$2,0),0),0)</f>
        <v>0</v>
      </c>
      <c r="K24" s="38">
        <f t="shared" si="0"/>
        <v>83</v>
      </c>
      <c r="L24" s="32">
        <f>IFERROR(VLOOKUP(A24,PlayerStats!$B$1:$Z$999,MATCH("xG",PlayerStats!$B$2:$Z$2,0),0),0)</f>
        <v>0</v>
      </c>
      <c r="M24" s="32">
        <f>IFERROR(VLOOKUP(B24,PlayerStats!$B$1:$Z$999,MATCH("xG",PlayerStats!$B$2:$Z$2,0),0),0)</f>
        <v>0</v>
      </c>
      <c r="N24" s="32">
        <f>IFERROR(VLOOKUP(C24,PlayerStats!$B$1:$Z$999,MATCH("xG",PlayerStats!$B$2:$Z$2,0),0),0)</f>
        <v>0</v>
      </c>
      <c r="O24" s="32">
        <f>IFERROR(VLOOKUP(D24,PlayerStats!$B$1:$Z$999,MATCH("xG",PlayerStats!$B$2:$Z$2,0),0),0)</f>
        <v>0</v>
      </c>
      <c r="P24" s="40">
        <f t="shared" si="1"/>
        <v>0</v>
      </c>
      <c r="Q24" s="32">
        <f>IFERROR(VLOOKUP(A24,PlayerStats!$B$1:$Z$999,MATCH("xAG",PlayerStats!$B$2:$Z$2,0),0),0)</f>
        <v>0</v>
      </c>
      <c r="R24" s="32">
        <f>IFERROR(VLOOKUP(B24,PlayerStats!$B$1:$Z$999,MATCH("xAG",PlayerStats!$B$2:$Z$2,0),0),0)</f>
        <v>0</v>
      </c>
      <c r="S24" s="32">
        <f>IFERROR(VLOOKUP(C24,PlayerStats!$B$1:$Z$999,MATCH("xAG",PlayerStats!$B$2:$Z$2,0),0),0)</f>
        <v>0</v>
      </c>
      <c r="T24" s="32">
        <f>IFERROR(VLOOKUP(D24,PlayerStats!$B$1:$Z$999,MATCH("xAG",PlayerStats!$B$2:$Z$2,0),0),0)</f>
        <v>0</v>
      </c>
      <c r="U24" s="40">
        <f t="shared" si="2"/>
        <v>0</v>
      </c>
      <c r="V24" s="42">
        <f t="shared" si="3"/>
        <v>1</v>
      </c>
      <c r="X24" s="43" t="str">
        <f>API!M24&amp;" "&amp;API!V24</f>
        <v>Nuno Varela Tavares</v>
      </c>
      <c r="Y24" s="43">
        <f>API!AC24</f>
        <v>0</v>
      </c>
    </row>
    <row r="25" spans="1:25">
      <c r="A25" s="32" t="str">
        <f>IF([1]FINAL!A25=0,"",[1]FINAL!A25)</f>
        <v>Mohamed Salah</v>
      </c>
      <c r="B25" s="32" t="str">
        <f>IF([1]FINAL!B25=0,"",[1]FINAL!B25)</f>
        <v>Salah</v>
      </c>
      <c r="C25" s="32" t="str">
        <f>IF([1]FINAL!C25=0,"",[1]FINAL!C25)</f>
        <v/>
      </c>
      <c r="D25" s="32" t="str">
        <f>IF([1]FINAL!D25=0,"",[1]FINAL!D25)</f>
        <v/>
      </c>
      <c r="E25" s="43" t="str">
        <f>[1]FINAL!M25</f>
        <v>LIV</v>
      </c>
      <c r="F25" s="44">
        <f>IFERROR(VLOOKUP($E25,Table2!$B$1:$C$21,MATCH("MP",Table2!$B$1:$C$1,0),0),"")</f>
        <v>1</v>
      </c>
      <c r="G25" s="33">
        <f>IFERROR(VLOOKUP(A25,PlayingTime!$B$1:$Z$999,MATCH("Min",PlayingTime!$B$2:$Z$2,0),0),0)</f>
        <v>76</v>
      </c>
      <c r="H25" s="33">
        <f>IFERROR(VLOOKUP(B25,PlayingTime!$B$1:$Z$999,MATCH("Min",PlayingTime!$B$2:$Z$2,0),0),0)</f>
        <v>0</v>
      </c>
      <c r="I25" s="33">
        <f>IFERROR(VLOOKUP(C25,PlayingTime!$B$1:$Z$999,MATCH("Min",PlayingTime!$B$2:$Z$2,0),0),0)</f>
        <v>0</v>
      </c>
      <c r="J25" s="33">
        <f>IFERROR(VLOOKUP(D25,PlayingTime!$B$1:$Z$999,MATCH("Min",PlayingTime!$B$2:$Z$2,0),0),0)</f>
        <v>0</v>
      </c>
      <c r="K25" s="38">
        <f t="shared" si="0"/>
        <v>76</v>
      </c>
      <c r="L25" s="32">
        <f>IFERROR(VLOOKUP(A25,PlayerStats!$B$1:$Z$999,MATCH("xG",PlayerStats!$B$2:$Z$2,0),0),0)</f>
        <v>0.3</v>
      </c>
      <c r="M25" s="32">
        <f>IFERROR(VLOOKUP(B25,PlayerStats!$B$1:$Z$999,MATCH("xG",PlayerStats!$B$2:$Z$2,0),0),0)</f>
        <v>0</v>
      </c>
      <c r="N25" s="32">
        <f>IFERROR(VLOOKUP(C25,PlayerStats!$B$1:$Z$999,MATCH("xG",PlayerStats!$B$2:$Z$2,0),0),0)</f>
        <v>0</v>
      </c>
      <c r="O25" s="32">
        <f>IFERROR(VLOOKUP(D25,PlayerStats!$B$1:$Z$999,MATCH("xG",PlayerStats!$B$2:$Z$2,0),0),0)</f>
        <v>0</v>
      </c>
      <c r="P25" s="40">
        <f t="shared" si="1"/>
        <v>0.3</v>
      </c>
      <c r="Q25" s="32">
        <f>IFERROR(VLOOKUP(A25,PlayerStats!$B$1:$Z$999,MATCH("xAG",PlayerStats!$B$2:$Z$2,0),0),0)</f>
        <v>0.5</v>
      </c>
      <c r="R25" s="32">
        <f>IFERROR(VLOOKUP(B25,PlayerStats!$B$1:$Z$999,MATCH("xAG",PlayerStats!$B$2:$Z$2,0),0),0)</f>
        <v>0</v>
      </c>
      <c r="S25" s="32">
        <f>IFERROR(VLOOKUP(C25,PlayerStats!$B$1:$Z$999,MATCH("xAG",PlayerStats!$B$2:$Z$2,0),0),0)</f>
        <v>0</v>
      </c>
      <c r="T25" s="32">
        <f>IFERROR(VLOOKUP(D25,PlayerStats!$B$1:$Z$999,MATCH("xAG",PlayerStats!$B$2:$Z$2,0),0),0)</f>
        <v>0</v>
      </c>
      <c r="U25" s="40">
        <f t="shared" si="2"/>
        <v>0.5</v>
      </c>
      <c r="V25" s="42">
        <f t="shared" si="3"/>
        <v>5</v>
      </c>
      <c r="X25" s="43" t="str">
        <f>API!M25&amp;" "&amp;API!V25</f>
        <v>Kieran Tierney</v>
      </c>
      <c r="Y25" s="43">
        <f>API!AC25</f>
        <v>0</v>
      </c>
    </row>
    <row r="26" spans="1:25">
      <c r="A26" s="32" t="str">
        <f>IF([1]FINAL!A26=0,"",[1]FINAL!A26)</f>
        <v>Richarlison de Andrade</v>
      </c>
      <c r="B26" s="32" t="str">
        <f>IF([1]FINAL!B26=0,"",[1]FINAL!B26)</f>
        <v>Richarlison</v>
      </c>
      <c r="C26" s="32" t="str">
        <f>IF([1]FINAL!C26=0,"",[1]FINAL!C26)</f>
        <v/>
      </c>
      <c r="D26" s="32" t="str">
        <f>IF([1]FINAL!D26=0,"",[1]FINAL!D26)</f>
        <v/>
      </c>
      <c r="E26" s="43" t="str">
        <f>[1]FINAL!M26</f>
        <v>TOT</v>
      </c>
      <c r="F26" s="44">
        <f>IFERROR(VLOOKUP($E26,Table2!$B$1:$C$21,MATCH("MP",Table2!$B$1:$C$1,0),0),"")</f>
        <v>1</v>
      </c>
      <c r="G26" s="33">
        <f>IFERROR(VLOOKUP(A26,PlayingTime!$B$1:$Z$999,MATCH("Min",PlayingTime!$B$2:$Z$2,0),0),0)</f>
        <v>0</v>
      </c>
      <c r="H26" s="33">
        <f>IFERROR(VLOOKUP(B26,PlayingTime!$B$1:$Z$999,MATCH("Min",PlayingTime!$B$2:$Z$2,0),0),0)</f>
        <v>90</v>
      </c>
      <c r="I26" s="33">
        <f>IFERROR(VLOOKUP(C26,PlayingTime!$B$1:$Z$999,MATCH("Min",PlayingTime!$B$2:$Z$2,0),0),0)</f>
        <v>0</v>
      </c>
      <c r="J26" s="33">
        <f>IFERROR(VLOOKUP(D26,PlayingTime!$B$1:$Z$999,MATCH("Min",PlayingTime!$B$2:$Z$2,0),0),0)</f>
        <v>0</v>
      </c>
      <c r="K26" s="38">
        <f t="shared" si="0"/>
        <v>90</v>
      </c>
      <c r="L26" s="32">
        <f>IFERROR(VLOOKUP(A26,PlayerStats!$B$1:$Z$999,MATCH("xG",PlayerStats!$B$2:$Z$2,0),0),0)</f>
        <v>0</v>
      </c>
      <c r="M26" s="32">
        <f>IFERROR(VLOOKUP(B26,PlayerStats!$B$1:$Z$999,MATCH("xG",PlayerStats!$B$2:$Z$2,0),0),0)</f>
        <v>0.2</v>
      </c>
      <c r="N26" s="32">
        <f>IFERROR(VLOOKUP(C26,PlayerStats!$B$1:$Z$999,MATCH("xG",PlayerStats!$B$2:$Z$2,0),0),0)</f>
        <v>0</v>
      </c>
      <c r="O26" s="32">
        <f>IFERROR(VLOOKUP(D26,PlayerStats!$B$1:$Z$999,MATCH("xG",PlayerStats!$B$2:$Z$2,0),0),0)</f>
        <v>0</v>
      </c>
      <c r="P26" s="40">
        <f t="shared" si="1"/>
        <v>0.2</v>
      </c>
      <c r="Q26" s="32">
        <f>IFERROR(VLOOKUP(A26,PlayerStats!$B$1:$Z$999,MATCH("xAG",PlayerStats!$B$2:$Z$2,0),0),0)</f>
        <v>0</v>
      </c>
      <c r="R26" s="32">
        <f>IFERROR(VLOOKUP(B26,PlayerStats!$B$1:$Z$999,MATCH("xAG",PlayerStats!$B$2:$Z$2,0),0),0)</f>
        <v>0</v>
      </c>
      <c r="S26" s="32">
        <f>IFERROR(VLOOKUP(C26,PlayerStats!$B$1:$Z$999,MATCH("xAG",PlayerStats!$B$2:$Z$2,0),0),0)</f>
        <v>0</v>
      </c>
      <c r="T26" s="32">
        <f>IFERROR(VLOOKUP(D26,PlayerStats!$B$1:$Z$999,MATCH("xAG",PlayerStats!$B$2:$Z$2,0),0),0)</f>
        <v>0</v>
      </c>
      <c r="U26" s="40">
        <f t="shared" si="2"/>
        <v>0</v>
      </c>
      <c r="V26" s="42">
        <f t="shared" si="3"/>
        <v>2</v>
      </c>
      <c r="X26" s="43" t="str">
        <f>API!M26&amp;" "&amp;API!V26</f>
        <v>Takehiro Tomiyasu</v>
      </c>
      <c r="Y26" s="43">
        <f>API!AC26</f>
        <v>1</v>
      </c>
    </row>
    <row r="27" spans="1:25">
      <c r="A27" s="32" t="str">
        <f>IF([1]FINAL!A27=0,"",[1]FINAL!A27)</f>
        <v>Rúben Gato Alves Dias</v>
      </c>
      <c r="B27" s="32" t="str">
        <f>IF([1]FINAL!B27=0,"",[1]FINAL!B27)</f>
        <v>Rúben</v>
      </c>
      <c r="C27" s="32" t="str">
        <f>IF([1]FINAL!C27=0,"",[1]FINAL!C27)</f>
        <v>Ruben Dias</v>
      </c>
      <c r="D27" s="32" t="str">
        <f>IF([1]FINAL!D27=0,"",[1]FINAL!D27)</f>
        <v>Rúben Dias</v>
      </c>
      <c r="E27" s="43" t="str">
        <f>[1]FINAL!M27</f>
        <v>MCI</v>
      </c>
      <c r="F27" s="44">
        <f>IFERROR(VLOOKUP($E27,Table2!$B$1:$C$21,MATCH("MP",Table2!$B$1:$C$1,0),0),"")</f>
        <v>1</v>
      </c>
      <c r="G27" s="33">
        <f>IFERROR(VLOOKUP(A27,PlayingTime!$B$1:$Z$999,MATCH("Min",PlayingTime!$B$2:$Z$2,0),0),0)</f>
        <v>0</v>
      </c>
      <c r="H27" s="33">
        <f>IFERROR(VLOOKUP(B27,PlayingTime!$B$1:$Z$999,MATCH("Min",PlayingTime!$B$2:$Z$2,0),0),0)</f>
        <v>0</v>
      </c>
      <c r="I27" s="33">
        <f>IFERROR(VLOOKUP(C27,PlayingTime!$B$1:$Z$999,MATCH("Min",PlayingTime!$B$2:$Z$2,0),0),0)</f>
        <v>0</v>
      </c>
      <c r="J27" s="33">
        <f>IFERROR(VLOOKUP(D27,PlayingTime!$B$1:$Z$999,MATCH("Min",PlayingTime!$B$2:$Z$2,0),0),0)</f>
        <v>0</v>
      </c>
      <c r="K27" s="38">
        <f t="shared" si="0"/>
        <v>0</v>
      </c>
      <c r="L27" s="32">
        <f>IFERROR(VLOOKUP(A27,PlayerStats!$B$1:$Z$999,MATCH("xG",PlayerStats!$B$2:$Z$2,0),0),0)</f>
        <v>0</v>
      </c>
      <c r="M27" s="32">
        <f>IFERROR(VLOOKUP(B27,PlayerStats!$B$1:$Z$999,MATCH("xG",PlayerStats!$B$2:$Z$2,0),0),0)</f>
        <v>0</v>
      </c>
      <c r="N27" s="32">
        <f>IFERROR(VLOOKUP(C27,PlayerStats!$B$1:$Z$999,MATCH("xG",PlayerStats!$B$2:$Z$2,0),0),0)</f>
        <v>0</v>
      </c>
      <c r="O27" s="32">
        <f>IFERROR(VLOOKUP(D27,PlayerStats!$B$1:$Z$999,MATCH("xG",PlayerStats!$B$2:$Z$2,0),0),0)</f>
        <v>0</v>
      </c>
      <c r="P27" s="40">
        <f t="shared" si="1"/>
        <v>0</v>
      </c>
      <c r="Q27" s="32">
        <f>IFERROR(VLOOKUP(A27,PlayerStats!$B$1:$Z$999,MATCH("xAG",PlayerStats!$B$2:$Z$2,0),0),0)</f>
        <v>0</v>
      </c>
      <c r="R27" s="32">
        <f>IFERROR(VLOOKUP(B27,PlayerStats!$B$1:$Z$999,MATCH("xAG",PlayerStats!$B$2:$Z$2,0),0),0)</f>
        <v>0</v>
      </c>
      <c r="S27" s="32">
        <f>IFERROR(VLOOKUP(C27,PlayerStats!$B$1:$Z$999,MATCH("xAG",PlayerStats!$B$2:$Z$2,0),0),0)</f>
        <v>0</v>
      </c>
      <c r="T27" s="32">
        <f>IFERROR(VLOOKUP(D27,PlayerStats!$B$1:$Z$999,MATCH("xAG",PlayerStats!$B$2:$Z$2,0),0),0)</f>
        <v>0</v>
      </c>
      <c r="U27" s="40">
        <f t="shared" si="2"/>
        <v>0</v>
      </c>
      <c r="V27" s="42">
        <f t="shared" si="3"/>
        <v>0</v>
      </c>
      <c r="X27" s="43" t="str">
        <f>API!M27&amp;" "&amp;API!V27</f>
        <v>Leandro Trossard</v>
      </c>
      <c r="Y27" s="43">
        <f>API!AC27</f>
        <v>1</v>
      </c>
    </row>
    <row r="28" spans="1:25">
      <c r="A28" s="32" t="str">
        <f>IF([1]FINAL!A28=0,"",[1]FINAL!A28)</f>
        <v>Bukayo Saka</v>
      </c>
      <c r="B28" s="32" t="str">
        <f>IF([1]FINAL!B28=0,"",[1]FINAL!B28)</f>
        <v>Saka</v>
      </c>
      <c r="C28" s="32" t="str">
        <f>IF([1]FINAL!C28=0,"",[1]FINAL!C28)</f>
        <v/>
      </c>
      <c r="D28" s="32" t="str">
        <f>IF([1]FINAL!D28=0,"",[1]FINAL!D28)</f>
        <v/>
      </c>
      <c r="E28" s="43" t="str">
        <f>[1]FINAL!M28</f>
        <v>ARS</v>
      </c>
      <c r="F28" s="44">
        <f>IFERROR(VLOOKUP($E28,Table2!$B$1:$C$21,MATCH("MP",Table2!$B$1:$C$1,0),0),"")</f>
        <v>1</v>
      </c>
      <c r="G28" s="33">
        <f>IFERROR(VLOOKUP(A28,PlayingTime!$B$1:$Z$999,MATCH("Min",PlayingTime!$B$2:$Z$2,0),0),0)</f>
        <v>90</v>
      </c>
      <c r="H28" s="33">
        <f>IFERROR(VLOOKUP(B28,PlayingTime!$B$1:$Z$999,MATCH("Min",PlayingTime!$B$2:$Z$2,0),0),0)</f>
        <v>0</v>
      </c>
      <c r="I28" s="33">
        <f>IFERROR(VLOOKUP(C28,PlayingTime!$B$1:$Z$999,MATCH("Min",PlayingTime!$B$2:$Z$2,0),0),0)</f>
        <v>0</v>
      </c>
      <c r="J28" s="33">
        <f>IFERROR(VLOOKUP(D28,PlayingTime!$B$1:$Z$999,MATCH("Min",PlayingTime!$B$2:$Z$2,0),0),0)</f>
        <v>0</v>
      </c>
      <c r="K28" s="38">
        <f t="shared" si="0"/>
        <v>90</v>
      </c>
      <c r="L28" s="32">
        <f>IFERROR(VLOOKUP(A28,PlayerStats!$B$1:$Z$999,MATCH("xG",PlayerStats!$B$2:$Z$2,0),0),0)</f>
        <v>0.2</v>
      </c>
      <c r="M28" s="32">
        <f>IFERROR(VLOOKUP(B28,PlayerStats!$B$1:$Z$999,MATCH("xG",PlayerStats!$B$2:$Z$2,0),0),0)</f>
        <v>0</v>
      </c>
      <c r="N28" s="32">
        <f>IFERROR(VLOOKUP(C28,PlayerStats!$B$1:$Z$999,MATCH("xG",PlayerStats!$B$2:$Z$2,0),0),0)</f>
        <v>0</v>
      </c>
      <c r="O28" s="32">
        <f>IFERROR(VLOOKUP(D28,PlayerStats!$B$1:$Z$999,MATCH("xG",PlayerStats!$B$2:$Z$2,0),0),0)</f>
        <v>0</v>
      </c>
      <c r="P28" s="40">
        <f t="shared" si="1"/>
        <v>0.2</v>
      </c>
      <c r="Q28" s="32">
        <f>IFERROR(VLOOKUP(A28,PlayerStats!$B$1:$Z$999,MATCH("xAG",PlayerStats!$B$2:$Z$2,0),0),0)</f>
        <v>0.1</v>
      </c>
      <c r="R28" s="32">
        <f>IFERROR(VLOOKUP(B28,PlayerStats!$B$1:$Z$999,MATCH("xAG",PlayerStats!$B$2:$Z$2,0),0),0)</f>
        <v>0</v>
      </c>
      <c r="S28" s="32">
        <f>IFERROR(VLOOKUP(C28,PlayerStats!$B$1:$Z$999,MATCH("xAG",PlayerStats!$B$2:$Z$2,0),0),0)</f>
        <v>0</v>
      </c>
      <c r="T28" s="32">
        <f>IFERROR(VLOOKUP(D28,PlayerStats!$B$1:$Z$999,MATCH("xAG",PlayerStats!$B$2:$Z$2,0),0),0)</f>
        <v>0</v>
      </c>
      <c r="U28" s="40">
        <f t="shared" si="2"/>
        <v>0.1</v>
      </c>
      <c r="V28" s="42">
        <f t="shared" si="3"/>
        <v>10</v>
      </c>
      <c r="X28" s="43" t="str">
        <f>API!M28&amp;" "&amp;API!V28</f>
        <v>Benjamin White</v>
      </c>
      <c r="Y28" s="43">
        <f>API!AC28</f>
        <v>1</v>
      </c>
    </row>
    <row r="29" spans="1:25">
      <c r="A29" s="32" t="str">
        <f>IF([1]FINAL!A29=0,"",[1]FINAL!A29)</f>
        <v>Aaron Wan-Bissaka</v>
      </c>
      <c r="B29" s="32" t="str">
        <f>IF([1]FINAL!B29=0,"",[1]FINAL!B29)</f>
        <v>Wan-Bissaka</v>
      </c>
      <c r="C29" s="32" t="str">
        <f>IF([1]FINAL!C29=0,"",[1]FINAL!C29)</f>
        <v/>
      </c>
      <c r="D29" s="32" t="str">
        <f>IF([1]FINAL!D29=0,"",[1]FINAL!D29)</f>
        <v/>
      </c>
      <c r="E29" s="43" t="str">
        <f>[1]FINAL!M29</f>
        <v>MUN</v>
      </c>
      <c r="F29" s="44">
        <f>IFERROR(VLOOKUP($E29,Table2!$B$1:$C$21,MATCH("MP",Table2!$B$1:$C$1,0),0),"")</f>
        <v>1</v>
      </c>
      <c r="G29" s="33">
        <f>IFERROR(VLOOKUP(A29,PlayingTime!$B$1:$Z$999,MATCH("Min",PlayingTime!$B$2:$Z$2,0),0),0)</f>
        <v>90</v>
      </c>
      <c r="H29" s="33">
        <f>IFERROR(VLOOKUP(B29,PlayingTime!$B$1:$Z$999,MATCH("Min",PlayingTime!$B$2:$Z$2,0),0),0)</f>
        <v>0</v>
      </c>
      <c r="I29" s="33">
        <f>IFERROR(VLOOKUP(C29,PlayingTime!$B$1:$Z$999,MATCH("Min",PlayingTime!$B$2:$Z$2,0),0),0)</f>
        <v>0</v>
      </c>
      <c r="J29" s="33">
        <f>IFERROR(VLOOKUP(D29,PlayingTime!$B$1:$Z$999,MATCH("Min",PlayingTime!$B$2:$Z$2,0),0),0)</f>
        <v>0</v>
      </c>
      <c r="K29" s="38">
        <f t="shared" si="0"/>
        <v>90</v>
      </c>
      <c r="L29" s="32">
        <f>IFERROR(VLOOKUP(A29,PlayerStats!$B$1:$Z$999,MATCH("xG",PlayerStats!$B$2:$Z$2,0),0),0)</f>
        <v>0</v>
      </c>
      <c r="M29" s="32">
        <f>IFERROR(VLOOKUP(B29,PlayerStats!$B$1:$Z$999,MATCH("xG",PlayerStats!$B$2:$Z$2,0),0),0)</f>
        <v>0</v>
      </c>
      <c r="N29" s="32">
        <f>IFERROR(VLOOKUP(C29,PlayerStats!$B$1:$Z$999,MATCH("xG",PlayerStats!$B$2:$Z$2,0),0),0)</f>
        <v>0</v>
      </c>
      <c r="O29" s="32">
        <f>IFERROR(VLOOKUP(D29,PlayerStats!$B$1:$Z$999,MATCH("xG",PlayerStats!$B$2:$Z$2,0),0),0)</f>
        <v>0</v>
      </c>
      <c r="P29" s="40">
        <f t="shared" si="1"/>
        <v>0</v>
      </c>
      <c r="Q29" s="32">
        <f>IFERROR(VLOOKUP(A29,PlayerStats!$B$1:$Z$999,MATCH("xAG",PlayerStats!$B$2:$Z$2,0),0),0)</f>
        <v>0.6</v>
      </c>
      <c r="R29" s="32">
        <f>IFERROR(VLOOKUP(B29,PlayerStats!$B$1:$Z$999,MATCH("xAG",PlayerStats!$B$2:$Z$2,0),0),0)</f>
        <v>0</v>
      </c>
      <c r="S29" s="32">
        <f>IFERROR(VLOOKUP(C29,PlayerStats!$B$1:$Z$999,MATCH("xAG",PlayerStats!$B$2:$Z$2,0),0),0)</f>
        <v>0</v>
      </c>
      <c r="T29" s="32">
        <f>IFERROR(VLOOKUP(D29,PlayerStats!$B$1:$Z$999,MATCH("xAG",PlayerStats!$B$2:$Z$2,0),0),0)</f>
        <v>0</v>
      </c>
      <c r="U29" s="40">
        <f t="shared" si="2"/>
        <v>0.6</v>
      </c>
      <c r="V29" s="42">
        <f t="shared" si="3"/>
        <v>12</v>
      </c>
      <c r="X29" s="43" t="str">
        <f>API!M29&amp;" "&amp;API!V29</f>
        <v>Granit Xhaka</v>
      </c>
      <c r="Y29" s="43">
        <f>API!AC29</f>
        <v>0</v>
      </c>
    </row>
    <row r="30" spans="1:25">
      <c r="A30" s="32" t="str">
        <f>IF([1]FINAL!A30=0,"",[1]FINAL!A30)</f>
        <v>Eddie Nketiah</v>
      </c>
      <c r="B30" s="32" t="str">
        <f>IF([1]FINAL!B30=0,"",[1]FINAL!B30)</f>
        <v>Nketiah</v>
      </c>
      <c r="C30" s="32" t="str">
        <f>IF([1]FINAL!C30=0,"",[1]FINAL!C30)</f>
        <v/>
      </c>
      <c r="D30" s="32" t="str">
        <f>IF([1]FINAL!D30=0,"",[1]FINAL!D30)</f>
        <v/>
      </c>
      <c r="E30" s="43" t="str">
        <f>[1]FINAL!M30</f>
        <v>ARS</v>
      </c>
      <c r="F30" s="44">
        <f>IFERROR(VLOOKUP($E30,Table2!$B$1:$C$21,MATCH("MP",Table2!$B$1:$C$1,0),0),"")</f>
        <v>1</v>
      </c>
      <c r="G30" s="33">
        <f>IFERROR(VLOOKUP(A30,PlayingTime!$B$1:$Z$999,MATCH("Min",PlayingTime!$B$2:$Z$2,0),0),0)</f>
        <v>72</v>
      </c>
      <c r="H30" s="33">
        <f>IFERROR(VLOOKUP(B30,PlayingTime!$B$1:$Z$999,MATCH("Min",PlayingTime!$B$2:$Z$2,0),0),0)</f>
        <v>0</v>
      </c>
      <c r="I30" s="33">
        <f>IFERROR(VLOOKUP(C30,PlayingTime!$B$1:$Z$999,MATCH("Min",PlayingTime!$B$2:$Z$2,0),0),0)</f>
        <v>0</v>
      </c>
      <c r="J30" s="33">
        <f>IFERROR(VLOOKUP(D30,PlayingTime!$B$1:$Z$999,MATCH("Min",PlayingTime!$B$2:$Z$2,0),0),0)</f>
        <v>0</v>
      </c>
      <c r="K30" s="38">
        <f t="shared" si="0"/>
        <v>72</v>
      </c>
      <c r="L30" s="32">
        <f>IFERROR(VLOOKUP(A30,PlayerStats!$B$1:$Z$999,MATCH("xG",PlayerStats!$B$2:$Z$2,0),0),0)</f>
        <v>0.2</v>
      </c>
      <c r="M30" s="32">
        <f>IFERROR(VLOOKUP(B30,PlayerStats!$B$1:$Z$999,MATCH("xG",PlayerStats!$B$2:$Z$2,0),0),0)</f>
        <v>0</v>
      </c>
      <c r="N30" s="32">
        <f>IFERROR(VLOOKUP(C30,PlayerStats!$B$1:$Z$999,MATCH("xG",PlayerStats!$B$2:$Z$2,0),0),0)</f>
        <v>0</v>
      </c>
      <c r="O30" s="32">
        <f>IFERROR(VLOOKUP(D30,PlayerStats!$B$1:$Z$999,MATCH("xG",PlayerStats!$B$2:$Z$2,0),0),0)</f>
        <v>0</v>
      </c>
      <c r="P30" s="40">
        <f t="shared" si="1"/>
        <v>0.2</v>
      </c>
      <c r="Q30" s="32">
        <f>IFERROR(VLOOKUP(A30,PlayerStats!$B$1:$Z$999,MATCH("xAG",PlayerStats!$B$2:$Z$2,0),0),0)</f>
        <v>0</v>
      </c>
      <c r="R30" s="32">
        <f>IFERROR(VLOOKUP(B30,PlayerStats!$B$1:$Z$999,MATCH("xAG",PlayerStats!$B$2:$Z$2,0),0),0)</f>
        <v>0</v>
      </c>
      <c r="S30" s="32">
        <f>IFERROR(VLOOKUP(C30,PlayerStats!$B$1:$Z$999,MATCH("xAG",PlayerStats!$B$2:$Z$2,0),0),0)</f>
        <v>0</v>
      </c>
      <c r="T30" s="32">
        <f>IFERROR(VLOOKUP(D30,PlayerStats!$B$1:$Z$999,MATCH("xAG",PlayerStats!$B$2:$Z$2,0),0),0)</f>
        <v>0</v>
      </c>
      <c r="U30" s="40">
        <f t="shared" si="2"/>
        <v>0</v>
      </c>
      <c r="V30" s="42">
        <f t="shared" si="3"/>
        <v>8</v>
      </c>
      <c r="X30" s="43" t="str">
        <f>API!M30&amp;" "&amp;API!V30</f>
        <v>Oleksandr Zinchenko</v>
      </c>
      <c r="Y30" s="43">
        <f>API!AC30</f>
        <v>0</v>
      </c>
    </row>
    <row r="31" spans="1:25">
      <c r="A31" s="32" t="str">
        <f>IF([1]FINAL!A31=0,"",[1]FINAL!A31)</f>
        <v>Julio Enciso</v>
      </c>
      <c r="B31" s="32" t="str">
        <f>IF([1]FINAL!B31=0,"",[1]FINAL!B31)</f>
        <v>Enciso</v>
      </c>
      <c r="C31" s="32" t="str">
        <f>IF([1]FINAL!C31=0,"",[1]FINAL!C31)</f>
        <v>Julio César Enciso</v>
      </c>
      <c r="D31" s="32" t="str">
        <f>IF([1]FINAL!D31=0,"",[1]FINAL!D31)</f>
        <v/>
      </c>
      <c r="E31" s="43" t="str">
        <f>[1]FINAL!M31</f>
        <v>BHA</v>
      </c>
      <c r="F31" s="44">
        <f>IFERROR(VLOOKUP($E31,Table2!$B$1:$C$21,MATCH("MP",Table2!$B$1:$C$1,0),0),"")</f>
        <v>1</v>
      </c>
      <c r="G31" s="33">
        <f>IFERROR(VLOOKUP(A31,PlayingTime!$B$1:$Z$999,MATCH("Min",PlayingTime!$B$2:$Z$2,0),0),0)</f>
        <v>0</v>
      </c>
      <c r="H31" s="33">
        <f>IFERROR(VLOOKUP(B31,PlayingTime!$B$1:$Z$999,MATCH("Min",PlayingTime!$B$2:$Z$2,0),0),0)</f>
        <v>0</v>
      </c>
      <c r="I31" s="33">
        <f>IFERROR(VLOOKUP(C31,PlayingTime!$B$1:$Z$999,MATCH("Min",PlayingTime!$B$2:$Z$2,0),0),0)</f>
        <v>3</v>
      </c>
      <c r="J31" s="33">
        <f>IFERROR(VLOOKUP(D31,PlayingTime!$B$1:$Z$999,MATCH("Min",PlayingTime!$B$2:$Z$2,0),0),0)</f>
        <v>0</v>
      </c>
      <c r="K31" s="38">
        <f t="shared" si="0"/>
        <v>3</v>
      </c>
      <c r="L31" s="32">
        <f>IFERROR(VLOOKUP(A31,PlayerStats!$B$1:$Z$999,MATCH("xG",PlayerStats!$B$2:$Z$2,0),0),0)</f>
        <v>0</v>
      </c>
      <c r="M31" s="32">
        <f>IFERROR(VLOOKUP(B31,PlayerStats!$B$1:$Z$999,MATCH("xG",PlayerStats!$B$2:$Z$2,0),0),0)</f>
        <v>0</v>
      </c>
      <c r="N31" s="32">
        <f>IFERROR(VLOOKUP(C31,PlayerStats!$B$1:$Z$999,MATCH("xG",PlayerStats!$B$2:$Z$2,0),0),0)</f>
        <v>0</v>
      </c>
      <c r="O31" s="32">
        <f>IFERROR(VLOOKUP(D31,PlayerStats!$B$1:$Z$999,MATCH("xG",PlayerStats!$B$2:$Z$2,0),0),0)</f>
        <v>0</v>
      </c>
      <c r="P31" s="40">
        <f t="shared" si="1"/>
        <v>0</v>
      </c>
      <c r="Q31" s="32">
        <f>IFERROR(VLOOKUP(A31,PlayerStats!$B$1:$Z$999,MATCH("xAG",PlayerStats!$B$2:$Z$2,0),0),0)</f>
        <v>0</v>
      </c>
      <c r="R31" s="32">
        <f>IFERROR(VLOOKUP(B31,PlayerStats!$B$1:$Z$999,MATCH("xAG",PlayerStats!$B$2:$Z$2,0),0),0)</f>
        <v>0</v>
      </c>
      <c r="S31" s="32">
        <f>IFERROR(VLOOKUP(C31,PlayerStats!$B$1:$Z$999,MATCH("xAG",PlayerStats!$B$2:$Z$2,0),0),0)</f>
        <v>0</v>
      </c>
      <c r="T31" s="32">
        <f>IFERROR(VLOOKUP(D31,PlayerStats!$B$1:$Z$999,MATCH("xAG",PlayerStats!$B$2:$Z$2,0),0),0)</f>
        <v>0</v>
      </c>
      <c r="U31" s="40">
        <f t="shared" si="2"/>
        <v>0</v>
      </c>
      <c r="V31" s="42">
        <f t="shared" si="3"/>
        <v>1</v>
      </c>
      <c r="X31" s="43" t="str">
        <f>API!M31&amp;" "&amp;API!V31</f>
        <v>Declan Rice</v>
      </c>
      <c r="Y31" s="43">
        <f>API!AC31</f>
        <v>2</v>
      </c>
    </row>
    <row r="32" spans="1:25">
      <c r="A32" s="32" t="str">
        <f>IF([1]FINAL!A32=0,"",[1]FINAL!A32)</f>
        <v>Diogo Teixeira da Silva</v>
      </c>
      <c r="B32" s="32" t="str">
        <f>IF([1]FINAL!B32=0,"",[1]FINAL!B32)</f>
        <v>Diogo J.</v>
      </c>
      <c r="C32" s="32" t="str">
        <f>IF([1]FINAL!C32=0,"",[1]FINAL!C32)</f>
        <v>Diogo Jota</v>
      </c>
      <c r="D32" s="32" t="str">
        <f>IF([1]FINAL!D32=0,"",[1]FINAL!D32)</f>
        <v/>
      </c>
      <c r="E32" s="43" t="str">
        <f>[1]FINAL!M32</f>
        <v>LIV</v>
      </c>
      <c r="F32" s="44">
        <f>IFERROR(VLOOKUP($E32,Table2!$B$1:$C$21,MATCH("MP",Table2!$B$1:$C$1,0),0),"")</f>
        <v>1</v>
      </c>
      <c r="G32" s="33">
        <f>IFERROR(VLOOKUP(A32,PlayingTime!$B$1:$Z$999,MATCH("Min",PlayingTime!$B$2:$Z$2,0),0),0)</f>
        <v>0</v>
      </c>
      <c r="H32" s="33">
        <f>IFERROR(VLOOKUP(B32,PlayingTime!$B$1:$Z$999,MATCH("Min",PlayingTime!$B$2:$Z$2,0),0),0)</f>
        <v>0</v>
      </c>
      <c r="I32" s="33">
        <f>IFERROR(VLOOKUP(C32,PlayingTime!$B$1:$Z$999,MATCH("Min",PlayingTime!$B$2:$Z$2,0),0),0)</f>
        <v>65</v>
      </c>
      <c r="J32" s="33">
        <f>IFERROR(VLOOKUP(D32,PlayingTime!$B$1:$Z$999,MATCH("Min",PlayingTime!$B$2:$Z$2,0),0),0)</f>
        <v>0</v>
      </c>
      <c r="K32" s="38">
        <f t="shared" si="0"/>
        <v>65</v>
      </c>
      <c r="L32" s="32">
        <f>IFERROR(VLOOKUP(A32,PlayerStats!$B$1:$Z$999,MATCH("xG",PlayerStats!$B$2:$Z$2,0),0),0)</f>
        <v>0</v>
      </c>
      <c r="M32" s="32">
        <f>IFERROR(VLOOKUP(B32,PlayerStats!$B$1:$Z$999,MATCH("xG",PlayerStats!$B$2:$Z$2,0),0),0)</f>
        <v>0</v>
      </c>
      <c r="N32" s="32">
        <f>IFERROR(VLOOKUP(C32,PlayerStats!$B$1:$Z$999,MATCH("xG",PlayerStats!$B$2:$Z$2,0),0),0)</f>
        <v>0.1</v>
      </c>
      <c r="O32" s="32">
        <f>IFERROR(VLOOKUP(D32,PlayerStats!$B$1:$Z$999,MATCH("xG",PlayerStats!$B$2:$Z$2,0),0),0)</f>
        <v>0</v>
      </c>
      <c r="P32" s="40">
        <f t="shared" si="1"/>
        <v>0.1</v>
      </c>
      <c r="Q32" s="32">
        <f>IFERROR(VLOOKUP(A32,PlayerStats!$B$1:$Z$999,MATCH("xAG",PlayerStats!$B$2:$Z$2,0),0),0)</f>
        <v>0</v>
      </c>
      <c r="R32" s="32">
        <f>IFERROR(VLOOKUP(B32,PlayerStats!$B$1:$Z$999,MATCH("xAG",PlayerStats!$B$2:$Z$2,0),0),0)</f>
        <v>0</v>
      </c>
      <c r="S32" s="32">
        <f>IFERROR(VLOOKUP(C32,PlayerStats!$B$1:$Z$999,MATCH("xAG",PlayerStats!$B$2:$Z$2,0),0),0)</f>
        <v>0</v>
      </c>
      <c r="T32" s="32">
        <f>IFERROR(VLOOKUP(D32,PlayerStats!$B$1:$Z$999,MATCH("xAG",PlayerStats!$B$2:$Z$2,0),0),0)</f>
        <v>0</v>
      </c>
      <c r="U32" s="40">
        <f t="shared" si="2"/>
        <v>0</v>
      </c>
      <c r="V32" s="42">
        <f t="shared" si="3"/>
        <v>1</v>
      </c>
      <c r="X32" s="43" t="str">
        <f>API!M32&amp;" "&amp;API!V32</f>
        <v>Reiss Nelson</v>
      </c>
      <c r="Y32" s="43">
        <f>API!AC32</f>
        <v>0</v>
      </c>
    </row>
    <row r="33" spans="1:25">
      <c r="A33" s="32" t="str">
        <f>IF([1]FINAL!A33=0,"",[1]FINAL!A33)</f>
        <v>Dominic Solanke</v>
      </c>
      <c r="B33" s="32" t="str">
        <f>IF([1]FINAL!B33=0,"",[1]FINAL!B33)</f>
        <v>Solanke</v>
      </c>
      <c r="C33" s="32" t="str">
        <f>IF([1]FINAL!C33=0,"",[1]FINAL!C33)</f>
        <v/>
      </c>
      <c r="D33" s="32" t="str">
        <f>IF([1]FINAL!D33=0,"",[1]FINAL!D33)</f>
        <v/>
      </c>
      <c r="E33" s="43" t="str">
        <f>[1]FINAL!M33</f>
        <v>BOU</v>
      </c>
      <c r="F33" s="44">
        <f>IFERROR(VLOOKUP($E33,Table2!$B$1:$C$21,MATCH("MP",Table2!$B$1:$C$1,0),0),"")</f>
        <v>1</v>
      </c>
      <c r="G33" s="33">
        <f>IFERROR(VLOOKUP(A33,PlayingTime!$B$1:$Z$999,MATCH("Min",PlayingTime!$B$2:$Z$2,0),0),0)</f>
        <v>90</v>
      </c>
      <c r="H33" s="33">
        <f>IFERROR(VLOOKUP(B33,PlayingTime!$B$1:$Z$999,MATCH("Min",PlayingTime!$B$2:$Z$2,0),0),0)</f>
        <v>0</v>
      </c>
      <c r="I33" s="33">
        <f>IFERROR(VLOOKUP(C33,PlayingTime!$B$1:$Z$999,MATCH("Min",PlayingTime!$B$2:$Z$2,0),0),0)</f>
        <v>0</v>
      </c>
      <c r="J33" s="33">
        <f>IFERROR(VLOOKUP(D33,PlayingTime!$B$1:$Z$999,MATCH("Min",PlayingTime!$B$2:$Z$2,0),0),0)</f>
        <v>0</v>
      </c>
      <c r="K33" s="38">
        <f t="shared" si="0"/>
        <v>90</v>
      </c>
      <c r="L33" s="32">
        <f>IFERROR(VLOOKUP(A33,PlayerStats!$B$1:$Z$999,MATCH("xG",PlayerStats!$B$2:$Z$2,0),0),0)</f>
        <v>1</v>
      </c>
      <c r="M33" s="32">
        <f>IFERROR(VLOOKUP(B33,PlayerStats!$B$1:$Z$999,MATCH("xG",PlayerStats!$B$2:$Z$2,0),0),0)</f>
        <v>0</v>
      </c>
      <c r="N33" s="32">
        <f>IFERROR(VLOOKUP(C33,PlayerStats!$B$1:$Z$999,MATCH("xG",PlayerStats!$B$2:$Z$2,0),0),0)</f>
        <v>0</v>
      </c>
      <c r="O33" s="32">
        <f>IFERROR(VLOOKUP(D33,PlayerStats!$B$1:$Z$999,MATCH("xG",PlayerStats!$B$2:$Z$2,0),0),0)</f>
        <v>0</v>
      </c>
      <c r="P33" s="40">
        <f t="shared" si="1"/>
        <v>1</v>
      </c>
      <c r="Q33" s="32">
        <f>IFERROR(VLOOKUP(A33,PlayerStats!$B$1:$Z$999,MATCH("xAG",PlayerStats!$B$2:$Z$2,0),0),0)</f>
        <v>0.1</v>
      </c>
      <c r="R33" s="32">
        <f>IFERROR(VLOOKUP(B33,PlayerStats!$B$1:$Z$999,MATCH("xAG",PlayerStats!$B$2:$Z$2,0),0),0)</f>
        <v>0</v>
      </c>
      <c r="S33" s="32">
        <f>IFERROR(VLOOKUP(C33,PlayerStats!$B$1:$Z$999,MATCH("xAG",PlayerStats!$B$2:$Z$2,0),0),0)</f>
        <v>0</v>
      </c>
      <c r="T33" s="32">
        <f>IFERROR(VLOOKUP(D33,PlayerStats!$B$1:$Z$999,MATCH("xAG",PlayerStats!$B$2:$Z$2,0),0),0)</f>
        <v>0</v>
      </c>
      <c r="U33" s="40">
        <f t="shared" si="2"/>
        <v>0.1</v>
      </c>
      <c r="V33" s="42">
        <f t="shared" si="3"/>
        <v>7</v>
      </c>
      <c r="X33" s="43" t="str">
        <f>API!M33&amp;" "&amp;API!V33</f>
        <v>Jurriën Timber</v>
      </c>
      <c r="Y33" s="43">
        <f>API!AC33</f>
        <v>0</v>
      </c>
    </row>
    <row r="34" spans="1:25">
      <c r="A34" s="32" t="str">
        <f>IF([1]FINAL!A34=0,"",[1]FINAL!A34)</f>
        <v>Ivan Perišić</v>
      </c>
      <c r="B34" s="32" t="str">
        <f>IF([1]FINAL!B34=0,"",[1]FINAL!B34)</f>
        <v>Perišić</v>
      </c>
      <c r="C34" s="32" t="str">
        <f>IF([1]FINAL!C34=0,"",[1]FINAL!C34)</f>
        <v>Ivan Perisic</v>
      </c>
      <c r="D34" s="32" t="str">
        <f>IF([1]FINAL!D34=0,"",[1]FINAL!D34)</f>
        <v>PERISIC</v>
      </c>
      <c r="E34" s="43" t="str">
        <f>[1]FINAL!M34</f>
        <v>TOT</v>
      </c>
      <c r="F34" s="44">
        <f>IFERROR(VLOOKUP($E34,Table2!$B$1:$C$21,MATCH("MP",Table2!$B$1:$C$1,0),0),"")</f>
        <v>1</v>
      </c>
      <c r="G34" s="33">
        <f>IFERROR(VLOOKUP(A34,PlayingTime!$B$1:$Z$999,MATCH("Min",PlayingTime!$B$2:$Z$2,0),0),0)</f>
        <v>16</v>
      </c>
      <c r="H34" s="33">
        <f>IFERROR(VLOOKUP(B34,PlayingTime!$B$1:$Z$999,MATCH("Min",PlayingTime!$B$2:$Z$2,0),0),0)</f>
        <v>0</v>
      </c>
      <c r="I34" s="33">
        <f>IFERROR(VLOOKUP(C34,PlayingTime!$B$1:$Z$999,MATCH("Min",PlayingTime!$B$2:$Z$2,0),0),0)</f>
        <v>0</v>
      </c>
      <c r="J34" s="33">
        <f>IFERROR(VLOOKUP(D34,PlayingTime!$B$1:$Z$999,MATCH("Min",PlayingTime!$B$2:$Z$2,0),0),0)</f>
        <v>0</v>
      </c>
      <c r="K34" s="38">
        <f t="shared" si="0"/>
        <v>16</v>
      </c>
      <c r="L34" s="32">
        <f>IFERROR(VLOOKUP(A34,PlayerStats!$B$1:$Z$999,MATCH("xG",PlayerStats!$B$2:$Z$2,0),0),0)</f>
        <v>0</v>
      </c>
      <c r="M34" s="32">
        <f>IFERROR(VLOOKUP(B34,PlayerStats!$B$1:$Z$999,MATCH("xG",PlayerStats!$B$2:$Z$2,0),0),0)</f>
        <v>0</v>
      </c>
      <c r="N34" s="32">
        <f>IFERROR(VLOOKUP(C34,PlayerStats!$B$1:$Z$999,MATCH("xG",PlayerStats!$B$2:$Z$2,0),0),0)</f>
        <v>0</v>
      </c>
      <c r="O34" s="32">
        <f>IFERROR(VLOOKUP(D34,PlayerStats!$B$1:$Z$999,MATCH("xG",PlayerStats!$B$2:$Z$2,0),0),0)</f>
        <v>0</v>
      </c>
      <c r="P34" s="40">
        <f t="shared" si="1"/>
        <v>0</v>
      </c>
      <c r="Q34" s="32">
        <f>IFERROR(VLOOKUP(A34,PlayerStats!$B$1:$Z$999,MATCH("xAG",PlayerStats!$B$2:$Z$2,0),0),0)</f>
        <v>0.1</v>
      </c>
      <c r="R34" s="32">
        <f>IFERROR(VLOOKUP(B34,PlayerStats!$B$1:$Z$999,MATCH("xAG",PlayerStats!$B$2:$Z$2,0),0),0)</f>
        <v>0</v>
      </c>
      <c r="S34" s="32">
        <f>IFERROR(VLOOKUP(C34,PlayerStats!$B$1:$Z$999,MATCH("xAG",PlayerStats!$B$2:$Z$2,0),0),0)</f>
        <v>0</v>
      </c>
      <c r="T34" s="32">
        <f>IFERROR(VLOOKUP(D34,PlayerStats!$B$1:$Z$999,MATCH("xAG",PlayerStats!$B$2:$Z$2,0),0),0)</f>
        <v>0</v>
      </c>
      <c r="U34" s="40">
        <f t="shared" si="2"/>
        <v>0.1</v>
      </c>
      <c r="V34" s="42">
        <f t="shared" si="3"/>
        <v>1</v>
      </c>
      <c r="X34" s="43" t="str">
        <f>API!M34&amp;" "&amp;API!V34</f>
        <v>Karl Hein</v>
      </c>
      <c r="Y34" s="43">
        <f>API!AC34</f>
        <v>0</v>
      </c>
    </row>
    <row r="35" spans="1:25">
      <c r="A35" s="32" t="str">
        <f>IF([1]FINAL!A35=0,"",[1]FINAL!A35)</f>
        <v>Jarrod Bowen</v>
      </c>
      <c r="B35" s="32" t="str">
        <f>IF([1]FINAL!B35=0,"",[1]FINAL!B35)</f>
        <v>Bowen</v>
      </c>
      <c r="C35" s="32" t="str">
        <f>IF([1]FINAL!C35=0,"",[1]FINAL!C35)</f>
        <v/>
      </c>
      <c r="D35" s="32" t="str">
        <f>IF([1]FINAL!D35=0,"",[1]FINAL!D35)</f>
        <v/>
      </c>
      <c r="E35" s="43" t="str">
        <f>[1]FINAL!M35</f>
        <v>WHU</v>
      </c>
      <c r="F35" s="44">
        <f>IFERROR(VLOOKUP($E35,Table2!$B$1:$C$21,MATCH("MP",Table2!$B$1:$C$1,0),0),"")</f>
        <v>1</v>
      </c>
      <c r="G35" s="33">
        <f>IFERROR(VLOOKUP(A35,PlayingTime!$B$1:$Z$999,MATCH("Min",PlayingTime!$B$2:$Z$2,0),0),0)</f>
        <v>90</v>
      </c>
      <c r="H35" s="33">
        <f>IFERROR(VLOOKUP(B35,PlayingTime!$B$1:$Z$999,MATCH("Min",PlayingTime!$B$2:$Z$2,0),0),0)</f>
        <v>0</v>
      </c>
      <c r="I35" s="33">
        <f>IFERROR(VLOOKUP(C35,PlayingTime!$B$1:$Z$999,MATCH("Min",PlayingTime!$B$2:$Z$2,0),0),0)</f>
        <v>0</v>
      </c>
      <c r="J35" s="33">
        <f>IFERROR(VLOOKUP(D35,PlayingTime!$B$1:$Z$999,MATCH("Min",PlayingTime!$B$2:$Z$2,0),0),0)</f>
        <v>0</v>
      </c>
      <c r="K35" s="38">
        <f t="shared" si="0"/>
        <v>90</v>
      </c>
      <c r="L35" s="32">
        <f>IFERROR(VLOOKUP(A35,PlayerStats!$B$1:$Z$999,MATCH("xG",PlayerStats!$B$2:$Z$2,0),0),0)</f>
        <v>0.2</v>
      </c>
      <c r="M35" s="32">
        <f>IFERROR(VLOOKUP(B35,PlayerStats!$B$1:$Z$999,MATCH("xG",PlayerStats!$B$2:$Z$2,0),0),0)</f>
        <v>0</v>
      </c>
      <c r="N35" s="32">
        <f>IFERROR(VLOOKUP(C35,PlayerStats!$B$1:$Z$999,MATCH("xG",PlayerStats!$B$2:$Z$2,0),0),0)</f>
        <v>0</v>
      </c>
      <c r="O35" s="32">
        <f>IFERROR(VLOOKUP(D35,PlayerStats!$B$1:$Z$999,MATCH("xG",PlayerStats!$B$2:$Z$2,0),0),0)</f>
        <v>0</v>
      </c>
      <c r="P35" s="40">
        <f t="shared" si="1"/>
        <v>0.2</v>
      </c>
      <c r="Q35" s="32">
        <f>IFERROR(VLOOKUP(A35,PlayerStats!$B$1:$Z$999,MATCH("xAG",PlayerStats!$B$2:$Z$2,0),0),0)</f>
        <v>0.5</v>
      </c>
      <c r="R35" s="32">
        <f>IFERROR(VLOOKUP(B35,PlayerStats!$B$1:$Z$999,MATCH("xAG",PlayerStats!$B$2:$Z$2,0),0),0)</f>
        <v>0</v>
      </c>
      <c r="S35" s="32">
        <f>IFERROR(VLOOKUP(C35,PlayerStats!$B$1:$Z$999,MATCH("xAG",PlayerStats!$B$2:$Z$2,0),0),0)</f>
        <v>0</v>
      </c>
      <c r="T35" s="32">
        <f>IFERROR(VLOOKUP(D35,PlayerStats!$B$1:$Z$999,MATCH("xAG",PlayerStats!$B$2:$Z$2,0),0),0)</f>
        <v>0</v>
      </c>
      <c r="U35" s="40">
        <f t="shared" si="2"/>
        <v>0.5</v>
      </c>
      <c r="V35" s="42">
        <f t="shared" si="3"/>
        <v>9</v>
      </c>
      <c r="X35" s="43" t="str">
        <f>API!M35&amp;" "&amp;API!V35</f>
        <v>Alexandre Moreno Lopera</v>
      </c>
      <c r="Y35" s="43">
        <f>API!AC35</f>
        <v>0</v>
      </c>
    </row>
    <row r="36" spans="1:25">
      <c r="A36" s="32" t="str">
        <f>IF([1]FINAL!A36=0,"",[1]FINAL!A36)</f>
        <v>Cristian Romero</v>
      </c>
      <c r="B36" s="32" t="str">
        <f>IF([1]FINAL!B36=0,"",[1]FINAL!B36)</f>
        <v>Romero</v>
      </c>
      <c r="C36" s="32" t="str">
        <f>IF([1]FINAL!C36=0,"",[1]FINAL!C36)</f>
        <v/>
      </c>
      <c r="D36" s="32" t="str">
        <f>IF([1]FINAL!D36=0,"",[1]FINAL!D36)</f>
        <v/>
      </c>
      <c r="E36" s="43" t="str">
        <f>[1]FINAL!M36</f>
        <v>TOT</v>
      </c>
      <c r="F36" s="44">
        <f>IFERROR(VLOOKUP($E36,Table2!$B$1:$C$21,MATCH("MP",Table2!$B$1:$C$1,0),0),"")</f>
        <v>1</v>
      </c>
      <c r="G36" s="33">
        <f>IFERROR(VLOOKUP(A36,PlayingTime!$B$1:$Z$999,MATCH("Min",PlayingTime!$B$2:$Z$2,0),0),0)</f>
        <v>13</v>
      </c>
      <c r="H36" s="33">
        <f>IFERROR(VLOOKUP(B36,PlayingTime!$B$1:$Z$999,MATCH("Min",PlayingTime!$B$2:$Z$2,0),0),0)</f>
        <v>0</v>
      </c>
      <c r="I36" s="33">
        <f>IFERROR(VLOOKUP(C36,PlayingTime!$B$1:$Z$999,MATCH("Min",PlayingTime!$B$2:$Z$2,0),0),0)</f>
        <v>0</v>
      </c>
      <c r="J36" s="33">
        <f>IFERROR(VLOOKUP(D36,PlayingTime!$B$1:$Z$999,MATCH("Min",PlayingTime!$B$2:$Z$2,0),0),0)</f>
        <v>0</v>
      </c>
      <c r="K36" s="38">
        <f t="shared" si="0"/>
        <v>13</v>
      </c>
      <c r="L36" s="32">
        <f>IFERROR(VLOOKUP(A36,PlayerStats!$B$1:$Z$999,MATCH("xG",PlayerStats!$B$2:$Z$2,0),0),0)</f>
        <v>0.6</v>
      </c>
      <c r="M36" s="32">
        <f>IFERROR(VLOOKUP(B36,PlayerStats!$B$1:$Z$999,MATCH("xG",PlayerStats!$B$2:$Z$2,0),0),0)</f>
        <v>0</v>
      </c>
      <c r="N36" s="32">
        <f>IFERROR(VLOOKUP(C36,PlayerStats!$B$1:$Z$999,MATCH("xG",PlayerStats!$B$2:$Z$2,0),0),0)</f>
        <v>0</v>
      </c>
      <c r="O36" s="32">
        <f>IFERROR(VLOOKUP(D36,PlayerStats!$B$1:$Z$999,MATCH("xG",PlayerStats!$B$2:$Z$2,0),0),0)</f>
        <v>0</v>
      </c>
      <c r="P36" s="40">
        <f t="shared" si="1"/>
        <v>0.6</v>
      </c>
      <c r="Q36" s="32">
        <f>IFERROR(VLOOKUP(A36,PlayerStats!$B$1:$Z$999,MATCH("xAG",PlayerStats!$B$2:$Z$2,0),0),0)</f>
        <v>0</v>
      </c>
      <c r="R36" s="32">
        <f>IFERROR(VLOOKUP(B36,PlayerStats!$B$1:$Z$999,MATCH("xAG",PlayerStats!$B$2:$Z$2,0),0),0)</f>
        <v>0</v>
      </c>
      <c r="S36" s="32">
        <f>IFERROR(VLOOKUP(C36,PlayerStats!$B$1:$Z$999,MATCH("xAG",PlayerStats!$B$2:$Z$2,0),0),0)</f>
        <v>0</v>
      </c>
      <c r="T36" s="32">
        <f>IFERROR(VLOOKUP(D36,PlayerStats!$B$1:$Z$999,MATCH("xAG",PlayerStats!$B$2:$Z$2,0),0),0)</f>
        <v>0</v>
      </c>
      <c r="U36" s="40">
        <f t="shared" si="2"/>
        <v>0</v>
      </c>
      <c r="V36" s="42">
        <f t="shared" si="3"/>
        <v>7</v>
      </c>
      <c r="X36" s="43" t="str">
        <f>API!M36&amp;" "&amp;API!V36</f>
        <v>Cameron Archer</v>
      </c>
      <c r="Y36" s="43">
        <f>API!AC36</f>
        <v>0</v>
      </c>
    </row>
    <row r="37" spans="1:25">
      <c r="A37" s="32" t="str">
        <f>IF([1]FINAL!A37=0,"",[1]FINAL!A37)</f>
        <v>Joachim Andersen</v>
      </c>
      <c r="B37" s="32" t="str">
        <f>IF([1]FINAL!B37=0,"",[1]FINAL!B37)</f>
        <v>Andersen</v>
      </c>
      <c r="C37" s="32" t="str">
        <f>IF([1]FINAL!C37=0,"",[1]FINAL!C37)</f>
        <v/>
      </c>
      <c r="D37" s="32" t="str">
        <f>IF([1]FINAL!D37=0,"",[1]FINAL!D37)</f>
        <v/>
      </c>
      <c r="E37" s="43" t="str">
        <f>[1]FINAL!M37</f>
        <v>CRY</v>
      </c>
      <c r="F37" s="44">
        <f>IFERROR(VLOOKUP($E37,Table2!$B$1:$C$21,MATCH("MP",Table2!$B$1:$C$1,0),0),"")</f>
        <v>1</v>
      </c>
      <c r="G37" s="33">
        <f>IFERROR(VLOOKUP(A37,PlayingTime!$B$1:$Z$999,MATCH("Min",PlayingTime!$B$2:$Z$2,0),0),0)</f>
        <v>90</v>
      </c>
      <c r="H37" s="33">
        <f>IFERROR(VLOOKUP(B37,PlayingTime!$B$1:$Z$999,MATCH("Min",PlayingTime!$B$2:$Z$2,0),0),0)</f>
        <v>0</v>
      </c>
      <c r="I37" s="33">
        <f>IFERROR(VLOOKUP(C37,PlayingTime!$B$1:$Z$999,MATCH("Min",PlayingTime!$B$2:$Z$2,0),0),0)</f>
        <v>0</v>
      </c>
      <c r="J37" s="33">
        <f>IFERROR(VLOOKUP(D37,PlayingTime!$B$1:$Z$999,MATCH("Min",PlayingTime!$B$2:$Z$2,0),0),0)</f>
        <v>0</v>
      </c>
      <c r="K37" s="38">
        <f t="shared" si="0"/>
        <v>90</v>
      </c>
      <c r="L37" s="32">
        <f>IFERROR(VLOOKUP(A37,PlayerStats!$B$1:$Z$999,MATCH("xG",PlayerStats!$B$2:$Z$2,0),0),0)</f>
        <v>0.2</v>
      </c>
      <c r="M37" s="32">
        <f>IFERROR(VLOOKUP(B37,PlayerStats!$B$1:$Z$999,MATCH("xG",PlayerStats!$B$2:$Z$2,0),0),0)</f>
        <v>0</v>
      </c>
      <c r="N37" s="32">
        <f>IFERROR(VLOOKUP(C37,PlayerStats!$B$1:$Z$999,MATCH("xG",PlayerStats!$B$2:$Z$2,0),0),0)</f>
        <v>0</v>
      </c>
      <c r="O37" s="32">
        <f>IFERROR(VLOOKUP(D37,PlayerStats!$B$1:$Z$999,MATCH("xG",PlayerStats!$B$2:$Z$2,0),0),0)</f>
        <v>0</v>
      </c>
      <c r="P37" s="40">
        <f t="shared" si="1"/>
        <v>0.2</v>
      </c>
      <c r="Q37" s="32">
        <f>IFERROR(VLOOKUP(A37,PlayerStats!$B$1:$Z$999,MATCH("xAG",PlayerStats!$B$2:$Z$2,0),0),0)</f>
        <v>0.1</v>
      </c>
      <c r="R37" s="32">
        <f>IFERROR(VLOOKUP(B37,PlayerStats!$B$1:$Z$999,MATCH("xAG",PlayerStats!$B$2:$Z$2,0),0),0)</f>
        <v>0</v>
      </c>
      <c r="S37" s="32">
        <f>IFERROR(VLOOKUP(C37,PlayerStats!$B$1:$Z$999,MATCH("xAG",PlayerStats!$B$2:$Z$2,0),0),0)</f>
        <v>0</v>
      </c>
      <c r="T37" s="32">
        <f>IFERROR(VLOOKUP(D37,PlayerStats!$B$1:$Z$999,MATCH("xAG",PlayerStats!$B$2:$Z$2,0),0),0)</f>
        <v>0</v>
      </c>
      <c r="U37" s="40">
        <f t="shared" si="2"/>
        <v>0.1</v>
      </c>
      <c r="V37" s="42">
        <f t="shared" si="3"/>
        <v>9</v>
      </c>
      <c r="X37" s="43" t="str">
        <f>API!M37&amp;" "&amp;API!V37</f>
        <v>Leon Bailey</v>
      </c>
      <c r="Y37" s="43">
        <f>API!AC37</f>
        <v>1</v>
      </c>
    </row>
    <row r="38" spans="1:25">
      <c r="A38" s="32" t="str">
        <f>IF([1]FINAL!A38=0,"",[1]FINAL!A38)</f>
        <v>Ben Chilwell</v>
      </c>
      <c r="B38" s="32" t="str">
        <f>IF([1]FINAL!B38=0,"",[1]FINAL!B38)</f>
        <v>Chilwell</v>
      </c>
      <c r="C38" s="32" t="str">
        <f>IF([1]FINAL!C38=0,"",[1]FINAL!C38)</f>
        <v/>
      </c>
      <c r="D38" s="32" t="str">
        <f>IF([1]FINAL!D38=0,"",[1]FINAL!D38)</f>
        <v/>
      </c>
      <c r="E38" s="43" t="str">
        <f>[1]FINAL!M38</f>
        <v>CHE</v>
      </c>
      <c r="F38" s="44">
        <f>IFERROR(VLOOKUP($E38,Table2!$B$1:$C$21,MATCH("MP",Table2!$B$1:$C$1,0),0),"")</f>
        <v>1</v>
      </c>
      <c r="G38" s="33">
        <f>IFERROR(VLOOKUP(A38,PlayingTime!$B$1:$Z$999,MATCH("Min",PlayingTime!$B$2:$Z$2,0),0),0)</f>
        <v>89</v>
      </c>
      <c r="H38" s="33">
        <f>IFERROR(VLOOKUP(B38,PlayingTime!$B$1:$Z$999,MATCH("Min",PlayingTime!$B$2:$Z$2,0),0),0)</f>
        <v>0</v>
      </c>
      <c r="I38" s="33">
        <f>IFERROR(VLOOKUP(C38,PlayingTime!$B$1:$Z$999,MATCH("Min",PlayingTime!$B$2:$Z$2,0),0),0)</f>
        <v>0</v>
      </c>
      <c r="J38" s="33">
        <f>IFERROR(VLOOKUP(D38,PlayingTime!$B$1:$Z$999,MATCH("Min",PlayingTime!$B$2:$Z$2,0),0),0)</f>
        <v>0</v>
      </c>
      <c r="K38" s="38">
        <f t="shared" si="0"/>
        <v>89</v>
      </c>
      <c r="L38" s="32">
        <f>IFERROR(VLOOKUP(A38,PlayerStats!$B$1:$Z$999,MATCH("xG",PlayerStats!$B$2:$Z$2,0),0),0)</f>
        <v>0.2</v>
      </c>
      <c r="M38" s="32">
        <f>IFERROR(VLOOKUP(B38,PlayerStats!$B$1:$Z$999,MATCH("xG",PlayerStats!$B$2:$Z$2,0),0),0)</f>
        <v>0</v>
      </c>
      <c r="N38" s="32">
        <f>IFERROR(VLOOKUP(C38,PlayerStats!$B$1:$Z$999,MATCH("xG",PlayerStats!$B$2:$Z$2,0),0),0)</f>
        <v>0</v>
      </c>
      <c r="O38" s="32">
        <f>IFERROR(VLOOKUP(D38,PlayerStats!$B$1:$Z$999,MATCH("xG",PlayerStats!$B$2:$Z$2,0),0),0)</f>
        <v>0</v>
      </c>
      <c r="P38" s="40">
        <f t="shared" si="1"/>
        <v>0.2</v>
      </c>
      <c r="Q38" s="32">
        <f>IFERROR(VLOOKUP(A38,PlayerStats!$B$1:$Z$999,MATCH("xAG",PlayerStats!$B$2:$Z$2,0),0),0)</f>
        <v>0.4</v>
      </c>
      <c r="R38" s="32">
        <f>IFERROR(VLOOKUP(B38,PlayerStats!$B$1:$Z$999,MATCH("xAG",PlayerStats!$B$2:$Z$2,0),0),0)</f>
        <v>0</v>
      </c>
      <c r="S38" s="32">
        <f>IFERROR(VLOOKUP(C38,PlayerStats!$B$1:$Z$999,MATCH("xAG",PlayerStats!$B$2:$Z$2,0),0),0)</f>
        <v>0</v>
      </c>
      <c r="T38" s="32">
        <f>IFERROR(VLOOKUP(D38,PlayerStats!$B$1:$Z$999,MATCH("xAG",PlayerStats!$B$2:$Z$2,0),0),0)</f>
        <v>0</v>
      </c>
      <c r="U38" s="40">
        <f t="shared" si="2"/>
        <v>0.4</v>
      </c>
      <c r="V38" s="42">
        <f t="shared" si="3"/>
        <v>7</v>
      </c>
      <c r="X38" s="43" t="str">
        <f>API!M38&amp;" "&amp;API!V38</f>
        <v>Emiliano Buendía Stati</v>
      </c>
      <c r="Y38" s="43">
        <f>API!AC38</f>
        <v>0</v>
      </c>
    </row>
    <row r="39" spans="1:25">
      <c r="A39" s="32" t="str">
        <f>IF([1]FINAL!A39=0,"",[1]FINAL!A39)</f>
        <v>James Maddison</v>
      </c>
      <c r="B39" s="32" t="str">
        <f>IF([1]FINAL!B39=0,"",[1]FINAL!B39)</f>
        <v>Maddison</v>
      </c>
      <c r="C39" s="32" t="str">
        <f>IF([1]FINAL!C39=0,"",[1]FINAL!C39)</f>
        <v/>
      </c>
      <c r="D39" s="32" t="str">
        <f>IF([1]FINAL!D39=0,"",[1]FINAL!D39)</f>
        <v/>
      </c>
      <c r="E39" s="43" t="str">
        <f>[1]FINAL!M39</f>
        <v>TOT</v>
      </c>
      <c r="F39" s="44">
        <f>IFERROR(VLOOKUP($E39,Table2!$B$1:$C$21,MATCH("MP",Table2!$B$1:$C$1,0),0),"")</f>
        <v>1</v>
      </c>
      <c r="G39" s="33">
        <f>IFERROR(VLOOKUP(A39,PlayingTime!$B$1:$Z$999,MATCH("Min",PlayingTime!$B$2:$Z$2,0),0),0)</f>
        <v>90</v>
      </c>
      <c r="H39" s="33">
        <f>IFERROR(VLOOKUP(B39,PlayingTime!$B$1:$Z$999,MATCH("Min",PlayingTime!$B$2:$Z$2,0),0),0)</f>
        <v>0</v>
      </c>
      <c r="I39" s="33">
        <f>IFERROR(VLOOKUP(C39,PlayingTime!$B$1:$Z$999,MATCH("Min",PlayingTime!$B$2:$Z$2,0),0),0)</f>
        <v>0</v>
      </c>
      <c r="J39" s="33">
        <f>IFERROR(VLOOKUP(D39,PlayingTime!$B$1:$Z$999,MATCH("Min",PlayingTime!$B$2:$Z$2,0),0),0)</f>
        <v>0</v>
      </c>
      <c r="K39" s="38">
        <f t="shared" si="0"/>
        <v>90</v>
      </c>
      <c r="L39" s="32">
        <f>IFERROR(VLOOKUP(A39,PlayerStats!$B$1:$Z$999,MATCH("xG",PlayerStats!$B$2:$Z$2,0),0),0)</f>
        <v>0.1</v>
      </c>
      <c r="M39" s="32">
        <f>IFERROR(VLOOKUP(B39,PlayerStats!$B$1:$Z$999,MATCH("xG",PlayerStats!$B$2:$Z$2,0),0),0)</f>
        <v>0</v>
      </c>
      <c r="N39" s="32">
        <f>IFERROR(VLOOKUP(C39,PlayerStats!$B$1:$Z$999,MATCH("xG",PlayerStats!$B$2:$Z$2,0),0),0)</f>
        <v>0</v>
      </c>
      <c r="O39" s="32">
        <f>IFERROR(VLOOKUP(D39,PlayerStats!$B$1:$Z$999,MATCH("xG",PlayerStats!$B$2:$Z$2,0),0),0)</f>
        <v>0</v>
      </c>
      <c r="P39" s="40">
        <f t="shared" si="1"/>
        <v>0.1</v>
      </c>
      <c r="Q39" s="32">
        <f>IFERROR(VLOOKUP(A39,PlayerStats!$B$1:$Z$999,MATCH("xAG",PlayerStats!$B$2:$Z$2,0),0),0)</f>
        <v>0.9</v>
      </c>
      <c r="R39" s="32">
        <f>IFERROR(VLOOKUP(B39,PlayerStats!$B$1:$Z$999,MATCH("xAG",PlayerStats!$B$2:$Z$2,0),0),0)</f>
        <v>0</v>
      </c>
      <c r="S39" s="32">
        <f>IFERROR(VLOOKUP(C39,PlayerStats!$B$1:$Z$999,MATCH("xAG",PlayerStats!$B$2:$Z$2,0),0),0)</f>
        <v>0</v>
      </c>
      <c r="T39" s="32">
        <f>IFERROR(VLOOKUP(D39,PlayerStats!$B$1:$Z$999,MATCH("xAG",PlayerStats!$B$2:$Z$2,0),0),0)</f>
        <v>0</v>
      </c>
      <c r="U39" s="40">
        <f t="shared" si="2"/>
        <v>0.9</v>
      </c>
      <c r="V39" s="42">
        <f t="shared" si="3"/>
        <v>9</v>
      </c>
      <c r="X39" s="43" t="str">
        <f>API!M39&amp;" "&amp;API!V39</f>
        <v>Matty Cash</v>
      </c>
      <c r="Y39" s="43">
        <f>API!AC39</f>
        <v>-1</v>
      </c>
    </row>
    <row r="40" spans="1:25">
      <c r="A40" s="32" t="str">
        <f>IF([1]FINAL!A40=0,"",[1]FINAL!A40)</f>
        <v>John McGinn</v>
      </c>
      <c r="B40" s="32" t="str">
        <f>IF([1]FINAL!B40=0,"",[1]FINAL!B40)</f>
        <v>McGinn</v>
      </c>
      <c r="C40" s="32" t="str">
        <f>IF([1]FINAL!C40=0,"",[1]FINAL!C40)</f>
        <v/>
      </c>
      <c r="D40" s="32" t="str">
        <f>IF([1]FINAL!D40=0,"",[1]FINAL!D40)</f>
        <v/>
      </c>
      <c r="E40" s="43" t="str">
        <f>[1]FINAL!M40</f>
        <v>AVL</v>
      </c>
      <c r="F40" s="44">
        <f>IFERROR(VLOOKUP($E40,Table2!$B$1:$C$21,MATCH("MP",Table2!$B$1:$C$1,0),0),"")</f>
        <v>1</v>
      </c>
      <c r="G40" s="33">
        <f>IFERROR(VLOOKUP(A40,PlayingTime!$B$1:$Z$999,MATCH("Min",PlayingTime!$B$2:$Z$2,0),0),0)</f>
        <v>63</v>
      </c>
      <c r="H40" s="33">
        <f>IFERROR(VLOOKUP(B40,PlayingTime!$B$1:$Z$999,MATCH("Min",PlayingTime!$B$2:$Z$2,0),0),0)</f>
        <v>0</v>
      </c>
      <c r="I40" s="33">
        <f>IFERROR(VLOOKUP(C40,PlayingTime!$B$1:$Z$999,MATCH("Min",PlayingTime!$B$2:$Z$2,0),0),0)</f>
        <v>0</v>
      </c>
      <c r="J40" s="33">
        <f>IFERROR(VLOOKUP(D40,PlayingTime!$B$1:$Z$999,MATCH("Min",PlayingTime!$B$2:$Z$2,0),0),0)</f>
        <v>0</v>
      </c>
      <c r="K40" s="38">
        <f t="shared" si="0"/>
        <v>63</v>
      </c>
      <c r="L40" s="32">
        <f>IFERROR(VLOOKUP(A40,PlayerStats!$B$1:$Z$999,MATCH("xG",PlayerStats!$B$2:$Z$2,0),0),0)</f>
        <v>0</v>
      </c>
      <c r="M40" s="32">
        <f>IFERROR(VLOOKUP(B40,PlayerStats!$B$1:$Z$999,MATCH("xG",PlayerStats!$B$2:$Z$2,0),0),0)</f>
        <v>0</v>
      </c>
      <c r="N40" s="32">
        <f>IFERROR(VLOOKUP(C40,PlayerStats!$B$1:$Z$999,MATCH("xG",PlayerStats!$B$2:$Z$2,0),0),0)</f>
        <v>0</v>
      </c>
      <c r="O40" s="32">
        <f>IFERROR(VLOOKUP(D40,PlayerStats!$B$1:$Z$999,MATCH("xG",PlayerStats!$B$2:$Z$2,0),0),0)</f>
        <v>0</v>
      </c>
      <c r="P40" s="40">
        <f t="shared" si="1"/>
        <v>0</v>
      </c>
      <c r="Q40" s="32">
        <f>IFERROR(VLOOKUP(A40,PlayerStats!$B$1:$Z$999,MATCH("xAG",PlayerStats!$B$2:$Z$2,0),0),0)</f>
        <v>0</v>
      </c>
      <c r="R40" s="32">
        <f>IFERROR(VLOOKUP(B40,PlayerStats!$B$1:$Z$999,MATCH("xAG",PlayerStats!$B$2:$Z$2,0),0),0)</f>
        <v>0</v>
      </c>
      <c r="S40" s="32">
        <f>IFERROR(VLOOKUP(C40,PlayerStats!$B$1:$Z$999,MATCH("xAG",PlayerStats!$B$2:$Z$2,0),0),0)</f>
        <v>0</v>
      </c>
      <c r="T40" s="32">
        <f>IFERROR(VLOOKUP(D40,PlayerStats!$B$1:$Z$999,MATCH("xAG",PlayerStats!$B$2:$Z$2,0),0),0)</f>
        <v>0</v>
      </c>
      <c r="U40" s="40">
        <f t="shared" si="2"/>
        <v>0</v>
      </c>
      <c r="V40" s="42">
        <f t="shared" si="3"/>
        <v>2</v>
      </c>
      <c r="X40" s="43" t="str">
        <f>API!M40&amp;" "&amp;API!V40</f>
        <v>Calum Chambers</v>
      </c>
      <c r="Y40" s="43">
        <f>API!AC40</f>
        <v>0</v>
      </c>
    </row>
    <row r="41" spans="1:25">
      <c r="A41" s="32" t="str">
        <f>IF([1]FINAL!A41=0,"",[1]FINAL!A41)</f>
        <v>William Saliba</v>
      </c>
      <c r="B41" s="32" t="str">
        <f>IF([1]FINAL!B41=0,"",[1]FINAL!B41)</f>
        <v>Saliba</v>
      </c>
      <c r="C41" s="32" t="str">
        <f>IF([1]FINAL!C41=0,"",[1]FINAL!C41)</f>
        <v/>
      </c>
      <c r="D41" s="32" t="str">
        <f>IF([1]FINAL!D41=0,"",[1]FINAL!D41)</f>
        <v/>
      </c>
      <c r="E41" s="43" t="str">
        <f>[1]FINAL!M41</f>
        <v>ARS</v>
      </c>
      <c r="F41" s="44">
        <f>IFERROR(VLOOKUP($E41,Table2!$B$1:$C$21,MATCH("MP",Table2!$B$1:$C$1,0),0),"")</f>
        <v>1</v>
      </c>
      <c r="G41" s="33">
        <f>IFERROR(VLOOKUP(A41,PlayingTime!$B$1:$Z$999,MATCH("Min",PlayingTime!$B$2:$Z$2,0),0),0)</f>
        <v>90</v>
      </c>
      <c r="H41" s="33">
        <f>IFERROR(VLOOKUP(B41,PlayingTime!$B$1:$Z$999,MATCH("Min",PlayingTime!$B$2:$Z$2,0),0),0)</f>
        <v>0</v>
      </c>
      <c r="I41" s="33">
        <f>IFERROR(VLOOKUP(C41,PlayingTime!$B$1:$Z$999,MATCH("Min",PlayingTime!$B$2:$Z$2,0),0),0)</f>
        <v>0</v>
      </c>
      <c r="J41" s="33">
        <f>IFERROR(VLOOKUP(D41,PlayingTime!$B$1:$Z$999,MATCH("Min",PlayingTime!$B$2:$Z$2,0),0),0)</f>
        <v>0</v>
      </c>
      <c r="K41" s="38">
        <f t="shared" si="0"/>
        <v>90</v>
      </c>
      <c r="L41" s="32">
        <f>IFERROR(VLOOKUP(A41,PlayerStats!$B$1:$Z$999,MATCH("xG",PlayerStats!$B$2:$Z$2,0),0),0)</f>
        <v>0</v>
      </c>
      <c r="M41" s="32">
        <f>IFERROR(VLOOKUP(B41,PlayerStats!$B$1:$Z$999,MATCH("xG",PlayerStats!$B$2:$Z$2,0),0),0)</f>
        <v>0</v>
      </c>
      <c r="N41" s="32">
        <f>IFERROR(VLOOKUP(C41,PlayerStats!$B$1:$Z$999,MATCH("xG",PlayerStats!$B$2:$Z$2,0),0),0)</f>
        <v>0</v>
      </c>
      <c r="O41" s="32">
        <f>IFERROR(VLOOKUP(D41,PlayerStats!$B$1:$Z$999,MATCH("xG",PlayerStats!$B$2:$Z$2,0),0),0)</f>
        <v>0</v>
      </c>
      <c r="P41" s="40">
        <f t="shared" si="1"/>
        <v>0</v>
      </c>
      <c r="Q41" s="32">
        <f>IFERROR(VLOOKUP(A41,PlayerStats!$B$1:$Z$999,MATCH("xAG",PlayerStats!$B$2:$Z$2,0),0),0)</f>
        <v>0</v>
      </c>
      <c r="R41" s="32">
        <f>IFERROR(VLOOKUP(B41,PlayerStats!$B$1:$Z$999,MATCH("xAG",PlayerStats!$B$2:$Z$2,0),0),0)</f>
        <v>0</v>
      </c>
      <c r="S41" s="32">
        <f>IFERROR(VLOOKUP(C41,PlayerStats!$B$1:$Z$999,MATCH("xAG",PlayerStats!$B$2:$Z$2,0),0),0)</f>
        <v>0</v>
      </c>
      <c r="T41" s="32">
        <f>IFERROR(VLOOKUP(D41,PlayerStats!$B$1:$Z$999,MATCH("xAG",PlayerStats!$B$2:$Z$2,0),0),0)</f>
        <v>0</v>
      </c>
      <c r="U41" s="40">
        <f t="shared" si="2"/>
        <v>0</v>
      </c>
      <c r="V41" s="42">
        <f t="shared" si="3"/>
        <v>5</v>
      </c>
      <c r="X41" s="43" t="str">
        <f>API!M41&amp;" "&amp;API!V41</f>
        <v>Philippe Coutinho Correia</v>
      </c>
      <c r="Y41" s="43">
        <f>API!AC41</f>
        <v>1</v>
      </c>
    </row>
    <row r="42" spans="1:25">
      <c r="A42" s="32" t="str">
        <f>IF([1]FINAL!A42=0,"",[1]FINAL!A42)</f>
        <v>Odsonne Edouard</v>
      </c>
      <c r="B42" s="32" t="str">
        <f>IF([1]FINAL!B42=0,"",[1]FINAL!B42)</f>
        <v>Edouard</v>
      </c>
      <c r="C42" s="32" t="str">
        <f>IF([1]FINAL!C42=0,"",[1]FINAL!C42)</f>
        <v>Odsonne Édouard</v>
      </c>
      <c r="D42" s="32" t="str">
        <f>IF([1]FINAL!D42=0,"",[1]FINAL!D42)</f>
        <v/>
      </c>
      <c r="E42" s="43" t="str">
        <f>[1]FINAL!M42</f>
        <v>CRY</v>
      </c>
      <c r="F42" s="44">
        <f>IFERROR(VLOOKUP($E42,Table2!$B$1:$C$21,MATCH("MP",Table2!$B$1:$C$1,0),0),"")</f>
        <v>1</v>
      </c>
      <c r="G42" s="33">
        <f>IFERROR(VLOOKUP(A42,PlayingTime!$B$1:$Z$999,MATCH("Min",PlayingTime!$B$2:$Z$2,0),0),0)</f>
        <v>0</v>
      </c>
      <c r="H42" s="33">
        <f>IFERROR(VLOOKUP(B42,PlayingTime!$B$1:$Z$999,MATCH("Min",PlayingTime!$B$2:$Z$2,0),0),0)</f>
        <v>0</v>
      </c>
      <c r="I42" s="33">
        <f>IFERROR(VLOOKUP(C42,PlayingTime!$B$1:$Z$999,MATCH("Min",PlayingTime!$B$2:$Z$2,0),0),0)</f>
        <v>90</v>
      </c>
      <c r="J42" s="33">
        <f>IFERROR(VLOOKUP(D42,PlayingTime!$B$1:$Z$999,MATCH("Min",PlayingTime!$B$2:$Z$2,0),0),0)</f>
        <v>0</v>
      </c>
      <c r="K42" s="38">
        <f t="shared" si="0"/>
        <v>90</v>
      </c>
      <c r="L42" s="32">
        <f>IFERROR(VLOOKUP(A42,PlayerStats!$B$1:$Z$999,MATCH("xG",PlayerStats!$B$2:$Z$2,0),0),0)</f>
        <v>0</v>
      </c>
      <c r="M42" s="32">
        <f>IFERROR(VLOOKUP(B42,PlayerStats!$B$1:$Z$999,MATCH("xG",PlayerStats!$B$2:$Z$2,0),0),0)</f>
        <v>0</v>
      </c>
      <c r="N42" s="32">
        <f>IFERROR(VLOOKUP(C42,PlayerStats!$B$1:$Z$999,MATCH("xG",PlayerStats!$B$2:$Z$2,0),0),0)</f>
        <v>1</v>
      </c>
      <c r="O42" s="32">
        <f>IFERROR(VLOOKUP(D42,PlayerStats!$B$1:$Z$999,MATCH("xG",PlayerStats!$B$2:$Z$2,0),0),0)</f>
        <v>0</v>
      </c>
      <c r="P42" s="40">
        <f t="shared" si="1"/>
        <v>1</v>
      </c>
      <c r="Q42" s="32">
        <f>IFERROR(VLOOKUP(A42,PlayerStats!$B$1:$Z$999,MATCH("xAG",PlayerStats!$B$2:$Z$2,0),0),0)</f>
        <v>0</v>
      </c>
      <c r="R42" s="32">
        <f>IFERROR(VLOOKUP(B42,PlayerStats!$B$1:$Z$999,MATCH("xAG",PlayerStats!$B$2:$Z$2,0),0),0)</f>
        <v>0</v>
      </c>
      <c r="S42" s="32">
        <f>IFERROR(VLOOKUP(C42,PlayerStats!$B$1:$Z$999,MATCH("xAG",PlayerStats!$B$2:$Z$2,0),0),0)</f>
        <v>0.2</v>
      </c>
      <c r="T42" s="32">
        <f>IFERROR(VLOOKUP(D42,PlayerStats!$B$1:$Z$999,MATCH("xAG",PlayerStats!$B$2:$Z$2,0),0),0)</f>
        <v>0</v>
      </c>
      <c r="U42" s="40">
        <f t="shared" si="2"/>
        <v>0.2</v>
      </c>
      <c r="V42" s="42">
        <f t="shared" si="3"/>
        <v>7</v>
      </c>
      <c r="X42" s="43" t="str">
        <f>API!M42&amp;" "&amp;API!V42</f>
        <v>Keinan Davis</v>
      </c>
      <c r="Y42" s="43">
        <f>API!AC42</f>
        <v>0</v>
      </c>
    </row>
    <row r="43" spans="1:25">
      <c r="A43" s="32" t="str">
        <f>IF([1]FINAL!A43=0,"",[1]FINAL!A43)</f>
        <v>Rodrigo Hernandez</v>
      </c>
      <c r="B43" s="32" t="str">
        <f>IF([1]FINAL!B43=0,"",[1]FINAL!B43)</f>
        <v>Rodrigo</v>
      </c>
      <c r="C43" s="32" t="str">
        <f>IF([1]FINAL!C43=0,"",[1]FINAL!C43)</f>
        <v/>
      </c>
      <c r="D43" s="32" t="str">
        <f>IF([1]FINAL!D43=0,"",[1]FINAL!D43)</f>
        <v/>
      </c>
      <c r="E43" s="43" t="str">
        <f>[1]FINAL!M43</f>
        <v>MCI</v>
      </c>
      <c r="F43" s="44">
        <f>IFERROR(VLOOKUP($E43,Table2!$B$1:$C$21,MATCH("MP",Table2!$B$1:$C$1,0),0),"")</f>
        <v>1</v>
      </c>
      <c r="G43" s="33">
        <f>IFERROR(VLOOKUP(A43,PlayingTime!$B$1:$Z$999,MATCH("Min",PlayingTime!$B$2:$Z$2,0),0),0)</f>
        <v>0</v>
      </c>
      <c r="H43" s="33">
        <f>IFERROR(VLOOKUP(B43,PlayingTime!$B$1:$Z$999,MATCH("Min",PlayingTime!$B$2:$Z$2,0),0),0)</f>
        <v>0</v>
      </c>
      <c r="I43" s="33">
        <f>IFERROR(VLOOKUP(C43,PlayingTime!$B$1:$Z$999,MATCH("Min",PlayingTime!$B$2:$Z$2,0),0),0)</f>
        <v>0</v>
      </c>
      <c r="J43" s="33">
        <f>IFERROR(VLOOKUP(D43,PlayingTime!$B$1:$Z$999,MATCH("Min",PlayingTime!$B$2:$Z$2,0),0),0)</f>
        <v>0</v>
      </c>
      <c r="K43" s="38">
        <f t="shared" si="0"/>
        <v>0</v>
      </c>
      <c r="L43" s="32">
        <f>IFERROR(VLOOKUP(A43,PlayerStats!$B$1:$Z$999,MATCH("xG",PlayerStats!$B$2:$Z$2,0),0),0)</f>
        <v>0</v>
      </c>
      <c r="M43" s="32">
        <f>IFERROR(VLOOKUP(B43,PlayerStats!$B$1:$Z$999,MATCH("xG",PlayerStats!$B$2:$Z$2,0),0),0)</f>
        <v>0</v>
      </c>
      <c r="N43" s="32">
        <f>IFERROR(VLOOKUP(C43,PlayerStats!$B$1:$Z$999,MATCH("xG",PlayerStats!$B$2:$Z$2,0),0),0)</f>
        <v>0</v>
      </c>
      <c r="O43" s="32">
        <f>IFERROR(VLOOKUP(D43,PlayerStats!$B$1:$Z$999,MATCH("xG",PlayerStats!$B$2:$Z$2,0),0),0)</f>
        <v>0</v>
      </c>
      <c r="P43" s="40">
        <f t="shared" si="1"/>
        <v>0</v>
      </c>
      <c r="Q43" s="32">
        <f>IFERROR(VLOOKUP(A43,PlayerStats!$B$1:$Z$999,MATCH("xAG",PlayerStats!$B$2:$Z$2,0),0),0)</f>
        <v>0</v>
      </c>
      <c r="R43" s="32">
        <f>IFERROR(VLOOKUP(B43,PlayerStats!$B$1:$Z$999,MATCH("xAG",PlayerStats!$B$2:$Z$2,0),0),0)</f>
        <v>0</v>
      </c>
      <c r="S43" s="32">
        <f>IFERROR(VLOOKUP(C43,PlayerStats!$B$1:$Z$999,MATCH("xAG",PlayerStats!$B$2:$Z$2,0),0),0)</f>
        <v>0</v>
      </c>
      <c r="T43" s="32">
        <f>IFERROR(VLOOKUP(D43,PlayerStats!$B$1:$Z$999,MATCH("xAG",PlayerStats!$B$2:$Z$2,0),0),0)</f>
        <v>0</v>
      </c>
      <c r="U43" s="40">
        <f t="shared" si="2"/>
        <v>0</v>
      </c>
      <c r="V43" s="42">
        <f t="shared" si="3"/>
        <v>13</v>
      </c>
      <c r="X43" s="43" t="str">
        <f>API!M43&amp;" "&amp;API!V43</f>
        <v>Leander Dendoncker</v>
      </c>
      <c r="Y43" s="43">
        <f>API!AC43</f>
        <v>0</v>
      </c>
    </row>
    <row r="44" spans="1:25">
      <c r="A44" s="32" t="str">
        <f>IF([1]FINAL!A44=0,"",[1]FINAL!A44)</f>
        <v>Kaoru Mitoma</v>
      </c>
      <c r="B44" s="32" t="str">
        <f>IF([1]FINAL!B44=0,"",[1]FINAL!B44)</f>
        <v>Mitoma</v>
      </c>
      <c r="C44" s="32" t="str">
        <f>IF([1]FINAL!C44=0,"",[1]FINAL!C44)</f>
        <v/>
      </c>
      <c r="D44" s="32" t="str">
        <f>IF([1]FINAL!D44=0,"",[1]FINAL!D44)</f>
        <v/>
      </c>
      <c r="E44" s="43" t="str">
        <f>[1]FINAL!M44</f>
        <v>BHA</v>
      </c>
      <c r="F44" s="44">
        <f>IFERROR(VLOOKUP($E44,Table2!$B$1:$C$21,MATCH("MP",Table2!$B$1:$C$1,0),0),"")</f>
        <v>1</v>
      </c>
      <c r="G44" s="33">
        <f>IFERROR(VLOOKUP(A44,PlayingTime!$B$1:$Z$999,MATCH("Min",PlayingTime!$B$2:$Z$2,0),0),0)</f>
        <v>90</v>
      </c>
      <c r="H44" s="33">
        <f>IFERROR(VLOOKUP(B44,PlayingTime!$B$1:$Z$999,MATCH("Min",PlayingTime!$B$2:$Z$2,0),0),0)</f>
        <v>0</v>
      </c>
      <c r="I44" s="33">
        <f>IFERROR(VLOOKUP(C44,PlayingTime!$B$1:$Z$999,MATCH("Min",PlayingTime!$B$2:$Z$2,0),0),0)</f>
        <v>0</v>
      </c>
      <c r="J44" s="33">
        <f>IFERROR(VLOOKUP(D44,PlayingTime!$B$1:$Z$999,MATCH("Min",PlayingTime!$B$2:$Z$2,0),0),0)</f>
        <v>0</v>
      </c>
      <c r="K44" s="38">
        <f t="shared" si="0"/>
        <v>90</v>
      </c>
      <c r="L44" s="32">
        <f>IFERROR(VLOOKUP(A44,PlayerStats!$B$1:$Z$999,MATCH("xG",PlayerStats!$B$2:$Z$2,0),0),0)</f>
        <v>0</v>
      </c>
      <c r="M44" s="32">
        <f>IFERROR(VLOOKUP(B44,PlayerStats!$B$1:$Z$999,MATCH("xG",PlayerStats!$B$2:$Z$2,0),0),0)</f>
        <v>0</v>
      </c>
      <c r="N44" s="32">
        <f>IFERROR(VLOOKUP(C44,PlayerStats!$B$1:$Z$999,MATCH("xG",PlayerStats!$B$2:$Z$2,0),0),0)</f>
        <v>0</v>
      </c>
      <c r="O44" s="32">
        <f>IFERROR(VLOOKUP(D44,PlayerStats!$B$1:$Z$999,MATCH("xG",PlayerStats!$B$2:$Z$2,0),0),0)</f>
        <v>0</v>
      </c>
      <c r="P44" s="40">
        <f t="shared" si="1"/>
        <v>0</v>
      </c>
      <c r="Q44" s="32">
        <f>IFERROR(VLOOKUP(A44,PlayerStats!$B$1:$Z$999,MATCH("xAG",PlayerStats!$B$2:$Z$2,0),0),0)</f>
        <v>0.6</v>
      </c>
      <c r="R44" s="32">
        <f>IFERROR(VLOOKUP(B44,PlayerStats!$B$1:$Z$999,MATCH("xAG",PlayerStats!$B$2:$Z$2,0),0),0)</f>
        <v>0</v>
      </c>
      <c r="S44" s="32">
        <f>IFERROR(VLOOKUP(C44,PlayerStats!$B$1:$Z$999,MATCH("xAG",PlayerStats!$B$2:$Z$2,0),0),0)</f>
        <v>0</v>
      </c>
      <c r="T44" s="32">
        <f>IFERROR(VLOOKUP(D44,PlayerStats!$B$1:$Z$999,MATCH("xAG",PlayerStats!$B$2:$Z$2,0),0),0)</f>
        <v>0</v>
      </c>
      <c r="U44" s="40">
        <f t="shared" si="2"/>
        <v>0.6</v>
      </c>
      <c r="V44" s="42">
        <f t="shared" si="3"/>
        <v>5</v>
      </c>
      <c r="X44" s="43" t="str">
        <f>API!M44&amp;" "&amp;API!V44</f>
        <v>Diego Carlos Santos Silva</v>
      </c>
      <c r="Y44" s="43">
        <f>API!AC44</f>
        <v>0</v>
      </c>
    </row>
    <row r="45" spans="1:25">
      <c r="A45" s="32" t="str">
        <f>IF([1]FINAL!A45=0,"",[1]FINAL!A45)</f>
        <v>Philippe Coutinho Correia</v>
      </c>
      <c r="B45" s="32" t="str">
        <f>IF([1]FINAL!B45=0,"",[1]FINAL!B45)</f>
        <v>Coutinho</v>
      </c>
      <c r="C45" s="32" t="str">
        <f>IF([1]FINAL!C45=0,"",[1]FINAL!C45)</f>
        <v>Philippe Coutinho</v>
      </c>
      <c r="D45" s="32" t="str">
        <f>IF([1]FINAL!D45=0,"",[1]FINAL!D45)</f>
        <v/>
      </c>
      <c r="E45" s="43" t="str">
        <f>[1]FINAL!M45</f>
        <v>AVL</v>
      </c>
      <c r="F45" s="44">
        <f>IFERROR(VLOOKUP($E45,Table2!$B$1:$C$21,MATCH("MP",Table2!$B$1:$C$1,0),0),"")</f>
        <v>1</v>
      </c>
      <c r="G45" s="33">
        <f>IFERROR(VLOOKUP(A45,PlayingTime!$B$1:$Z$999,MATCH("Min",PlayingTime!$B$2:$Z$2,0),0),0)</f>
        <v>0</v>
      </c>
      <c r="H45" s="33">
        <f>IFERROR(VLOOKUP(B45,PlayingTime!$B$1:$Z$999,MATCH("Min",PlayingTime!$B$2:$Z$2,0),0),0)</f>
        <v>0</v>
      </c>
      <c r="I45" s="33">
        <f>IFERROR(VLOOKUP(C45,PlayingTime!$B$1:$Z$999,MATCH("Min",PlayingTime!$B$2:$Z$2,0),0),0)</f>
        <v>4</v>
      </c>
      <c r="J45" s="33">
        <f>IFERROR(VLOOKUP(D45,PlayingTime!$B$1:$Z$999,MATCH("Min",PlayingTime!$B$2:$Z$2,0),0),0)</f>
        <v>0</v>
      </c>
      <c r="K45" s="38">
        <f t="shared" si="0"/>
        <v>4</v>
      </c>
      <c r="L45" s="32">
        <f>IFERROR(VLOOKUP(A45,PlayerStats!$B$1:$Z$999,MATCH("xG",PlayerStats!$B$2:$Z$2,0),0),0)</f>
        <v>0</v>
      </c>
      <c r="M45" s="32">
        <f>IFERROR(VLOOKUP(B45,PlayerStats!$B$1:$Z$999,MATCH("xG",PlayerStats!$B$2:$Z$2,0),0),0)</f>
        <v>0</v>
      </c>
      <c r="N45" s="32">
        <f>IFERROR(VLOOKUP(C45,PlayerStats!$B$1:$Z$999,MATCH("xG",PlayerStats!$B$2:$Z$2,0),0),0)</f>
        <v>0.1</v>
      </c>
      <c r="O45" s="32">
        <f>IFERROR(VLOOKUP(D45,PlayerStats!$B$1:$Z$999,MATCH("xG",PlayerStats!$B$2:$Z$2,0),0),0)</f>
        <v>0</v>
      </c>
      <c r="P45" s="40">
        <f t="shared" si="1"/>
        <v>0.1</v>
      </c>
      <c r="Q45" s="32">
        <f>IFERROR(VLOOKUP(A45,PlayerStats!$B$1:$Z$999,MATCH("xAG",PlayerStats!$B$2:$Z$2,0),0),0)</f>
        <v>0</v>
      </c>
      <c r="R45" s="32">
        <f>IFERROR(VLOOKUP(B45,PlayerStats!$B$1:$Z$999,MATCH("xAG",PlayerStats!$B$2:$Z$2,0),0),0)</f>
        <v>0</v>
      </c>
      <c r="S45" s="32">
        <f>IFERROR(VLOOKUP(C45,PlayerStats!$B$1:$Z$999,MATCH("xAG",PlayerStats!$B$2:$Z$2,0),0),0)</f>
        <v>0</v>
      </c>
      <c r="T45" s="32">
        <f>IFERROR(VLOOKUP(D45,PlayerStats!$B$1:$Z$999,MATCH("xAG",PlayerStats!$B$2:$Z$2,0),0),0)</f>
        <v>0</v>
      </c>
      <c r="U45" s="40">
        <f t="shared" si="2"/>
        <v>0</v>
      </c>
      <c r="V45" s="42">
        <f t="shared" si="3"/>
        <v>1</v>
      </c>
      <c r="X45" s="43" t="str">
        <f>API!M45&amp;" "&amp;API!V45</f>
        <v>Lucas Digne</v>
      </c>
      <c r="Y45" s="43">
        <f>API!AC45</f>
        <v>-1</v>
      </c>
    </row>
    <row r="46" spans="1:25">
      <c r="A46" s="32" t="str">
        <f>IF([1]FINAL!A46=0,"",[1]FINAL!A46)</f>
        <v>Bobby De Cordova-Reid</v>
      </c>
      <c r="B46" s="32" t="str">
        <f>IF([1]FINAL!B46=0,"",[1]FINAL!B46)</f>
        <v>De Cordova-Reid</v>
      </c>
      <c r="C46" s="32" t="str">
        <f>IF([1]FINAL!C46=0,"",[1]FINAL!C46)</f>
        <v>Reid</v>
      </c>
      <c r="D46" s="32" t="str">
        <f>IF([1]FINAL!D46=0,"",[1]FINAL!D46)</f>
        <v>Bobby Reid</v>
      </c>
      <c r="E46" s="43" t="str">
        <f>[1]FINAL!M46</f>
        <v>FUL</v>
      </c>
      <c r="F46" s="44">
        <f>IFERROR(VLOOKUP($E46,Table2!$B$1:$C$21,MATCH("MP",Table2!$B$1:$C$1,0),0),"")</f>
        <v>1</v>
      </c>
      <c r="G46" s="33">
        <f>IFERROR(VLOOKUP(A46,PlayingTime!$B$1:$Z$999,MATCH("Min",PlayingTime!$B$2:$Z$2,0),0),0)</f>
        <v>0</v>
      </c>
      <c r="H46" s="33">
        <f>IFERROR(VLOOKUP(B46,PlayingTime!$B$1:$Z$999,MATCH("Min",PlayingTime!$B$2:$Z$2,0),0),0)</f>
        <v>0</v>
      </c>
      <c r="I46" s="33">
        <f>IFERROR(VLOOKUP(C46,PlayingTime!$B$1:$Z$999,MATCH("Min",PlayingTime!$B$2:$Z$2,0),0),0)</f>
        <v>0</v>
      </c>
      <c r="J46" s="33">
        <f>IFERROR(VLOOKUP(D46,PlayingTime!$B$1:$Z$999,MATCH("Min",PlayingTime!$B$2:$Z$2,0),0),0)</f>
        <v>45</v>
      </c>
      <c r="K46" s="38">
        <f t="shared" si="0"/>
        <v>45</v>
      </c>
      <c r="L46" s="32">
        <f>IFERROR(VLOOKUP(A46,PlayerStats!$B$1:$Z$999,MATCH("xG",PlayerStats!$B$2:$Z$2,0),0),0)</f>
        <v>0</v>
      </c>
      <c r="M46" s="32">
        <f>IFERROR(VLOOKUP(B46,PlayerStats!$B$1:$Z$999,MATCH("xG",PlayerStats!$B$2:$Z$2,0),0),0)</f>
        <v>0</v>
      </c>
      <c r="N46" s="32">
        <f>IFERROR(VLOOKUP(C46,PlayerStats!$B$1:$Z$999,MATCH("xG",PlayerStats!$B$2:$Z$2,0),0),0)</f>
        <v>0</v>
      </c>
      <c r="O46" s="32">
        <f>IFERROR(VLOOKUP(D46,PlayerStats!$B$1:$Z$999,MATCH("xG",PlayerStats!$B$2:$Z$2,0),0),0)</f>
        <v>1.1000000000000001</v>
      </c>
      <c r="P46" s="40">
        <f t="shared" si="1"/>
        <v>1.1000000000000001</v>
      </c>
      <c r="Q46" s="32">
        <f>IFERROR(VLOOKUP(A46,PlayerStats!$B$1:$Z$999,MATCH("xAG",PlayerStats!$B$2:$Z$2,0),0),0)</f>
        <v>0</v>
      </c>
      <c r="R46" s="32">
        <f>IFERROR(VLOOKUP(B46,PlayerStats!$B$1:$Z$999,MATCH("xAG",PlayerStats!$B$2:$Z$2,0),0),0)</f>
        <v>0</v>
      </c>
      <c r="S46" s="32">
        <f>IFERROR(VLOOKUP(C46,PlayerStats!$B$1:$Z$999,MATCH("xAG",PlayerStats!$B$2:$Z$2,0),0),0)</f>
        <v>0</v>
      </c>
      <c r="T46" s="32">
        <f>IFERROR(VLOOKUP(D46,PlayerStats!$B$1:$Z$999,MATCH("xAG",PlayerStats!$B$2:$Z$2,0),0),0)</f>
        <v>0</v>
      </c>
      <c r="U46" s="40">
        <f t="shared" si="2"/>
        <v>0</v>
      </c>
      <c r="V46" s="42">
        <f t="shared" si="3"/>
        <v>6</v>
      </c>
      <c r="X46" s="43" t="str">
        <f>API!M46&amp;" "&amp;API!V46</f>
        <v>Douglas Luiz Soares de Paulo</v>
      </c>
      <c r="Y46" s="43">
        <f>API!AC46</f>
        <v>1</v>
      </c>
    </row>
    <row r="47" spans="1:25">
      <c r="A47" s="32" t="str">
        <f>IF([1]FINAL!A47=0,"",[1]FINAL!A47)</f>
        <v>Julián Álvarez</v>
      </c>
      <c r="B47" s="32" t="str">
        <f>IF([1]FINAL!B47=0,"",[1]FINAL!B47)</f>
        <v>J.Alvarez</v>
      </c>
      <c r="C47" s="32" t="str">
        <f>IF([1]FINAL!C47=0,"",[1]FINAL!C47)</f>
        <v>Alvarez</v>
      </c>
      <c r="D47" s="32" t="str">
        <f>IF([1]FINAL!D47=0,"",[1]FINAL!D47)</f>
        <v>Julian Alvarez</v>
      </c>
      <c r="E47" s="43" t="str">
        <f>[1]FINAL!M47</f>
        <v>MCI</v>
      </c>
      <c r="F47" s="44">
        <f>IFERROR(VLOOKUP($E47,Table2!$B$1:$C$21,MATCH("MP",Table2!$B$1:$C$1,0),0),"")</f>
        <v>1</v>
      </c>
      <c r="G47" s="33">
        <f>IFERROR(VLOOKUP(A47,PlayingTime!$B$1:$Z$999,MATCH("Min",PlayingTime!$B$2:$Z$2,0),0),0)</f>
        <v>90</v>
      </c>
      <c r="H47" s="33">
        <f>IFERROR(VLOOKUP(B47,PlayingTime!$B$1:$Z$999,MATCH("Min",PlayingTime!$B$2:$Z$2,0),0),0)</f>
        <v>0</v>
      </c>
      <c r="I47" s="33">
        <f>IFERROR(VLOOKUP(C47,PlayingTime!$B$1:$Z$999,MATCH("Min",PlayingTime!$B$2:$Z$2,0),0),0)</f>
        <v>0</v>
      </c>
      <c r="J47" s="33">
        <f>IFERROR(VLOOKUP(D47,PlayingTime!$B$1:$Z$999,MATCH("Min",PlayingTime!$B$2:$Z$2,0),0),0)</f>
        <v>0</v>
      </c>
      <c r="K47" s="38">
        <f t="shared" si="0"/>
        <v>90</v>
      </c>
      <c r="L47" s="32">
        <f>IFERROR(VLOOKUP(A47,PlayerStats!$B$1:$Z$999,MATCH("xG",PlayerStats!$B$2:$Z$2,0),0),0)</f>
        <v>0.3</v>
      </c>
      <c r="M47" s="32">
        <f>IFERROR(VLOOKUP(B47,PlayerStats!$B$1:$Z$999,MATCH("xG",PlayerStats!$B$2:$Z$2,0),0),0)</f>
        <v>0</v>
      </c>
      <c r="N47" s="32">
        <f>IFERROR(VLOOKUP(C47,PlayerStats!$B$1:$Z$999,MATCH("xG",PlayerStats!$B$2:$Z$2,0),0),0)</f>
        <v>0</v>
      </c>
      <c r="O47" s="32">
        <f>IFERROR(VLOOKUP(D47,PlayerStats!$B$1:$Z$999,MATCH("xG",PlayerStats!$B$2:$Z$2,0),0),0)</f>
        <v>0</v>
      </c>
      <c r="P47" s="40">
        <f t="shared" si="1"/>
        <v>0.3</v>
      </c>
      <c r="Q47" s="32">
        <f>IFERROR(VLOOKUP(A47,PlayerStats!$B$1:$Z$999,MATCH("xAG",PlayerStats!$B$2:$Z$2,0),0),0)</f>
        <v>0.3</v>
      </c>
      <c r="R47" s="32">
        <f>IFERROR(VLOOKUP(B47,PlayerStats!$B$1:$Z$999,MATCH("xAG",PlayerStats!$B$2:$Z$2,0),0),0)</f>
        <v>0</v>
      </c>
      <c r="S47" s="32">
        <f>IFERROR(VLOOKUP(C47,PlayerStats!$B$1:$Z$999,MATCH("xAG",PlayerStats!$B$2:$Z$2,0),0),0)</f>
        <v>0</v>
      </c>
      <c r="T47" s="32">
        <f>IFERROR(VLOOKUP(D47,PlayerStats!$B$1:$Z$999,MATCH("xAG",PlayerStats!$B$2:$Z$2,0),0),0)</f>
        <v>0</v>
      </c>
      <c r="U47" s="40">
        <f t="shared" si="2"/>
        <v>0.3</v>
      </c>
      <c r="V47" s="42">
        <f t="shared" si="3"/>
        <v>5</v>
      </c>
      <c r="X47" s="43" t="str">
        <f>API!M47&amp;" "&amp;API!V47</f>
        <v>Jhon Durán</v>
      </c>
      <c r="Y47" s="43">
        <f>API!AC47</f>
        <v>0</v>
      </c>
    </row>
    <row r="48" spans="1:25">
      <c r="A48" s="32" t="str">
        <f>IF([1]FINAL!A48=0,"",[1]FINAL!A48)</f>
        <v>Kyle Walker</v>
      </c>
      <c r="B48" s="32" t="str">
        <f>IF([1]FINAL!B48=0,"",[1]FINAL!B48)</f>
        <v>Walker</v>
      </c>
      <c r="C48" s="32" t="str">
        <f>IF([1]FINAL!C48=0,"",[1]FINAL!C48)</f>
        <v/>
      </c>
      <c r="D48" s="32" t="str">
        <f>IF([1]FINAL!D48=0,"",[1]FINAL!D48)</f>
        <v/>
      </c>
      <c r="E48" s="43" t="str">
        <f>[1]FINAL!M48</f>
        <v>MCI</v>
      </c>
      <c r="F48" s="44">
        <f>IFERROR(VLOOKUP($E48,Table2!$B$1:$C$21,MATCH("MP",Table2!$B$1:$C$1,0),0),"")</f>
        <v>1</v>
      </c>
      <c r="G48" s="33">
        <f>IFERROR(VLOOKUP(A48,PlayingTime!$B$1:$Z$999,MATCH("Min",PlayingTime!$B$2:$Z$2,0),0),0)</f>
        <v>89</v>
      </c>
      <c r="H48" s="33">
        <f>IFERROR(VLOOKUP(B48,PlayingTime!$B$1:$Z$999,MATCH("Min",PlayingTime!$B$2:$Z$2,0),0),0)</f>
        <v>0</v>
      </c>
      <c r="I48" s="33">
        <f>IFERROR(VLOOKUP(C48,PlayingTime!$B$1:$Z$999,MATCH("Min",PlayingTime!$B$2:$Z$2,0),0),0)</f>
        <v>0</v>
      </c>
      <c r="J48" s="33">
        <f>IFERROR(VLOOKUP(D48,PlayingTime!$B$1:$Z$999,MATCH("Min",PlayingTime!$B$2:$Z$2,0),0),0)</f>
        <v>0</v>
      </c>
      <c r="K48" s="38">
        <f t="shared" si="0"/>
        <v>89</v>
      </c>
      <c r="L48" s="32">
        <f>IFERROR(VLOOKUP(A48,PlayerStats!$B$1:$Z$999,MATCH("xG",PlayerStats!$B$2:$Z$2,0),0),0)</f>
        <v>0</v>
      </c>
      <c r="M48" s="32">
        <f>IFERROR(VLOOKUP(B48,PlayerStats!$B$1:$Z$999,MATCH("xG",PlayerStats!$B$2:$Z$2,0),0),0)</f>
        <v>0</v>
      </c>
      <c r="N48" s="32">
        <f>IFERROR(VLOOKUP(C48,PlayerStats!$B$1:$Z$999,MATCH("xG",PlayerStats!$B$2:$Z$2,0),0),0)</f>
        <v>0</v>
      </c>
      <c r="O48" s="32">
        <f>IFERROR(VLOOKUP(D48,PlayerStats!$B$1:$Z$999,MATCH("xG",PlayerStats!$B$2:$Z$2,0),0),0)</f>
        <v>0</v>
      </c>
      <c r="P48" s="40">
        <f t="shared" si="1"/>
        <v>0</v>
      </c>
      <c r="Q48" s="32">
        <f>IFERROR(VLOOKUP(A48,PlayerStats!$B$1:$Z$999,MATCH("xAG",PlayerStats!$B$2:$Z$2,0),0),0)</f>
        <v>0</v>
      </c>
      <c r="R48" s="32">
        <f>IFERROR(VLOOKUP(B48,PlayerStats!$B$1:$Z$999,MATCH("xAG",PlayerStats!$B$2:$Z$2,0),0),0)</f>
        <v>0</v>
      </c>
      <c r="S48" s="32">
        <f>IFERROR(VLOOKUP(C48,PlayerStats!$B$1:$Z$999,MATCH("xAG",PlayerStats!$B$2:$Z$2,0),0),0)</f>
        <v>0</v>
      </c>
      <c r="T48" s="32">
        <f>IFERROR(VLOOKUP(D48,PlayerStats!$B$1:$Z$999,MATCH("xAG",PlayerStats!$B$2:$Z$2,0),0),0)</f>
        <v>0</v>
      </c>
      <c r="U48" s="40">
        <f t="shared" si="2"/>
        <v>0</v>
      </c>
      <c r="V48" s="42">
        <f t="shared" si="3"/>
        <v>6</v>
      </c>
      <c r="X48" s="43" t="str">
        <f>API!M48&amp;" "&amp;API!V48</f>
        <v>Kortney Hause</v>
      </c>
      <c r="Y48" s="43">
        <f>API!AC48</f>
        <v>0</v>
      </c>
    </row>
    <row r="49" spans="1:25">
      <c r="A49" s="32" t="str">
        <f>IF([1]FINAL!A49=0,"",[1]FINAL!A49)</f>
        <v>Gabriel dos Santos Magalhães</v>
      </c>
      <c r="B49" s="32" t="str">
        <f>IF([1]FINAL!B49=0,"",[1]FINAL!B49)</f>
        <v>Gabriel</v>
      </c>
      <c r="C49" s="32" t="str">
        <f>IF([1]FINAL!C49=0,"",[1]FINAL!C49)</f>
        <v>Gabriel Magalhaes</v>
      </c>
      <c r="D49" s="32" t="str">
        <f>IF([1]FINAL!D49=0,"",[1]FINAL!D49)</f>
        <v>Gabriel Dos Santos</v>
      </c>
      <c r="E49" s="43" t="str">
        <f>[1]FINAL!M49</f>
        <v>ARS</v>
      </c>
      <c r="F49" s="44">
        <f>IFERROR(VLOOKUP($E49,Table2!$B$1:$C$21,MATCH("MP",Table2!$B$1:$C$1,0),0),"")</f>
        <v>1</v>
      </c>
      <c r="G49" s="33">
        <f>IFERROR(VLOOKUP(A49,PlayingTime!$B$1:$Z$999,MATCH("Min",PlayingTime!$B$2:$Z$2,0),0),0)</f>
        <v>0</v>
      </c>
      <c r="H49" s="33">
        <f>IFERROR(VLOOKUP(B49,PlayingTime!$B$1:$Z$999,MATCH("Min",PlayingTime!$B$2:$Z$2,0),0),0)</f>
        <v>0</v>
      </c>
      <c r="I49" s="33">
        <f>IFERROR(VLOOKUP(C49,PlayingTime!$B$1:$Z$999,MATCH("Min",PlayingTime!$B$2:$Z$2,0),0),0)</f>
        <v>0</v>
      </c>
      <c r="J49" s="33">
        <f>IFERROR(VLOOKUP(D49,PlayingTime!$B$1:$Z$999,MATCH("Min",PlayingTime!$B$2:$Z$2,0),0),0)</f>
        <v>5</v>
      </c>
      <c r="K49" s="38">
        <f t="shared" si="0"/>
        <v>5</v>
      </c>
      <c r="L49" s="32">
        <f>IFERROR(VLOOKUP(A49,PlayerStats!$B$1:$Z$999,MATCH("xG",PlayerStats!$B$2:$Z$2,0),0),0)</f>
        <v>0</v>
      </c>
      <c r="M49" s="32">
        <f>IFERROR(VLOOKUP(B49,PlayerStats!$B$1:$Z$999,MATCH("xG",PlayerStats!$B$2:$Z$2,0),0),0)</f>
        <v>0</v>
      </c>
      <c r="N49" s="32">
        <f>IFERROR(VLOOKUP(C49,PlayerStats!$B$1:$Z$999,MATCH("xG",PlayerStats!$B$2:$Z$2,0),0),0)</f>
        <v>0</v>
      </c>
      <c r="O49" s="32">
        <f>IFERROR(VLOOKUP(D49,PlayerStats!$B$1:$Z$999,MATCH("xG",PlayerStats!$B$2:$Z$2,0),0),0)</f>
        <v>0</v>
      </c>
      <c r="P49" s="40">
        <f t="shared" si="1"/>
        <v>0</v>
      </c>
      <c r="Q49" s="32">
        <f>IFERROR(VLOOKUP(A49,PlayerStats!$B$1:$Z$999,MATCH("xAG",PlayerStats!$B$2:$Z$2,0),0),0)</f>
        <v>0</v>
      </c>
      <c r="R49" s="32">
        <f>IFERROR(VLOOKUP(B49,PlayerStats!$B$1:$Z$999,MATCH("xAG",PlayerStats!$B$2:$Z$2,0),0),0)</f>
        <v>0</v>
      </c>
      <c r="S49" s="32">
        <f>IFERROR(VLOOKUP(C49,PlayerStats!$B$1:$Z$999,MATCH("xAG",PlayerStats!$B$2:$Z$2,0),0),0)</f>
        <v>0</v>
      </c>
      <c r="T49" s="32">
        <f>IFERROR(VLOOKUP(D49,PlayerStats!$B$1:$Z$999,MATCH("xAG",PlayerStats!$B$2:$Z$2,0),0),0)</f>
        <v>0</v>
      </c>
      <c r="U49" s="40">
        <f t="shared" si="2"/>
        <v>0</v>
      </c>
      <c r="V49" s="42">
        <f t="shared" si="3"/>
        <v>1</v>
      </c>
      <c r="X49" s="43" t="str">
        <f>API!M49&amp;" "&amp;API!V49</f>
        <v>Tim Iroegbunam</v>
      </c>
      <c r="Y49" s="43">
        <f>API!AC49</f>
        <v>0</v>
      </c>
    </row>
    <row r="50" spans="1:25">
      <c r="A50" s="32" t="str">
        <f>IF([1]FINAL!A50=0,"",[1]FINAL!A50)</f>
        <v>Rico Lewis</v>
      </c>
      <c r="B50" s="32" t="str">
        <f>IF([1]FINAL!B50=0,"",[1]FINAL!B50)</f>
        <v>R.Lewis</v>
      </c>
      <c r="C50" s="32" t="str">
        <f>IF([1]FINAL!C50=0,"",[1]FINAL!C50)</f>
        <v>R Lewis</v>
      </c>
      <c r="D50" s="32" t="str">
        <f>IF([1]FINAL!D50=0,"",[1]FINAL!D50)</f>
        <v/>
      </c>
      <c r="E50" s="43" t="str">
        <f>[1]FINAL!M50</f>
        <v>MCI</v>
      </c>
      <c r="F50" s="44">
        <f>IFERROR(VLOOKUP($E50,Table2!$B$1:$C$21,MATCH("MP",Table2!$B$1:$C$1,0),0),"")</f>
        <v>1</v>
      </c>
      <c r="G50" s="33">
        <f>IFERROR(VLOOKUP(A50,PlayingTime!$B$1:$Z$999,MATCH("Min",PlayingTime!$B$2:$Z$2,0),0),0)</f>
        <v>78</v>
      </c>
      <c r="H50" s="33">
        <f>IFERROR(VLOOKUP(B50,PlayingTime!$B$1:$Z$999,MATCH("Min",PlayingTime!$B$2:$Z$2,0),0),0)</f>
        <v>0</v>
      </c>
      <c r="I50" s="33">
        <f>IFERROR(VLOOKUP(C50,PlayingTime!$B$1:$Z$999,MATCH("Min",PlayingTime!$B$2:$Z$2,0),0),0)</f>
        <v>0</v>
      </c>
      <c r="J50" s="33">
        <f>IFERROR(VLOOKUP(D50,PlayingTime!$B$1:$Z$999,MATCH("Min",PlayingTime!$B$2:$Z$2,0),0),0)</f>
        <v>0</v>
      </c>
      <c r="K50" s="38">
        <f t="shared" si="0"/>
        <v>78</v>
      </c>
      <c r="L50" s="32">
        <f>IFERROR(VLOOKUP(A50,PlayerStats!$B$1:$Z$999,MATCH("xG",PlayerStats!$B$2:$Z$2,0),0),0)</f>
        <v>0</v>
      </c>
      <c r="M50" s="32">
        <f>IFERROR(VLOOKUP(B50,PlayerStats!$B$1:$Z$999,MATCH("xG",PlayerStats!$B$2:$Z$2,0),0),0)</f>
        <v>0</v>
      </c>
      <c r="N50" s="32">
        <f>IFERROR(VLOOKUP(C50,PlayerStats!$B$1:$Z$999,MATCH("xG",PlayerStats!$B$2:$Z$2,0),0),0)</f>
        <v>0</v>
      </c>
      <c r="O50" s="32">
        <f>IFERROR(VLOOKUP(D50,PlayerStats!$B$1:$Z$999,MATCH("xG",PlayerStats!$B$2:$Z$2,0),0),0)</f>
        <v>0</v>
      </c>
      <c r="P50" s="40">
        <f t="shared" si="1"/>
        <v>0</v>
      </c>
      <c r="Q50" s="32">
        <f>IFERROR(VLOOKUP(A50,PlayerStats!$B$1:$Z$999,MATCH("xAG",PlayerStats!$B$2:$Z$2,0),0),0)</f>
        <v>0</v>
      </c>
      <c r="R50" s="32">
        <f>IFERROR(VLOOKUP(B50,PlayerStats!$B$1:$Z$999,MATCH("xAG",PlayerStats!$B$2:$Z$2,0),0),0)</f>
        <v>0</v>
      </c>
      <c r="S50" s="32">
        <f>IFERROR(VLOOKUP(C50,PlayerStats!$B$1:$Z$999,MATCH("xAG",PlayerStats!$B$2:$Z$2,0),0),0)</f>
        <v>0</v>
      </c>
      <c r="T50" s="32">
        <f>IFERROR(VLOOKUP(D50,PlayerStats!$B$1:$Z$999,MATCH("xAG",PlayerStats!$B$2:$Z$2,0),0),0)</f>
        <v>0</v>
      </c>
      <c r="U50" s="40">
        <f t="shared" si="2"/>
        <v>0</v>
      </c>
      <c r="V50" s="42">
        <f t="shared" si="3"/>
        <v>6</v>
      </c>
      <c r="X50" s="43" t="str">
        <f>API!M50&amp;" "&amp;API!V50</f>
        <v>Boubacar Kamara</v>
      </c>
      <c r="Y50" s="43">
        <f>API!AC50</f>
        <v>2</v>
      </c>
    </row>
    <row r="51" spans="1:25">
      <c r="A51" s="32" t="str">
        <f>IF([1]FINAL!A51=0,"",[1]FINAL!A51)</f>
        <v>Alphonse Areola</v>
      </c>
      <c r="B51" s="32" t="str">
        <f>IF([1]FINAL!B51=0,"",[1]FINAL!B51)</f>
        <v>Areola</v>
      </c>
      <c r="C51" s="32" t="str">
        <f>IF([1]FINAL!C51=0,"",[1]FINAL!C51)</f>
        <v/>
      </c>
      <c r="D51" s="32" t="str">
        <f>IF([1]FINAL!D51=0,"",[1]FINAL!D51)</f>
        <v/>
      </c>
      <c r="E51" s="43" t="str">
        <f>[1]FINAL!M51</f>
        <v>WHU</v>
      </c>
      <c r="F51" s="44">
        <f>IFERROR(VLOOKUP($E51,Table2!$B$1:$C$21,MATCH("MP",Table2!$B$1:$C$1,0),0),"")</f>
        <v>1</v>
      </c>
      <c r="G51" s="33">
        <f>IFERROR(VLOOKUP(A51,PlayingTime!$B$1:$Z$999,MATCH("Min",PlayingTime!$B$2:$Z$2,0),0),0)</f>
        <v>90</v>
      </c>
      <c r="H51" s="33">
        <f>IFERROR(VLOOKUP(B51,PlayingTime!$B$1:$Z$999,MATCH("Min",PlayingTime!$B$2:$Z$2,0),0),0)</f>
        <v>0</v>
      </c>
      <c r="I51" s="33">
        <f>IFERROR(VLOOKUP(C51,PlayingTime!$B$1:$Z$999,MATCH("Min",PlayingTime!$B$2:$Z$2,0),0),0)</f>
        <v>0</v>
      </c>
      <c r="J51" s="33">
        <f>IFERROR(VLOOKUP(D51,PlayingTime!$B$1:$Z$999,MATCH("Min",PlayingTime!$B$2:$Z$2,0),0),0)</f>
        <v>0</v>
      </c>
      <c r="K51" s="38">
        <f t="shared" si="0"/>
        <v>90</v>
      </c>
      <c r="L51" s="32">
        <f>IFERROR(VLOOKUP(A51,PlayerStats!$B$1:$Z$999,MATCH("xG",PlayerStats!$B$2:$Z$2,0),0),0)</f>
        <v>0</v>
      </c>
      <c r="M51" s="32">
        <f>IFERROR(VLOOKUP(B51,PlayerStats!$B$1:$Z$999,MATCH("xG",PlayerStats!$B$2:$Z$2,0),0),0)</f>
        <v>0</v>
      </c>
      <c r="N51" s="32">
        <f>IFERROR(VLOOKUP(C51,PlayerStats!$B$1:$Z$999,MATCH("xG",PlayerStats!$B$2:$Z$2,0),0),0)</f>
        <v>0</v>
      </c>
      <c r="O51" s="32">
        <f>IFERROR(VLOOKUP(D51,PlayerStats!$B$1:$Z$999,MATCH("xG",PlayerStats!$B$2:$Z$2,0),0),0)</f>
        <v>0</v>
      </c>
      <c r="P51" s="40">
        <f t="shared" si="1"/>
        <v>0</v>
      </c>
      <c r="Q51" s="32">
        <f>IFERROR(VLOOKUP(A51,PlayerStats!$B$1:$Z$999,MATCH("xAG",PlayerStats!$B$2:$Z$2,0),0),0)</f>
        <v>0</v>
      </c>
      <c r="R51" s="32">
        <f>IFERROR(VLOOKUP(B51,PlayerStats!$B$1:$Z$999,MATCH("xAG",PlayerStats!$B$2:$Z$2,0),0),0)</f>
        <v>0</v>
      </c>
      <c r="S51" s="32">
        <f>IFERROR(VLOOKUP(C51,PlayerStats!$B$1:$Z$999,MATCH("xAG",PlayerStats!$B$2:$Z$2,0),0),0)</f>
        <v>0</v>
      </c>
      <c r="T51" s="32">
        <f>IFERROR(VLOOKUP(D51,PlayerStats!$B$1:$Z$999,MATCH("xAG",PlayerStats!$B$2:$Z$2,0),0),0)</f>
        <v>0</v>
      </c>
      <c r="U51" s="40">
        <f t="shared" si="2"/>
        <v>0</v>
      </c>
      <c r="V51" s="42">
        <f t="shared" si="3"/>
        <v>3</v>
      </c>
      <c r="X51" s="43" t="str">
        <f>API!M51&amp;" "&amp;API!V51</f>
        <v>Ezri Konsa Ngoyo</v>
      </c>
      <c r="Y51" s="43">
        <f>API!AC51</f>
        <v>0</v>
      </c>
    </row>
    <row r="52" spans="1:25">
      <c r="A52" s="32" t="str">
        <f>IF([1]FINAL!A52=0,"",[1]FINAL!A52)</f>
        <v>Ederson Santana de Moraes</v>
      </c>
      <c r="B52" s="32" t="str">
        <f>IF([1]FINAL!B52=0,"",[1]FINAL!B52)</f>
        <v>Ederson M.</v>
      </c>
      <c r="C52" s="32" t="str">
        <f>IF([1]FINAL!C52=0,"",[1]FINAL!C52)</f>
        <v>Ederson</v>
      </c>
      <c r="D52" s="32" t="str">
        <f>IF([1]FINAL!D52=0,"",[1]FINAL!D52)</f>
        <v/>
      </c>
      <c r="E52" s="43" t="str">
        <f>[1]FINAL!M52</f>
        <v>MCI</v>
      </c>
      <c r="F52" s="44">
        <f>IFERROR(VLOOKUP($E52,Table2!$B$1:$C$21,MATCH("MP",Table2!$B$1:$C$1,0),0),"")</f>
        <v>1</v>
      </c>
      <c r="G52" s="33">
        <f>IFERROR(VLOOKUP(A52,PlayingTime!$B$1:$Z$999,MATCH("Min",PlayingTime!$B$2:$Z$2,0),0),0)</f>
        <v>0</v>
      </c>
      <c r="H52" s="33">
        <f>IFERROR(VLOOKUP(B52,PlayingTime!$B$1:$Z$999,MATCH("Min",PlayingTime!$B$2:$Z$2,0),0),0)</f>
        <v>0</v>
      </c>
      <c r="I52" s="33">
        <f>IFERROR(VLOOKUP(C52,PlayingTime!$B$1:$Z$999,MATCH("Min",PlayingTime!$B$2:$Z$2,0),0),0)</f>
        <v>90</v>
      </c>
      <c r="J52" s="33">
        <f>IFERROR(VLOOKUP(D52,PlayingTime!$B$1:$Z$999,MATCH("Min",PlayingTime!$B$2:$Z$2,0),0),0)</f>
        <v>0</v>
      </c>
      <c r="K52" s="38">
        <f t="shared" si="0"/>
        <v>90</v>
      </c>
      <c r="L52" s="32">
        <f>IFERROR(VLOOKUP(A52,PlayerStats!$B$1:$Z$999,MATCH("xG",PlayerStats!$B$2:$Z$2,0),0),0)</f>
        <v>0</v>
      </c>
      <c r="M52" s="32">
        <f>IFERROR(VLOOKUP(B52,PlayerStats!$B$1:$Z$999,MATCH("xG",PlayerStats!$B$2:$Z$2,0),0),0)</f>
        <v>0</v>
      </c>
      <c r="N52" s="32">
        <f>IFERROR(VLOOKUP(C52,PlayerStats!$B$1:$Z$999,MATCH("xG",PlayerStats!$B$2:$Z$2,0),0),0)</f>
        <v>0</v>
      </c>
      <c r="O52" s="32">
        <f>IFERROR(VLOOKUP(D52,PlayerStats!$B$1:$Z$999,MATCH("xG",PlayerStats!$B$2:$Z$2,0),0),0)</f>
        <v>0</v>
      </c>
      <c r="P52" s="40">
        <f t="shared" si="1"/>
        <v>0</v>
      </c>
      <c r="Q52" s="32">
        <f>IFERROR(VLOOKUP(A52,PlayerStats!$B$1:$Z$999,MATCH("xAG",PlayerStats!$B$2:$Z$2,0),0),0)</f>
        <v>0</v>
      </c>
      <c r="R52" s="32">
        <f>IFERROR(VLOOKUP(B52,PlayerStats!$B$1:$Z$999,MATCH("xAG",PlayerStats!$B$2:$Z$2,0),0),0)</f>
        <v>0</v>
      </c>
      <c r="S52" s="32">
        <f>IFERROR(VLOOKUP(C52,PlayerStats!$B$1:$Z$999,MATCH("xAG",PlayerStats!$B$2:$Z$2,0),0),0)</f>
        <v>0</v>
      </c>
      <c r="T52" s="32">
        <f>IFERROR(VLOOKUP(D52,PlayerStats!$B$1:$Z$999,MATCH("xAG",PlayerStats!$B$2:$Z$2,0),0),0)</f>
        <v>0</v>
      </c>
      <c r="U52" s="40">
        <f t="shared" si="2"/>
        <v>0</v>
      </c>
      <c r="V52" s="42">
        <f t="shared" si="3"/>
        <v>6</v>
      </c>
      <c r="X52" s="43" t="str">
        <f>API!M52&amp;" "&amp;API!V52</f>
        <v>Emiliano Martínez Romero</v>
      </c>
      <c r="Y52" s="43">
        <f>API!AC52</f>
        <v>1</v>
      </c>
    </row>
    <row r="53" spans="1:25">
      <c r="A53" s="32" t="str">
        <f>IF([1]FINAL!A53=0,"",[1]FINAL!A53)</f>
        <v>Bernd Leno</v>
      </c>
      <c r="B53" s="32" t="str">
        <f>IF([1]FINAL!B53=0,"",[1]FINAL!B53)</f>
        <v>Leno</v>
      </c>
      <c r="C53" s="32" t="str">
        <f>IF([1]FINAL!C53=0,"",[1]FINAL!C53)</f>
        <v/>
      </c>
      <c r="D53" s="32" t="str">
        <f>IF([1]FINAL!D53=0,"",[1]FINAL!D53)</f>
        <v/>
      </c>
      <c r="E53" s="43" t="str">
        <f>[1]FINAL!M53</f>
        <v>FUL</v>
      </c>
      <c r="F53" s="44">
        <f>IFERROR(VLOOKUP($E53,Table2!$B$1:$C$21,MATCH("MP",Table2!$B$1:$C$1,0),0),"")</f>
        <v>1</v>
      </c>
      <c r="G53" s="33">
        <f>IFERROR(VLOOKUP(A53,PlayingTime!$B$1:$Z$999,MATCH("Min",PlayingTime!$B$2:$Z$2,0),0),0)</f>
        <v>90</v>
      </c>
      <c r="H53" s="33">
        <f>IFERROR(VLOOKUP(B53,PlayingTime!$B$1:$Z$999,MATCH("Min",PlayingTime!$B$2:$Z$2,0),0),0)</f>
        <v>0</v>
      </c>
      <c r="I53" s="33">
        <f>IFERROR(VLOOKUP(C53,PlayingTime!$B$1:$Z$999,MATCH("Min",PlayingTime!$B$2:$Z$2,0),0),0)</f>
        <v>0</v>
      </c>
      <c r="J53" s="33">
        <f>IFERROR(VLOOKUP(D53,PlayingTime!$B$1:$Z$999,MATCH("Min",PlayingTime!$B$2:$Z$2,0),0),0)</f>
        <v>0</v>
      </c>
      <c r="K53" s="38">
        <f t="shared" si="0"/>
        <v>90</v>
      </c>
      <c r="L53" s="32">
        <f>IFERROR(VLOOKUP(A53,PlayerStats!$B$1:$Z$999,MATCH("xG",PlayerStats!$B$2:$Z$2,0),0),0)</f>
        <v>0</v>
      </c>
      <c r="M53" s="32">
        <f>IFERROR(VLOOKUP(B53,PlayerStats!$B$1:$Z$999,MATCH("xG",PlayerStats!$B$2:$Z$2,0),0),0)</f>
        <v>0</v>
      </c>
      <c r="N53" s="32">
        <f>IFERROR(VLOOKUP(C53,PlayerStats!$B$1:$Z$999,MATCH("xG",PlayerStats!$B$2:$Z$2,0),0),0)</f>
        <v>0</v>
      </c>
      <c r="O53" s="32">
        <f>IFERROR(VLOOKUP(D53,PlayerStats!$B$1:$Z$999,MATCH("xG",PlayerStats!$B$2:$Z$2,0),0),0)</f>
        <v>0</v>
      </c>
      <c r="P53" s="40">
        <f t="shared" si="1"/>
        <v>0</v>
      </c>
      <c r="Q53" s="32">
        <f>IFERROR(VLOOKUP(A53,PlayerStats!$B$1:$Z$999,MATCH("xAG",PlayerStats!$B$2:$Z$2,0),0),0)</f>
        <v>0</v>
      </c>
      <c r="R53" s="32">
        <f>IFERROR(VLOOKUP(B53,PlayerStats!$B$1:$Z$999,MATCH("xAG",PlayerStats!$B$2:$Z$2,0),0),0)</f>
        <v>0</v>
      </c>
      <c r="S53" s="32">
        <f>IFERROR(VLOOKUP(C53,PlayerStats!$B$1:$Z$999,MATCH("xAG",PlayerStats!$B$2:$Z$2,0),0),0)</f>
        <v>0</v>
      </c>
      <c r="T53" s="32">
        <f>IFERROR(VLOOKUP(D53,PlayerStats!$B$1:$Z$999,MATCH("xAG",PlayerStats!$B$2:$Z$2,0),0),0)</f>
        <v>0</v>
      </c>
      <c r="U53" s="40">
        <f t="shared" si="2"/>
        <v>0</v>
      </c>
      <c r="V53" s="42">
        <f t="shared" si="3"/>
        <v>12</v>
      </c>
      <c r="X53" s="43" t="str">
        <f>API!M53&amp;" "&amp;API!V53</f>
        <v>John McGinn</v>
      </c>
      <c r="Y53" s="43">
        <f>API!AC53</f>
        <v>2</v>
      </c>
    </row>
    <row r="54" spans="1:25">
      <c r="A54" s="32" t="str">
        <f>IF([1]FINAL!A54=0,"",[1]FINAL!A54)</f>
        <v>Christopher Nkunku</v>
      </c>
      <c r="B54" s="32" t="str">
        <f>IF([1]FINAL!B54=0,"",[1]FINAL!B54)</f>
        <v/>
      </c>
      <c r="C54" s="32" t="str">
        <f>IF([1]FINAL!C54=0,"",[1]FINAL!C54)</f>
        <v/>
      </c>
      <c r="D54" s="32" t="str">
        <f>IF([1]FINAL!D54=0,"",[1]FINAL!D54)</f>
        <v/>
      </c>
      <c r="E54" s="43" t="str">
        <f>[1]FINAL!M54</f>
        <v>CHE</v>
      </c>
      <c r="F54" s="44">
        <f>IFERROR(VLOOKUP($E54,Table2!$B$1:$C$21,MATCH("MP",Table2!$B$1:$C$1,0),0),"")</f>
        <v>1</v>
      </c>
      <c r="G54" s="33">
        <f>IFERROR(VLOOKUP(A54,PlayingTime!$B$1:$Z$999,MATCH("Min",PlayingTime!$B$2:$Z$2,0),0),0)</f>
        <v>0</v>
      </c>
      <c r="H54" s="33">
        <f>IFERROR(VLOOKUP(B54,PlayingTime!$B$1:$Z$999,MATCH("Min",PlayingTime!$B$2:$Z$2,0),0),0)</f>
        <v>0</v>
      </c>
      <c r="I54" s="33">
        <f>IFERROR(VLOOKUP(C54,PlayingTime!$B$1:$Z$999,MATCH("Min",PlayingTime!$B$2:$Z$2,0),0),0)</f>
        <v>0</v>
      </c>
      <c r="J54" s="33">
        <f>IFERROR(VLOOKUP(D54,PlayingTime!$B$1:$Z$999,MATCH("Min",PlayingTime!$B$2:$Z$2,0),0),0)</f>
        <v>0</v>
      </c>
      <c r="K54" s="38">
        <f t="shared" si="0"/>
        <v>0</v>
      </c>
      <c r="L54" s="32">
        <f>IFERROR(VLOOKUP(A54,PlayerStats!$B$1:$Z$999,MATCH("xG",PlayerStats!$B$2:$Z$2,0),0),0)</f>
        <v>0</v>
      </c>
      <c r="M54" s="32">
        <f>IFERROR(VLOOKUP(B54,PlayerStats!$B$1:$Z$999,MATCH("xG",PlayerStats!$B$2:$Z$2,0),0),0)</f>
        <v>0</v>
      </c>
      <c r="N54" s="32">
        <f>IFERROR(VLOOKUP(C54,PlayerStats!$B$1:$Z$999,MATCH("xG",PlayerStats!$B$2:$Z$2,0),0),0)</f>
        <v>0</v>
      </c>
      <c r="O54" s="32">
        <f>IFERROR(VLOOKUP(D54,PlayerStats!$B$1:$Z$999,MATCH("xG",PlayerStats!$B$2:$Z$2,0),0),0)</f>
        <v>0</v>
      </c>
      <c r="P54" s="40">
        <f t="shared" si="1"/>
        <v>0</v>
      </c>
      <c r="Q54" s="32">
        <f>IFERROR(VLOOKUP(A54,PlayerStats!$B$1:$Z$999,MATCH("xAG",PlayerStats!$B$2:$Z$2,0),0),0)</f>
        <v>0</v>
      </c>
      <c r="R54" s="32">
        <f>IFERROR(VLOOKUP(B54,PlayerStats!$B$1:$Z$999,MATCH("xAG",PlayerStats!$B$2:$Z$2,0),0),0)</f>
        <v>0</v>
      </c>
      <c r="S54" s="32">
        <f>IFERROR(VLOOKUP(C54,PlayerStats!$B$1:$Z$999,MATCH("xAG",PlayerStats!$B$2:$Z$2,0),0),0)</f>
        <v>0</v>
      </c>
      <c r="T54" s="32">
        <f>IFERROR(VLOOKUP(D54,PlayerStats!$B$1:$Z$999,MATCH("xAG",PlayerStats!$B$2:$Z$2,0),0),0)</f>
        <v>0</v>
      </c>
      <c r="U54" s="40">
        <f t="shared" si="2"/>
        <v>0</v>
      </c>
      <c r="V54" s="42">
        <f t="shared" si="3"/>
        <v>0</v>
      </c>
      <c r="X54" s="43" t="str">
        <f>API!M54&amp;" "&amp;API!V54</f>
        <v>Tyrone Mings</v>
      </c>
      <c r="Y54" s="43">
        <f>API!AC54</f>
        <v>0</v>
      </c>
    </row>
    <row r="55" spans="1:25">
      <c r="A55" s="32" t="str">
        <f>IF([1]FINAL!A55=0,"",[1]FINAL!A55)</f>
        <v>Yoane Wissa (More mins)</v>
      </c>
      <c r="B55" s="32" t="str">
        <f>IF([1]FINAL!B55=0,"",[1]FINAL!B55)</f>
        <v/>
      </c>
      <c r="C55" s="32" t="str">
        <f>IF([1]FINAL!C55=0,"",[1]FINAL!C55)</f>
        <v/>
      </c>
      <c r="D55" s="32" t="str">
        <f>IF([1]FINAL!D55=0,"",[1]FINAL!D55)</f>
        <v/>
      </c>
      <c r="E55" s="43" t="str">
        <f>[1]FINAL!M55</f>
        <v>BRE</v>
      </c>
      <c r="F55" s="44">
        <f>IFERROR(VLOOKUP($E55,Table2!$B$1:$C$21,MATCH("MP",Table2!$B$1:$C$1,0),0),"")</f>
        <v>1</v>
      </c>
      <c r="G55" s="33">
        <f>IFERROR(VLOOKUP(A55,PlayingTime!$B$1:$Z$999,MATCH("Min",PlayingTime!$B$2:$Z$2,0),0),0)</f>
        <v>0</v>
      </c>
      <c r="H55" s="33">
        <f>IFERROR(VLOOKUP(B55,PlayingTime!$B$1:$Z$999,MATCH("Min",PlayingTime!$B$2:$Z$2,0),0),0)</f>
        <v>0</v>
      </c>
      <c r="I55" s="33">
        <f>IFERROR(VLOOKUP(C55,PlayingTime!$B$1:$Z$999,MATCH("Min",PlayingTime!$B$2:$Z$2,0),0),0)</f>
        <v>0</v>
      </c>
      <c r="J55" s="33">
        <f>IFERROR(VLOOKUP(D55,PlayingTime!$B$1:$Z$999,MATCH("Min",PlayingTime!$B$2:$Z$2,0),0),0)</f>
        <v>0</v>
      </c>
      <c r="K55" s="38">
        <f t="shared" si="0"/>
        <v>0</v>
      </c>
      <c r="L55" s="32">
        <f>IFERROR(VLOOKUP(A55,PlayerStats!$B$1:$Z$999,MATCH("xG",PlayerStats!$B$2:$Z$2,0),0),0)</f>
        <v>0</v>
      </c>
      <c r="M55" s="32">
        <f>IFERROR(VLOOKUP(B55,PlayerStats!$B$1:$Z$999,MATCH("xG",PlayerStats!$B$2:$Z$2,0),0),0)</f>
        <v>0</v>
      </c>
      <c r="N55" s="32">
        <f>IFERROR(VLOOKUP(C55,PlayerStats!$B$1:$Z$999,MATCH("xG",PlayerStats!$B$2:$Z$2,0),0),0)</f>
        <v>0</v>
      </c>
      <c r="O55" s="32">
        <f>IFERROR(VLOOKUP(D55,PlayerStats!$B$1:$Z$999,MATCH("xG",PlayerStats!$B$2:$Z$2,0),0),0)</f>
        <v>0</v>
      </c>
      <c r="P55" s="40">
        <f t="shared" si="1"/>
        <v>0</v>
      </c>
      <c r="Q55" s="32">
        <f>IFERROR(VLOOKUP(A55,PlayerStats!$B$1:$Z$999,MATCH("xAG",PlayerStats!$B$2:$Z$2,0),0),0)</f>
        <v>0</v>
      </c>
      <c r="R55" s="32">
        <f>IFERROR(VLOOKUP(B55,PlayerStats!$B$1:$Z$999,MATCH("xAG",PlayerStats!$B$2:$Z$2,0),0),0)</f>
        <v>0</v>
      </c>
      <c r="S55" s="32">
        <f>IFERROR(VLOOKUP(C55,PlayerStats!$B$1:$Z$999,MATCH("xAG",PlayerStats!$B$2:$Z$2,0),0),0)</f>
        <v>0</v>
      </c>
      <c r="T55" s="32">
        <f>IFERROR(VLOOKUP(D55,PlayerStats!$B$1:$Z$999,MATCH("xAG",PlayerStats!$B$2:$Z$2,0),0),0)</f>
        <v>0</v>
      </c>
      <c r="U55" s="40">
        <f t="shared" si="2"/>
        <v>0</v>
      </c>
      <c r="V55" s="42" t="str">
        <f t="shared" si="3"/>
        <v/>
      </c>
      <c r="X55" s="43" t="str">
        <f>API!M55&amp;" "&amp;API!V55</f>
        <v>Robin Olsen</v>
      </c>
      <c r="Y55" s="43">
        <f>API!AC55</f>
        <v>0</v>
      </c>
    </row>
    <row r="56" spans="1:25">
      <c r="A56" s="32" t="str">
        <f>IF([1]FINAL!A56=0,"",[1]FINAL!A56)</f>
        <v>Ollie Watkins (Post Emery)</v>
      </c>
      <c r="B56" s="32" t="str">
        <f>IF([1]FINAL!B56=0,"",[1]FINAL!B56)</f>
        <v/>
      </c>
      <c r="C56" s="32" t="str">
        <f>IF([1]FINAL!C56=0,"",[1]FINAL!C56)</f>
        <v/>
      </c>
      <c r="D56" s="32" t="str">
        <f>IF([1]FINAL!D56=0,"",[1]FINAL!D56)</f>
        <v/>
      </c>
      <c r="E56" s="43" t="str">
        <f>[1]FINAL!M56</f>
        <v>AVL</v>
      </c>
      <c r="F56" s="44">
        <f>IFERROR(VLOOKUP($E56,Table2!$B$1:$C$21,MATCH("MP",Table2!$B$1:$C$1,0),0),"")</f>
        <v>1</v>
      </c>
      <c r="G56" s="33">
        <f>IFERROR(VLOOKUP(A56,PlayingTime!$B$1:$Z$999,MATCH("Min",PlayingTime!$B$2:$Z$2,0),0),0)</f>
        <v>0</v>
      </c>
      <c r="H56" s="33">
        <f>IFERROR(VLOOKUP(B56,PlayingTime!$B$1:$Z$999,MATCH("Min",PlayingTime!$B$2:$Z$2,0),0),0)</f>
        <v>0</v>
      </c>
      <c r="I56" s="33">
        <f>IFERROR(VLOOKUP(C56,PlayingTime!$B$1:$Z$999,MATCH("Min",PlayingTime!$B$2:$Z$2,0),0),0)</f>
        <v>0</v>
      </c>
      <c r="J56" s="33">
        <f>IFERROR(VLOOKUP(D56,PlayingTime!$B$1:$Z$999,MATCH("Min",PlayingTime!$B$2:$Z$2,0),0),0)</f>
        <v>0</v>
      </c>
      <c r="K56" s="38">
        <f t="shared" si="0"/>
        <v>0</v>
      </c>
      <c r="L56" s="32">
        <f>IFERROR(VLOOKUP(A56,PlayerStats!$B$1:$Z$999,MATCH("xG",PlayerStats!$B$2:$Z$2,0),0),0)</f>
        <v>0</v>
      </c>
      <c r="M56" s="32">
        <f>IFERROR(VLOOKUP(B56,PlayerStats!$B$1:$Z$999,MATCH("xG",PlayerStats!$B$2:$Z$2,0),0),0)</f>
        <v>0</v>
      </c>
      <c r="N56" s="32">
        <f>IFERROR(VLOOKUP(C56,PlayerStats!$B$1:$Z$999,MATCH("xG",PlayerStats!$B$2:$Z$2,0),0),0)</f>
        <v>0</v>
      </c>
      <c r="O56" s="32">
        <f>IFERROR(VLOOKUP(D56,PlayerStats!$B$1:$Z$999,MATCH("xG",PlayerStats!$B$2:$Z$2,0),0),0)</f>
        <v>0</v>
      </c>
      <c r="P56" s="40">
        <f t="shared" si="1"/>
        <v>0</v>
      </c>
      <c r="Q56" s="32">
        <f>IFERROR(VLOOKUP(A56,PlayerStats!$B$1:$Z$999,MATCH("xAG",PlayerStats!$B$2:$Z$2,0),0),0)</f>
        <v>0</v>
      </c>
      <c r="R56" s="32">
        <f>IFERROR(VLOOKUP(B56,PlayerStats!$B$1:$Z$999,MATCH("xAG",PlayerStats!$B$2:$Z$2,0),0),0)</f>
        <v>0</v>
      </c>
      <c r="S56" s="32">
        <f>IFERROR(VLOOKUP(C56,PlayerStats!$B$1:$Z$999,MATCH("xAG",PlayerStats!$B$2:$Z$2,0),0),0)</f>
        <v>0</v>
      </c>
      <c r="T56" s="32">
        <f>IFERROR(VLOOKUP(D56,PlayerStats!$B$1:$Z$999,MATCH("xAG",PlayerStats!$B$2:$Z$2,0),0),0)</f>
        <v>0</v>
      </c>
      <c r="U56" s="40">
        <f t="shared" si="2"/>
        <v>0</v>
      </c>
      <c r="V56" s="42" t="str">
        <f t="shared" si="3"/>
        <v/>
      </c>
      <c r="X56" s="43" t="str">
        <f>API!M56&amp;" "&amp;API!V56</f>
        <v>Jaden Philogene-Bidace</v>
      </c>
      <c r="Y56" s="43">
        <f>API!AC56</f>
        <v>1</v>
      </c>
    </row>
    <row r="57" spans="1:25">
      <c r="A57" s="32" t="str">
        <f>IF([1]FINAL!A57=0,"",[1]FINAL!A57)</f>
        <v>Tyrick Mitchell</v>
      </c>
      <c r="B57" s="32" t="str">
        <f>IF([1]FINAL!B57=0,"",[1]FINAL!B57)</f>
        <v>Mitchell</v>
      </c>
      <c r="C57" s="32" t="str">
        <f>IF([1]FINAL!C57=0,"",[1]FINAL!C57)</f>
        <v/>
      </c>
      <c r="D57" s="32" t="str">
        <f>IF([1]FINAL!D57=0,"",[1]FINAL!D57)</f>
        <v/>
      </c>
      <c r="E57" s="43" t="str">
        <f>[1]FINAL!M57</f>
        <v>CRY</v>
      </c>
      <c r="F57" s="44">
        <f>IFERROR(VLOOKUP($E57,Table2!$B$1:$C$21,MATCH("MP",Table2!$B$1:$C$1,0),0),"")</f>
        <v>1</v>
      </c>
      <c r="G57" s="33">
        <f>IFERROR(VLOOKUP(A57,PlayingTime!$B$1:$Z$999,MATCH("Min",PlayingTime!$B$2:$Z$2,0),0),0)</f>
        <v>90</v>
      </c>
      <c r="H57" s="33">
        <f>IFERROR(VLOOKUP(B57,PlayingTime!$B$1:$Z$999,MATCH("Min",PlayingTime!$B$2:$Z$2,0),0),0)</f>
        <v>0</v>
      </c>
      <c r="I57" s="33">
        <f>IFERROR(VLOOKUP(C57,PlayingTime!$B$1:$Z$999,MATCH("Min",PlayingTime!$B$2:$Z$2,0),0),0)</f>
        <v>0</v>
      </c>
      <c r="J57" s="33">
        <f>IFERROR(VLOOKUP(D57,PlayingTime!$B$1:$Z$999,MATCH("Min",PlayingTime!$B$2:$Z$2,0),0),0)</f>
        <v>0</v>
      </c>
      <c r="K57" s="38">
        <f t="shared" si="0"/>
        <v>90</v>
      </c>
      <c r="L57" s="32">
        <f>IFERROR(VLOOKUP(A57,PlayerStats!$B$1:$Z$999,MATCH("xG",PlayerStats!$B$2:$Z$2,0),0),0)</f>
        <v>0</v>
      </c>
      <c r="M57" s="32">
        <f>IFERROR(VLOOKUP(B57,PlayerStats!$B$1:$Z$999,MATCH("xG",PlayerStats!$B$2:$Z$2,0),0),0)</f>
        <v>0</v>
      </c>
      <c r="N57" s="32">
        <f>IFERROR(VLOOKUP(C57,PlayerStats!$B$1:$Z$999,MATCH("xG",PlayerStats!$B$2:$Z$2,0),0),0)</f>
        <v>0</v>
      </c>
      <c r="O57" s="32">
        <f>IFERROR(VLOOKUP(D57,PlayerStats!$B$1:$Z$999,MATCH("xG",PlayerStats!$B$2:$Z$2,0),0),0)</f>
        <v>0</v>
      </c>
      <c r="P57" s="40">
        <f t="shared" si="1"/>
        <v>0</v>
      </c>
      <c r="Q57" s="32">
        <f>IFERROR(VLOOKUP(A57,PlayerStats!$B$1:$Z$999,MATCH("xAG",PlayerStats!$B$2:$Z$2,0),0),0)</f>
        <v>0</v>
      </c>
      <c r="R57" s="32">
        <f>IFERROR(VLOOKUP(B57,PlayerStats!$B$1:$Z$999,MATCH("xAG",PlayerStats!$B$2:$Z$2,0),0),0)</f>
        <v>0</v>
      </c>
      <c r="S57" s="32">
        <f>IFERROR(VLOOKUP(C57,PlayerStats!$B$1:$Z$999,MATCH("xAG",PlayerStats!$B$2:$Z$2,0),0),0)</f>
        <v>0</v>
      </c>
      <c r="T57" s="32">
        <f>IFERROR(VLOOKUP(D57,PlayerStats!$B$1:$Z$999,MATCH("xAG",PlayerStats!$B$2:$Z$2,0),0),0)</f>
        <v>0</v>
      </c>
      <c r="U57" s="40">
        <f t="shared" si="2"/>
        <v>0</v>
      </c>
      <c r="V57" s="42">
        <f t="shared" si="3"/>
        <v>8</v>
      </c>
      <c r="X57" s="43" t="str">
        <f>API!M57&amp;" "&amp;API!V57</f>
        <v>Jacob Ramsey</v>
      </c>
      <c r="Y57" s="43">
        <f>API!AC57</f>
        <v>0</v>
      </c>
    </row>
    <row r="58" spans="1:25">
      <c r="A58" s="32" t="str">
        <f>IF([1]FINAL!A58=0,"",[1]FINAL!A58)</f>
        <v>Trent Alexander-Arnold (2nd Half)</v>
      </c>
      <c r="B58" s="32" t="str">
        <f>IF([1]FINAL!B58=0,"",[1]FINAL!B58)</f>
        <v/>
      </c>
      <c r="C58" s="32" t="str">
        <f>IF([1]FINAL!C58=0,"",[1]FINAL!C58)</f>
        <v/>
      </c>
      <c r="D58" s="32" t="str">
        <f>IF([1]FINAL!D58=0,"",[1]FINAL!D58)</f>
        <v/>
      </c>
      <c r="E58" s="43" t="str">
        <f>[1]FINAL!M58</f>
        <v>LIV</v>
      </c>
      <c r="F58" s="44">
        <f>IFERROR(VLOOKUP($E58,Table2!$B$1:$C$21,MATCH("MP",Table2!$B$1:$C$1,0),0),"")</f>
        <v>1</v>
      </c>
      <c r="G58" s="33">
        <f>IFERROR(VLOOKUP(A58,PlayingTime!$B$1:$Z$999,MATCH("Min",PlayingTime!$B$2:$Z$2,0),0),0)</f>
        <v>0</v>
      </c>
      <c r="H58" s="33">
        <f>IFERROR(VLOOKUP(B58,PlayingTime!$B$1:$Z$999,MATCH("Min",PlayingTime!$B$2:$Z$2,0),0),0)</f>
        <v>0</v>
      </c>
      <c r="I58" s="33">
        <f>IFERROR(VLOOKUP(C58,PlayingTime!$B$1:$Z$999,MATCH("Min",PlayingTime!$B$2:$Z$2,0),0),0)</f>
        <v>0</v>
      </c>
      <c r="J58" s="33">
        <f>IFERROR(VLOOKUP(D58,PlayingTime!$B$1:$Z$999,MATCH("Min",PlayingTime!$B$2:$Z$2,0),0),0)</f>
        <v>0</v>
      </c>
      <c r="K58" s="38">
        <f t="shared" si="0"/>
        <v>0</v>
      </c>
      <c r="L58" s="32">
        <f>IFERROR(VLOOKUP(A58,PlayerStats!$B$1:$Z$999,MATCH("xG",PlayerStats!$B$2:$Z$2,0),0),0)</f>
        <v>0</v>
      </c>
      <c r="M58" s="32">
        <f>IFERROR(VLOOKUP(B58,PlayerStats!$B$1:$Z$999,MATCH("xG",PlayerStats!$B$2:$Z$2,0),0),0)</f>
        <v>0</v>
      </c>
      <c r="N58" s="32">
        <f>IFERROR(VLOOKUP(C58,PlayerStats!$B$1:$Z$999,MATCH("xG",PlayerStats!$B$2:$Z$2,0),0),0)</f>
        <v>0</v>
      </c>
      <c r="O58" s="32">
        <f>IFERROR(VLOOKUP(D58,PlayerStats!$B$1:$Z$999,MATCH("xG",PlayerStats!$B$2:$Z$2,0),0),0)</f>
        <v>0</v>
      </c>
      <c r="P58" s="40">
        <f t="shared" si="1"/>
        <v>0</v>
      </c>
      <c r="Q58" s="32">
        <f>IFERROR(VLOOKUP(A58,PlayerStats!$B$1:$Z$999,MATCH("xAG",PlayerStats!$B$2:$Z$2,0),0),0)</f>
        <v>0</v>
      </c>
      <c r="R58" s="32">
        <f>IFERROR(VLOOKUP(B58,PlayerStats!$B$1:$Z$999,MATCH("xAG",PlayerStats!$B$2:$Z$2,0),0),0)</f>
        <v>0</v>
      </c>
      <c r="S58" s="32">
        <f>IFERROR(VLOOKUP(C58,PlayerStats!$B$1:$Z$999,MATCH("xAG",PlayerStats!$B$2:$Z$2,0),0),0)</f>
        <v>0</v>
      </c>
      <c r="T58" s="32">
        <f>IFERROR(VLOOKUP(D58,PlayerStats!$B$1:$Z$999,MATCH("xAG",PlayerStats!$B$2:$Z$2,0),0),0)</f>
        <v>0</v>
      </c>
      <c r="U58" s="40">
        <f t="shared" si="2"/>
        <v>0</v>
      </c>
      <c r="V58" s="42" t="str">
        <f t="shared" si="3"/>
        <v/>
      </c>
      <c r="X58" s="43" t="str">
        <f>API!M58&amp;" "&amp;API!V58</f>
        <v>Morgan Sanson</v>
      </c>
      <c r="Y58" s="43">
        <f>API!AC58</f>
        <v>0</v>
      </c>
    </row>
    <row r="59" spans="1:25">
      <c r="A59" s="32" t="str">
        <f>IF([1]FINAL!A59=0,"",[1]FINAL!A59)</f>
        <v>Nicolas Jackson</v>
      </c>
      <c r="B59" s="32" t="str">
        <f>IF([1]FINAL!B59=0,"",[1]FINAL!B59)</f>
        <v/>
      </c>
      <c r="C59" s="32" t="str">
        <f>IF([1]FINAL!C59=0,"",[1]FINAL!C59)</f>
        <v/>
      </c>
      <c r="D59" s="32" t="str">
        <f>IF([1]FINAL!D59=0,"",[1]FINAL!D59)</f>
        <v/>
      </c>
      <c r="E59" s="43" t="str">
        <f>[1]FINAL!M59</f>
        <v>CHE</v>
      </c>
      <c r="F59" s="44">
        <f>IFERROR(VLOOKUP($E59,Table2!$B$1:$C$21,MATCH("MP",Table2!$B$1:$C$1,0),0),"")</f>
        <v>1</v>
      </c>
      <c r="G59" s="33">
        <f>IFERROR(VLOOKUP(A59,PlayingTime!$B$1:$Z$999,MATCH("Min",PlayingTime!$B$2:$Z$2,0),0),0)</f>
        <v>90</v>
      </c>
      <c r="H59" s="33">
        <f>IFERROR(VLOOKUP(B59,PlayingTime!$B$1:$Z$999,MATCH("Min",PlayingTime!$B$2:$Z$2,0),0),0)</f>
        <v>0</v>
      </c>
      <c r="I59" s="33">
        <f>IFERROR(VLOOKUP(C59,PlayingTime!$B$1:$Z$999,MATCH("Min",PlayingTime!$B$2:$Z$2,0),0),0)</f>
        <v>0</v>
      </c>
      <c r="J59" s="33">
        <f>IFERROR(VLOOKUP(D59,PlayingTime!$B$1:$Z$999,MATCH("Min",PlayingTime!$B$2:$Z$2,0),0),0)</f>
        <v>0</v>
      </c>
      <c r="K59" s="38">
        <f t="shared" si="0"/>
        <v>90</v>
      </c>
      <c r="L59" s="32">
        <f>IFERROR(VLOOKUP(A59,PlayerStats!$B$1:$Z$999,MATCH("xG",PlayerStats!$B$2:$Z$2,0),0),0)</f>
        <v>0.5</v>
      </c>
      <c r="M59" s="32">
        <f>IFERROR(VLOOKUP(B59,PlayerStats!$B$1:$Z$999,MATCH("xG",PlayerStats!$B$2:$Z$2,0),0),0)</f>
        <v>0</v>
      </c>
      <c r="N59" s="32">
        <f>IFERROR(VLOOKUP(C59,PlayerStats!$B$1:$Z$999,MATCH("xG",PlayerStats!$B$2:$Z$2,0),0),0)</f>
        <v>0</v>
      </c>
      <c r="O59" s="32">
        <f>IFERROR(VLOOKUP(D59,PlayerStats!$B$1:$Z$999,MATCH("xG",PlayerStats!$B$2:$Z$2,0),0),0)</f>
        <v>0</v>
      </c>
      <c r="P59" s="40">
        <f t="shared" si="1"/>
        <v>0.5</v>
      </c>
      <c r="Q59" s="32">
        <f>IFERROR(VLOOKUP(A59,PlayerStats!$B$1:$Z$999,MATCH("xAG",PlayerStats!$B$2:$Z$2,0),0),0)</f>
        <v>0</v>
      </c>
      <c r="R59" s="32">
        <f>IFERROR(VLOOKUP(B59,PlayerStats!$B$1:$Z$999,MATCH("xAG",PlayerStats!$B$2:$Z$2,0),0),0)</f>
        <v>0</v>
      </c>
      <c r="S59" s="32">
        <f>IFERROR(VLOOKUP(C59,PlayerStats!$B$1:$Z$999,MATCH("xAG",PlayerStats!$B$2:$Z$2,0),0),0)</f>
        <v>0</v>
      </c>
      <c r="T59" s="32">
        <f>IFERROR(VLOOKUP(D59,PlayerStats!$B$1:$Z$999,MATCH("xAG",PlayerStats!$B$2:$Z$2,0),0),0)</f>
        <v>0</v>
      </c>
      <c r="U59" s="40">
        <f t="shared" si="2"/>
        <v>0</v>
      </c>
      <c r="V59" s="42">
        <f t="shared" si="3"/>
        <v>1</v>
      </c>
      <c r="X59" s="43" t="str">
        <f>API!M59&amp;" "&amp;API!V59</f>
        <v>Viljami Sinisalo</v>
      </c>
      <c r="Y59" s="43">
        <f>API!AC59</f>
        <v>0</v>
      </c>
    </row>
    <row r="60" spans="1:25">
      <c r="A60" s="32" t="str">
        <f>IF([1]FINAL!A60=0,"",[1]FINAL!A60)</f>
        <v>Eberechi Eze (Post Hodge)</v>
      </c>
      <c r="B60" s="32" t="str">
        <f>IF([1]FINAL!B60=0,"",[1]FINAL!B60)</f>
        <v/>
      </c>
      <c r="C60" s="32" t="str">
        <f>IF([1]FINAL!C60=0,"",[1]FINAL!C60)</f>
        <v/>
      </c>
      <c r="D60" s="32" t="str">
        <f>IF([1]FINAL!D60=0,"",[1]FINAL!D60)</f>
        <v/>
      </c>
      <c r="E60" s="43" t="str">
        <f>[1]FINAL!M60</f>
        <v>CRY</v>
      </c>
      <c r="F60" s="44">
        <f>IFERROR(VLOOKUP($E60,Table2!$B$1:$C$21,MATCH("MP",Table2!$B$1:$C$1,0),0),"")</f>
        <v>1</v>
      </c>
      <c r="G60" s="33">
        <f>IFERROR(VLOOKUP(A60,PlayingTime!$B$1:$Z$999,MATCH("Min",PlayingTime!$B$2:$Z$2,0),0),0)</f>
        <v>0</v>
      </c>
      <c r="H60" s="33">
        <f>IFERROR(VLOOKUP(B60,PlayingTime!$B$1:$Z$999,MATCH("Min",PlayingTime!$B$2:$Z$2,0),0),0)</f>
        <v>0</v>
      </c>
      <c r="I60" s="33">
        <f>IFERROR(VLOOKUP(C60,PlayingTime!$B$1:$Z$999,MATCH("Min",PlayingTime!$B$2:$Z$2,0),0),0)</f>
        <v>0</v>
      </c>
      <c r="J60" s="33">
        <f>IFERROR(VLOOKUP(D60,PlayingTime!$B$1:$Z$999,MATCH("Min",PlayingTime!$B$2:$Z$2,0),0),0)</f>
        <v>0</v>
      </c>
      <c r="K60" s="38">
        <f t="shared" si="0"/>
        <v>0</v>
      </c>
      <c r="L60" s="32">
        <f>IFERROR(VLOOKUP(A60,PlayerStats!$B$1:$Z$999,MATCH("xG",PlayerStats!$B$2:$Z$2,0),0),0)</f>
        <v>0</v>
      </c>
      <c r="M60" s="32">
        <f>IFERROR(VLOOKUP(B60,PlayerStats!$B$1:$Z$999,MATCH("xG",PlayerStats!$B$2:$Z$2,0),0),0)</f>
        <v>0</v>
      </c>
      <c r="N60" s="32">
        <f>IFERROR(VLOOKUP(C60,PlayerStats!$B$1:$Z$999,MATCH("xG",PlayerStats!$B$2:$Z$2,0),0),0)</f>
        <v>0</v>
      </c>
      <c r="O60" s="32">
        <f>IFERROR(VLOOKUP(D60,PlayerStats!$B$1:$Z$999,MATCH("xG",PlayerStats!$B$2:$Z$2,0),0),0)</f>
        <v>0</v>
      </c>
      <c r="P60" s="40">
        <f t="shared" si="1"/>
        <v>0</v>
      </c>
      <c r="Q60" s="32">
        <f>IFERROR(VLOOKUP(A60,PlayerStats!$B$1:$Z$999,MATCH("xAG",PlayerStats!$B$2:$Z$2,0),0),0)</f>
        <v>0</v>
      </c>
      <c r="R60" s="32">
        <f>IFERROR(VLOOKUP(B60,PlayerStats!$B$1:$Z$999,MATCH("xAG",PlayerStats!$B$2:$Z$2,0),0),0)</f>
        <v>0</v>
      </c>
      <c r="S60" s="32">
        <f>IFERROR(VLOOKUP(C60,PlayerStats!$B$1:$Z$999,MATCH("xAG",PlayerStats!$B$2:$Z$2,0),0),0)</f>
        <v>0</v>
      </c>
      <c r="T60" s="32">
        <f>IFERROR(VLOOKUP(D60,PlayerStats!$B$1:$Z$999,MATCH("xAG",PlayerStats!$B$2:$Z$2,0),0),0)</f>
        <v>0</v>
      </c>
      <c r="U60" s="40">
        <f t="shared" si="2"/>
        <v>0</v>
      </c>
      <c r="V60" s="42" t="str">
        <f t="shared" si="3"/>
        <v/>
      </c>
      <c r="X60" s="43" t="str">
        <f>API!M60&amp;" "&amp;API!V60</f>
        <v>Youri Tielemans</v>
      </c>
      <c r="Y60" s="43">
        <f>API!AC60</f>
        <v>1</v>
      </c>
    </row>
    <row r="61" spans="1:25">
      <c r="A61" s="32" t="str">
        <f>IF([1]FINAL!A61=0,"",[1]FINAL!A61)</f>
        <v>Norberto Murara Neto</v>
      </c>
      <c r="B61" s="32" t="str">
        <f>IF([1]FINAL!B61=0,"",[1]FINAL!B61)</f>
        <v>Neto</v>
      </c>
      <c r="C61" s="32" t="str">
        <f>IF([1]FINAL!C61=0,"",[1]FINAL!C61)</f>
        <v/>
      </c>
      <c r="D61" s="32" t="str">
        <f>IF([1]FINAL!D61=0,"",[1]FINAL!D61)</f>
        <v/>
      </c>
      <c r="E61" s="43" t="str">
        <f>[1]FINAL!M61</f>
        <v>BOU</v>
      </c>
      <c r="F61" s="44">
        <f>IFERROR(VLOOKUP($E61,Table2!$B$1:$C$21,MATCH("MP",Table2!$B$1:$C$1,0),0),"")</f>
        <v>1</v>
      </c>
      <c r="G61" s="33">
        <f>IFERROR(VLOOKUP(A61,PlayingTime!$B$1:$Z$999,MATCH("Min",PlayingTime!$B$2:$Z$2,0),0),0)</f>
        <v>0</v>
      </c>
      <c r="H61" s="33">
        <f>IFERROR(VLOOKUP(B61,PlayingTime!$B$1:$Z$999,MATCH("Min",PlayingTime!$B$2:$Z$2,0),0),0)</f>
        <v>90</v>
      </c>
      <c r="I61" s="33">
        <f>IFERROR(VLOOKUP(C61,PlayingTime!$B$1:$Z$999,MATCH("Min",PlayingTime!$B$2:$Z$2,0),0),0)</f>
        <v>0</v>
      </c>
      <c r="J61" s="33">
        <f>IFERROR(VLOOKUP(D61,PlayingTime!$B$1:$Z$999,MATCH("Min",PlayingTime!$B$2:$Z$2,0),0),0)</f>
        <v>0</v>
      </c>
      <c r="K61" s="38">
        <f t="shared" si="0"/>
        <v>90</v>
      </c>
      <c r="L61" s="32">
        <f>IFERROR(VLOOKUP(A61,PlayerStats!$B$1:$Z$999,MATCH("xG",PlayerStats!$B$2:$Z$2,0),0),0)</f>
        <v>0</v>
      </c>
      <c r="M61" s="32">
        <f>IFERROR(VLOOKUP(B61,PlayerStats!$B$1:$Z$999,MATCH("xG",PlayerStats!$B$2:$Z$2,0),0),0)</f>
        <v>0</v>
      </c>
      <c r="N61" s="32">
        <f>IFERROR(VLOOKUP(C61,PlayerStats!$B$1:$Z$999,MATCH("xG",PlayerStats!$B$2:$Z$2,0),0),0)</f>
        <v>0</v>
      </c>
      <c r="O61" s="32">
        <f>IFERROR(VLOOKUP(D61,PlayerStats!$B$1:$Z$999,MATCH("xG",PlayerStats!$B$2:$Z$2,0),0),0)</f>
        <v>0</v>
      </c>
      <c r="P61" s="40">
        <f t="shared" si="1"/>
        <v>0</v>
      </c>
      <c r="Q61" s="32">
        <f>IFERROR(VLOOKUP(A61,PlayerStats!$B$1:$Z$999,MATCH("xAG",PlayerStats!$B$2:$Z$2,0),0),0)</f>
        <v>0</v>
      </c>
      <c r="R61" s="32">
        <f>IFERROR(VLOOKUP(B61,PlayerStats!$B$1:$Z$999,MATCH("xAG",PlayerStats!$B$2:$Z$2,0),0),0)</f>
        <v>0</v>
      </c>
      <c r="S61" s="32">
        <f>IFERROR(VLOOKUP(C61,PlayerStats!$B$1:$Z$999,MATCH("xAG",PlayerStats!$B$2:$Z$2,0),0),0)</f>
        <v>0</v>
      </c>
      <c r="T61" s="32">
        <f>IFERROR(VLOOKUP(D61,PlayerStats!$B$1:$Z$999,MATCH("xAG",PlayerStats!$B$2:$Z$2,0),0),0)</f>
        <v>0</v>
      </c>
      <c r="U61" s="40">
        <f t="shared" si="2"/>
        <v>0</v>
      </c>
      <c r="V61" s="42">
        <f t="shared" si="3"/>
        <v>2</v>
      </c>
      <c r="X61" s="43" t="str">
        <f>API!M61&amp;" "&amp;API!V61</f>
        <v>Bertrand Traoré</v>
      </c>
      <c r="Y61" s="43">
        <f>API!AC61</f>
        <v>0</v>
      </c>
    </row>
    <row r="62" spans="1:25">
      <c r="A62" s="32" t="str">
        <f>IF([1]FINAL!A62=0,"",[1]FINAL!A62)</f>
        <v>Ethan Pinnock</v>
      </c>
      <c r="B62" s="32" t="str">
        <f>IF([1]FINAL!B62=0,"",[1]FINAL!B62)</f>
        <v>Pinnock</v>
      </c>
      <c r="C62" s="32" t="str">
        <f>IF([1]FINAL!C62=0,"",[1]FINAL!C62)</f>
        <v/>
      </c>
      <c r="D62" s="32" t="str">
        <f>IF([1]FINAL!D62=0,"",[1]FINAL!D62)</f>
        <v/>
      </c>
      <c r="E62" s="43" t="str">
        <f>[1]FINAL!M62</f>
        <v>BRE</v>
      </c>
      <c r="F62" s="44">
        <f>IFERROR(VLOOKUP($E62,Table2!$B$1:$C$21,MATCH("MP",Table2!$B$1:$C$1,0),0),"")</f>
        <v>1</v>
      </c>
      <c r="G62" s="33">
        <f>IFERROR(VLOOKUP(A62,PlayingTime!$B$1:$Z$999,MATCH("Min",PlayingTime!$B$2:$Z$2,0),0),0)</f>
        <v>90</v>
      </c>
      <c r="H62" s="33">
        <f>IFERROR(VLOOKUP(B62,PlayingTime!$B$1:$Z$999,MATCH("Min",PlayingTime!$B$2:$Z$2,0),0),0)</f>
        <v>0</v>
      </c>
      <c r="I62" s="33">
        <f>IFERROR(VLOOKUP(C62,PlayingTime!$B$1:$Z$999,MATCH("Min",PlayingTime!$B$2:$Z$2,0),0),0)</f>
        <v>0</v>
      </c>
      <c r="J62" s="33">
        <f>IFERROR(VLOOKUP(D62,PlayingTime!$B$1:$Z$999,MATCH("Min",PlayingTime!$B$2:$Z$2,0),0),0)</f>
        <v>0</v>
      </c>
      <c r="K62" s="38">
        <f t="shared" si="0"/>
        <v>90</v>
      </c>
      <c r="L62" s="32">
        <f>IFERROR(VLOOKUP(A62,PlayerStats!$B$1:$Z$999,MATCH("xG",PlayerStats!$B$2:$Z$2,0),0),0)</f>
        <v>0</v>
      </c>
      <c r="M62" s="32">
        <f>IFERROR(VLOOKUP(B62,PlayerStats!$B$1:$Z$999,MATCH("xG",PlayerStats!$B$2:$Z$2,0),0),0)</f>
        <v>0</v>
      </c>
      <c r="N62" s="32">
        <f>IFERROR(VLOOKUP(C62,PlayerStats!$B$1:$Z$999,MATCH("xG",PlayerStats!$B$2:$Z$2,0),0),0)</f>
        <v>0</v>
      </c>
      <c r="O62" s="32">
        <f>IFERROR(VLOOKUP(D62,PlayerStats!$B$1:$Z$999,MATCH("xG",PlayerStats!$B$2:$Z$2,0),0),0)</f>
        <v>0</v>
      </c>
      <c r="P62" s="40">
        <f t="shared" si="1"/>
        <v>0</v>
      </c>
      <c r="Q62" s="32">
        <f>IFERROR(VLOOKUP(A62,PlayerStats!$B$1:$Z$999,MATCH("xAG",PlayerStats!$B$2:$Z$2,0),0),0)</f>
        <v>0</v>
      </c>
      <c r="R62" s="32">
        <f>IFERROR(VLOOKUP(B62,PlayerStats!$B$1:$Z$999,MATCH("xAG",PlayerStats!$B$2:$Z$2,0),0),0)</f>
        <v>0</v>
      </c>
      <c r="S62" s="32">
        <f>IFERROR(VLOOKUP(C62,PlayerStats!$B$1:$Z$999,MATCH("xAG",PlayerStats!$B$2:$Z$2,0),0),0)</f>
        <v>0</v>
      </c>
      <c r="T62" s="32">
        <f>IFERROR(VLOOKUP(D62,PlayerStats!$B$1:$Z$999,MATCH("xAG",PlayerStats!$B$2:$Z$2,0),0),0)</f>
        <v>0</v>
      </c>
      <c r="U62" s="40">
        <f t="shared" si="2"/>
        <v>0</v>
      </c>
      <c r="V62" s="42">
        <f t="shared" si="3"/>
        <v>1</v>
      </c>
      <c r="X62" s="43" t="str">
        <f>API!M62&amp;" "&amp;API!V62</f>
        <v>Ollie Watkins</v>
      </c>
      <c r="Y62" s="43">
        <f>API!AC62</f>
        <v>5</v>
      </c>
    </row>
    <row r="63" spans="1:25">
      <c r="A63" s="32" t="str">
        <f>IF([1]FINAL!A63=0,"",[1]FINAL!A63)</f>
        <v>Pedro Porro</v>
      </c>
      <c r="B63" s="32" t="str">
        <f>IF([1]FINAL!B63=0,"",[1]FINAL!B63)</f>
        <v>Pedro Porro</v>
      </c>
      <c r="C63" s="32" t="str">
        <f>IF([1]FINAL!C63=0,"",[1]FINAL!C63)</f>
        <v/>
      </c>
      <c r="D63" s="32" t="str">
        <f>IF([1]FINAL!D63=0,"",[1]FINAL!D63)</f>
        <v/>
      </c>
      <c r="E63" s="43" t="str">
        <f>[1]FINAL!M63</f>
        <v>TOT</v>
      </c>
      <c r="F63" s="44">
        <f>IFERROR(VLOOKUP($E63,Table2!$B$1:$C$21,MATCH("MP",Table2!$B$1:$C$1,0),0),"")</f>
        <v>1</v>
      </c>
      <c r="G63" s="33">
        <f>IFERROR(VLOOKUP(A63,PlayingTime!$B$1:$Z$999,MATCH("Min",PlayingTime!$B$2:$Z$2,0),0),0)</f>
        <v>0</v>
      </c>
      <c r="H63" s="33">
        <f>IFERROR(VLOOKUP(B63,PlayingTime!$B$1:$Z$999,MATCH("Min",PlayingTime!$B$2:$Z$2,0),0),0)</f>
        <v>0</v>
      </c>
      <c r="I63" s="33">
        <f>IFERROR(VLOOKUP(C63,PlayingTime!$B$1:$Z$999,MATCH("Min",PlayingTime!$B$2:$Z$2,0),0),0)</f>
        <v>0</v>
      </c>
      <c r="J63" s="33">
        <f>IFERROR(VLOOKUP(D63,PlayingTime!$B$1:$Z$999,MATCH("Min",PlayingTime!$B$2:$Z$2,0),0),0)</f>
        <v>0</v>
      </c>
      <c r="K63" s="38">
        <f t="shared" si="0"/>
        <v>0</v>
      </c>
      <c r="L63" s="32">
        <f>IFERROR(VLOOKUP(A63,PlayerStats!$B$1:$Z$999,MATCH("xG",PlayerStats!$B$2:$Z$2,0),0),0)</f>
        <v>0</v>
      </c>
      <c r="M63" s="32">
        <f>IFERROR(VLOOKUP(B63,PlayerStats!$B$1:$Z$999,MATCH("xG",PlayerStats!$B$2:$Z$2,0),0),0)</f>
        <v>0</v>
      </c>
      <c r="N63" s="32">
        <f>IFERROR(VLOOKUP(C63,PlayerStats!$B$1:$Z$999,MATCH("xG",PlayerStats!$B$2:$Z$2,0),0),0)</f>
        <v>0</v>
      </c>
      <c r="O63" s="32">
        <f>IFERROR(VLOOKUP(D63,PlayerStats!$B$1:$Z$999,MATCH("xG",PlayerStats!$B$2:$Z$2,0),0),0)</f>
        <v>0</v>
      </c>
      <c r="P63" s="40">
        <f t="shared" si="1"/>
        <v>0</v>
      </c>
      <c r="Q63" s="32">
        <f>IFERROR(VLOOKUP(A63,PlayerStats!$B$1:$Z$999,MATCH("xAG",PlayerStats!$B$2:$Z$2,0),0),0)</f>
        <v>0</v>
      </c>
      <c r="R63" s="32">
        <f>IFERROR(VLOOKUP(B63,PlayerStats!$B$1:$Z$999,MATCH("xAG",PlayerStats!$B$2:$Z$2,0),0),0)</f>
        <v>0</v>
      </c>
      <c r="S63" s="32">
        <f>IFERROR(VLOOKUP(C63,PlayerStats!$B$1:$Z$999,MATCH("xAG",PlayerStats!$B$2:$Z$2,0),0),0)</f>
        <v>0</v>
      </c>
      <c r="T63" s="32">
        <f>IFERROR(VLOOKUP(D63,PlayerStats!$B$1:$Z$999,MATCH("xAG",PlayerStats!$B$2:$Z$2,0),0),0)</f>
        <v>0</v>
      </c>
      <c r="U63" s="40">
        <f t="shared" si="2"/>
        <v>0</v>
      </c>
      <c r="V63" s="42">
        <f t="shared" si="3"/>
        <v>0</v>
      </c>
      <c r="X63" s="43" t="str">
        <f>API!M63&amp;" "&amp;API!V63</f>
        <v>Wesley Moraes Ferreira da Silva</v>
      </c>
      <c r="Y63" s="43">
        <f>API!AC63</f>
        <v>0</v>
      </c>
    </row>
    <row r="64" spans="1:25">
      <c r="A64" s="32" t="str">
        <f>IF([1]FINAL!A64=0,"",[1]FINAL!A64)</f>
        <v>Elliot Anderson</v>
      </c>
      <c r="B64" s="32" t="str">
        <f>IF([1]FINAL!B64=0,"",[1]FINAL!B64)</f>
        <v>Anderson</v>
      </c>
      <c r="C64" s="32" t="str">
        <f>IF([1]FINAL!C64=0,"",[1]FINAL!C64)</f>
        <v/>
      </c>
      <c r="D64" s="32" t="str">
        <f>IF([1]FINAL!D64=0,"",[1]FINAL!D64)</f>
        <v/>
      </c>
      <c r="E64" s="43" t="str">
        <f>[1]FINAL!M64</f>
        <v>NEW</v>
      </c>
      <c r="F64" s="44">
        <f>IFERROR(VLOOKUP($E64,Table2!$B$1:$C$21,MATCH("MP",Table2!$B$1:$C$1,0),0),"")</f>
        <v>1</v>
      </c>
      <c r="G64" s="33">
        <f>IFERROR(VLOOKUP(A64,PlayingTime!$B$1:$Z$999,MATCH("Min",PlayingTime!$B$2:$Z$2,0),0),0)</f>
        <v>1</v>
      </c>
      <c r="H64" s="33">
        <f>IFERROR(VLOOKUP(B64,PlayingTime!$B$1:$Z$999,MATCH("Min",PlayingTime!$B$2:$Z$2,0),0),0)</f>
        <v>0</v>
      </c>
      <c r="I64" s="33">
        <f>IFERROR(VLOOKUP(C64,PlayingTime!$B$1:$Z$999,MATCH("Min",PlayingTime!$B$2:$Z$2,0),0),0)</f>
        <v>0</v>
      </c>
      <c r="J64" s="33">
        <f>IFERROR(VLOOKUP(D64,PlayingTime!$B$1:$Z$999,MATCH("Min",PlayingTime!$B$2:$Z$2,0),0),0)</f>
        <v>0</v>
      </c>
      <c r="K64" s="38">
        <f t="shared" si="0"/>
        <v>1</v>
      </c>
      <c r="L64" s="32">
        <f>IFERROR(VLOOKUP(A64,PlayerStats!$B$1:$Z$999,MATCH("xG",PlayerStats!$B$2:$Z$2,0),0),0)</f>
        <v>0</v>
      </c>
      <c r="M64" s="32">
        <f>IFERROR(VLOOKUP(B64,PlayerStats!$B$1:$Z$999,MATCH("xG",PlayerStats!$B$2:$Z$2,0),0),0)</f>
        <v>0</v>
      </c>
      <c r="N64" s="32">
        <f>IFERROR(VLOOKUP(C64,PlayerStats!$B$1:$Z$999,MATCH("xG",PlayerStats!$B$2:$Z$2,0),0),0)</f>
        <v>0</v>
      </c>
      <c r="O64" s="32">
        <f>IFERROR(VLOOKUP(D64,PlayerStats!$B$1:$Z$999,MATCH("xG",PlayerStats!$B$2:$Z$2,0),0),0)</f>
        <v>0</v>
      </c>
      <c r="P64" s="40">
        <f t="shared" si="1"/>
        <v>0</v>
      </c>
      <c r="Q64" s="32">
        <f>IFERROR(VLOOKUP(A64,PlayerStats!$B$1:$Z$999,MATCH("xAG",PlayerStats!$B$2:$Z$2,0),0),0)</f>
        <v>0</v>
      </c>
      <c r="R64" s="32">
        <f>IFERROR(VLOOKUP(B64,PlayerStats!$B$1:$Z$999,MATCH("xAG",PlayerStats!$B$2:$Z$2,0),0),0)</f>
        <v>0</v>
      </c>
      <c r="S64" s="32">
        <f>IFERROR(VLOOKUP(C64,PlayerStats!$B$1:$Z$999,MATCH("xAG",PlayerStats!$B$2:$Z$2,0),0),0)</f>
        <v>0</v>
      </c>
      <c r="T64" s="32">
        <f>IFERROR(VLOOKUP(D64,PlayerStats!$B$1:$Z$999,MATCH("xAG",PlayerStats!$B$2:$Z$2,0),0),0)</f>
        <v>0</v>
      </c>
      <c r="U64" s="40">
        <f t="shared" si="2"/>
        <v>0</v>
      </c>
      <c r="V64" s="42">
        <f t="shared" si="3"/>
        <v>1</v>
      </c>
      <c r="X64" s="43" t="str">
        <f>API!M64&amp;" "&amp;API!V64</f>
        <v>Pau Torres</v>
      </c>
      <c r="Y64" s="43">
        <f>API!AC64</f>
        <v>0</v>
      </c>
    </row>
    <row r="65" spans="1:25">
      <c r="A65" s="32" t="str">
        <f>IF([1]FINAL!A65=0,"",[1]FINAL!A65)</f>
        <v>Mads Roerslev Rasmussen</v>
      </c>
      <c r="B65" s="32" t="str">
        <f>IF([1]FINAL!B65=0,"",[1]FINAL!B65)</f>
        <v>Roerslev</v>
      </c>
      <c r="C65" s="32" t="str">
        <f>IF([1]FINAL!C65=0,"",[1]FINAL!C65)</f>
        <v>Mads Roerslev</v>
      </c>
      <c r="D65" s="32" t="str">
        <f>IF([1]FINAL!D65=0,"",[1]FINAL!D65)</f>
        <v/>
      </c>
      <c r="E65" s="43" t="str">
        <f>[1]FINAL!M65</f>
        <v>BRE</v>
      </c>
      <c r="F65" s="44">
        <f>IFERROR(VLOOKUP($E65,Table2!$B$1:$C$21,MATCH("MP",Table2!$B$1:$C$1,0),0),"")</f>
        <v>1</v>
      </c>
      <c r="G65" s="33">
        <f>IFERROR(VLOOKUP(A65,PlayingTime!$B$1:$Z$999,MATCH("Min",PlayingTime!$B$2:$Z$2,0),0),0)</f>
        <v>0</v>
      </c>
      <c r="H65" s="33">
        <f>IFERROR(VLOOKUP(B65,PlayingTime!$B$1:$Z$999,MATCH("Min",PlayingTime!$B$2:$Z$2,0),0),0)</f>
        <v>0</v>
      </c>
      <c r="I65" s="33">
        <f>IFERROR(VLOOKUP(C65,PlayingTime!$B$1:$Z$999,MATCH("Min",PlayingTime!$B$2:$Z$2,0),0),0)</f>
        <v>19</v>
      </c>
      <c r="J65" s="33">
        <f>IFERROR(VLOOKUP(D65,PlayingTime!$B$1:$Z$999,MATCH("Min",PlayingTime!$B$2:$Z$2,0),0),0)</f>
        <v>0</v>
      </c>
      <c r="K65" s="38">
        <f t="shared" si="0"/>
        <v>19</v>
      </c>
      <c r="L65" s="32">
        <f>IFERROR(VLOOKUP(A65,PlayerStats!$B$1:$Z$999,MATCH("xG",PlayerStats!$B$2:$Z$2,0),0),0)</f>
        <v>0</v>
      </c>
      <c r="M65" s="32">
        <f>IFERROR(VLOOKUP(B65,PlayerStats!$B$1:$Z$999,MATCH("xG",PlayerStats!$B$2:$Z$2,0),0),0)</f>
        <v>0</v>
      </c>
      <c r="N65" s="32">
        <f>IFERROR(VLOOKUP(C65,PlayerStats!$B$1:$Z$999,MATCH("xG",PlayerStats!$B$2:$Z$2,0),0),0)</f>
        <v>0</v>
      </c>
      <c r="O65" s="32">
        <f>IFERROR(VLOOKUP(D65,PlayerStats!$B$1:$Z$999,MATCH("xG",PlayerStats!$B$2:$Z$2,0),0),0)</f>
        <v>0</v>
      </c>
      <c r="P65" s="40">
        <f t="shared" si="1"/>
        <v>0</v>
      </c>
      <c r="Q65" s="32">
        <f>IFERROR(VLOOKUP(A65,PlayerStats!$B$1:$Z$999,MATCH("xAG",PlayerStats!$B$2:$Z$2,0),0),0)</f>
        <v>0</v>
      </c>
      <c r="R65" s="32">
        <f>IFERROR(VLOOKUP(B65,PlayerStats!$B$1:$Z$999,MATCH("xAG",PlayerStats!$B$2:$Z$2,0),0),0)</f>
        <v>0</v>
      </c>
      <c r="S65" s="32">
        <f>IFERROR(VLOOKUP(C65,PlayerStats!$B$1:$Z$999,MATCH("xAG",PlayerStats!$B$2:$Z$2,0),0),0)</f>
        <v>0</v>
      </c>
      <c r="T65" s="32">
        <f>IFERROR(VLOOKUP(D65,PlayerStats!$B$1:$Z$999,MATCH("xAG",PlayerStats!$B$2:$Z$2,0),0),0)</f>
        <v>0</v>
      </c>
      <c r="U65" s="40">
        <f t="shared" si="2"/>
        <v>0</v>
      </c>
      <c r="V65" s="42">
        <f t="shared" si="3"/>
        <v>1</v>
      </c>
      <c r="X65" s="43" t="str">
        <f>API!M65&amp;" "&amp;API!V65</f>
        <v>Moussa Diaby</v>
      </c>
      <c r="Y65" s="43">
        <f>API!AC65</f>
        <v>7</v>
      </c>
    </row>
    <row r="66" spans="1:25">
      <c r="A66" s="32" t="str">
        <f>IF([1]FINAL!A66=0,"",[1]FINAL!A66)</f>
        <v>Ollie Watkins</v>
      </c>
      <c r="B66" s="32" t="str">
        <f>IF([1]FINAL!B66=0,"",[1]FINAL!B66)</f>
        <v>Watkins</v>
      </c>
      <c r="C66" s="32" t="str">
        <f>IF([1]FINAL!C66=0,"",[1]FINAL!C66)</f>
        <v/>
      </c>
      <c r="D66" s="32" t="str">
        <f>IF([1]FINAL!D66=0,"",[1]FINAL!D66)</f>
        <v/>
      </c>
      <c r="E66" s="43" t="str">
        <f>[1]FINAL!M66</f>
        <v>AVL</v>
      </c>
      <c r="F66" s="44">
        <f>IFERROR(VLOOKUP($E66,Table2!$B$1:$C$21,MATCH("MP",Table2!$B$1:$C$1,0),0),"")</f>
        <v>1</v>
      </c>
      <c r="G66" s="33">
        <f>IFERROR(VLOOKUP(A66,PlayingTime!$B$1:$Z$999,MATCH("Min",PlayingTime!$B$2:$Z$2,0),0),0)</f>
        <v>90</v>
      </c>
      <c r="H66" s="33">
        <f>IFERROR(VLOOKUP(B66,PlayingTime!$B$1:$Z$999,MATCH("Min",PlayingTime!$B$2:$Z$2,0),0),0)</f>
        <v>0</v>
      </c>
      <c r="I66" s="33">
        <f>IFERROR(VLOOKUP(C66,PlayingTime!$B$1:$Z$999,MATCH("Min",PlayingTime!$B$2:$Z$2,0),0),0)</f>
        <v>0</v>
      </c>
      <c r="J66" s="33">
        <f>IFERROR(VLOOKUP(D66,PlayingTime!$B$1:$Z$999,MATCH("Min",PlayingTime!$B$2:$Z$2,0),0),0)</f>
        <v>0</v>
      </c>
      <c r="K66" s="38">
        <f t="shared" si="0"/>
        <v>90</v>
      </c>
      <c r="L66" s="32">
        <f>IFERROR(VLOOKUP(A66,PlayerStats!$B$1:$Z$999,MATCH("xG",PlayerStats!$B$2:$Z$2,0),0),0)</f>
        <v>0.3</v>
      </c>
      <c r="M66" s="32">
        <f>IFERROR(VLOOKUP(B66,PlayerStats!$B$1:$Z$999,MATCH("xG",PlayerStats!$B$2:$Z$2,0),0),0)</f>
        <v>0</v>
      </c>
      <c r="N66" s="32">
        <f>IFERROR(VLOOKUP(C66,PlayerStats!$B$1:$Z$999,MATCH("xG",PlayerStats!$B$2:$Z$2,0),0),0)</f>
        <v>0</v>
      </c>
      <c r="O66" s="32">
        <f>IFERROR(VLOOKUP(D66,PlayerStats!$B$1:$Z$999,MATCH("xG",PlayerStats!$B$2:$Z$2,0),0),0)</f>
        <v>0</v>
      </c>
      <c r="P66" s="40">
        <f t="shared" si="1"/>
        <v>0.3</v>
      </c>
      <c r="Q66" s="32">
        <f>IFERROR(VLOOKUP(A66,PlayerStats!$B$1:$Z$999,MATCH("xAG",PlayerStats!$B$2:$Z$2,0),0),0)</f>
        <v>0.2</v>
      </c>
      <c r="R66" s="32">
        <f>IFERROR(VLOOKUP(B66,PlayerStats!$B$1:$Z$999,MATCH("xAG",PlayerStats!$B$2:$Z$2,0),0),0)</f>
        <v>0</v>
      </c>
      <c r="S66" s="32">
        <f>IFERROR(VLOOKUP(C66,PlayerStats!$B$1:$Z$999,MATCH("xAG",PlayerStats!$B$2:$Z$2,0),0),0)</f>
        <v>0</v>
      </c>
      <c r="T66" s="32">
        <f>IFERROR(VLOOKUP(D66,PlayerStats!$B$1:$Z$999,MATCH("xAG",PlayerStats!$B$2:$Z$2,0),0),0)</f>
        <v>0</v>
      </c>
      <c r="U66" s="40">
        <f t="shared" si="2"/>
        <v>0.2</v>
      </c>
      <c r="V66" s="42">
        <f t="shared" si="3"/>
        <v>5</v>
      </c>
      <c r="X66" s="43" t="str">
        <f>API!M66&amp;" "&amp;API!V66</f>
        <v>Omari Kellyman</v>
      </c>
      <c r="Y66" s="43">
        <f>API!AC66</f>
        <v>0</v>
      </c>
    </row>
    <row r="67" spans="1:25">
      <c r="A67" s="32" t="str">
        <f>IF([1]FINAL!A67=0,"",[1]FINAL!A67)</f>
        <v>Bryan Mbeumo (More Mins)</v>
      </c>
      <c r="B67" s="32" t="str">
        <f>IF([1]FINAL!B67=0,"",[1]FINAL!B67)</f>
        <v>Mbeumo</v>
      </c>
      <c r="C67" s="32" t="str">
        <f>IF([1]FINAL!C67=0,"",[1]FINAL!C67)</f>
        <v/>
      </c>
      <c r="D67" s="32" t="str">
        <f>IF([1]FINAL!D67=0,"",[1]FINAL!D67)</f>
        <v/>
      </c>
      <c r="E67" s="43" t="str">
        <f>[1]FINAL!M67</f>
        <v>BRE</v>
      </c>
      <c r="F67" s="44">
        <f>IFERROR(VLOOKUP($E67,Table2!$B$1:$C$21,MATCH("MP",Table2!$B$1:$C$1,0),0),"")</f>
        <v>1</v>
      </c>
      <c r="G67" s="33">
        <f>IFERROR(VLOOKUP(A67,PlayingTime!$B$1:$Z$999,MATCH("Min",PlayingTime!$B$2:$Z$2,0),0),0)</f>
        <v>0</v>
      </c>
      <c r="H67" s="33">
        <f>IFERROR(VLOOKUP(B67,PlayingTime!$B$1:$Z$999,MATCH("Min",PlayingTime!$B$2:$Z$2,0),0),0)</f>
        <v>0</v>
      </c>
      <c r="I67" s="33">
        <f>IFERROR(VLOOKUP(C67,PlayingTime!$B$1:$Z$999,MATCH("Min",PlayingTime!$B$2:$Z$2,0),0),0)</f>
        <v>0</v>
      </c>
      <c r="J67" s="33">
        <f>IFERROR(VLOOKUP(D67,PlayingTime!$B$1:$Z$999,MATCH("Min",PlayingTime!$B$2:$Z$2,0),0),0)</f>
        <v>0</v>
      </c>
      <c r="K67" s="38">
        <f t="shared" ref="K67:K130" si="4">G67+H67+I67+J67</f>
        <v>0</v>
      </c>
      <c r="L67" s="32">
        <f>IFERROR(VLOOKUP(A67,PlayerStats!$B$1:$Z$999,MATCH("xG",PlayerStats!$B$2:$Z$2,0),0),0)</f>
        <v>0</v>
      </c>
      <c r="M67" s="32">
        <f>IFERROR(VLOOKUP(B67,PlayerStats!$B$1:$Z$999,MATCH("xG",PlayerStats!$B$2:$Z$2,0),0),0)</f>
        <v>0</v>
      </c>
      <c r="N67" s="32">
        <f>IFERROR(VLOOKUP(C67,PlayerStats!$B$1:$Z$999,MATCH("xG",PlayerStats!$B$2:$Z$2,0),0),0)</f>
        <v>0</v>
      </c>
      <c r="O67" s="32">
        <f>IFERROR(VLOOKUP(D67,PlayerStats!$B$1:$Z$999,MATCH("xG",PlayerStats!$B$2:$Z$2,0),0),0)</f>
        <v>0</v>
      </c>
      <c r="P67" s="40">
        <f t="shared" ref="P67:P130" si="5">L67+M67+N67+O67</f>
        <v>0</v>
      </c>
      <c r="Q67" s="32">
        <f>IFERROR(VLOOKUP(A67,PlayerStats!$B$1:$Z$999,MATCH("xAG",PlayerStats!$B$2:$Z$2,0),0),0)</f>
        <v>0</v>
      </c>
      <c r="R67" s="32">
        <f>IFERROR(VLOOKUP(B67,PlayerStats!$B$1:$Z$999,MATCH("xAG",PlayerStats!$B$2:$Z$2,0),0),0)</f>
        <v>0</v>
      </c>
      <c r="S67" s="32">
        <f>IFERROR(VLOOKUP(C67,PlayerStats!$B$1:$Z$999,MATCH("xAG",PlayerStats!$B$2:$Z$2,0),0),0)</f>
        <v>0</v>
      </c>
      <c r="T67" s="32">
        <f>IFERROR(VLOOKUP(D67,PlayerStats!$B$1:$Z$999,MATCH("xAG",PlayerStats!$B$2:$Z$2,0),0),0)</f>
        <v>0</v>
      </c>
      <c r="U67" s="40">
        <f t="shared" ref="U67:U130" si="6">Q67+R67+S67+T67</f>
        <v>0</v>
      </c>
      <c r="V67" s="42" t="str">
        <f t="shared" ref="V67:V130" si="7">IFERROR(VLOOKUP(A67,$X$1:$Y$1000,MATCH("total_points",$X$1:$Y$1,0),0),"")</f>
        <v/>
      </c>
      <c r="X67" s="43" t="str">
        <f>API!M67&amp;" "&amp;API!V67</f>
        <v>Jaidon Anthony</v>
      </c>
      <c r="Y67" s="43">
        <f>API!AC67</f>
        <v>1</v>
      </c>
    </row>
    <row r="68" spans="1:25">
      <c r="A68" s="32" t="str">
        <f>IF([1]FINAL!A68=0,"",[1]FINAL!A68)</f>
        <v>Rico Henry</v>
      </c>
      <c r="B68" s="32" t="str">
        <f>IF([1]FINAL!B68=0,"",[1]FINAL!B68)</f>
        <v>Henry</v>
      </c>
      <c r="C68" s="32" t="str">
        <f>IF([1]FINAL!C68=0,"",[1]FINAL!C68)</f>
        <v/>
      </c>
      <c r="D68" s="32" t="str">
        <f>IF([1]FINAL!D68=0,"",[1]FINAL!D68)</f>
        <v/>
      </c>
      <c r="E68" s="43" t="str">
        <f>[1]FINAL!M68</f>
        <v>BRE</v>
      </c>
      <c r="F68" s="44">
        <f>IFERROR(VLOOKUP($E68,Table2!$B$1:$C$21,MATCH("MP",Table2!$B$1:$C$1,0),0),"")</f>
        <v>1</v>
      </c>
      <c r="G68" s="33">
        <f>IFERROR(VLOOKUP(A68,PlayingTime!$B$1:$Z$999,MATCH("Min",PlayingTime!$B$2:$Z$2,0),0),0)</f>
        <v>90</v>
      </c>
      <c r="H68" s="33">
        <f>IFERROR(VLOOKUP(B68,PlayingTime!$B$1:$Z$999,MATCH("Min",PlayingTime!$B$2:$Z$2,0),0),0)</f>
        <v>0</v>
      </c>
      <c r="I68" s="33">
        <f>IFERROR(VLOOKUP(C68,PlayingTime!$B$1:$Z$999,MATCH("Min",PlayingTime!$B$2:$Z$2,0),0),0)</f>
        <v>0</v>
      </c>
      <c r="J68" s="33">
        <f>IFERROR(VLOOKUP(D68,PlayingTime!$B$1:$Z$999,MATCH("Min",PlayingTime!$B$2:$Z$2,0),0),0)</f>
        <v>0</v>
      </c>
      <c r="K68" s="38">
        <f t="shared" si="4"/>
        <v>90</v>
      </c>
      <c r="L68" s="32">
        <f>IFERROR(VLOOKUP(A68,PlayerStats!$B$1:$Z$999,MATCH("xG",PlayerStats!$B$2:$Z$2,0),0),0)</f>
        <v>0</v>
      </c>
      <c r="M68" s="32">
        <f>IFERROR(VLOOKUP(B68,PlayerStats!$B$1:$Z$999,MATCH("xG",PlayerStats!$B$2:$Z$2,0),0),0)</f>
        <v>0</v>
      </c>
      <c r="N68" s="32">
        <f>IFERROR(VLOOKUP(C68,PlayerStats!$B$1:$Z$999,MATCH("xG",PlayerStats!$B$2:$Z$2,0),0),0)</f>
        <v>0</v>
      </c>
      <c r="O68" s="32">
        <f>IFERROR(VLOOKUP(D68,PlayerStats!$B$1:$Z$999,MATCH("xG",PlayerStats!$B$2:$Z$2,0),0),0)</f>
        <v>0</v>
      </c>
      <c r="P68" s="40">
        <f t="shared" si="5"/>
        <v>0</v>
      </c>
      <c r="Q68" s="32">
        <f>IFERROR(VLOOKUP(A68,PlayerStats!$B$1:$Z$999,MATCH("xAG",PlayerStats!$B$2:$Z$2,0),0),0)</f>
        <v>0.7</v>
      </c>
      <c r="R68" s="32">
        <f>IFERROR(VLOOKUP(B68,PlayerStats!$B$1:$Z$999,MATCH("xAG",PlayerStats!$B$2:$Z$2,0),0),0)</f>
        <v>0</v>
      </c>
      <c r="S68" s="32">
        <f>IFERROR(VLOOKUP(C68,PlayerStats!$B$1:$Z$999,MATCH("xAG",PlayerStats!$B$2:$Z$2,0),0),0)</f>
        <v>0</v>
      </c>
      <c r="T68" s="32">
        <f>IFERROR(VLOOKUP(D68,PlayerStats!$B$1:$Z$999,MATCH("xAG",PlayerStats!$B$2:$Z$2,0),0),0)</f>
        <v>0</v>
      </c>
      <c r="U68" s="40">
        <f t="shared" si="6"/>
        <v>0.7</v>
      </c>
      <c r="V68" s="42">
        <f t="shared" si="7"/>
        <v>4</v>
      </c>
      <c r="X68" s="43" t="str">
        <f>API!M68&amp;" "&amp;API!V68</f>
        <v>Philip Billing</v>
      </c>
      <c r="Y68" s="43">
        <f>API!AC68</f>
        <v>2</v>
      </c>
    </row>
    <row r="69" spans="1:25">
      <c r="A69" s="32" t="str">
        <f>IF([1]FINAL!A69=0,"",[1]FINAL!A69)</f>
        <v>Michail Antonio</v>
      </c>
      <c r="B69" s="32" t="str">
        <f>IF([1]FINAL!B69=0,"",[1]FINAL!B69)</f>
        <v>Antonio</v>
      </c>
      <c r="C69" s="32" t="str">
        <f>IF([1]FINAL!C69=0,"",[1]FINAL!C69)</f>
        <v/>
      </c>
      <c r="D69" s="32" t="str">
        <f>IF([1]FINAL!D69=0,"",[1]FINAL!D69)</f>
        <v/>
      </c>
      <c r="E69" s="43" t="str">
        <f>[1]FINAL!M69</f>
        <v>WHU</v>
      </c>
      <c r="F69" s="44">
        <f>IFERROR(VLOOKUP($E69,Table2!$B$1:$C$21,MATCH("MP",Table2!$B$1:$C$1,0),0),"")</f>
        <v>1</v>
      </c>
      <c r="G69" s="33">
        <f>IFERROR(VLOOKUP(A69,PlayingTime!$B$1:$Z$999,MATCH("Min",PlayingTime!$B$2:$Z$2,0),0),0)</f>
        <v>77</v>
      </c>
      <c r="H69" s="33">
        <f>IFERROR(VLOOKUP(B69,PlayingTime!$B$1:$Z$999,MATCH("Min",PlayingTime!$B$2:$Z$2,0),0),0)</f>
        <v>0</v>
      </c>
      <c r="I69" s="33">
        <f>IFERROR(VLOOKUP(C69,PlayingTime!$B$1:$Z$999,MATCH("Min",PlayingTime!$B$2:$Z$2,0),0),0)</f>
        <v>0</v>
      </c>
      <c r="J69" s="33">
        <f>IFERROR(VLOOKUP(D69,PlayingTime!$B$1:$Z$999,MATCH("Min",PlayingTime!$B$2:$Z$2,0),0),0)</f>
        <v>0</v>
      </c>
      <c r="K69" s="38">
        <f t="shared" si="4"/>
        <v>77</v>
      </c>
      <c r="L69" s="32">
        <f>IFERROR(VLOOKUP(A69,PlayerStats!$B$1:$Z$999,MATCH("xG",PlayerStats!$B$2:$Z$2,0),0),0)</f>
        <v>0</v>
      </c>
      <c r="M69" s="32">
        <f>IFERROR(VLOOKUP(B69,PlayerStats!$B$1:$Z$999,MATCH("xG",PlayerStats!$B$2:$Z$2,0),0),0)</f>
        <v>0</v>
      </c>
      <c r="N69" s="32">
        <f>IFERROR(VLOOKUP(C69,PlayerStats!$B$1:$Z$999,MATCH("xG",PlayerStats!$B$2:$Z$2,0),0),0)</f>
        <v>0</v>
      </c>
      <c r="O69" s="32">
        <f>IFERROR(VLOOKUP(D69,PlayerStats!$B$1:$Z$999,MATCH("xG",PlayerStats!$B$2:$Z$2,0),0),0)</f>
        <v>0</v>
      </c>
      <c r="P69" s="40">
        <f t="shared" si="5"/>
        <v>0</v>
      </c>
      <c r="Q69" s="32">
        <f>IFERROR(VLOOKUP(A69,PlayerStats!$B$1:$Z$999,MATCH("xAG",PlayerStats!$B$2:$Z$2,0),0),0)</f>
        <v>0</v>
      </c>
      <c r="R69" s="32">
        <f>IFERROR(VLOOKUP(B69,PlayerStats!$B$1:$Z$999,MATCH("xAG",PlayerStats!$B$2:$Z$2,0),0),0)</f>
        <v>0</v>
      </c>
      <c r="S69" s="32">
        <f>IFERROR(VLOOKUP(C69,PlayerStats!$B$1:$Z$999,MATCH("xAG",PlayerStats!$B$2:$Z$2,0),0),0)</f>
        <v>0</v>
      </c>
      <c r="T69" s="32">
        <f>IFERROR(VLOOKUP(D69,PlayerStats!$B$1:$Z$999,MATCH("xAG",PlayerStats!$B$2:$Z$2,0),0),0)</f>
        <v>0</v>
      </c>
      <c r="U69" s="40">
        <f t="shared" si="6"/>
        <v>0</v>
      </c>
      <c r="V69" s="42">
        <f t="shared" si="7"/>
        <v>1</v>
      </c>
      <c r="X69" s="43" t="str">
        <f>API!M69&amp;" "&amp;API!V69</f>
        <v>David Brooks</v>
      </c>
      <c r="Y69" s="43">
        <f>API!AC69</f>
        <v>2</v>
      </c>
    </row>
    <row r="70" spans="1:25">
      <c r="A70" s="32" t="str">
        <f>IF([1]FINAL!A70=0,"",[1]FINAL!A70)</f>
        <v>Harvey Elliott</v>
      </c>
      <c r="B70" s="32" t="str">
        <f>IF([1]FINAL!B70=0,"",[1]FINAL!B70)</f>
        <v>Elliott</v>
      </c>
      <c r="C70" s="32" t="str">
        <f>IF([1]FINAL!C70=0,"",[1]FINAL!C70)</f>
        <v/>
      </c>
      <c r="D70" s="32" t="str">
        <f>IF([1]FINAL!D70=0,"",[1]FINAL!D70)</f>
        <v/>
      </c>
      <c r="E70" s="43" t="str">
        <f>[1]FINAL!M70</f>
        <v>LIV</v>
      </c>
      <c r="F70" s="44">
        <f>IFERROR(VLOOKUP($E70,Table2!$B$1:$C$21,MATCH("MP",Table2!$B$1:$C$1,0),0),"")</f>
        <v>1</v>
      </c>
      <c r="G70" s="33">
        <f>IFERROR(VLOOKUP(A70,PlayingTime!$B$1:$Z$999,MATCH("Min",PlayingTime!$B$2:$Z$2,0),0),0)</f>
        <v>14</v>
      </c>
      <c r="H70" s="33">
        <f>IFERROR(VLOOKUP(B70,PlayingTime!$B$1:$Z$999,MATCH("Min",PlayingTime!$B$2:$Z$2,0),0),0)</f>
        <v>0</v>
      </c>
      <c r="I70" s="33">
        <f>IFERROR(VLOOKUP(C70,PlayingTime!$B$1:$Z$999,MATCH("Min",PlayingTime!$B$2:$Z$2,0),0),0)</f>
        <v>0</v>
      </c>
      <c r="J70" s="33">
        <f>IFERROR(VLOOKUP(D70,PlayingTime!$B$1:$Z$999,MATCH("Min",PlayingTime!$B$2:$Z$2,0),0),0)</f>
        <v>0</v>
      </c>
      <c r="K70" s="38">
        <f t="shared" si="4"/>
        <v>14</v>
      </c>
      <c r="L70" s="32">
        <f>IFERROR(VLOOKUP(A70,PlayerStats!$B$1:$Z$999,MATCH("xG",PlayerStats!$B$2:$Z$2,0),0),0)</f>
        <v>0</v>
      </c>
      <c r="M70" s="32">
        <f>IFERROR(VLOOKUP(B70,PlayerStats!$B$1:$Z$999,MATCH("xG",PlayerStats!$B$2:$Z$2,0),0),0)</f>
        <v>0</v>
      </c>
      <c r="N70" s="32">
        <f>IFERROR(VLOOKUP(C70,PlayerStats!$B$1:$Z$999,MATCH("xG",PlayerStats!$B$2:$Z$2,0),0),0)</f>
        <v>0</v>
      </c>
      <c r="O70" s="32">
        <f>IFERROR(VLOOKUP(D70,PlayerStats!$B$1:$Z$999,MATCH("xG",PlayerStats!$B$2:$Z$2,0),0),0)</f>
        <v>0</v>
      </c>
      <c r="P70" s="40">
        <f t="shared" si="5"/>
        <v>0</v>
      </c>
      <c r="Q70" s="32">
        <f>IFERROR(VLOOKUP(A70,PlayerStats!$B$1:$Z$999,MATCH("xAG",PlayerStats!$B$2:$Z$2,0),0),0)</f>
        <v>0</v>
      </c>
      <c r="R70" s="32">
        <f>IFERROR(VLOOKUP(B70,PlayerStats!$B$1:$Z$999,MATCH("xAG",PlayerStats!$B$2:$Z$2,0),0),0)</f>
        <v>0</v>
      </c>
      <c r="S70" s="32">
        <f>IFERROR(VLOOKUP(C70,PlayerStats!$B$1:$Z$999,MATCH("xAG",PlayerStats!$B$2:$Z$2,0),0),0)</f>
        <v>0</v>
      </c>
      <c r="T70" s="32">
        <f>IFERROR(VLOOKUP(D70,PlayerStats!$B$1:$Z$999,MATCH("xAG",PlayerStats!$B$2:$Z$2,0),0),0)</f>
        <v>0</v>
      </c>
      <c r="U70" s="40">
        <f t="shared" si="6"/>
        <v>0</v>
      </c>
      <c r="V70" s="42">
        <f t="shared" si="7"/>
        <v>1</v>
      </c>
      <c r="X70" s="43" t="str">
        <f>API!M70&amp;" "&amp;API!V70</f>
        <v>Ryan Christie</v>
      </c>
      <c r="Y70" s="43">
        <f>API!AC70</f>
        <v>2</v>
      </c>
    </row>
    <row r="71" spans="1:25">
      <c r="A71" s="32" t="str">
        <f>IF([1]FINAL!A71=0,"",[1]FINAL!A71)</f>
        <v>Bruno Borges Fernandes</v>
      </c>
      <c r="B71" s="32" t="str">
        <f>IF([1]FINAL!B71=0,"",[1]FINAL!B71)</f>
        <v>B.Fernandes</v>
      </c>
      <c r="C71" s="32" t="str">
        <f>IF([1]FINAL!C71=0,"",[1]FINAL!C71)</f>
        <v>Bruno Fernandes</v>
      </c>
      <c r="D71" s="32" t="str">
        <f>IF([1]FINAL!D71=0,"",[1]FINAL!D71)</f>
        <v/>
      </c>
      <c r="E71" s="43" t="str">
        <f>[1]FINAL!M71</f>
        <v>MUN</v>
      </c>
      <c r="F71" s="44">
        <f>IFERROR(VLOOKUP($E71,Table2!$B$1:$C$21,MATCH("MP",Table2!$B$1:$C$1,0),0),"")</f>
        <v>1</v>
      </c>
      <c r="G71" s="33">
        <f>IFERROR(VLOOKUP(A71,PlayingTime!$B$1:$Z$999,MATCH("Min",PlayingTime!$B$2:$Z$2,0),0),0)</f>
        <v>0</v>
      </c>
      <c r="H71" s="33">
        <f>IFERROR(VLOOKUP(B71,PlayingTime!$B$1:$Z$999,MATCH("Min",PlayingTime!$B$2:$Z$2,0),0),0)</f>
        <v>0</v>
      </c>
      <c r="I71" s="33">
        <f>IFERROR(VLOOKUP(C71,PlayingTime!$B$1:$Z$999,MATCH("Min",PlayingTime!$B$2:$Z$2,0),0),0)</f>
        <v>90</v>
      </c>
      <c r="J71" s="33">
        <f>IFERROR(VLOOKUP(D71,PlayingTime!$B$1:$Z$999,MATCH("Min",PlayingTime!$B$2:$Z$2,0),0),0)</f>
        <v>0</v>
      </c>
      <c r="K71" s="38">
        <f t="shared" si="4"/>
        <v>90</v>
      </c>
      <c r="L71" s="32">
        <f>IFERROR(VLOOKUP(A71,PlayerStats!$B$1:$Z$999,MATCH("xG",PlayerStats!$B$2:$Z$2,0),0),0)</f>
        <v>0</v>
      </c>
      <c r="M71" s="32">
        <f>IFERROR(VLOOKUP(B71,PlayerStats!$B$1:$Z$999,MATCH("xG",PlayerStats!$B$2:$Z$2,0),0),0)</f>
        <v>0</v>
      </c>
      <c r="N71" s="32">
        <f>IFERROR(VLOOKUP(C71,PlayerStats!$B$1:$Z$999,MATCH("xG",PlayerStats!$B$2:$Z$2,0),0),0)</f>
        <v>0</v>
      </c>
      <c r="O71" s="32">
        <f>IFERROR(VLOOKUP(D71,PlayerStats!$B$1:$Z$999,MATCH("xG",PlayerStats!$B$2:$Z$2,0),0),0)</f>
        <v>0</v>
      </c>
      <c r="P71" s="40">
        <f t="shared" si="5"/>
        <v>0</v>
      </c>
      <c r="Q71" s="32">
        <f>IFERROR(VLOOKUP(A71,PlayerStats!$B$1:$Z$999,MATCH("xAG",PlayerStats!$B$2:$Z$2,0),0),0)</f>
        <v>0</v>
      </c>
      <c r="R71" s="32">
        <f>IFERROR(VLOOKUP(B71,PlayerStats!$B$1:$Z$999,MATCH("xAG",PlayerStats!$B$2:$Z$2,0),0),0)</f>
        <v>0</v>
      </c>
      <c r="S71" s="32">
        <f>IFERROR(VLOOKUP(C71,PlayerStats!$B$1:$Z$999,MATCH("xAG",PlayerStats!$B$2:$Z$2,0),0),0)</f>
        <v>0.4</v>
      </c>
      <c r="T71" s="32">
        <f>IFERROR(VLOOKUP(D71,PlayerStats!$B$1:$Z$999,MATCH("xAG",PlayerStats!$B$2:$Z$2,0),0),0)</f>
        <v>0</v>
      </c>
      <c r="U71" s="40">
        <f t="shared" si="6"/>
        <v>0.4</v>
      </c>
      <c r="V71" s="42">
        <f t="shared" si="7"/>
        <v>3</v>
      </c>
      <c r="X71" s="43" t="str">
        <f>API!M71&amp;" "&amp;API!V71</f>
        <v>Lewis Cook</v>
      </c>
      <c r="Y71" s="43">
        <f>API!AC71</f>
        <v>0</v>
      </c>
    </row>
    <row r="72" spans="1:25">
      <c r="A72" s="32" t="str">
        <f>IF([1]FINAL!A72=0,"",[1]FINAL!A72)</f>
        <v>Douglas Luiz Soares de Paulo</v>
      </c>
      <c r="B72" s="32" t="str">
        <f>IF([1]FINAL!B72=0,"",[1]FINAL!B72)</f>
        <v>Douglas Luiz</v>
      </c>
      <c r="C72" s="32" t="str">
        <f>IF([1]FINAL!C72=0,"",[1]FINAL!C72)</f>
        <v/>
      </c>
      <c r="D72" s="32" t="str">
        <f>IF([1]FINAL!D72=0,"",[1]FINAL!D72)</f>
        <v/>
      </c>
      <c r="E72" s="43" t="str">
        <f>[1]FINAL!M72</f>
        <v>AVL</v>
      </c>
      <c r="F72" s="44">
        <f>IFERROR(VLOOKUP($E72,Table2!$B$1:$C$21,MATCH("MP",Table2!$B$1:$C$1,0),0),"")</f>
        <v>1</v>
      </c>
      <c r="G72" s="33">
        <f>IFERROR(VLOOKUP(A72,PlayingTime!$B$1:$Z$999,MATCH("Min",PlayingTime!$B$2:$Z$2,0),0),0)</f>
        <v>0</v>
      </c>
      <c r="H72" s="33">
        <f>IFERROR(VLOOKUP(B72,PlayingTime!$B$1:$Z$999,MATCH("Min",PlayingTime!$B$2:$Z$2,0),0),0)</f>
        <v>90</v>
      </c>
      <c r="I72" s="33">
        <f>IFERROR(VLOOKUP(C72,PlayingTime!$B$1:$Z$999,MATCH("Min",PlayingTime!$B$2:$Z$2,0),0),0)</f>
        <v>0</v>
      </c>
      <c r="J72" s="33">
        <f>IFERROR(VLOOKUP(D72,PlayingTime!$B$1:$Z$999,MATCH("Min",PlayingTime!$B$2:$Z$2,0),0),0)</f>
        <v>0</v>
      </c>
      <c r="K72" s="38">
        <f t="shared" si="4"/>
        <v>90</v>
      </c>
      <c r="L72" s="32">
        <f>IFERROR(VLOOKUP(A72,PlayerStats!$B$1:$Z$999,MATCH("xG",PlayerStats!$B$2:$Z$2,0),0),0)</f>
        <v>0</v>
      </c>
      <c r="M72" s="32">
        <f>IFERROR(VLOOKUP(B72,PlayerStats!$B$1:$Z$999,MATCH("xG",PlayerStats!$B$2:$Z$2,0),0),0)</f>
        <v>0.2</v>
      </c>
      <c r="N72" s="32">
        <f>IFERROR(VLOOKUP(C72,PlayerStats!$B$1:$Z$999,MATCH("xG",PlayerStats!$B$2:$Z$2,0),0),0)</f>
        <v>0</v>
      </c>
      <c r="O72" s="32">
        <f>IFERROR(VLOOKUP(D72,PlayerStats!$B$1:$Z$999,MATCH("xG",PlayerStats!$B$2:$Z$2,0),0),0)</f>
        <v>0</v>
      </c>
      <c r="P72" s="40">
        <f t="shared" si="5"/>
        <v>0.2</v>
      </c>
      <c r="Q72" s="32">
        <f>IFERROR(VLOOKUP(A72,PlayerStats!$B$1:$Z$999,MATCH("xAG",PlayerStats!$B$2:$Z$2,0),0),0)</f>
        <v>0</v>
      </c>
      <c r="R72" s="32">
        <f>IFERROR(VLOOKUP(B72,PlayerStats!$B$1:$Z$999,MATCH("xAG",PlayerStats!$B$2:$Z$2,0),0),0)</f>
        <v>0.1</v>
      </c>
      <c r="S72" s="32">
        <f>IFERROR(VLOOKUP(C72,PlayerStats!$B$1:$Z$999,MATCH("xAG",PlayerStats!$B$2:$Z$2,0),0),0)</f>
        <v>0</v>
      </c>
      <c r="T72" s="32">
        <f>IFERROR(VLOOKUP(D72,PlayerStats!$B$1:$Z$999,MATCH("xAG",PlayerStats!$B$2:$Z$2,0),0),0)</f>
        <v>0</v>
      </c>
      <c r="U72" s="40">
        <f t="shared" si="6"/>
        <v>0.1</v>
      </c>
      <c r="V72" s="42">
        <f t="shared" si="7"/>
        <v>1</v>
      </c>
      <c r="X72" s="43" t="str">
        <f>API!M72&amp;" "&amp;API!V72</f>
        <v>Siriki Dembélé</v>
      </c>
      <c r="Y72" s="43">
        <f>API!AC72</f>
        <v>0</v>
      </c>
    </row>
    <row r="73" spans="1:25">
      <c r="A73" s="32" t="str">
        <f>IF([1]FINAL!A73=0,"",[1]FINAL!A73)</f>
        <v>Eberechi Eze</v>
      </c>
      <c r="B73" s="32" t="str">
        <f>IF([1]FINAL!B73=0,"",[1]FINAL!B73)</f>
        <v>Eze</v>
      </c>
      <c r="C73" s="32" t="str">
        <f>IF([1]FINAL!C73=0,"",[1]FINAL!C73)</f>
        <v/>
      </c>
      <c r="D73" s="32" t="str">
        <f>IF([1]FINAL!D73=0,"",[1]FINAL!D73)</f>
        <v/>
      </c>
      <c r="E73" s="43" t="str">
        <f>[1]FINAL!M73</f>
        <v>CRY</v>
      </c>
      <c r="F73" s="44">
        <f>IFERROR(VLOOKUP($E73,Table2!$B$1:$C$21,MATCH("MP",Table2!$B$1:$C$1,0),0),"")</f>
        <v>1</v>
      </c>
      <c r="G73" s="33">
        <f>IFERROR(VLOOKUP(A73,PlayingTime!$B$1:$Z$999,MATCH("Min",PlayingTime!$B$2:$Z$2,0),0),0)</f>
        <v>90</v>
      </c>
      <c r="H73" s="33">
        <f>IFERROR(VLOOKUP(B73,PlayingTime!$B$1:$Z$999,MATCH("Min",PlayingTime!$B$2:$Z$2,0),0),0)</f>
        <v>0</v>
      </c>
      <c r="I73" s="33">
        <f>IFERROR(VLOOKUP(C73,PlayingTime!$B$1:$Z$999,MATCH("Min",PlayingTime!$B$2:$Z$2,0),0),0)</f>
        <v>0</v>
      </c>
      <c r="J73" s="33">
        <f>IFERROR(VLOOKUP(D73,PlayingTime!$B$1:$Z$999,MATCH("Min",PlayingTime!$B$2:$Z$2,0),0),0)</f>
        <v>0</v>
      </c>
      <c r="K73" s="38">
        <f t="shared" si="4"/>
        <v>90</v>
      </c>
      <c r="L73" s="32">
        <f>IFERROR(VLOOKUP(A73,PlayerStats!$B$1:$Z$999,MATCH("xG",PlayerStats!$B$2:$Z$2,0),0),0)</f>
        <v>0.5</v>
      </c>
      <c r="M73" s="32">
        <f>IFERROR(VLOOKUP(B73,PlayerStats!$B$1:$Z$999,MATCH("xG",PlayerStats!$B$2:$Z$2,0),0),0)</f>
        <v>0</v>
      </c>
      <c r="N73" s="32">
        <f>IFERROR(VLOOKUP(C73,PlayerStats!$B$1:$Z$999,MATCH("xG",PlayerStats!$B$2:$Z$2,0),0),0)</f>
        <v>0</v>
      </c>
      <c r="O73" s="32">
        <f>IFERROR(VLOOKUP(D73,PlayerStats!$B$1:$Z$999,MATCH("xG",PlayerStats!$B$2:$Z$2,0),0),0)</f>
        <v>0</v>
      </c>
      <c r="P73" s="40">
        <f t="shared" si="5"/>
        <v>0.5</v>
      </c>
      <c r="Q73" s="32">
        <f>IFERROR(VLOOKUP(A73,PlayerStats!$B$1:$Z$999,MATCH("xAG",PlayerStats!$B$2:$Z$2,0),0),0)</f>
        <v>0.5</v>
      </c>
      <c r="R73" s="32">
        <f>IFERROR(VLOOKUP(B73,PlayerStats!$B$1:$Z$999,MATCH("xAG",PlayerStats!$B$2:$Z$2,0),0),0)</f>
        <v>0</v>
      </c>
      <c r="S73" s="32">
        <f>IFERROR(VLOOKUP(C73,PlayerStats!$B$1:$Z$999,MATCH("xAG",PlayerStats!$B$2:$Z$2,0),0),0)</f>
        <v>0</v>
      </c>
      <c r="T73" s="32">
        <f>IFERROR(VLOOKUP(D73,PlayerStats!$B$1:$Z$999,MATCH("xAG",PlayerStats!$B$2:$Z$2,0),0),0)</f>
        <v>0</v>
      </c>
      <c r="U73" s="40">
        <f t="shared" si="6"/>
        <v>0.5</v>
      </c>
      <c r="V73" s="42">
        <f t="shared" si="7"/>
        <v>3</v>
      </c>
      <c r="X73" s="43" t="str">
        <f>API!M73&amp;" "&amp;API!V73</f>
        <v>Ryan Fredericks</v>
      </c>
      <c r="Y73" s="43">
        <f>API!AC73</f>
        <v>0</v>
      </c>
    </row>
    <row r="74" spans="1:25">
      <c r="A74" s="32" t="str">
        <f>IF([1]FINAL!A74=0,"",[1]FINAL!A74)</f>
        <v>Moussa Diaby</v>
      </c>
      <c r="B74" s="32" t="str">
        <f>IF([1]FINAL!B74=0,"",[1]FINAL!B74)</f>
        <v>Diaby</v>
      </c>
      <c r="C74" s="32" t="str">
        <f>IF([1]FINAL!C74=0,"",[1]FINAL!C74)</f>
        <v/>
      </c>
      <c r="D74" s="32" t="str">
        <f>IF([1]FINAL!D74=0,"",[1]FINAL!D74)</f>
        <v/>
      </c>
      <c r="E74" s="43" t="str">
        <f>[1]FINAL!M74</f>
        <v>AVL</v>
      </c>
      <c r="F74" s="44">
        <f>IFERROR(VLOOKUP($E74,Table2!$B$1:$C$21,MATCH("MP",Table2!$B$1:$C$1,0),0),"")</f>
        <v>1</v>
      </c>
      <c r="G74" s="33">
        <f>IFERROR(VLOOKUP(A74,PlayingTime!$B$1:$Z$999,MATCH("Min",PlayingTime!$B$2:$Z$2,0),0),0)</f>
        <v>86</v>
      </c>
      <c r="H74" s="33">
        <f>IFERROR(VLOOKUP(B74,PlayingTime!$B$1:$Z$999,MATCH("Min",PlayingTime!$B$2:$Z$2,0),0),0)</f>
        <v>0</v>
      </c>
      <c r="I74" s="33">
        <f>IFERROR(VLOOKUP(C74,PlayingTime!$B$1:$Z$999,MATCH("Min",PlayingTime!$B$2:$Z$2,0),0),0)</f>
        <v>0</v>
      </c>
      <c r="J74" s="33">
        <f>IFERROR(VLOOKUP(D74,PlayingTime!$B$1:$Z$999,MATCH("Min",PlayingTime!$B$2:$Z$2,0),0),0)</f>
        <v>0</v>
      </c>
      <c r="K74" s="38">
        <f t="shared" si="4"/>
        <v>86</v>
      </c>
      <c r="L74" s="32">
        <f>IFERROR(VLOOKUP(A74,PlayerStats!$B$1:$Z$999,MATCH("xG",PlayerStats!$B$2:$Z$2,0),0),0)</f>
        <v>0.3</v>
      </c>
      <c r="M74" s="32">
        <f>IFERROR(VLOOKUP(B74,PlayerStats!$B$1:$Z$999,MATCH("xG",PlayerStats!$B$2:$Z$2,0),0),0)</f>
        <v>0</v>
      </c>
      <c r="N74" s="32">
        <f>IFERROR(VLOOKUP(C74,PlayerStats!$B$1:$Z$999,MATCH("xG",PlayerStats!$B$2:$Z$2,0),0),0)</f>
        <v>0</v>
      </c>
      <c r="O74" s="32">
        <f>IFERROR(VLOOKUP(D74,PlayerStats!$B$1:$Z$999,MATCH("xG",PlayerStats!$B$2:$Z$2,0),0),0)</f>
        <v>0</v>
      </c>
      <c r="P74" s="40">
        <f t="shared" si="5"/>
        <v>0.3</v>
      </c>
      <c r="Q74" s="32">
        <f>IFERROR(VLOOKUP(A74,PlayerStats!$B$1:$Z$999,MATCH("xAG",PlayerStats!$B$2:$Z$2,0),0),0)</f>
        <v>0.3</v>
      </c>
      <c r="R74" s="32">
        <f>IFERROR(VLOOKUP(B74,PlayerStats!$B$1:$Z$999,MATCH("xAG",PlayerStats!$B$2:$Z$2,0),0),0)</f>
        <v>0</v>
      </c>
      <c r="S74" s="32">
        <f>IFERROR(VLOOKUP(C74,PlayerStats!$B$1:$Z$999,MATCH("xAG",PlayerStats!$B$2:$Z$2,0),0),0)</f>
        <v>0</v>
      </c>
      <c r="T74" s="32">
        <f>IFERROR(VLOOKUP(D74,PlayerStats!$B$1:$Z$999,MATCH("xAG",PlayerStats!$B$2:$Z$2,0),0),0)</f>
        <v>0</v>
      </c>
      <c r="U74" s="40">
        <f t="shared" si="6"/>
        <v>0.3</v>
      </c>
      <c r="V74" s="42">
        <f t="shared" si="7"/>
        <v>7</v>
      </c>
      <c r="X74" s="43" t="str">
        <f>API!M74&amp;" "&amp;API!V74</f>
        <v>James Hill</v>
      </c>
      <c r="Y74" s="43">
        <f>API!AC74</f>
        <v>1</v>
      </c>
    </row>
    <row r="75" spans="1:25">
      <c r="A75" s="32" t="str">
        <f>IF([1]FINAL!A75=0,"",[1]FINAL!A75)</f>
        <v>Darwin Núñez Ribeiro</v>
      </c>
      <c r="B75" s="32" t="str">
        <f>IF([1]FINAL!B75=0,"",[1]FINAL!B75)</f>
        <v>Darwin</v>
      </c>
      <c r="C75" s="32" t="str">
        <f>IF([1]FINAL!C75=0,"",[1]FINAL!C75)</f>
        <v>Darwin Núñez</v>
      </c>
      <c r="D75" s="32" t="str">
        <f>IF([1]FINAL!D75=0,"",[1]FINAL!D75)</f>
        <v>Darwin Nunez</v>
      </c>
      <c r="E75" s="43" t="str">
        <f>[1]FINAL!M75</f>
        <v>LIV</v>
      </c>
      <c r="F75" s="44">
        <f>IFERROR(VLOOKUP($E75,Table2!$B$1:$C$21,MATCH("MP",Table2!$B$1:$C$1,0),0),"")</f>
        <v>1</v>
      </c>
      <c r="G75" s="33">
        <f>IFERROR(VLOOKUP(A75,PlayingTime!$B$1:$Z$999,MATCH("Min",PlayingTime!$B$2:$Z$2,0),0),0)</f>
        <v>0</v>
      </c>
      <c r="H75" s="33">
        <f>IFERROR(VLOOKUP(B75,PlayingTime!$B$1:$Z$999,MATCH("Min",PlayingTime!$B$2:$Z$2,0),0),0)</f>
        <v>0</v>
      </c>
      <c r="I75" s="33">
        <f>IFERROR(VLOOKUP(C75,PlayingTime!$B$1:$Z$999,MATCH("Min",PlayingTime!$B$2:$Z$2,0),0),0)</f>
        <v>25</v>
      </c>
      <c r="J75" s="33">
        <f>IFERROR(VLOOKUP(D75,PlayingTime!$B$1:$Z$999,MATCH("Min",PlayingTime!$B$2:$Z$2,0),0),0)</f>
        <v>0</v>
      </c>
      <c r="K75" s="38">
        <f t="shared" si="4"/>
        <v>25</v>
      </c>
      <c r="L75" s="32">
        <f>IFERROR(VLOOKUP(A75,PlayerStats!$B$1:$Z$999,MATCH("xG",PlayerStats!$B$2:$Z$2,0),0),0)</f>
        <v>0</v>
      </c>
      <c r="M75" s="32">
        <f>IFERROR(VLOOKUP(B75,PlayerStats!$B$1:$Z$999,MATCH("xG",PlayerStats!$B$2:$Z$2,0),0),0)</f>
        <v>0</v>
      </c>
      <c r="N75" s="32">
        <f>IFERROR(VLOOKUP(C75,PlayerStats!$B$1:$Z$999,MATCH("xG",PlayerStats!$B$2:$Z$2,0),0),0)</f>
        <v>0</v>
      </c>
      <c r="O75" s="32">
        <f>IFERROR(VLOOKUP(D75,PlayerStats!$B$1:$Z$999,MATCH("xG",PlayerStats!$B$2:$Z$2,0),0),0)</f>
        <v>0</v>
      </c>
      <c r="P75" s="40">
        <f t="shared" si="5"/>
        <v>0</v>
      </c>
      <c r="Q75" s="32">
        <f>IFERROR(VLOOKUP(A75,PlayerStats!$B$1:$Z$999,MATCH("xAG",PlayerStats!$B$2:$Z$2,0),0),0)</f>
        <v>0</v>
      </c>
      <c r="R75" s="32">
        <f>IFERROR(VLOOKUP(B75,PlayerStats!$B$1:$Z$999,MATCH("xAG",PlayerStats!$B$2:$Z$2,0),0),0)</f>
        <v>0</v>
      </c>
      <c r="S75" s="32">
        <f>IFERROR(VLOOKUP(C75,PlayerStats!$B$1:$Z$999,MATCH("xAG",PlayerStats!$B$2:$Z$2,0),0),0)</f>
        <v>0</v>
      </c>
      <c r="T75" s="32">
        <f>IFERROR(VLOOKUP(D75,PlayerStats!$B$1:$Z$999,MATCH("xAG",PlayerStats!$B$2:$Z$2,0),0),0)</f>
        <v>0</v>
      </c>
      <c r="U75" s="40">
        <f t="shared" si="6"/>
        <v>0</v>
      </c>
      <c r="V75" s="42">
        <f t="shared" si="7"/>
        <v>1</v>
      </c>
      <c r="X75" s="43" t="str">
        <f>API!M75&amp;" "&amp;API!V75</f>
        <v>Lloyd Kelly</v>
      </c>
      <c r="Y75" s="43">
        <f>API!AC75</f>
        <v>0</v>
      </c>
    </row>
    <row r="76" spans="1:25">
      <c r="A76" s="32" t="str">
        <f>IF([1]FINAL!A76=0,"",[1]FINAL!A76)</f>
        <v>Neal Maupay</v>
      </c>
      <c r="B76" s="32" t="str">
        <f>IF([1]FINAL!B76=0,"",[1]FINAL!B76)</f>
        <v>Maupay</v>
      </c>
      <c r="C76" s="32" t="str">
        <f>IF([1]FINAL!C76=0,"",[1]FINAL!C76)</f>
        <v/>
      </c>
      <c r="D76" s="32" t="str">
        <f>IF([1]FINAL!D76=0,"",[1]FINAL!D76)</f>
        <v/>
      </c>
      <c r="E76" s="43" t="str">
        <f>[1]FINAL!M76</f>
        <v>EVE</v>
      </c>
      <c r="F76" s="44">
        <f>IFERROR(VLOOKUP($E76,Table2!$B$1:$C$21,MATCH("MP",Table2!$B$1:$C$1,0),0),"")</f>
        <v>1</v>
      </c>
      <c r="G76" s="33">
        <f>IFERROR(VLOOKUP(A76,PlayingTime!$B$1:$Z$999,MATCH("Min",PlayingTime!$B$2:$Z$2,0),0),0)</f>
        <v>71</v>
      </c>
      <c r="H76" s="33">
        <f>IFERROR(VLOOKUP(B76,PlayingTime!$B$1:$Z$999,MATCH("Min",PlayingTime!$B$2:$Z$2,0),0),0)</f>
        <v>0</v>
      </c>
      <c r="I76" s="33">
        <f>IFERROR(VLOOKUP(C76,PlayingTime!$B$1:$Z$999,MATCH("Min",PlayingTime!$B$2:$Z$2,0),0),0)</f>
        <v>0</v>
      </c>
      <c r="J76" s="33">
        <f>IFERROR(VLOOKUP(D76,PlayingTime!$B$1:$Z$999,MATCH("Min",PlayingTime!$B$2:$Z$2,0),0),0)</f>
        <v>0</v>
      </c>
      <c r="K76" s="38">
        <f t="shared" si="4"/>
        <v>71</v>
      </c>
      <c r="L76" s="32">
        <f>IFERROR(VLOOKUP(A76,PlayerStats!$B$1:$Z$999,MATCH("xG",PlayerStats!$B$2:$Z$2,0),0),0)</f>
        <v>1.3</v>
      </c>
      <c r="M76" s="32">
        <f>IFERROR(VLOOKUP(B76,PlayerStats!$B$1:$Z$999,MATCH("xG",PlayerStats!$B$2:$Z$2,0),0),0)</f>
        <v>0</v>
      </c>
      <c r="N76" s="32">
        <f>IFERROR(VLOOKUP(C76,PlayerStats!$B$1:$Z$999,MATCH("xG",PlayerStats!$B$2:$Z$2,0),0),0)</f>
        <v>0</v>
      </c>
      <c r="O76" s="32">
        <f>IFERROR(VLOOKUP(D76,PlayerStats!$B$1:$Z$999,MATCH("xG",PlayerStats!$B$2:$Z$2,0),0),0)</f>
        <v>0</v>
      </c>
      <c r="P76" s="40">
        <f t="shared" si="5"/>
        <v>1.3</v>
      </c>
      <c r="Q76" s="32">
        <f>IFERROR(VLOOKUP(A76,PlayerStats!$B$1:$Z$999,MATCH("xAG",PlayerStats!$B$2:$Z$2,0),0),0)</f>
        <v>0.1</v>
      </c>
      <c r="R76" s="32">
        <f>IFERROR(VLOOKUP(B76,PlayerStats!$B$1:$Z$999,MATCH("xAG",PlayerStats!$B$2:$Z$2,0),0),0)</f>
        <v>0</v>
      </c>
      <c r="S76" s="32">
        <f>IFERROR(VLOOKUP(C76,PlayerStats!$B$1:$Z$999,MATCH("xAG",PlayerStats!$B$2:$Z$2,0),0),0)</f>
        <v>0</v>
      </c>
      <c r="T76" s="32">
        <f>IFERROR(VLOOKUP(D76,PlayerStats!$B$1:$Z$999,MATCH("xAG",PlayerStats!$B$2:$Z$2,0),0),0)</f>
        <v>0</v>
      </c>
      <c r="U76" s="40">
        <f t="shared" si="6"/>
        <v>0.1</v>
      </c>
      <c r="V76" s="42">
        <f t="shared" si="7"/>
        <v>2</v>
      </c>
      <c r="X76" s="43" t="str">
        <f>API!M76&amp;" "&amp;API!V76</f>
        <v>Gavin Kilkenny</v>
      </c>
      <c r="Y76" s="43">
        <f>API!AC76</f>
        <v>0</v>
      </c>
    </row>
    <row r="77" spans="1:25">
      <c r="A77" s="32" t="str">
        <f>IF([1]FINAL!A77=0,"",[1]FINAL!A77)</f>
        <v>Destiny Udogie</v>
      </c>
      <c r="B77" s="32" t="str">
        <f>IF([1]FINAL!B77=0,"",[1]FINAL!B77)</f>
        <v>Udogie</v>
      </c>
      <c r="C77" s="32" t="str">
        <f>IF([1]FINAL!C77=0,"",[1]FINAL!C77)</f>
        <v/>
      </c>
      <c r="D77" s="32" t="str">
        <f>IF([1]FINAL!D77=0,"",[1]FINAL!D77)</f>
        <v/>
      </c>
      <c r="E77" s="43" t="str">
        <f>[1]FINAL!M77</f>
        <v>TOT</v>
      </c>
      <c r="F77" s="44">
        <f>IFERROR(VLOOKUP($E77,Table2!$B$1:$C$21,MATCH("MP",Table2!$B$1:$C$1,0),0),"")</f>
        <v>1</v>
      </c>
      <c r="G77" s="33">
        <f>IFERROR(VLOOKUP(A77,PlayingTime!$B$1:$Z$999,MATCH("Min",PlayingTime!$B$2:$Z$2,0),0),0)</f>
        <v>90</v>
      </c>
      <c r="H77" s="33">
        <f>IFERROR(VLOOKUP(B77,PlayingTime!$B$1:$Z$999,MATCH("Min",PlayingTime!$B$2:$Z$2,0),0),0)</f>
        <v>0</v>
      </c>
      <c r="I77" s="33">
        <f>IFERROR(VLOOKUP(C77,PlayingTime!$B$1:$Z$999,MATCH("Min",PlayingTime!$B$2:$Z$2,0),0),0)</f>
        <v>0</v>
      </c>
      <c r="J77" s="33">
        <f>IFERROR(VLOOKUP(D77,PlayingTime!$B$1:$Z$999,MATCH("Min",PlayingTime!$B$2:$Z$2,0),0),0)</f>
        <v>0</v>
      </c>
      <c r="K77" s="38">
        <f t="shared" si="4"/>
        <v>90</v>
      </c>
      <c r="L77" s="32">
        <f>IFERROR(VLOOKUP(A77,PlayerStats!$B$1:$Z$999,MATCH("xG",PlayerStats!$B$2:$Z$2,0),0),0)</f>
        <v>0</v>
      </c>
      <c r="M77" s="32">
        <f>IFERROR(VLOOKUP(B77,PlayerStats!$B$1:$Z$999,MATCH("xG",PlayerStats!$B$2:$Z$2,0),0),0)</f>
        <v>0</v>
      </c>
      <c r="N77" s="32">
        <f>IFERROR(VLOOKUP(C77,PlayerStats!$B$1:$Z$999,MATCH("xG",PlayerStats!$B$2:$Z$2,0),0),0)</f>
        <v>0</v>
      </c>
      <c r="O77" s="32">
        <f>IFERROR(VLOOKUP(D77,PlayerStats!$B$1:$Z$999,MATCH("xG",PlayerStats!$B$2:$Z$2,0),0),0)</f>
        <v>0</v>
      </c>
      <c r="P77" s="40">
        <f t="shared" si="5"/>
        <v>0</v>
      </c>
      <c r="Q77" s="32">
        <f>IFERROR(VLOOKUP(A77,PlayerStats!$B$1:$Z$999,MATCH("xAG",PlayerStats!$B$2:$Z$2,0),0),0)</f>
        <v>0</v>
      </c>
      <c r="R77" s="32">
        <f>IFERROR(VLOOKUP(B77,PlayerStats!$B$1:$Z$999,MATCH("xAG",PlayerStats!$B$2:$Z$2,0),0),0)</f>
        <v>0</v>
      </c>
      <c r="S77" s="32">
        <f>IFERROR(VLOOKUP(C77,PlayerStats!$B$1:$Z$999,MATCH("xAG",PlayerStats!$B$2:$Z$2,0),0),0)</f>
        <v>0</v>
      </c>
      <c r="T77" s="32">
        <f>IFERROR(VLOOKUP(D77,PlayerStats!$B$1:$Z$999,MATCH("xAG",PlayerStats!$B$2:$Z$2,0),0),0)</f>
        <v>0</v>
      </c>
      <c r="U77" s="40">
        <f t="shared" si="6"/>
        <v>0</v>
      </c>
      <c r="V77" s="42">
        <f t="shared" si="7"/>
        <v>1</v>
      </c>
      <c r="X77" s="43" t="str">
        <f>API!M77&amp;" "&amp;API!V77</f>
        <v>Justin Kluivert</v>
      </c>
      <c r="Y77" s="43">
        <f>API!AC77</f>
        <v>1</v>
      </c>
    </row>
    <row r="78" spans="1:25">
      <c r="A78" s="32" t="str">
        <f>IF([1]FINAL!A78=0,"",[1]FINAL!A78)</f>
        <v>Lucas Digne</v>
      </c>
      <c r="B78" s="32" t="str">
        <f>IF([1]FINAL!B78=0,"",[1]FINAL!B78)</f>
        <v>Digne</v>
      </c>
      <c r="C78" s="32" t="str">
        <f>IF([1]FINAL!C78=0,"",[1]FINAL!C78)</f>
        <v/>
      </c>
      <c r="D78" s="32" t="str">
        <f>IF([1]FINAL!D78=0,"",[1]FINAL!D78)</f>
        <v/>
      </c>
      <c r="E78" s="43" t="str">
        <f>[1]FINAL!M78</f>
        <v>AVL</v>
      </c>
      <c r="F78" s="44">
        <f>IFERROR(VLOOKUP($E78,Table2!$B$1:$C$21,MATCH("MP",Table2!$B$1:$C$1,0),0),"")</f>
        <v>1</v>
      </c>
      <c r="G78" s="33">
        <f>IFERROR(VLOOKUP(A78,PlayingTime!$B$1:$Z$999,MATCH("Min",PlayingTime!$B$2:$Z$2,0),0),0)</f>
        <v>90</v>
      </c>
      <c r="H78" s="33">
        <f>IFERROR(VLOOKUP(B78,PlayingTime!$B$1:$Z$999,MATCH("Min",PlayingTime!$B$2:$Z$2,0),0),0)</f>
        <v>0</v>
      </c>
      <c r="I78" s="33">
        <f>IFERROR(VLOOKUP(C78,PlayingTime!$B$1:$Z$999,MATCH("Min",PlayingTime!$B$2:$Z$2,0),0),0)</f>
        <v>0</v>
      </c>
      <c r="J78" s="33">
        <f>IFERROR(VLOOKUP(D78,PlayingTime!$B$1:$Z$999,MATCH("Min",PlayingTime!$B$2:$Z$2,0),0),0)</f>
        <v>0</v>
      </c>
      <c r="K78" s="38">
        <f t="shared" si="4"/>
        <v>90</v>
      </c>
      <c r="L78" s="32">
        <f>IFERROR(VLOOKUP(A78,PlayerStats!$B$1:$Z$999,MATCH("xG",PlayerStats!$B$2:$Z$2,0),0),0)</f>
        <v>0</v>
      </c>
      <c r="M78" s="32">
        <f>IFERROR(VLOOKUP(B78,PlayerStats!$B$1:$Z$999,MATCH("xG",PlayerStats!$B$2:$Z$2,0),0),0)</f>
        <v>0</v>
      </c>
      <c r="N78" s="32">
        <f>IFERROR(VLOOKUP(C78,PlayerStats!$B$1:$Z$999,MATCH("xG",PlayerStats!$B$2:$Z$2,0),0),0)</f>
        <v>0</v>
      </c>
      <c r="O78" s="32">
        <f>IFERROR(VLOOKUP(D78,PlayerStats!$B$1:$Z$999,MATCH("xG",PlayerStats!$B$2:$Z$2,0),0),0)</f>
        <v>0</v>
      </c>
      <c r="P78" s="40">
        <f t="shared" si="5"/>
        <v>0</v>
      </c>
      <c r="Q78" s="32">
        <f>IFERROR(VLOOKUP(A78,PlayerStats!$B$1:$Z$999,MATCH("xAG",PlayerStats!$B$2:$Z$2,0),0),0)</f>
        <v>0.2</v>
      </c>
      <c r="R78" s="32">
        <f>IFERROR(VLOOKUP(B78,PlayerStats!$B$1:$Z$999,MATCH("xAG",PlayerStats!$B$2:$Z$2,0),0),0)</f>
        <v>0</v>
      </c>
      <c r="S78" s="32">
        <f>IFERROR(VLOOKUP(C78,PlayerStats!$B$1:$Z$999,MATCH("xAG",PlayerStats!$B$2:$Z$2,0),0),0)</f>
        <v>0</v>
      </c>
      <c r="T78" s="32">
        <f>IFERROR(VLOOKUP(D78,PlayerStats!$B$1:$Z$999,MATCH("xAG",PlayerStats!$B$2:$Z$2,0),0),0)</f>
        <v>0</v>
      </c>
      <c r="U78" s="40">
        <f t="shared" si="6"/>
        <v>0.2</v>
      </c>
      <c r="V78" s="42">
        <f t="shared" si="7"/>
        <v>-1</v>
      </c>
      <c r="X78" s="43" t="str">
        <f>API!M78&amp;" "&amp;API!V78</f>
        <v>Jamal Lowe</v>
      </c>
      <c r="Y78" s="43">
        <f>API!AC78</f>
        <v>0</v>
      </c>
    </row>
    <row r="79" spans="1:25">
      <c r="A79" s="32" t="str">
        <f>IF([1]FINAL!A79=0,"",[1]FINAL!A79)</f>
        <v>Emiliano Martínez Romero</v>
      </c>
      <c r="B79" s="32" t="str">
        <f>IF([1]FINAL!B79=0,"",[1]FINAL!B79)</f>
        <v>Martinez</v>
      </c>
      <c r="C79" s="32" t="str">
        <f>IF([1]FINAL!C79=0,"",[1]FINAL!C79)</f>
        <v>Emiliano Martínez</v>
      </c>
      <c r="D79" s="32" t="str">
        <f>IF([1]FINAL!D79=0,"",[1]FINAL!D79)</f>
        <v/>
      </c>
      <c r="E79" s="43" t="str">
        <f>[1]FINAL!M79</f>
        <v>AVL</v>
      </c>
      <c r="F79" s="44">
        <f>IFERROR(VLOOKUP($E79,Table2!$B$1:$C$21,MATCH("MP",Table2!$B$1:$C$1,0),0),"")</f>
        <v>1</v>
      </c>
      <c r="G79" s="33">
        <f>IFERROR(VLOOKUP(A79,PlayingTime!$B$1:$Z$999,MATCH("Min",PlayingTime!$B$2:$Z$2,0),0),0)</f>
        <v>0</v>
      </c>
      <c r="H79" s="33">
        <f>IFERROR(VLOOKUP(B79,PlayingTime!$B$1:$Z$999,MATCH("Min",PlayingTime!$B$2:$Z$2,0),0),0)</f>
        <v>0</v>
      </c>
      <c r="I79" s="33">
        <f>IFERROR(VLOOKUP(C79,PlayingTime!$B$1:$Z$999,MATCH("Min",PlayingTime!$B$2:$Z$2,0),0),0)</f>
        <v>90</v>
      </c>
      <c r="J79" s="33">
        <f>IFERROR(VLOOKUP(D79,PlayingTime!$B$1:$Z$999,MATCH("Min",PlayingTime!$B$2:$Z$2,0),0),0)</f>
        <v>0</v>
      </c>
      <c r="K79" s="38">
        <f t="shared" si="4"/>
        <v>90</v>
      </c>
      <c r="L79" s="32">
        <f>IFERROR(VLOOKUP(A79,PlayerStats!$B$1:$Z$999,MATCH("xG",PlayerStats!$B$2:$Z$2,0),0),0)</f>
        <v>0</v>
      </c>
      <c r="M79" s="32">
        <f>IFERROR(VLOOKUP(B79,PlayerStats!$B$1:$Z$999,MATCH("xG",PlayerStats!$B$2:$Z$2,0),0),0)</f>
        <v>0</v>
      </c>
      <c r="N79" s="32">
        <f>IFERROR(VLOOKUP(C79,PlayerStats!$B$1:$Z$999,MATCH("xG",PlayerStats!$B$2:$Z$2,0),0),0)</f>
        <v>0</v>
      </c>
      <c r="O79" s="32">
        <f>IFERROR(VLOOKUP(D79,PlayerStats!$B$1:$Z$999,MATCH("xG",PlayerStats!$B$2:$Z$2,0),0),0)</f>
        <v>0</v>
      </c>
      <c r="P79" s="40">
        <f t="shared" si="5"/>
        <v>0</v>
      </c>
      <c r="Q79" s="32">
        <f>IFERROR(VLOOKUP(A79,PlayerStats!$B$1:$Z$999,MATCH("xAG",PlayerStats!$B$2:$Z$2,0),0),0)</f>
        <v>0</v>
      </c>
      <c r="R79" s="32">
        <f>IFERROR(VLOOKUP(B79,PlayerStats!$B$1:$Z$999,MATCH("xAG",PlayerStats!$B$2:$Z$2,0),0),0)</f>
        <v>0</v>
      </c>
      <c r="S79" s="32">
        <f>IFERROR(VLOOKUP(C79,PlayerStats!$B$1:$Z$999,MATCH("xAG",PlayerStats!$B$2:$Z$2,0),0),0)</f>
        <v>0</v>
      </c>
      <c r="T79" s="32">
        <f>IFERROR(VLOOKUP(D79,PlayerStats!$B$1:$Z$999,MATCH("xAG",PlayerStats!$B$2:$Z$2,0),0),0)</f>
        <v>0</v>
      </c>
      <c r="U79" s="40">
        <f t="shared" si="6"/>
        <v>0</v>
      </c>
      <c r="V79" s="42">
        <f t="shared" si="7"/>
        <v>1</v>
      </c>
      <c r="X79" s="43" t="str">
        <f>API!M79&amp;" "&amp;API!V79</f>
        <v>Emiliano Marcondes</v>
      </c>
      <c r="Y79" s="43">
        <f>API!AC79</f>
        <v>0</v>
      </c>
    </row>
    <row r="80" spans="1:25">
      <c r="A80" s="32" t="str">
        <f>IF([1]FINAL!A80=0,"",[1]FINAL!A80)</f>
        <v>Sven Botman</v>
      </c>
      <c r="B80" s="32" t="str">
        <f>IF([1]FINAL!B80=0,"",[1]FINAL!B80)</f>
        <v>Botman</v>
      </c>
      <c r="C80" s="32" t="str">
        <f>IF([1]FINAL!C80=0,"",[1]FINAL!C80)</f>
        <v/>
      </c>
      <c r="D80" s="32" t="str">
        <f>IF([1]FINAL!D80=0,"",[1]FINAL!D80)</f>
        <v/>
      </c>
      <c r="E80" s="43" t="str">
        <f>[1]FINAL!M80</f>
        <v>NEW</v>
      </c>
      <c r="F80" s="44">
        <f>IFERROR(VLOOKUP($E80,Table2!$B$1:$C$21,MATCH("MP",Table2!$B$1:$C$1,0),0),"")</f>
        <v>1</v>
      </c>
      <c r="G80" s="33">
        <f>IFERROR(VLOOKUP(A80,PlayingTime!$B$1:$Z$999,MATCH("Min",PlayingTime!$B$2:$Z$2,0),0),0)</f>
        <v>90</v>
      </c>
      <c r="H80" s="33">
        <f>IFERROR(VLOOKUP(B80,PlayingTime!$B$1:$Z$999,MATCH("Min",PlayingTime!$B$2:$Z$2,0),0),0)</f>
        <v>0</v>
      </c>
      <c r="I80" s="33">
        <f>IFERROR(VLOOKUP(C80,PlayingTime!$B$1:$Z$999,MATCH("Min",PlayingTime!$B$2:$Z$2,0),0),0)</f>
        <v>0</v>
      </c>
      <c r="J80" s="33">
        <f>IFERROR(VLOOKUP(D80,PlayingTime!$B$1:$Z$999,MATCH("Min",PlayingTime!$B$2:$Z$2,0),0),0)</f>
        <v>0</v>
      </c>
      <c r="K80" s="38">
        <f t="shared" si="4"/>
        <v>90</v>
      </c>
      <c r="L80" s="32">
        <f>IFERROR(VLOOKUP(A80,PlayerStats!$B$1:$Z$999,MATCH("xG",PlayerStats!$B$2:$Z$2,0),0),0)</f>
        <v>0.1</v>
      </c>
      <c r="M80" s="32">
        <f>IFERROR(VLOOKUP(B80,PlayerStats!$B$1:$Z$999,MATCH("xG",PlayerStats!$B$2:$Z$2,0),0),0)</f>
        <v>0</v>
      </c>
      <c r="N80" s="32">
        <f>IFERROR(VLOOKUP(C80,PlayerStats!$B$1:$Z$999,MATCH("xG",PlayerStats!$B$2:$Z$2,0),0),0)</f>
        <v>0</v>
      </c>
      <c r="O80" s="32">
        <f>IFERROR(VLOOKUP(D80,PlayerStats!$B$1:$Z$999,MATCH("xG",PlayerStats!$B$2:$Z$2,0),0),0)</f>
        <v>0</v>
      </c>
      <c r="P80" s="40">
        <f t="shared" si="5"/>
        <v>0.1</v>
      </c>
      <c r="Q80" s="32">
        <f>IFERROR(VLOOKUP(A80,PlayerStats!$B$1:$Z$999,MATCH("xAG",PlayerStats!$B$2:$Z$2,0),0),0)</f>
        <v>0.4</v>
      </c>
      <c r="R80" s="32">
        <f>IFERROR(VLOOKUP(B80,PlayerStats!$B$1:$Z$999,MATCH("xAG",PlayerStats!$B$2:$Z$2,0),0),0)</f>
        <v>0</v>
      </c>
      <c r="S80" s="32">
        <f>IFERROR(VLOOKUP(C80,PlayerStats!$B$1:$Z$999,MATCH("xAG",PlayerStats!$B$2:$Z$2,0),0),0)</f>
        <v>0</v>
      </c>
      <c r="T80" s="32">
        <f>IFERROR(VLOOKUP(D80,PlayerStats!$B$1:$Z$999,MATCH("xAG",PlayerStats!$B$2:$Z$2,0),0),0)</f>
        <v>0</v>
      </c>
      <c r="U80" s="40">
        <f t="shared" si="6"/>
        <v>0.4</v>
      </c>
      <c r="V80" s="42">
        <f t="shared" si="7"/>
        <v>5</v>
      </c>
      <c r="X80" s="43" t="str">
        <f>API!M80&amp;" "&amp;API!V80</f>
        <v>Chris Mepham</v>
      </c>
      <c r="Y80" s="43">
        <f>API!AC80</f>
        <v>0</v>
      </c>
    </row>
    <row r="81" spans="1:25">
      <c r="A81" s="32" t="str">
        <f>IF([1]FINAL!A81=0,"",[1]FINAL!A81)</f>
        <v>Issa Diop</v>
      </c>
      <c r="B81" s="32" t="str">
        <f>IF([1]FINAL!B81=0,"",[1]FINAL!B81)</f>
        <v>Diop</v>
      </c>
      <c r="C81" s="32" t="str">
        <f>IF([1]FINAL!C81=0,"",[1]FINAL!C81)</f>
        <v/>
      </c>
      <c r="D81" s="32" t="str">
        <f>IF([1]FINAL!D81=0,"",[1]FINAL!D81)</f>
        <v/>
      </c>
      <c r="E81" s="43" t="str">
        <f>[1]FINAL!M81</f>
        <v>FUL</v>
      </c>
      <c r="F81" s="44">
        <f>IFERROR(VLOOKUP($E81,Table2!$B$1:$C$21,MATCH("MP",Table2!$B$1:$C$1,0),0),"")</f>
        <v>1</v>
      </c>
      <c r="G81" s="33">
        <f>IFERROR(VLOOKUP(A81,PlayingTime!$B$1:$Z$999,MATCH("Min",PlayingTime!$B$2:$Z$2,0),0),0)</f>
        <v>90</v>
      </c>
      <c r="H81" s="33">
        <f>IFERROR(VLOOKUP(B81,PlayingTime!$B$1:$Z$999,MATCH("Min",PlayingTime!$B$2:$Z$2,0),0),0)</f>
        <v>0</v>
      </c>
      <c r="I81" s="33">
        <f>IFERROR(VLOOKUP(C81,PlayingTime!$B$1:$Z$999,MATCH("Min",PlayingTime!$B$2:$Z$2,0),0),0)</f>
        <v>0</v>
      </c>
      <c r="J81" s="33">
        <f>IFERROR(VLOOKUP(D81,PlayingTime!$B$1:$Z$999,MATCH("Min",PlayingTime!$B$2:$Z$2,0),0),0)</f>
        <v>0</v>
      </c>
      <c r="K81" s="38">
        <f t="shared" si="4"/>
        <v>90</v>
      </c>
      <c r="L81" s="32">
        <f>IFERROR(VLOOKUP(A81,PlayerStats!$B$1:$Z$999,MATCH("xG",PlayerStats!$B$2:$Z$2,0),0),0)</f>
        <v>0</v>
      </c>
      <c r="M81" s="32">
        <f>IFERROR(VLOOKUP(B81,PlayerStats!$B$1:$Z$999,MATCH("xG",PlayerStats!$B$2:$Z$2,0),0),0)</f>
        <v>0</v>
      </c>
      <c r="N81" s="32">
        <f>IFERROR(VLOOKUP(C81,PlayerStats!$B$1:$Z$999,MATCH("xG",PlayerStats!$B$2:$Z$2,0),0),0)</f>
        <v>0</v>
      </c>
      <c r="O81" s="32">
        <f>IFERROR(VLOOKUP(D81,PlayerStats!$B$1:$Z$999,MATCH("xG",PlayerStats!$B$2:$Z$2,0),0),0)</f>
        <v>0</v>
      </c>
      <c r="P81" s="40">
        <f t="shared" si="5"/>
        <v>0</v>
      </c>
      <c r="Q81" s="32">
        <f>IFERROR(VLOOKUP(A81,PlayerStats!$B$1:$Z$999,MATCH("xAG",PlayerStats!$B$2:$Z$2,0),0),0)</f>
        <v>0</v>
      </c>
      <c r="R81" s="32">
        <f>IFERROR(VLOOKUP(B81,PlayerStats!$B$1:$Z$999,MATCH("xAG",PlayerStats!$B$2:$Z$2,0),0),0)</f>
        <v>0</v>
      </c>
      <c r="S81" s="32">
        <f>IFERROR(VLOOKUP(C81,PlayerStats!$B$1:$Z$999,MATCH("xAG",PlayerStats!$B$2:$Z$2,0),0),0)</f>
        <v>0</v>
      </c>
      <c r="T81" s="32">
        <f>IFERROR(VLOOKUP(D81,PlayerStats!$B$1:$Z$999,MATCH("xAG",PlayerStats!$B$2:$Z$2,0),0),0)</f>
        <v>0</v>
      </c>
      <c r="U81" s="40">
        <f t="shared" si="6"/>
        <v>0</v>
      </c>
      <c r="V81" s="42">
        <f t="shared" si="7"/>
        <v>8</v>
      </c>
      <c r="X81" s="43" t="str">
        <f>API!M81&amp;" "&amp;API!V81</f>
        <v>Kieffer Moore</v>
      </c>
      <c r="Y81" s="43">
        <f>API!AC81</f>
        <v>1</v>
      </c>
    </row>
    <row r="82" spans="1:25">
      <c r="A82" s="32" t="str">
        <f>IF([1]FINAL!A82=0,"",[1]FINAL!A82)</f>
        <v>Nathan Collins</v>
      </c>
      <c r="B82" s="32" t="str">
        <f>IF([1]FINAL!B82=0,"",[1]FINAL!B82)</f>
        <v>Collins</v>
      </c>
      <c r="C82" s="32" t="str">
        <f>IF([1]FINAL!C82=0,"",[1]FINAL!C82)</f>
        <v/>
      </c>
      <c r="D82" s="32" t="str">
        <f>IF([1]FINAL!D82=0,"",[1]FINAL!D82)</f>
        <v/>
      </c>
      <c r="E82" s="43" t="str">
        <f>[1]FINAL!M82</f>
        <v>BRE</v>
      </c>
      <c r="F82" s="44">
        <f>IFERROR(VLOOKUP($E82,Table2!$B$1:$C$21,MATCH("MP",Table2!$B$1:$C$1,0),0),"")</f>
        <v>1</v>
      </c>
      <c r="G82" s="33">
        <f>IFERROR(VLOOKUP(A82,PlayingTime!$B$1:$Z$999,MATCH("Min",PlayingTime!$B$2:$Z$2,0),0),0)</f>
        <v>90</v>
      </c>
      <c r="H82" s="33">
        <f>IFERROR(VLOOKUP(B82,PlayingTime!$B$1:$Z$999,MATCH("Min",PlayingTime!$B$2:$Z$2,0),0),0)</f>
        <v>0</v>
      </c>
      <c r="I82" s="33">
        <f>IFERROR(VLOOKUP(C82,PlayingTime!$B$1:$Z$999,MATCH("Min",PlayingTime!$B$2:$Z$2,0),0),0)</f>
        <v>0</v>
      </c>
      <c r="J82" s="33">
        <f>IFERROR(VLOOKUP(D82,PlayingTime!$B$1:$Z$999,MATCH("Min",PlayingTime!$B$2:$Z$2,0),0),0)</f>
        <v>0</v>
      </c>
      <c r="K82" s="38">
        <f t="shared" si="4"/>
        <v>90</v>
      </c>
      <c r="L82" s="32">
        <f>IFERROR(VLOOKUP(A82,PlayerStats!$B$1:$Z$999,MATCH("xG",PlayerStats!$B$2:$Z$2,0),0),0)</f>
        <v>0</v>
      </c>
      <c r="M82" s="32">
        <f>IFERROR(VLOOKUP(B82,PlayerStats!$B$1:$Z$999,MATCH("xG",PlayerStats!$B$2:$Z$2,0),0),0)</f>
        <v>0</v>
      </c>
      <c r="N82" s="32">
        <f>IFERROR(VLOOKUP(C82,PlayerStats!$B$1:$Z$999,MATCH("xG",PlayerStats!$B$2:$Z$2,0),0),0)</f>
        <v>0</v>
      </c>
      <c r="O82" s="32">
        <f>IFERROR(VLOOKUP(D82,PlayerStats!$B$1:$Z$999,MATCH("xG",PlayerStats!$B$2:$Z$2,0),0),0)</f>
        <v>0</v>
      </c>
      <c r="P82" s="40">
        <f t="shared" si="5"/>
        <v>0</v>
      </c>
      <c r="Q82" s="32">
        <f>IFERROR(VLOOKUP(A82,PlayerStats!$B$1:$Z$999,MATCH("xAG",PlayerStats!$B$2:$Z$2,0),0),0)</f>
        <v>0</v>
      </c>
      <c r="R82" s="32">
        <f>IFERROR(VLOOKUP(B82,PlayerStats!$B$1:$Z$999,MATCH("xAG",PlayerStats!$B$2:$Z$2,0),0),0)</f>
        <v>0</v>
      </c>
      <c r="S82" s="32">
        <f>IFERROR(VLOOKUP(C82,PlayerStats!$B$1:$Z$999,MATCH("xAG",PlayerStats!$B$2:$Z$2,0),0),0)</f>
        <v>0</v>
      </c>
      <c r="T82" s="32">
        <f>IFERROR(VLOOKUP(D82,PlayerStats!$B$1:$Z$999,MATCH("xAG",PlayerStats!$B$2:$Z$2,0),0),0)</f>
        <v>0</v>
      </c>
      <c r="U82" s="40">
        <f t="shared" si="6"/>
        <v>0</v>
      </c>
      <c r="V82" s="42">
        <f t="shared" si="7"/>
        <v>1</v>
      </c>
      <c r="X82" s="43" t="str">
        <f>API!M82&amp;" "&amp;API!V82</f>
        <v>Norberto Murara Neto</v>
      </c>
      <c r="Y82" s="43">
        <f>API!AC82</f>
        <v>2</v>
      </c>
    </row>
    <row r="83" spans="1:25">
      <c r="A83" s="32" t="str">
        <f>IF([1]FINAL!A83=0,"",[1]FINAL!A83)</f>
        <v>Aaron Ramsdale</v>
      </c>
      <c r="B83" s="32" t="str">
        <f>IF([1]FINAL!B83=0,"",[1]FINAL!B83)</f>
        <v>Ramsdale</v>
      </c>
      <c r="C83" s="32" t="str">
        <f>IF([1]FINAL!C83=0,"",[1]FINAL!C83)</f>
        <v/>
      </c>
      <c r="D83" s="32" t="str">
        <f>IF([1]FINAL!D83=0,"",[1]FINAL!D83)</f>
        <v/>
      </c>
      <c r="E83" s="43" t="str">
        <f>[1]FINAL!M83</f>
        <v>ARS</v>
      </c>
      <c r="F83" s="44">
        <f>IFERROR(VLOOKUP($E83,Table2!$B$1:$C$21,MATCH("MP",Table2!$B$1:$C$1,0),0),"")</f>
        <v>1</v>
      </c>
      <c r="G83" s="33">
        <f>IFERROR(VLOOKUP(A83,PlayingTime!$B$1:$Z$999,MATCH("Min",PlayingTime!$B$2:$Z$2,0),0),0)</f>
        <v>90</v>
      </c>
      <c r="H83" s="33">
        <f>IFERROR(VLOOKUP(B83,PlayingTime!$B$1:$Z$999,MATCH("Min",PlayingTime!$B$2:$Z$2,0),0),0)</f>
        <v>0</v>
      </c>
      <c r="I83" s="33">
        <f>IFERROR(VLOOKUP(C83,PlayingTime!$B$1:$Z$999,MATCH("Min",PlayingTime!$B$2:$Z$2,0),0),0)</f>
        <v>0</v>
      </c>
      <c r="J83" s="33">
        <f>IFERROR(VLOOKUP(D83,PlayingTime!$B$1:$Z$999,MATCH("Min",PlayingTime!$B$2:$Z$2,0),0),0)</f>
        <v>0</v>
      </c>
      <c r="K83" s="38">
        <f t="shared" si="4"/>
        <v>90</v>
      </c>
      <c r="L83" s="32">
        <f>IFERROR(VLOOKUP(A83,PlayerStats!$B$1:$Z$999,MATCH("xG",PlayerStats!$B$2:$Z$2,0),0),0)</f>
        <v>0</v>
      </c>
      <c r="M83" s="32">
        <f>IFERROR(VLOOKUP(B83,PlayerStats!$B$1:$Z$999,MATCH("xG",PlayerStats!$B$2:$Z$2,0),0),0)</f>
        <v>0</v>
      </c>
      <c r="N83" s="32">
        <f>IFERROR(VLOOKUP(C83,PlayerStats!$B$1:$Z$999,MATCH("xG",PlayerStats!$B$2:$Z$2,0),0),0)</f>
        <v>0</v>
      </c>
      <c r="O83" s="32">
        <f>IFERROR(VLOOKUP(D83,PlayerStats!$B$1:$Z$999,MATCH("xG",PlayerStats!$B$2:$Z$2,0),0),0)</f>
        <v>0</v>
      </c>
      <c r="P83" s="40">
        <f t="shared" si="5"/>
        <v>0</v>
      </c>
      <c r="Q83" s="32">
        <f>IFERROR(VLOOKUP(A83,PlayerStats!$B$1:$Z$999,MATCH("xAG",PlayerStats!$B$2:$Z$2,0),0),0)</f>
        <v>0</v>
      </c>
      <c r="R83" s="32">
        <f>IFERROR(VLOOKUP(B83,PlayerStats!$B$1:$Z$999,MATCH("xAG",PlayerStats!$B$2:$Z$2,0),0),0)</f>
        <v>0</v>
      </c>
      <c r="S83" s="32">
        <f>IFERROR(VLOOKUP(C83,PlayerStats!$B$1:$Z$999,MATCH("xAG",PlayerStats!$B$2:$Z$2,0),0),0)</f>
        <v>0</v>
      </c>
      <c r="T83" s="32">
        <f>IFERROR(VLOOKUP(D83,PlayerStats!$B$1:$Z$999,MATCH("xAG",PlayerStats!$B$2:$Z$2,0),0),0)</f>
        <v>0</v>
      </c>
      <c r="U83" s="40">
        <f t="shared" si="6"/>
        <v>0</v>
      </c>
      <c r="V83" s="42">
        <f t="shared" si="7"/>
        <v>2</v>
      </c>
      <c r="X83" s="43" t="str">
        <f>API!M83&amp;" "&amp;API!V83</f>
        <v>Dango Ouattara</v>
      </c>
      <c r="Y83" s="43">
        <f>API!AC83</f>
        <v>0</v>
      </c>
    </row>
    <row r="84" spans="1:25">
      <c r="A84" s="32" t="str">
        <f>IF([1]FINAL!A84=0,"",[1]FINAL!A84)</f>
        <v>Jordan Ayew</v>
      </c>
      <c r="B84" s="32" t="str">
        <f>IF([1]FINAL!B84=0,"",[1]FINAL!B84)</f>
        <v>J.Ayew</v>
      </c>
      <c r="C84" s="32" t="str">
        <f>IF([1]FINAL!C84=0,"",[1]FINAL!C84)</f>
        <v/>
      </c>
      <c r="D84" s="32" t="str">
        <f>IF([1]FINAL!D84=0,"",[1]FINAL!D84)</f>
        <v/>
      </c>
      <c r="E84" s="43" t="str">
        <f>[1]FINAL!M84</f>
        <v>CRY</v>
      </c>
      <c r="F84" s="44">
        <f>IFERROR(VLOOKUP($E84,Table2!$B$1:$C$21,MATCH("MP",Table2!$B$1:$C$1,0),0),"")</f>
        <v>1</v>
      </c>
      <c r="G84" s="33">
        <f>IFERROR(VLOOKUP(A84,PlayingTime!$B$1:$Z$999,MATCH("Min",PlayingTime!$B$2:$Z$2,0),0),0)</f>
        <v>90</v>
      </c>
      <c r="H84" s="33">
        <f>IFERROR(VLOOKUP(B84,PlayingTime!$B$1:$Z$999,MATCH("Min",PlayingTime!$B$2:$Z$2,0),0),0)</f>
        <v>0</v>
      </c>
      <c r="I84" s="33">
        <f>IFERROR(VLOOKUP(C84,PlayingTime!$B$1:$Z$999,MATCH("Min",PlayingTime!$B$2:$Z$2,0),0),0)</f>
        <v>0</v>
      </c>
      <c r="J84" s="33">
        <f>IFERROR(VLOOKUP(D84,PlayingTime!$B$1:$Z$999,MATCH("Min",PlayingTime!$B$2:$Z$2,0),0),0)</f>
        <v>0</v>
      </c>
      <c r="K84" s="38">
        <f t="shared" si="4"/>
        <v>90</v>
      </c>
      <c r="L84" s="32">
        <f>IFERROR(VLOOKUP(A84,PlayerStats!$B$1:$Z$999,MATCH("xG",PlayerStats!$B$2:$Z$2,0),0),0)</f>
        <v>0.1</v>
      </c>
      <c r="M84" s="32">
        <f>IFERROR(VLOOKUP(B84,PlayerStats!$B$1:$Z$999,MATCH("xG",PlayerStats!$B$2:$Z$2,0),0),0)</f>
        <v>0</v>
      </c>
      <c r="N84" s="32">
        <f>IFERROR(VLOOKUP(C84,PlayerStats!$B$1:$Z$999,MATCH("xG",PlayerStats!$B$2:$Z$2,0),0),0)</f>
        <v>0</v>
      </c>
      <c r="O84" s="32">
        <f>IFERROR(VLOOKUP(D84,PlayerStats!$B$1:$Z$999,MATCH("xG",PlayerStats!$B$2:$Z$2,0),0),0)</f>
        <v>0</v>
      </c>
      <c r="P84" s="40">
        <f t="shared" si="5"/>
        <v>0.1</v>
      </c>
      <c r="Q84" s="32">
        <f>IFERROR(VLOOKUP(A84,PlayerStats!$B$1:$Z$999,MATCH("xAG",PlayerStats!$B$2:$Z$2,0),0),0)</f>
        <v>0.7</v>
      </c>
      <c r="R84" s="32">
        <f>IFERROR(VLOOKUP(B84,PlayerStats!$B$1:$Z$999,MATCH("xAG",PlayerStats!$B$2:$Z$2,0),0),0)</f>
        <v>0</v>
      </c>
      <c r="S84" s="32">
        <f>IFERROR(VLOOKUP(C84,PlayerStats!$B$1:$Z$999,MATCH("xAG",PlayerStats!$B$2:$Z$2,0),0),0)</f>
        <v>0</v>
      </c>
      <c r="T84" s="32">
        <f>IFERROR(VLOOKUP(D84,PlayerStats!$B$1:$Z$999,MATCH("xAG",PlayerStats!$B$2:$Z$2,0),0),0)</f>
        <v>0</v>
      </c>
      <c r="U84" s="40">
        <f t="shared" si="6"/>
        <v>0.7</v>
      </c>
      <c r="V84" s="42">
        <f t="shared" si="7"/>
        <v>6</v>
      </c>
      <c r="X84" s="43" t="str">
        <f>API!M84&amp;" "&amp;API!V84</f>
        <v>Ben Pearson</v>
      </c>
      <c r="Y84" s="43">
        <f>API!AC84</f>
        <v>0</v>
      </c>
    </row>
    <row r="85" spans="1:25">
      <c r="A85" s="32" t="str">
        <f>IF([1]FINAL!A85=0,"",[1]FINAL!A85)</f>
        <v>Benjamin White</v>
      </c>
      <c r="B85" s="32" t="str">
        <f>IF([1]FINAL!B85=0,"",[1]FINAL!B85)</f>
        <v>White</v>
      </c>
      <c r="C85" s="32" t="str">
        <f>IF([1]FINAL!C85=0,"",[1]FINAL!C85)</f>
        <v>B White</v>
      </c>
      <c r="D85" s="32" t="str">
        <f>IF([1]FINAL!D85=0,"",[1]FINAL!D85)</f>
        <v>Ben White</v>
      </c>
      <c r="E85" s="43" t="str">
        <f>[1]FINAL!M85</f>
        <v>ARS</v>
      </c>
      <c r="F85" s="44">
        <f>IFERROR(VLOOKUP($E85,Table2!$B$1:$C$21,MATCH("MP",Table2!$B$1:$C$1,0),0),"")</f>
        <v>1</v>
      </c>
      <c r="G85" s="33">
        <f>IFERROR(VLOOKUP(A85,PlayingTime!$B$1:$Z$999,MATCH("Min",PlayingTime!$B$2:$Z$2,0),0),0)</f>
        <v>0</v>
      </c>
      <c r="H85" s="33">
        <f>IFERROR(VLOOKUP(B85,PlayingTime!$B$1:$Z$999,MATCH("Min",PlayingTime!$B$2:$Z$2,0),0),0)</f>
        <v>0</v>
      </c>
      <c r="I85" s="33">
        <f>IFERROR(VLOOKUP(C85,PlayingTime!$B$1:$Z$999,MATCH("Min",PlayingTime!$B$2:$Z$2,0),0),0)</f>
        <v>0</v>
      </c>
      <c r="J85" s="33">
        <f>IFERROR(VLOOKUP(D85,PlayingTime!$B$1:$Z$999,MATCH("Min",PlayingTime!$B$2:$Z$2,0),0),0)</f>
        <v>90</v>
      </c>
      <c r="K85" s="38">
        <f t="shared" si="4"/>
        <v>90</v>
      </c>
      <c r="L85" s="32">
        <f>IFERROR(VLOOKUP(A85,PlayerStats!$B$1:$Z$999,MATCH("xG",PlayerStats!$B$2:$Z$2,0),0),0)</f>
        <v>0</v>
      </c>
      <c r="M85" s="32">
        <f>IFERROR(VLOOKUP(B85,PlayerStats!$B$1:$Z$999,MATCH("xG",PlayerStats!$B$2:$Z$2,0),0),0)</f>
        <v>0</v>
      </c>
      <c r="N85" s="32">
        <f>IFERROR(VLOOKUP(C85,PlayerStats!$B$1:$Z$999,MATCH("xG",PlayerStats!$B$2:$Z$2,0),0),0)</f>
        <v>0</v>
      </c>
      <c r="O85" s="32">
        <f>IFERROR(VLOOKUP(D85,PlayerStats!$B$1:$Z$999,MATCH("xG",PlayerStats!$B$2:$Z$2,0),0),0)</f>
        <v>0</v>
      </c>
      <c r="P85" s="40">
        <f t="shared" si="5"/>
        <v>0</v>
      </c>
      <c r="Q85" s="32">
        <f>IFERROR(VLOOKUP(A85,PlayerStats!$B$1:$Z$999,MATCH("xAG",PlayerStats!$B$2:$Z$2,0),0),0)</f>
        <v>0</v>
      </c>
      <c r="R85" s="32">
        <f>IFERROR(VLOOKUP(B85,PlayerStats!$B$1:$Z$999,MATCH("xAG",PlayerStats!$B$2:$Z$2,0),0),0)</f>
        <v>0</v>
      </c>
      <c r="S85" s="32">
        <f>IFERROR(VLOOKUP(C85,PlayerStats!$B$1:$Z$999,MATCH("xAG",PlayerStats!$B$2:$Z$2,0),0),0)</f>
        <v>0</v>
      </c>
      <c r="T85" s="32">
        <f>IFERROR(VLOOKUP(D85,PlayerStats!$B$1:$Z$999,MATCH("xAG",PlayerStats!$B$2:$Z$2,0),0),0)</f>
        <v>0</v>
      </c>
      <c r="U85" s="40">
        <f t="shared" si="6"/>
        <v>0</v>
      </c>
      <c r="V85" s="42">
        <f t="shared" si="7"/>
        <v>1</v>
      </c>
      <c r="X85" s="43" t="str">
        <f>API!M85&amp;" "&amp;API!V85</f>
        <v>Darren Randolph</v>
      </c>
      <c r="Y85" s="43">
        <f>API!AC85</f>
        <v>0</v>
      </c>
    </row>
    <row r="86" spans="1:25">
      <c r="A86" s="32" t="str">
        <f>IF([1]FINAL!A86=0,"",[1]FINAL!A86)</f>
        <v>Joel Ward</v>
      </c>
      <c r="B86" s="32" t="str">
        <f>IF([1]FINAL!B86=0,"",[1]FINAL!B86)</f>
        <v>Ward</v>
      </c>
      <c r="C86" s="32" t="str">
        <f>IF([1]FINAL!C86=0,"",[1]FINAL!C86)</f>
        <v/>
      </c>
      <c r="D86" s="32" t="str">
        <f>IF([1]FINAL!D86=0,"",[1]FINAL!D86)</f>
        <v/>
      </c>
      <c r="E86" s="43" t="str">
        <f>[1]FINAL!M86</f>
        <v>CRY</v>
      </c>
      <c r="F86" s="44">
        <f>IFERROR(VLOOKUP($E86,Table2!$B$1:$C$21,MATCH("MP",Table2!$B$1:$C$1,0),0),"")</f>
        <v>1</v>
      </c>
      <c r="G86" s="33">
        <f>IFERROR(VLOOKUP(A86,PlayingTime!$B$1:$Z$999,MATCH("Min",PlayingTime!$B$2:$Z$2,0),0),0)</f>
        <v>90</v>
      </c>
      <c r="H86" s="33">
        <f>IFERROR(VLOOKUP(B86,PlayingTime!$B$1:$Z$999,MATCH("Min",PlayingTime!$B$2:$Z$2,0),0),0)</f>
        <v>0</v>
      </c>
      <c r="I86" s="33">
        <f>IFERROR(VLOOKUP(C86,PlayingTime!$B$1:$Z$999,MATCH("Min",PlayingTime!$B$2:$Z$2,0),0),0)</f>
        <v>0</v>
      </c>
      <c r="J86" s="33">
        <f>IFERROR(VLOOKUP(D86,PlayingTime!$B$1:$Z$999,MATCH("Min",PlayingTime!$B$2:$Z$2,0),0),0)</f>
        <v>0</v>
      </c>
      <c r="K86" s="38">
        <f t="shared" si="4"/>
        <v>90</v>
      </c>
      <c r="L86" s="32">
        <f>IFERROR(VLOOKUP(A86,PlayerStats!$B$1:$Z$999,MATCH("xG",PlayerStats!$B$2:$Z$2,0),0),0)</f>
        <v>0</v>
      </c>
      <c r="M86" s="32">
        <f>IFERROR(VLOOKUP(B86,PlayerStats!$B$1:$Z$999,MATCH("xG",PlayerStats!$B$2:$Z$2,0),0),0)</f>
        <v>0</v>
      </c>
      <c r="N86" s="32">
        <f>IFERROR(VLOOKUP(C86,PlayerStats!$B$1:$Z$999,MATCH("xG",PlayerStats!$B$2:$Z$2,0),0),0)</f>
        <v>0</v>
      </c>
      <c r="O86" s="32">
        <f>IFERROR(VLOOKUP(D86,PlayerStats!$B$1:$Z$999,MATCH("xG",PlayerStats!$B$2:$Z$2,0),0),0)</f>
        <v>0</v>
      </c>
      <c r="P86" s="40">
        <f t="shared" si="5"/>
        <v>0</v>
      </c>
      <c r="Q86" s="32">
        <f>IFERROR(VLOOKUP(A86,PlayerStats!$B$1:$Z$999,MATCH("xAG",PlayerStats!$B$2:$Z$2,0),0),0)</f>
        <v>0</v>
      </c>
      <c r="R86" s="32">
        <f>IFERROR(VLOOKUP(B86,PlayerStats!$B$1:$Z$999,MATCH("xAG",PlayerStats!$B$2:$Z$2,0),0),0)</f>
        <v>0</v>
      </c>
      <c r="S86" s="32">
        <f>IFERROR(VLOOKUP(C86,PlayerStats!$B$1:$Z$999,MATCH("xAG",PlayerStats!$B$2:$Z$2,0),0),0)</f>
        <v>0</v>
      </c>
      <c r="T86" s="32">
        <f>IFERROR(VLOOKUP(D86,PlayerStats!$B$1:$Z$999,MATCH("xAG",PlayerStats!$B$2:$Z$2,0),0),0)</f>
        <v>0</v>
      </c>
      <c r="U86" s="40">
        <f t="shared" si="6"/>
        <v>0</v>
      </c>
      <c r="V86" s="42">
        <f t="shared" si="7"/>
        <v>6</v>
      </c>
      <c r="X86" s="43" t="str">
        <f>API!M86&amp;" "&amp;API!V86</f>
        <v>Joe Rothwell</v>
      </c>
      <c r="Y86" s="43">
        <f>API!AC86</f>
        <v>2</v>
      </c>
    </row>
    <row r="87" spans="1:25">
      <c r="A87" s="32" t="str">
        <f>IF([1]FINAL!A87=0,"",[1]FINAL!A87)</f>
        <v>Marc Guéhi</v>
      </c>
      <c r="B87" s="32" t="str">
        <f>IF([1]FINAL!B87=0,"",[1]FINAL!B87)</f>
        <v>Guéhi</v>
      </c>
      <c r="C87" s="32" t="str">
        <f>IF([1]FINAL!C87=0,"",[1]FINAL!C87)</f>
        <v>Guehi</v>
      </c>
      <c r="D87" s="32" t="str">
        <f>IF([1]FINAL!D87=0,"",[1]FINAL!D87)</f>
        <v>Marc Guehi</v>
      </c>
      <c r="E87" s="43" t="str">
        <f>[1]FINAL!M87</f>
        <v>CRY</v>
      </c>
      <c r="F87" s="44">
        <f>IFERROR(VLOOKUP($E87,Table2!$B$1:$C$21,MATCH("MP",Table2!$B$1:$C$1,0),0),"")</f>
        <v>1</v>
      </c>
      <c r="G87" s="33">
        <f>IFERROR(VLOOKUP(A87,PlayingTime!$B$1:$Z$999,MATCH("Min",PlayingTime!$B$2:$Z$2,0),0),0)</f>
        <v>89</v>
      </c>
      <c r="H87" s="33">
        <f>IFERROR(VLOOKUP(B87,PlayingTime!$B$1:$Z$999,MATCH("Min",PlayingTime!$B$2:$Z$2,0),0),0)</f>
        <v>0</v>
      </c>
      <c r="I87" s="33">
        <f>IFERROR(VLOOKUP(C87,PlayingTime!$B$1:$Z$999,MATCH("Min",PlayingTime!$B$2:$Z$2,0),0),0)</f>
        <v>0</v>
      </c>
      <c r="J87" s="33">
        <f>IFERROR(VLOOKUP(D87,PlayingTime!$B$1:$Z$999,MATCH("Min",PlayingTime!$B$2:$Z$2,0),0),0)</f>
        <v>0</v>
      </c>
      <c r="K87" s="38">
        <f t="shared" si="4"/>
        <v>89</v>
      </c>
      <c r="L87" s="32">
        <f>IFERROR(VLOOKUP(A87,PlayerStats!$B$1:$Z$999,MATCH("xG",PlayerStats!$B$2:$Z$2,0),0),0)</f>
        <v>0</v>
      </c>
      <c r="M87" s="32">
        <f>IFERROR(VLOOKUP(B87,PlayerStats!$B$1:$Z$999,MATCH("xG",PlayerStats!$B$2:$Z$2,0),0),0)</f>
        <v>0</v>
      </c>
      <c r="N87" s="32">
        <f>IFERROR(VLOOKUP(C87,PlayerStats!$B$1:$Z$999,MATCH("xG",PlayerStats!$B$2:$Z$2,0),0),0)</f>
        <v>0</v>
      </c>
      <c r="O87" s="32">
        <f>IFERROR(VLOOKUP(D87,PlayerStats!$B$1:$Z$999,MATCH("xG",PlayerStats!$B$2:$Z$2,0),0),0)</f>
        <v>0</v>
      </c>
      <c r="P87" s="40">
        <f t="shared" si="5"/>
        <v>0</v>
      </c>
      <c r="Q87" s="32">
        <f>IFERROR(VLOOKUP(A87,PlayerStats!$B$1:$Z$999,MATCH("xAG",PlayerStats!$B$2:$Z$2,0),0),0)</f>
        <v>0</v>
      </c>
      <c r="R87" s="32">
        <f>IFERROR(VLOOKUP(B87,PlayerStats!$B$1:$Z$999,MATCH("xAG",PlayerStats!$B$2:$Z$2,0),0),0)</f>
        <v>0</v>
      </c>
      <c r="S87" s="32">
        <f>IFERROR(VLOOKUP(C87,PlayerStats!$B$1:$Z$999,MATCH("xAG",PlayerStats!$B$2:$Z$2,0),0),0)</f>
        <v>0</v>
      </c>
      <c r="T87" s="32">
        <f>IFERROR(VLOOKUP(D87,PlayerStats!$B$1:$Z$999,MATCH("xAG",PlayerStats!$B$2:$Z$2,0),0),0)</f>
        <v>0</v>
      </c>
      <c r="U87" s="40">
        <f t="shared" si="6"/>
        <v>0</v>
      </c>
      <c r="V87" s="42">
        <f t="shared" si="7"/>
        <v>6</v>
      </c>
      <c r="X87" s="43" t="str">
        <f>API!M87&amp;" "&amp;API!V87</f>
        <v>Antoine Semenyo</v>
      </c>
      <c r="Y87" s="43">
        <f>API!AC87</f>
        <v>4</v>
      </c>
    </row>
    <row r="88" spans="1:25">
      <c r="A88" s="32" t="str">
        <f>IF([1]FINAL!A88=0,"",[1]FINAL!A88)</f>
        <v>Abdoulaye Doucouré</v>
      </c>
      <c r="B88" s="32" t="str">
        <f>IF([1]FINAL!B88=0,"",[1]FINAL!B88)</f>
        <v>A.Doucoure</v>
      </c>
      <c r="C88" s="32" t="str">
        <f>IF([1]FINAL!C88=0,"",[1]FINAL!C88)</f>
        <v/>
      </c>
      <c r="D88" s="32" t="str">
        <f>IF([1]FINAL!D88=0,"",[1]FINAL!D88)</f>
        <v/>
      </c>
      <c r="E88" s="43" t="str">
        <f>[1]FINAL!M88</f>
        <v>EVE</v>
      </c>
      <c r="F88" s="44">
        <f>IFERROR(VLOOKUP($E88,Table2!$B$1:$C$21,MATCH("MP",Table2!$B$1:$C$1,0),0),"")</f>
        <v>1</v>
      </c>
      <c r="G88" s="33">
        <f>IFERROR(VLOOKUP(A88,PlayingTime!$B$1:$Z$999,MATCH("Min",PlayingTime!$B$2:$Z$2,0),0),0)</f>
        <v>90</v>
      </c>
      <c r="H88" s="33">
        <f>IFERROR(VLOOKUP(B88,PlayingTime!$B$1:$Z$999,MATCH("Min",PlayingTime!$B$2:$Z$2,0),0),0)</f>
        <v>0</v>
      </c>
      <c r="I88" s="33">
        <f>IFERROR(VLOOKUP(C88,PlayingTime!$B$1:$Z$999,MATCH("Min",PlayingTime!$B$2:$Z$2,0),0),0)</f>
        <v>0</v>
      </c>
      <c r="J88" s="33">
        <f>IFERROR(VLOOKUP(D88,PlayingTime!$B$1:$Z$999,MATCH("Min",PlayingTime!$B$2:$Z$2,0),0),0)</f>
        <v>0</v>
      </c>
      <c r="K88" s="38">
        <f t="shared" si="4"/>
        <v>90</v>
      </c>
      <c r="L88" s="32">
        <f>IFERROR(VLOOKUP(A88,PlayerStats!$B$1:$Z$999,MATCH("xG",PlayerStats!$B$2:$Z$2,0),0),0)</f>
        <v>0.6</v>
      </c>
      <c r="M88" s="32">
        <f>IFERROR(VLOOKUP(B88,PlayerStats!$B$1:$Z$999,MATCH("xG",PlayerStats!$B$2:$Z$2,0),0),0)</f>
        <v>0</v>
      </c>
      <c r="N88" s="32">
        <f>IFERROR(VLOOKUP(C88,PlayerStats!$B$1:$Z$999,MATCH("xG",PlayerStats!$B$2:$Z$2,0),0),0)</f>
        <v>0</v>
      </c>
      <c r="O88" s="32">
        <f>IFERROR(VLOOKUP(D88,PlayerStats!$B$1:$Z$999,MATCH("xG",PlayerStats!$B$2:$Z$2,0),0),0)</f>
        <v>0</v>
      </c>
      <c r="P88" s="40">
        <f t="shared" si="5"/>
        <v>0.6</v>
      </c>
      <c r="Q88" s="32">
        <f>IFERROR(VLOOKUP(A88,PlayerStats!$B$1:$Z$999,MATCH("xAG",PlayerStats!$B$2:$Z$2,0),0),0)</f>
        <v>0.8</v>
      </c>
      <c r="R88" s="32">
        <f>IFERROR(VLOOKUP(B88,PlayerStats!$B$1:$Z$999,MATCH("xAG",PlayerStats!$B$2:$Z$2,0),0),0)</f>
        <v>0</v>
      </c>
      <c r="S88" s="32">
        <f>IFERROR(VLOOKUP(C88,PlayerStats!$B$1:$Z$999,MATCH("xAG",PlayerStats!$B$2:$Z$2,0),0),0)</f>
        <v>0</v>
      </c>
      <c r="T88" s="32">
        <f>IFERROR(VLOOKUP(D88,PlayerStats!$B$1:$Z$999,MATCH("xAG",PlayerStats!$B$2:$Z$2,0),0),0)</f>
        <v>0</v>
      </c>
      <c r="U88" s="40">
        <f t="shared" si="6"/>
        <v>0.8</v>
      </c>
      <c r="V88" s="42">
        <f t="shared" si="7"/>
        <v>2</v>
      </c>
      <c r="X88" s="43" t="str">
        <f>API!M88&amp;" "&amp;API!V88</f>
        <v>Marcos Senesi</v>
      </c>
      <c r="Y88" s="43">
        <f>API!AC88</f>
        <v>1</v>
      </c>
    </row>
    <row r="89" spans="1:25">
      <c r="A89" s="32" t="str">
        <f>IF([1]FINAL!A89=0,"",[1]FINAL!A89)</f>
        <v>Kieffer Moore</v>
      </c>
      <c r="B89" s="32" t="str">
        <f>IF([1]FINAL!B89=0,"",[1]FINAL!B89)</f>
        <v>Moore</v>
      </c>
      <c r="C89" s="32" t="str">
        <f>IF([1]FINAL!C89=0,"",[1]FINAL!C89)</f>
        <v/>
      </c>
      <c r="D89" s="32" t="str">
        <f>IF([1]FINAL!D89=0,"",[1]FINAL!D89)</f>
        <v/>
      </c>
      <c r="E89" s="43" t="str">
        <f>[1]FINAL!M89</f>
        <v>BOU</v>
      </c>
      <c r="F89" s="44">
        <f>IFERROR(VLOOKUP($E89,Table2!$B$1:$C$21,MATCH("MP",Table2!$B$1:$C$1,0),0),"")</f>
        <v>1</v>
      </c>
      <c r="G89" s="33">
        <f>IFERROR(VLOOKUP(A89,PlayingTime!$B$1:$Z$999,MATCH("Min",PlayingTime!$B$2:$Z$2,0),0),0)</f>
        <v>24</v>
      </c>
      <c r="H89" s="33">
        <f>IFERROR(VLOOKUP(B89,PlayingTime!$B$1:$Z$999,MATCH("Min",PlayingTime!$B$2:$Z$2,0),0),0)</f>
        <v>0</v>
      </c>
      <c r="I89" s="33">
        <f>IFERROR(VLOOKUP(C89,PlayingTime!$B$1:$Z$999,MATCH("Min",PlayingTime!$B$2:$Z$2,0),0),0)</f>
        <v>0</v>
      </c>
      <c r="J89" s="33">
        <f>IFERROR(VLOOKUP(D89,PlayingTime!$B$1:$Z$999,MATCH("Min",PlayingTime!$B$2:$Z$2,0),0),0)</f>
        <v>0</v>
      </c>
      <c r="K89" s="38">
        <f t="shared" si="4"/>
        <v>24</v>
      </c>
      <c r="L89" s="32">
        <f>IFERROR(VLOOKUP(A89,PlayerStats!$B$1:$Z$999,MATCH("xG",PlayerStats!$B$2:$Z$2,0),0),0)</f>
        <v>0</v>
      </c>
      <c r="M89" s="32">
        <f>IFERROR(VLOOKUP(B89,PlayerStats!$B$1:$Z$999,MATCH("xG",PlayerStats!$B$2:$Z$2,0),0),0)</f>
        <v>0</v>
      </c>
      <c r="N89" s="32">
        <f>IFERROR(VLOOKUP(C89,PlayerStats!$B$1:$Z$999,MATCH("xG",PlayerStats!$B$2:$Z$2,0),0),0)</f>
        <v>0</v>
      </c>
      <c r="O89" s="32">
        <f>IFERROR(VLOOKUP(D89,PlayerStats!$B$1:$Z$999,MATCH("xG",PlayerStats!$B$2:$Z$2,0),0),0)</f>
        <v>0</v>
      </c>
      <c r="P89" s="40">
        <f t="shared" si="5"/>
        <v>0</v>
      </c>
      <c r="Q89" s="32">
        <f>IFERROR(VLOOKUP(A89,PlayerStats!$B$1:$Z$999,MATCH("xAG",PlayerStats!$B$2:$Z$2,0),0),0)</f>
        <v>0</v>
      </c>
      <c r="R89" s="32">
        <f>IFERROR(VLOOKUP(B89,PlayerStats!$B$1:$Z$999,MATCH("xAG",PlayerStats!$B$2:$Z$2,0),0),0)</f>
        <v>0</v>
      </c>
      <c r="S89" s="32">
        <f>IFERROR(VLOOKUP(C89,PlayerStats!$B$1:$Z$999,MATCH("xAG",PlayerStats!$B$2:$Z$2,0),0),0)</f>
        <v>0</v>
      </c>
      <c r="T89" s="32">
        <f>IFERROR(VLOOKUP(D89,PlayerStats!$B$1:$Z$999,MATCH("xAG",PlayerStats!$B$2:$Z$2,0),0),0)</f>
        <v>0</v>
      </c>
      <c r="U89" s="40">
        <f t="shared" si="6"/>
        <v>0</v>
      </c>
      <c r="V89" s="42">
        <f t="shared" si="7"/>
        <v>1</v>
      </c>
      <c r="X89" s="43" t="str">
        <f>API!M89&amp;" "&amp;API!V89</f>
        <v>Adam Smith</v>
      </c>
      <c r="Y89" s="43">
        <f>API!AC89</f>
        <v>0</v>
      </c>
    </row>
    <row r="90" spans="1:25">
      <c r="A90" s="32" t="str">
        <f>IF([1]FINAL!A90=0,"",[1]FINAL!A90)</f>
        <v>João Pedro Junqueira de Jesus</v>
      </c>
      <c r="B90" s="32" t="str">
        <f>IF([1]FINAL!B90=0,"",[1]FINAL!B90)</f>
        <v>João Pedro</v>
      </c>
      <c r="C90" s="32" t="str">
        <f>IF([1]FINAL!C90=0,"",[1]FINAL!C90)</f>
        <v/>
      </c>
      <c r="D90" s="32" t="str">
        <f>IF([1]FINAL!D90=0,"",[1]FINAL!D90)</f>
        <v/>
      </c>
      <c r="E90" s="43" t="str">
        <f>[1]FINAL!M90</f>
        <v>BHA</v>
      </c>
      <c r="F90" s="44">
        <f>IFERROR(VLOOKUP($E90,Table2!$B$1:$C$21,MATCH("MP",Table2!$B$1:$C$1,0),0),"")</f>
        <v>1</v>
      </c>
      <c r="G90" s="33">
        <f>IFERROR(VLOOKUP(A90,PlayingTime!$B$1:$Z$999,MATCH("Min",PlayingTime!$B$2:$Z$2,0),0),0)</f>
        <v>0</v>
      </c>
      <c r="H90" s="33">
        <f>IFERROR(VLOOKUP(B90,PlayingTime!$B$1:$Z$999,MATCH("Min",PlayingTime!$B$2:$Z$2,0),0),0)</f>
        <v>87</v>
      </c>
      <c r="I90" s="33">
        <f>IFERROR(VLOOKUP(C90,PlayingTime!$B$1:$Z$999,MATCH("Min",PlayingTime!$B$2:$Z$2,0),0),0)</f>
        <v>0</v>
      </c>
      <c r="J90" s="33">
        <f>IFERROR(VLOOKUP(D90,PlayingTime!$B$1:$Z$999,MATCH("Min",PlayingTime!$B$2:$Z$2,0),0),0)</f>
        <v>0</v>
      </c>
      <c r="K90" s="38">
        <f t="shared" si="4"/>
        <v>87</v>
      </c>
      <c r="L90" s="32">
        <f>IFERROR(VLOOKUP(A90,PlayerStats!$B$1:$Z$999,MATCH("xG",PlayerStats!$B$2:$Z$2,0),0),0)</f>
        <v>0</v>
      </c>
      <c r="M90" s="32">
        <f>IFERROR(VLOOKUP(B90,PlayerStats!$B$1:$Z$999,MATCH("xG",PlayerStats!$B$2:$Z$2,0),0),0)</f>
        <v>1.3</v>
      </c>
      <c r="N90" s="32">
        <f>IFERROR(VLOOKUP(C90,PlayerStats!$B$1:$Z$999,MATCH("xG",PlayerStats!$B$2:$Z$2,0),0),0)</f>
        <v>0</v>
      </c>
      <c r="O90" s="32">
        <f>IFERROR(VLOOKUP(D90,PlayerStats!$B$1:$Z$999,MATCH("xG",PlayerStats!$B$2:$Z$2,0),0),0)</f>
        <v>0</v>
      </c>
      <c r="P90" s="40">
        <f t="shared" si="5"/>
        <v>1.3</v>
      </c>
      <c r="Q90" s="32">
        <f>IFERROR(VLOOKUP(A90,PlayerStats!$B$1:$Z$999,MATCH("xAG",PlayerStats!$B$2:$Z$2,0),0),0)</f>
        <v>0</v>
      </c>
      <c r="R90" s="32">
        <f>IFERROR(VLOOKUP(B90,PlayerStats!$B$1:$Z$999,MATCH("xAG",PlayerStats!$B$2:$Z$2,0),0),0)</f>
        <v>0</v>
      </c>
      <c r="S90" s="32">
        <f>IFERROR(VLOOKUP(C90,PlayerStats!$B$1:$Z$999,MATCH("xAG",PlayerStats!$B$2:$Z$2,0),0),0)</f>
        <v>0</v>
      </c>
      <c r="T90" s="32">
        <f>IFERROR(VLOOKUP(D90,PlayerStats!$B$1:$Z$999,MATCH("xAG",PlayerStats!$B$2:$Z$2,0),0),0)</f>
        <v>0</v>
      </c>
      <c r="U90" s="40">
        <f t="shared" si="6"/>
        <v>0</v>
      </c>
      <c r="V90" s="42">
        <f t="shared" si="7"/>
        <v>7</v>
      </c>
      <c r="X90" s="43" t="str">
        <f>API!M90&amp;" "&amp;API!V90</f>
        <v>Dominic Solanke</v>
      </c>
      <c r="Y90" s="43">
        <f>API!AC90</f>
        <v>7</v>
      </c>
    </row>
    <row r="91" spans="1:25">
      <c r="A91" s="32" t="str">
        <f>IF([1]FINAL!A91=0,"",[1]FINAL!A91)</f>
        <v>Sam Johnstone</v>
      </c>
      <c r="B91" s="32" t="str">
        <f>IF([1]FINAL!B91=0,"",[1]FINAL!B91)</f>
        <v>Johnstone</v>
      </c>
      <c r="C91" s="32" t="str">
        <f>IF([1]FINAL!C91=0,"",[1]FINAL!C91)</f>
        <v/>
      </c>
      <c r="D91" s="32" t="str">
        <f>IF([1]FINAL!D91=0,"",[1]FINAL!D91)</f>
        <v/>
      </c>
      <c r="E91" s="43" t="str">
        <f>[1]FINAL!M91</f>
        <v>CRY</v>
      </c>
      <c r="F91" s="44">
        <f>IFERROR(VLOOKUP($E91,Table2!$B$1:$C$21,MATCH("MP",Table2!$B$1:$C$1,0),0),"")</f>
        <v>1</v>
      </c>
      <c r="G91" s="33">
        <f>IFERROR(VLOOKUP(A91,PlayingTime!$B$1:$Z$999,MATCH("Min",PlayingTime!$B$2:$Z$2,0),0),0)</f>
        <v>90</v>
      </c>
      <c r="H91" s="33">
        <f>IFERROR(VLOOKUP(B91,PlayingTime!$B$1:$Z$999,MATCH("Min",PlayingTime!$B$2:$Z$2,0),0),0)</f>
        <v>0</v>
      </c>
      <c r="I91" s="33">
        <f>IFERROR(VLOOKUP(C91,PlayingTime!$B$1:$Z$999,MATCH("Min",PlayingTime!$B$2:$Z$2,0),0),0)</f>
        <v>0</v>
      </c>
      <c r="J91" s="33">
        <f>IFERROR(VLOOKUP(D91,PlayingTime!$B$1:$Z$999,MATCH("Min",PlayingTime!$B$2:$Z$2,0),0),0)</f>
        <v>0</v>
      </c>
      <c r="K91" s="38">
        <f t="shared" si="4"/>
        <v>90</v>
      </c>
      <c r="L91" s="32">
        <f>IFERROR(VLOOKUP(A91,PlayerStats!$B$1:$Z$999,MATCH("xG",PlayerStats!$B$2:$Z$2,0),0),0)</f>
        <v>0</v>
      </c>
      <c r="M91" s="32">
        <f>IFERROR(VLOOKUP(B91,PlayerStats!$B$1:$Z$999,MATCH("xG",PlayerStats!$B$2:$Z$2,0),0),0)</f>
        <v>0</v>
      </c>
      <c r="N91" s="32">
        <f>IFERROR(VLOOKUP(C91,PlayerStats!$B$1:$Z$999,MATCH("xG",PlayerStats!$B$2:$Z$2,0),0),0)</f>
        <v>0</v>
      </c>
      <c r="O91" s="32">
        <f>IFERROR(VLOOKUP(D91,PlayerStats!$B$1:$Z$999,MATCH("xG",PlayerStats!$B$2:$Z$2,0),0),0)</f>
        <v>0</v>
      </c>
      <c r="P91" s="40">
        <f t="shared" si="5"/>
        <v>0</v>
      </c>
      <c r="Q91" s="32">
        <f>IFERROR(VLOOKUP(A91,PlayerStats!$B$1:$Z$999,MATCH("xAG",PlayerStats!$B$2:$Z$2,0),0),0)</f>
        <v>0</v>
      </c>
      <c r="R91" s="32">
        <f>IFERROR(VLOOKUP(B91,PlayerStats!$B$1:$Z$999,MATCH("xAG",PlayerStats!$B$2:$Z$2,0),0),0)</f>
        <v>0</v>
      </c>
      <c r="S91" s="32">
        <f>IFERROR(VLOOKUP(C91,PlayerStats!$B$1:$Z$999,MATCH("xAG",PlayerStats!$B$2:$Z$2,0),0),0)</f>
        <v>0</v>
      </c>
      <c r="T91" s="32">
        <f>IFERROR(VLOOKUP(D91,PlayerStats!$B$1:$Z$999,MATCH("xAG",PlayerStats!$B$2:$Z$2,0),0),0)</f>
        <v>0</v>
      </c>
      <c r="U91" s="40">
        <f t="shared" si="6"/>
        <v>0</v>
      </c>
      <c r="V91" s="42">
        <f t="shared" si="7"/>
        <v>6</v>
      </c>
      <c r="X91" s="43" t="str">
        <f>API!M91&amp;" "&amp;API!V91</f>
        <v>Marcus Tavernier</v>
      </c>
      <c r="Y91" s="43">
        <f>API!AC91</f>
        <v>0</v>
      </c>
    </row>
    <row r="92" spans="1:25">
      <c r="A92" s="32" t="str">
        <f>IF([1]FINAL!A92=0,"",[1]FINAL!A92)</f>
        <v>Gabriel Martinelli Silva</v>
      </c>
      <c r="B92" s="32" t="str">
        <f>IF([1]FINAL!B92=0,"",[1]FINAL!B92)</f>
        <v>Martinelli</v>
      </c>
      <c r="C92" s="32" t="str">
        <f>IF([1]FINAL!C92=0,"",[1]FINAL!C92)</f>
        <v>Gabriel Martinelli</v>
      </c>
      <c r="D92" s="32" t="str">
        <f>IF([1]FINAL!D92=0,"",[1]FINAL!D92)</f>
        <v/>
      </c>
      <c r="E92" s="43" t="str">
        <f>[1]FINAL!M92</f>
        <v>ARS</v>
      </c>
      <c r="F92" s="44">
        <f>IFERROR(VLOOKUP($E92,Table2!$B$1:$C$21,MATCH("MP",Table2!$B$1:$C$1,0),0),"")</f>
        <v>1</v>
      </c>
      <c r="G92" s="33">
        <f>IFERROR(VLOOKUP(A92,PlayingTime!$B$1:$Z$999,MATCH("Min",PlayingTime!$B$2:$Z$2,0),0),0)</f>
        <v>0</v>
      </c>
      <c r="H92" s="33">
        <f>IFERROR(VLOOKUP(B92,PlayingTime!$B$1:$Z$999,MATCH("Min",PlayingTime!$B$2:$Z$2,0),0),0)</f>
        <v>85</v>
      </c>
      <c r="I92" s="33">
        <f>IFERROR(VLOOKUP(C92,PlayingTime!$B$1:$Z$999,MATCH("Min",PlayingTime!$B$2:$Z$2,0),0),0)</f>
        <v>0</v>
      </c>
      <c r="J92" s="33">
        <f>IFERROR(VLOOKUP(D92,PlayingTime!$B$1:$Z$999,MATCH("Min",PlayingTime!$B$2:$Z$2,0),0),0)</f>
        <v>0</v>
      </c>
      <c r="K92" s="38">
        <f t="shared" si="4"/>
        <v>85</v>
      </c>
      <c r="L92" s="32">
        <f>IFERROR(VLOOKUP(A92,PlayerStats!$B$1:$Z$999,MATCH("xG",PlayerStats!$B$2:$Z$2,0),0),0)</f>
        <v>0</v>
      </c>
      <c r="M92" s="32">
        <f>IFERROR(VLOOKUP(B92,PlayerStats!$B$1:$Z$999,MATCH("xG",PlayerStats!$B$2:$Z$2,0),0),0)</f>
        <v>0</v>
      </c>
      <c r="N92" s="32">
        <f>IFERROR(VLOOKUP(C92,PlayerStats!$B$1:$Z$999,MATCH("xG",PlayerStats!$B$2:$Z$2,0),0),0)</f>
        <v>0</v>
      </c>
      <c r="O92" s="32">
        <f>IFERROR(VLOOKUP(D92,PlayerStats!$B$1:$Z$999,MATCH("xG",PlayerStats!$B$2:$Z$2,0),0),0)</f>
        <v>0</v>
      </c>
      <c r="P92" s="40">
        <f t="shared" si="5"/>
        <v>0</v>
      </c>
      <c r="Q92" s="32">
        <f>IFERROR(VLOOKUP(A92,PlayerStats!$B$1:$Z$999,MATCH("xAG",PlayerStats!$B$2:$Z$2,0),0),0)</f>
        <v>0</v>
      </c>
      <c r="R92" s="32">
        <f>IFERROR(VLOOKUP(B92,PlayerStats!$B$1:$Z$999,MATCH("xAG",PlayerStats!$B$2:$Z$2,0),0),0)</f>
        <v>0.2</v>
      </c>
      <c r="S92" s="32">
        <f>IFERROR(VLOOKUP(C92,PlayerStats!$B$1:$Z$999,MATCH("xAG",PlayerStats!$B$2:$Z$2,0),0),0)</f>
        <v>0</v>
      </c>
      <c r="T92" s="32">
        <f>IFERROR(VLOOKUP(D92,PlayerStats!$B$1:$Z$999,MATCH("xAG",PlayerStats!$B$2:$Z$2,0),0),0)</f>
        <v>0</v>
      </c>
      <c r="U92" s="40">
        <f t="shared" si="6"/>
        <v>0.2</v>
      </c>
      <c r="V92" s="42">
        <f t="shared" si="7"/>
        <v>5</v>
      </c>
      <c r="X92" s="43" t="str">
        <f>API!M92&amp;" "&amp;API!V92</f>
        <v>Hamed Traorè</v>
      </c>
      <c r="Y92" s="43">
        <f>API!AC92</f>
        <v>0</v>
      </c>
    </row>
    <row r="93" spans="1:25">
      <c r="A93" s="32" t="str">
        <f>IF([1]FINAL!A93=0,"",[1]FINAL!A93)</f>
        <v>Marcus Rashford</v>
      </c>
      <c r="B93" s="32" t="str">
        <f>IF([1]FINAL!B93=0,"",[1]FINAL!B93)</f>
        <v>Rashford</v>
      </c>
      <c r="C93" s="32" t="str">
        <f>IF([1]FINAL!C93=0,"",[1]FINAL!C93)</f>
        <v/>
      </c>
      <c r="D93" s="32" t="str">
        <f>IF([1]FINAL!D93=0,"",[1]FINAL!D93)</f>
        <v/>
      </c>
      <c r="E93" s="43" t="str">
        <f>[1]FINAL!M93</f>
        <v>MUN</v>
      </c>
      <c r="F93" s="44">
        <f>IFERROR(VLOOKUP($E93,Table2!$B$1:$C$21,MATCH("MP",Table2!$B$1:$C$1,0),0),"")</f>
        <v>1</v>
      </c>
      <c r="G93" s="33">
        <f>IFERROR(VLOOKUP(A93,PlayingTime!$B$1:$Z$999,MATCH("Min",PlayingTime!$B$2:$Z$2,0),0),0)</f>
        <v>87</v>
      </c>
      <c r="H93" s="33">
        <f>IFERROR(VLOOKUP(B93,PlayingTime!$B$1:$Z$999,MATCH("Min",PlayingTime!$B$2:$Z$2,0),0),0)</f>
        <v>0</v>
      </c>
      <c r="I93" s="33">
        <f>IFERROR(VLOOKUP(C93,PlayingTime!$B$1:$Z$999,MATCH("Min",PlayingTime!$B$2:$Z$2,0),0),0)</f>
        <v>0</v>
      </c>
      <c r="J93" s="33">
        <f>IFERROR(VLOOKUP(D93,PlayingTime!$B$1:$Z$999,MATCH("Min",PlayingTime!$B$2:$Z$2,0),0),0)</f>
        <v>0</v>
      </c>
      <c r="K93" s="38">
        <f t="shared" si="4"/>
        <v>87</v>
      </c>
      <c r="L93" s="32">
        <f>IFERROR(VLOOKUP(A93,PlayerStats!$B$1:$Z$999,MATCH("xG",PlayerStats!$B$2:$Z$2,0),0),0)</f>
        <v>0.3</v>
      </c>
      <c r="M93" s="32">
        <f>IFERROR(VLOOKUP(B93,PlayerStats!$B$1:$Z$999,MATCH("xG",PlayerStats!$B$2:$Z$2,0),0),0)</f>
        <v>0</v>
      </c>
      <c r="N93" s="32">
        <f>IFERROR(VLOOKUP(C93,PlayerStats!$B$1:$Z$999,MATCH("xG",PlayerStats!$B$2:$Z$2,0),0),0)</f>
        <v>0</v>
      </c>
      <c r="O93" s="32">
        <f>IFERROR(VLOOKUP(D93,PlayerStats!$B$1:$Z$999,MATCH("xG",PlayerStats!$B$2:$Z$2,0),0),0)</f>
        <v>0</v>
      </c>
      <c r="P93" s="40">
        <f t="shared" si="5"/>
        <v>0.3</v>
      </c>
      <c r="Q93" s="32">
        <f>IFERROR(VLOOKUP(A93,PlayerStats!$B$1:$Z$999,MATCH("xAG",PlayerStats!$B$2:$Z$2,0),0),0)</f>
        <v>0</v>
      </c>
      <c r="R93" s="32">
        <f>IFERROR(VLOOKUP(B93,PlayerStats!$B$1:$Z$999,MATCH("xAG",PlayerStats!$B$2:$Z$2,0),0),0)</f>
        <v>0</v>
      </c>
      <c r="S93" s="32">
        <f>IFERROR(VLOOKUP(C93,PlayerStats!$B$1:$Z$999,MATCH("xAG",PlayerStats!$B$2:$Z$2,0),0),0)</f>
        <v>0</v>
      </c>
      <c r="T93" s="32">
        <f>IFERROR(VLOOKUP(D93,PlayerStats!$B$1:$Z$999,MATCH("xAG",PlayerStats!$B$2:$Z$2,0),0),0)</f>
        <v>0</v>
      </c>
      <c r="U93" s="40">
        <f t="shared" si="6"/>
        <v>0</v>
      </c>
      <c r="V93" s="42">
        <f t="shared" si="7"/>
        <v>3</v>
      </c>
      <c r="X93" s="43" t="str">
        <f>API!M93&amp;" "&amp;API!V93</f>
        <v>Mark Travers</v>
      </c>
      <c r="Y93" s="43">
        <f>API!AC93</f>
        <v>0</v>
      </c>
    </row>
    <row r="94" spans="1:25">
      <c r="A94" s="32" t="str">
        <f>IF([1]FINAL!A94=0,"",[1]FINAL!A94)</f>
        <v>Diego Carlos Santos Silva</v>
      </c>
      <c r="B94" s="32" t="str">
        <f>IF([1]FINAL!B94=0,"",[1]FINAL!B94)</f>
        <v>Diego Carlos</v>
      </c>
      <c r="C94" s="32" t="str">
        <f>IF([1]FINAL!C94=0,"",[1]FINAL!C94)</f>
        <v>Carlos</v>
      </c>
      <c r="D94" s="32" t="str">
        <f>IF([1]FINAL!D94=0,"",[1]FINAL!D94)</f>
        <v/>
      </c>
      <c r="E94" s="43" t="str">
        <f>[1]FINAL!M94</f>
        <v>AVL</v>
      </c>
      <c r="F94" s="44">
        <f>IFERROR(VLOOKUP($E94,Table2!$B$1:$C$21,MATCH("MP",Table2!$B$1:$C$1,0),0),"")</f>
        <v>1</v>
      </c>
      <c r="G94" s="33">
        <f>IFERROR(VLOOKUP(A94,PlayingTime!$B$1:$Z$999,MATCH("Min",PlayingTime!$B$2:$Z$2,0),0),0)</f>
        <v>0</v>
      </c>
      <c r="H94" s="33">
        <f>IFERROR(VLOOKUP(B94,PlayingTime!$B$1:$Z$999,MATCH("Min",PlayingTime!$B$2:$Z$2,0),0),0)</f>
        <v>27</v>
      </c>
      <c r="I94" s="33">
        <f>IFERROR(VLOOKUP(C94,PlayingTime!$B$1:$Z$999,MATCH("Min",PlayingTime!$B$2:$Z$2,0),0),0)</f>
        <v>0</v>
      </c>
      <c r="J94" s="33">
        <f>IFERROR(VLOOKUP(D94,PlayingTime!$B$1:$Z$999,MATCH("Min",PlayingTime!$B$2:$Z$2,0),0),0)</f>
        <v>0</v>
      </c>
      <c r="K94" s="38">
        <f t="shared" si="4"/>
        <v>27</v>
      </c>
      <c r="L94" s="32">
        <f>IFERROR(VLOOKUP(A94,PlayerStats!$B$1:$Z$999,MATCH("xG",PlayerStats!$B$2:$Z$2,0),0),0)</f>
        <v>0</v>
      </c>
      <c r="M94" s="32">
        <f>IFERROR(VLOOKUP(B94,PlayerStats!$B$1:$Z$999,MATCH("xG",PlayerStats!$B$2:$Z$2,0),0),0)</f>
        <v>0.3</v>
      </c>
      <c r="N94" s="32">
        <f>IFERROR(VLOOKUP(C94,PlayerStats!$B$1:$Z$999,MATCH("xG",PlayerStats!$B$2:$Z$2,0),0),0)</f>
        <v>0</v>
      </c>
      <c r="O94" s="32">
        <f>IFERROR(VLOOKUP(D94,PlayerStats!$B$1:$Z$999,MATCH("xG",PlayerStats!$B$2:$Z$2,0),0),0)</f>
        <v>0</v>
      </c>
      <c r="P94" s="40">
        <f t="shared" si="5"/>
        <v>0.3</v>
      </c>
      <c r="Q94" s="32">
        <f>IFERROR(VLOOKUP(A94,PlayerStats!$B$1:$Z$999,MATCH("xAG",PlayerStats!$B$2:$Z$2,0),0),0)</f>
        <v>0</v>
      </c>
      <c r="R94" s="32">
        <f>IFERROR(VLOOKUP(B94,PlayerStats!$B$1:$Z$999,MATCH("xAG",PlayerStats!$B$2:$Z$2,0),0),0)</f>
        <v>0</v>
      </c>
      <c r="S94" s="32">
        <f>IFERROR(VLOOKUP(C94,PlayerStats!$B$1:$Z$999,MATCH("xAG",PlayerStats!$B$2:$Z$2,0),0),0)</f>
        <v>0</v>
      </c>
      <c r="T94" s="32">
        <f>IFERROR(VLOOKUP(D94,PlayerStats!$B$1:$Z$999,MATCH("xAG",PlayerStats!$B$2:$Z$2,0),0),0)</f>
        <v>0</v>
      </c>
      <c r="U94" s="40">
        <f t="shared" si="6"/>
        <v>0</v>
      </c>
      <c r="V94" s="42">
        <f t="shared" si="7"/>
        <v>0</v>
      </c>
      <c r="X94" s="43" t="str">
        <f>API!M94&amp;" "&amp;API!V94</f>
        <v>Illia Zabarnyi</v>
      </c>
      <c r="Y94" s="43">
        <f>API!AC94</f>
        <v>2</v>
      </c>
    </row>
    <row r="95" spans="1:25">
      <c r="A95" s="32" t="str">
        <f>IF([1]FINAL!A95=0,"",[1]FINAL!A95)</f>
        <v>Matty Cash</v>
      </c>
      <c r="B95" s="32" t="str">
        <f>IF([1]FINAL!B95=0,"",[1]FINAL!B95)</f>
        <v>Cash</v>
      </c>
      <c r="C95" s="32" t="str">
        <f>IF([1]FINAL!C95=0,"",[1]FINAL!C95)</f>
        <v/>
      </c>
      <c r="D95" s="32" t="str">
        <f>IF([1]FINAL!D95=0,"",[1]FINAL!D95)</f>
        <v/>
      </c>
      <c r="E95" s="43" t="str">
        <f>[1]FINAL!M95</f>
        <v>AVL</v>
      </c>
      <c r="F95" s="44">
        <f>IFERROR(VLOOKUP($E95,Table2!$B$1:$C$21,MATCH("MP",Table2!$B$1:$C$1,0),0),"")</f>
        <v>1</v>
      </c>
      <c r="G95" s="33">
        <f>IFERROR(VLOOKUP(A95,PlayingTime!$B$1:$Z$999,MATCH("Min",PlayingTime!$B$2:$Z$2,0),0),0)</f>
        <v>86</v>
      </c>
      <c r="H95" s="33">
        <f>IFERROR(VLOOKUP(B95,PlayingTime!$B$1:$Z$999,MATCH("Min",PlayingTime!$B$2:$Z$2,0),0),0)</f>
        <v>0</v>
      </c>
      <c r="I95" s="33">
        <f>IFERROR(VLOOKUP(C95,PlayingTime!$B$1:$Z$999,MATCH("Min",PlayingTime!$B$2:$Z$2,0),0),0)</f>
        <v>0</v>
      </c>
      <c r="J95" s="33">
        <f>IFERROR(VLOOKUP(D95,PlayingTime!$B$1:$Z$999,MATCH("Min",PlayingTime!$B$2:$Z$2,0),0),0)</f>
        <v>0</v>
      </c>
      <c r="K95" s="38">
        <f t="shared" si="4"/>
        <v>86</v>
      </c>
      <c r="L95" s="32">
        <f>IFERROR(VLOOKUP(A95,PlayerStats!$B$1:$Z$999,MATCH("xG",PlayerStats!$B$2:$Z$2,0),0),0)</f>
        <v>0.7</v>
      </c>
      <c r="M95" s="32">
        <f>IFERROR(VLOOKUP(B95,PlayerStats!$B$1:$Z$999,MATCH("xG",PlayerStats!$B$2:$Z$2,0),0),0)</f>
        <v>0</v>
      </c>
      <c r="N95" s="32">
        <f>IFERROR(VLOOKUP(C95,PlayerStats!$B$1:$Z$999,MATCH("xG",PlayerStats!$B$2:$Z$2,0),0),0)</f>
        <v>0</v>
      </c>
      <c r="O95" s="32">
        <f>IFERROR(VLOOKUP(D95,PlayerStats!$B$1:$Z$999,MATCH("xG",PlayerStats!$B$2:$Z$2,0),0),0)</f>
        <v>0</v>
      </c>
      <c r="P95" s="40">
        <f t="shared" si="5"/>
        <v>0.7</v>
      </c>
      <c r="Q95" s="32">
        <f>IFERROR(VLOOKUP(A95,PlayerStats!$B$1:$Z$999,MATCH("xAG",PlayerStats!$B$2:$Z$2,0),0),0)</f>
        <v>0</v>
      </c>
      <c r="R95" s="32">
        <f>IFERROR(VLOOKUP(B95,PlayerStats!$B$1:$Z$999,MATCH("xAG",PlayerStats!$B$2:$Z$2,0),0),0)</f>
        <v>0</v>
      </c>
      <c r="S95" s="32">
        <f>IFERROR(VLOOKUP(C95,PlayerStats!$B$1:$Z$999,MATCH("xAG",PlayerStats!$B$2:$Z$2,0),0),0)</f>
        <v>0</v>
      </c>
      <c r="T95" s="32">
        <f>IFERROR(VLOOKUP(D95,PlayerStats!$B$1:$Z$999,MATCH("xAG",PlayerStats!$B$2:$Z$2,0),0),0)</f>
        <v>0</v>
      </c>
      <c r="U95" s="40">
        <f t="shared" si="6"/>
        <v>0</v>
      </c>
      <c r="V95" s="42">
        <f t="shared" si="7"/>
        <v>-1</v>
      </c>
      <c r="X95" s="43" t="str">
        <f>API!M95&amp;" "&amp;API!V95</f>
        <v>Milos Kerkez</v>
      </c>
      <c r="Y95" s="43">
        <f>API!AC95</f>
        <v>2</v>
      </c>
    </row>
    <row r="96" spans="1:25">
      <c r="A96" s="32" t="str">
        <f>IF([1]FINAL!A96=0,"",[1]FINAL!A96)</f>
        <v>Mathias Jensen</v>
      </c>
      <c r="B96" s="32" t="str">
        <f>IF([1]FINAL!B96=0,"",[1]FINAL!B96)</f>
        <v>Jensen</v>
      </c>
      <c r="C96" s="32" t="str">
        <f>IF([1]FINAL!C96=0,"",[1]FINAL!C96)</f>
        <v/>
      </c>
      <c r="D96" s="32" t="str">
        <f>IF([1]FINAL!D96=0,"",[1]FINAL!D96)</f>
        <v/>
      </c>
      <c r="E96" s="43" t="str">
        <f>[1]FINAL!M96</f>
        <v>BRE</v>
      </c>
      <c r="F96" s="44">
        <f>IFERROR(VLOOKUP($E96,Table2!$B$1:$C$21,MATCH("MP",Table2!$B$1:$C$1,0),0),"")</f>
        <v>1</v>
      </c>
      <c r="G96" s="33">
        <f>IFERROR(VLOOKUP(A96,PlayingTime!$B$1:$Z$999,MATCH("Min",PlayingTime!$B$2:$Z$2,0),0),0)</f>
        <v>48</v>
      </c>
      <c r="H96" s="33">
        <f>IFERROR(VLOOKUP(B96,PlayingTime!$B$1:$Z$999,MATCH("Min",PlayingTime!$B$2:$Z$2,0),0),0)</f>
        <v>0</v>
      </c>
      <c r="I96" s="33">
        <f>IFERROR(VLOOKUP(C96,PlayingTime!$B$1:$Z$999,MATCH("Min",PlayingTime!$B$2:$Z$2,0),0),0)</f>
        <v>0</v>
      </c>
      <c r="J96" s="33">
        <f>IFERROR(VLOOKUP(D96,PlayingTime!$B$1:$Z$999,MATCH("Min",PlayingTime!$B$2:$Z$2,0),0),0)</f>
        <v>0</v>
      </c>
      <c r="K96" s="38">
        <f t="shared" si="4"/>
        <v>48</v>
      </c>
      <c r="L96" s="32">
        <f>IFERROR(VLOOKUP(A96,PlayerStats!$B$1:$Z$999,MATCH("xG",PlayerStats!$B$2:$Z$2,0),0),0)</f>
        <v>0</v>
      </c>
      <c r="M96" s="32">
        <f>IFERROR(VLOOKUP(B96,PlayerStats!$B$1:$Z$999,MATCH("xG",PlayerStats!$B$2:$Z$2,0),0),0)</f>
        <v>0</v>
      </c>
      <c r="N96" s="32">
        <f>IFERROR(VLOOKUP(C96,PlayerStats!$B$1:$Z$999,MATCH("xG",PlayerStats!$B$2:$Z$2,0),0),0)</f>
        <v>0</v>
      </c>
      <c r="O96" s="32">
        <f>IFERROR(VLOOKUP(D96,PlayerStats!$B$1:$Z$999,MATCH("xG",PlayerStats!$B$2:$Z$2,0),0),0)</f>
        <v>0</v>
      </c>
      <c r="P96" s="40">
        <f t="shared" si="5"/>
        <v>0</v>
      </c>
      <c r="Q96" s="32">
        <f>IFERROR(VLOOKUP(A96,PlayerStats!$B$1:$Z$999,MATCH("xAG",PlayerStats!$B$2:$Z$2,0),0),0)</f>
        <v>0</v>
      </c>
      <c r="R96" s="32">
        <f>IFERROR(VLOOKUP(B96,PlayerStats!$B$1:$Z$999,MATCH("xAG",PlayerStats!$B$2:$Z$2,0),0),0)</f>
        <v>0</v>
      </c>
      <c r="S96" s="32">
        <f>IFERROR(VLOOKUP(C96,PlayerStats!$B$1:$Z$999,MATCH("xAG",PlayerStats!$B$2:$Z$2,0),0),0)</f>
        <v>0</v>
      </c>
      <c r="T96" s="32">
        <f>IFERROR(VLOOKUP(D96,PlayerStats!$B$1:$Z$999,MATCH("xAG",PlayerStats!$B$2:$Z$2,0),0),0)</f>
        <v>0</v>
      </c>
      <c r="U96" s="40">
        <f t="shared" si="6"/>
        <v>0</v>
      </c>
      <c r="V96" s="42">
        <f t="shared" si="7"/>
        <v>4</v>
      </c>
      <c r="X96" s="43" t="str">
        <f>API!M96&amp;" "&amp;API!V96</f>
        <v>Ionuț Radu</v>
      </c>
      <c r="Y96" s="43">
        <f>API!AC96</f>
        <v>0</v>
      </c>
    </row>
    <row r="97" spans="1:25">
      <c r="A97" s="32" t="str">
        <f>IF([1]FINAL!A97=0,"",[1]FINAL!A97)</f>
        <v>Aleksandar Mitrović</v>
      </c>
      <c r="B97" s="32" t="str">
        <f>IF([1]FINAL!B97=0,"",[1]FINAL!B97)</f>
        <v>Mitrović</v>
      </c>
      <c r="C97" s="32" t="str">
        <f>IF([1]FINAL!C97=0,"",[1]FINAL!C97)</f>
        <v>Mitrovic</v>
      </c>
      <c r="D97" s="32" t="str">
        <f>IF([1]FINAL!D97=0,"",[1]FINAL!D97)</f>
        <v>Aleksandar Mitrovic</v>
      </c>
      <c r="E97" s="43" t="str">
        <f>[1]FINAL!M97</f>
        <v>FUL</v>
      </c>
      <c r="F97" s="44">
        <f>IFERROR(VLOOKUP($E97,Table2!$B$1:$C$21,MATCH("MP",Table2!$B$1:$C$1,0),0),"")</f>
        <v>1</v>
      </c>
      <c r="G97" s="33">
        <f>IFERROR(VLOOKUP(A97,PlayingTime!$B$1:$Z$999,MATCH("Min",PlayingTime!$B$2:$Z$2,0),0),0)</f>
        <v>33</v>
      </c>
      <c r="H97" s="33">
        <f>IFERROR(VLOOKUP(B97,PlayingTime!$B$1:$Z$999,MATCH("Min",PlayingTime!$B$2:$Z$2,0),0),0)</f>
        <v>0</v>
      </c>
      <c r="I97" s="33">
        <f>IFERROR(VLOOKUP(C97,PlayingTime!$B$1:$Z$999,MATCH("Min",PlayingTime!$B$2:$Z$2,0),0),0)</f>
        <v>0</v>
      </c>
      <c r="J97" s="33">
        <f>IFERROR(VLOOKUP(D97,PlayingTime!$B$1:$Z$999,MATCH("Min",PlayingTime!$B$2:$Z$2,0),0),0)</f>
        <v>0</v>
      </c>
      <c r="K97" s="38">
        <f t="shared" si="4"/>
        <v>33</v>
      </c>
      <c r="L97" s="32">
        <f>IFERROR(VLOOKUP(A97,PlayerStats!$B$1:$Z$999,MATCH("xG",PlayerStats!$B$2:$Z$2,0),0),0)</f>
        <v>0.2</v>
      </c>
      <c r="M97" s="32">
        <f>IFERROR(VLOOKUP(B97,PlayerStats!$B$1:$Z$999,MATCH("xG",PlayerStats!$B$2:$Z$2,0),0),0)</f>
        <v>0</v>
      </c>
      <c r="N97" s="32">
        <f>IFERROR(VLOOKUP(C97,PlayerStats!$B$1:$Z$999,MATCH("xG",PlayerStats!$B$2:$Z$2,0),0),0)</f>
        <v>0</v>
      </c>
      <c r="O97" s="32">
        <f>IFERROR(VLOOKUP(D97,PlayerStats!$B$1:$Z$999,MATCH("xG",PlayerStats!$B$2:$Z$2,0),0),0)</f>
        <v>0</v>
      </c>
      <c r="P97" s="40">
        <f t="shared" si="5"/>
        <v>0.2</v>
      </c>
      <c r="Q97" s="32">
        <f>IFERROR(VLOOKUP(A97,PlayerStats!$B$1:$Z$999,MATCH("xAG",PlayerStats!$B$2:$Z$2,0),0),0)</f>
        <v>0</v>
      </c>
      <c r="R97" s="32">
        <f>IFERROR(VLOOKUP(B97,PlayerStats!$B$1:$Z$999,MATCH("xAG",PlayerStats!$B$2:$Z$2,0),0),0)</f>
        <v>0</v>
      </c>
      <c r="S97" s="32">
        <f>IFERROR(VLOOKUP(C97,PlayerStats!$B$1:$Z$999,MATCH("xAG",PlayerStats!$B$2:$Z$2,0),0),0)</f>
        <v>0</v>
      </c>
      <c r="T97" s="32">
        <f>IFERROR(VLOOKUP(D97,PlayerStats!$B$1:$Z$999,MATCH("xAG",PlayerStats!$B$2:$Z$2,0),0),0)</f>
        <v>0</v>
      </c>
      <c r="U97" s="40">
        <f t="shared" si="6"/>
        <v>0</v>
      </c>
      <c r="V97" s="42">
        <f t="shared" si="7"/>
        <v>1</v>
      </c>
      <c r="X97" s="43" t="str">
        <f>API!M97&amp;" "&amp;API!V97</f>
        <v>Ben Greenwood</v>
      </c>
      <c r="Y97" s="43">
        <f>API!AC97</f>
        <v>0</v>
      </c>
    </row>
    <row r="98" spans="1:25">
      <c r="A98" s="32" t="str">
        <f>IF([1]FINAL!A98=0,"",[1]FINAL!A98)</f>
        <v>Willy Boly</v>
      </c>
      <c r="B98" s="32" t="str">
        <f>IF([1]FINAL!B98=0,"",[1]FINAL!B98)</f>
        <v>Boly</v>
      </c>
      <c r="C98" s="32" t="str">
        <f>IF([1]FINAL!C98=0,"",[1]FINAL!C98)</f>
        <v/>
      </c>
      <c r="D98" s="32" t="str">
        <f>IF([1]FINAL!D98=0,"",[1]FINAL!D98)</f>
        <v/>
      </c>
      <c r="E98" s="43" t="str">
        <f>[1]FINAL!M98</f>
        <v>NFO</v>
      </c>
      <c r="F98" s="44">
        <f>IFERROR(VLOOKUP($E98,Table2!$B$1:$C$21,MATCH("MP",Table2!$B$1:$C$1,0),0),"")</f>
        <v>1</v>
      </c>
      <c r="G98" s="33">
        <f>IFERROR(VLOOKUP(A98,PlayingTime!$B$1:$Z$999,MATCH("Min",PlayingTime!$B$2:$Z$2,0),0),0)</f>
        <v>90</v>
      </c>
      <c r="H98" s="33">
        <f>IFERROR(VLOOKUP(B98,PlayingTime!$B$1:$Z$999,MATCH("Min",PlayingTime!$B$2:$Z$2,0),0),0)</f>
        <v>0</v>
      </c>
      <c r="I98" s="33">
        <f>IFERROR(VLOOKUP(C98,PlayingTime!$B$1:$Z$999,MATCH("Min",PlayingTime!$B$2:$Z$2,0),0),0)</f>
        <v>0</v>
      </c>
      <c r="J98" s="33">
        <f>IFERROR(VLOOKUP(D98,PlayingTime!$B$1:$Z$999,MATCH("Min",PlayingTime!$B$2:$Z$2,0),0),0)</f>
        <v>0</v>
      </c>
      <c r="K98" s="38">
        <f t="shared" si="4"/>
        <v>90</v>
      </c>
      <c r="L98" s="32">
        <f>IFERROR(VLOOKUP(A98,PlayerStats!$B$1:$Z$999,MATCH("xG",PlayerStats!$B$2:$Z$2,0),0),0)</f>
        <v>0.2</v>
      </c>
      <c r="M98" s="32">
        <f>IFERROR(VLOOKUP(B98,PlayerStats!$B$1:$Z$999,MATCH("xG",PlayerStats!$B$2:$Z$2,0),0),0)</f>
        <v>0</v>
      </c>
      <c r="N98" s="32">
        <f>IFERROR(VLOOKUP(C98,PlayerStats!$B$1:$Z$999,MATCH("xG",PlayerStats!$B$2:$Z$2,0),0),0)</f>
        <v>0</v>
      </c>
      <c r="O98" s="32">
        <f>IFERROR(VLOOKUP(D98,PlayerStats!$B$1:$Z$999,MATCH("xG",PlayerStats!$B$2:$Z$2,0),0),0)</f>
        <v>0</v>
      </c>
      <c r="P98" s="40">
        <f t="shared" si="5"/>
        <v>0.2</v>
      </c>
      <c r="Q98" s="32">
        <f>IFERROR(VLOOKUP(A98,PlayerStats!$B$1:$Z$999,MATCH("xAG",PlayerStats!$B$2:$Z$2,0),0),0)</f>
        <v>0.3</v>
      </c>
      <c r="R98" s="32">
        <f>IFERROR(VLOOKUP(B98,PlayerStats!$B$1:$Z$999,MATCH("xAG",PlayerStats!$B$2:$Z$2,0),0),0)</f>
        <v>0</v>
      </c>
      <c r="S98" s="32">
        <f>IFERROR(VLOOKUP(C98,PlayerStats!$B$1:$Z$999,MATCH("xAG",PlayerStats!$B$2:$Z$2,0),0),0)</f>
        <v>0</v>
      </c>
      <c r="T98" s="32">
        <f>IFERROR(VLOOKUP(D98,PlayerStats!$B$1:$Z$999,MATCH("xAG",PlayerStats!$B$2:$Z$2,0),0),0)</f>
        <v>0</v>
      </c>
      <c r="U98" s="40">
        <f t="shared" si="6"/>
        <v>0.3</v>
      </c>
      <c r="V98" s="42">
        <f t="shared" si="7"/>
        <v>1</v>
      </c>
      <c r="X98" s="43" t="str">
        <f>API!M98&amp;" "&amp;API!V98</f>
        <v>Max Aarons</v>
      </c>
      <c r="Y98" s="43">
        <f>API!AC98</f>
        <v>2</v>
      </c>
    </row>
    <row r="99" spans="1:25">
      <c r="A99" s="32" t="str">
        <f>IF([1]FINAL!A99=0,"",[1]FINAL!A99)</f>
        <v>Sean Longstaff</v>
      </c>
      <c r="B99" s="32" t="str">
        <f>IF([1]FINAL!B99=0,"",[1]FINAL!B99)</f>
        <v>Longstaff</v>
      </c>
      <c r="C99" s="32" t="str">
        <f>IF([1]FINAL!C99=0,"",[1]FINAL!C99)</f>
        <v/>
      </c>
      <c r="D99" s="32" t="str">
        <f>IF([1]FINAL!D99=0,"",[1]FINAL!D99)</f>
        <v/>
      </c>
      <c r="E99" s="43" t="str">
        <f>[1]FINAL!M99</f>
        <v>NEW</v>
      </c>
      <c r="F99" s="44">
        <f>IFERROR(VLOOKUP($E99,Table2!$B$1:$C$21,MATCH("MP",Table2!$B$1:$C$1,0),0),"")</f>
        <v>1</v>
      </c>
      <c r="G99" s="33">
        <f>IFERROR(VLOOKUP(A99,PlayingTime!$B$1:$Z$999,MATCH("Min",PlayingTime!$B$2:$Z$2,0),0),0)</f>
        <v>6</v>
      </c>
      <c r="H99" s="33">
        <f>IFERROR(VLOOKUP(B99,PlayingTime!$B$1:$Z$999,MATCH("Min",PlayingTime!$B$2:$Z$2,0),0),0)</f>
        <v>0</v>
      </c>
      <c r="I99" s="33">
        <f>IFERROR(VLOOKUP(C99,PlayingTime!$B$1:$Z$999,MATCH("Min",PlayingTime!$B$2:$Z$2,0),0),0)</f>
        <v>0</v>
      </c>
      <c r="J99" s="33">
        <f>IFERROR(VLOOKUP(D99,PlayingTime!$B$1:$Z$999,MATCH("Min",PlayingTime!$B$2:$Z$2,0),0),0)</f>
        <v>0</v>
      </c>
      <c r="K99" s="38">
        <f t="shared" si="4"/>
        <v>6</v>
      </c>
      <c r="L99" s="32">
        <f>IFERROR(VLOOKUP(A99,PlayerStats!$B$1:$Z$999,MATCH("xG",PlayerStats!$B$2:$Z$2,0),0),0)</f>
        <v>0</v>
      </c>
      <c r="M99" s="32">
        <f>IFERROR(VLOOKUP(B99,PlayerStats!$B$1:$Z$999,MATCH("xG",PlayerStats!$B$2:$Z$2,0),0),0)</f>
        <v>0</v>
      </c>
      <c r="N99" s="32">
        <f>IFERROR(VLOOKUP(C99,PlayerStats!$B$1:$Z$999,MATCH("xG",PlayerStats!$B$2:$Z$2,0),0),0)</f>
        <v>0</v>
      </c>
      <c r="O99" s="32">
        <f>IFERROR(VLOOKUP(D99,PlayerStats!$B$1:$Z$999,MATCH("xG",PlayerStats!$B$2:$Z$2,0),0),0)</f>
        <v>0</v>
      </c>
      <c r="P99" s="40">
        <f t="shared" si="5"/>
        <v>0</v>
      </c>
      <c r="Q99" s="32">
        <f>IFERROR(VLOOKUP(A99,PlayerStats!$B$1:$Z$999,MATCH("xAG",PlayerStats!$B$2:$Z$2,0),0),0)</f>
        <v>0</v>
      </c>
      <c r="R99" s="32">
        <f>IFERROR(VLOOKUP(B99,PlayerStats!$B$1:$Z$999,MATCH("xAG",PlayerStats!$B$2:$Z$2,0),0),0)</f>
        <v>0</v>
      </c>
      <c r="S99" s="32">
        <f>IFERROR(VLOOKUP(C99,PlayerStats!$B$1:$Z$999,MATCH("xAG",PlayerStats!$B$2:$Z$2,0),0),0)</f>
        <v>0</v>
      </c>
      <c r="T99" s="32">
        <f>IFERROR(VLOOKUP(D99,PlayerStats!$B$1:$Z$999,MATCH("xAG",PlayerStats!$B$2:$Z$2,0),0),0)</f>
        <v>0</v>
      </c>
      <c r="U99" s="40">
        <f t="shared" si="6"/>
        <v>0</v>
      </c>
      <c r="V99" s="42">
        <f t="shared" si="7"/>
        <v>1</v>
      </c>
      <c r="X99" s="43" t="str">
        <f>API!M99&amp;" "&amp;API!V99</f>
        <v>Alex Scott</v>
      </c>
      <c r="Y99" s="43">
        <f>API!AC99</f>
        <v>0</v>
      </c>
    </row>
    <row r="100" spans="1:25">
      <c r="A100" s="32" t="str">
        <f>IF([1]FINAL!A100=0,"",[1]FINAL!A100)</f>
        <v>Angelo Ogbonna</v>
      </c>
      <c r="B100" s="32" t="str">
        <f>IF([1]FINAL!B100=0,"",[1]FINAL!B100)</f>
        <v>Ogbonna</v>
      </c>
      <c r="C100" s="32" t="str">
        <f>IF([1]FINAL!C100=0,"",[1]FINAL!C100)</f>
        <v/>
      </c>
      <c r="D100" s="32" t="str">
        <f>IF([1]FINAL!D100=0,"",[1]FINAL!D100)</f>
        <v/>
      </c>
      <c r="E100" s="43" t="str">
        <f>[1]FINAL!M100</f>
        <v>WHU</v>
      </c>
      <c r="F100" s="44">
        <f>IFERROR(VLOOKUP($E100,Table2!$B$1:$C$21,MATCH("MP",Table2!$B$1:$C$1,0),0),"")</f>
        <v>1</v>
      </c>
      <c r="G100" s="33">
        <f>IFERROR(VLOOKUP(A100,PlayingTime!$B$1:$Z$999,MATCH("Min",PlayingTime!$B$2:$Z$2,0),0),0)</f>
        <v>0</v>
      </c>
      <c r="H100" s="33">
        <f>IFERROR(VLOOKUP(B100,PlayingTime!$B$1:$Z$999,MATCH("Min",PlayingTime!$B$2:$Z$2,0),0),0)</f>
        <v>0</v>
      </c>
      <c r="I100" s="33">
        <f>IFERROR(VLOOKUP(C100,PlayingTime!$B$1:$Z$999,MATCH("Min",PlayingTime!$B$2:$Z$2,0),0),0)</f>
        <v>0</v>
      </c>
      <c r="J100" s="33">
        <f>IFERROR(VLOOKUP(D100,PlayingTime!$B$1:$Z$999,MATCH("Min",PlayingTime!$B$2:$Z$2,0),0),0)</f>
        <v>0</v>
      </c>
      <c r="K100" s="38">
        <f t="shared" si="4"/>
        <v>0</v>
      </c>
      <c r="L100" s="32">
        <f>IFERROR(VLOOKUP(A100,PlayerStats!$B$1:$Z$999,MATCH("xG",PlayerStats!$B$2:$Z$2,0),0),0)</f>
        <v>0</v>
      </c>
      <c r="M100" s="32">
        <f>IFERROR(VLOOKUP(B100,PlayerStats!$B$1:$Z$999,MATCH("xG",PlayerStats!$B$2:$Z$2,0),0),0)</f>
        <v>0</v>
      </c>
      <c r="N100" s="32">
        <f>IFERROR(VLOOKUP(C100,PlayerStats!$B$1:$Z$999,MATCH("xG",PlayerStats!$B$2:$Z$2,0),0),0)</f>
        <v>0</v>
      </c>
      <c r="O100" s="32">
        <f>IFERROR(VLOOKUP(D100,PlayerStats!$B$1:$Z$999,MATCH("xG",PlayerStats!$B$2:$Z$2,0),0),0)</f>
        <v>0</v>
      </c>
      <c r="P100" s="40">
        <f t="shared" si="5"/>
        <v>0</v>
      </c>
      <c r="Q100" s="32">
        <f>IFERROR(VLOOKUP(A100,PlayerStats!$B$1:$Z$999,MATCH("xAG",PlayerStats!$B$2:$Z$2,0),0),0)</f>
        <v>0</v>
      </c>
      <c r="R100" s="32">
        <f>IFERROR(VLOOKUP(B100,PlayerStats!$B$1:$Z$999,MATCH("xAG",PlayerStats!$B$2:$Z$2,0),0),0)</f>
        <v>0</v>
      </c>
      <c r="S100" s="32">
        <f>IFERROR(VLOOKUP(C100,PlayerStats!$B$1:$Z$999,MATCH("xAG",PlayerStats!$B$2:$Z$2,0),0),0)</f>
        <v>0</v>
      </c>
      <c r="T100" s="32">
        <f>IFERROR(VLOOKUP(D100,PlayerStats!$B$1:$Z$999,MATCH("xAG",PlayerStats!$B$2:$Z$2,0),0),0)</f>
        <v>0</v>
      </c>
      <c r="U100" s="40">
        <f t="shared" si="6"/>
        <v>0</v>
      </c>
      <c r="V100" s="42">
        <f t="shared" si="7"/>
        <v>0</v>
      </c>
      <c r="X100" s="43" t="str">
        <f>API!M100&amp;" "&amp;API!V100</f>
        <v>Kristoffer Ajer</v>
      </c>
      <c r="Y100" s="43">
        <f>API!AC100</f>
        <v>1</v>
      </c>
    </row>
    <row r="101" spans="1:25">
      <c r="A101" s="32" t="str">
        <f>IF([1]FINAL!A101=0,"",[1]FINAL!A101)</f>
        <v>Joël Veltman</v>
      </c>
      <c r="B101" s="32" t="str">
        <f>IF([1]FINAL!B101=0,"",[1]FINAL!B101)</f>
        <v>Veltman</v>
      </c>
      <c r="C101" s="32" t="str">
        <f>IF([1]FINAL!C101=0,"",[1]FINAL!C101)</f>
        <v>Joel Veltman</v>
      </c>
      <c r="D101" s="32" t="str">
        <f>IF([1]FINAL!D101=0,"",[1]FINAL!D101)</f>
        <v/>
      </c>
      <c r="E101" s="43" t="str">
        <f>[1]FINAL!M101</f>
        <v>BHA</v>
      </c>
      <c r="F101" s="44">
        <f>IFERROR(VLOOKUP($E101,Table2!$B$1:$C$21,MATCH("MP",Table2!$B$1:$C$1,0),0),"")</f>
        <v>1</v>
      </c>
      <c r="G101" s="33">
        <f>IFERROR(VLOOKUP(A101,PlayingTime!$B$1:$Z$999,MATCH("Min",PlayingTime!$B$2:$Z$2,0),0),0)</f>
        <v>12</v>
      </c>
      <c r="H101" s="33">
        <f>IFERROR(VLOOKUP(B101,PlayingTime!$B$1:$Z$999,MATCH("Min",PlayingTime!$B$2:$Z$2,0),0),0)</f>
        <v>0</v>
      </c>
      <c r="I101" s="33">
        <f>IFERROR(VLOOKUP(C101,PlayingTime!$B$1:$Z$999,MATCH("Min",PlayingTime!$B$2:$Z$2,0),0),0)</f>
        <v>0</v>
      </c>
      <c r="J101" s="33">
        <f>IFERROR(VLOOKUP(D101,PlayingTime!$B$1:$Z$999,MATCH("Min",PlayingTime!$B$2:$Z$2,0),0),0)</f>
        <v>0</v>
      </c>
      <c r="K101" s="38">
        <f t="shared" si="4"/>
        <v>12</v>
      </c>
      <c r="L101" s="32">
        <f>IFERROR(VLOOKUP(A101,PlayerStats!$B$1:$Z$999,MATCH("xG",PlayerStats!$B$2:$Z$2,0),0),0)</f>
        <v>0</v>
      </c>
      <c r="M101" s="32">
        <f>IFERROR(VLOOKUP(B101,PlayerStats!$B$1:$Z$999,MATCH("xG",PlayerStats!$B$2:$Z$2,0),0),0)</f>
        <v>0</v>
      </c>
      <c r="N101" s="32">
        <f>IFERROR(VLOOKUP(C101,PlayerStats!$B$1:$Z$999,MATCH("xG",PlayerStats!$B$2:$Z$2,0),0),0)</f>
        <v>0</v>
      </c>
      <c r="O101" s="32">
        <f>IFERROR(VLOOKUP(D101,PlayerStats!$B$1:$Z$999,MATCH("xG",PlayerStats!$B$2:$Z$2,0),0),0)</f>
        <v>0</v>
      </c>
      <c r="P101" s="40">
        <f t="shared" si="5"/>
        <v>0</v>
      </c>
      <c r="Q101" s="32">
        <f>IFERROR(VLOOKUP(A101,PlayerStats!$B$1:$Z$999,MATCH("xAG",PlayerStats!$B$2:$Z$2,0),0),0)</f>
        <v>0</v>
      </c>
      <c r="R101" s="32">
        <f>IFERROR(VLOOKUP(B101,PlayerStats!$B$1:$Z$999,MATCH("xAG",PlayerStats!$B$2:$Z$2,0),0),0)</f>
        <v>0</v>
      </c>
      <c r="S101" s="32">
        <f>IFERROR(VLOOKUP(C101,PlayerStats!$B$1:$Z$999,MATCH("xAG",PlayerStats!$B$2:$Z$2,0),0),0)</f>
        <v>0</v>
      </c>
      <c r="T101" s="32">
        <f>IFERROR(VLOOKUP(D101,PlayerStats!$B$1:$Z$999,MATCH("xAG",PlayerStats!$B$2:$Z$2,0),0),0)</f>
        <v>0</v>
      </c>
      <c r="U101" s="40">
        <f t="shared" si="6"/>
        <v>0</v>
      </c>
      <c r="V101" s="42">
        <f t="shared" si="7"/>
        <v>1</v>
      </c>
      <c r="X101" s="43" t="str">
        <f>API!M101&amp;" "&amp;API!V101</f>
        <v>Ellery Balcombe</v>
      </c>
      <c r="Y101" s="43">
        <f>API!AC101</f>
        <v>0</v>
      </c>
    </row>
    <row r="102" spans="1:25">
      <c r="A102" s="32" t="str">
        <f>IF([1]FINAL!A102=0,"",[1]FINAL!A102)</f>
        <v>Mykhailo Mudryk</v>
      </c>
      <c r="B102" s="32" t="str">
        <f>IF([1]FINAL!B102=0,"",[1]FINAL!B102)</f>
        <v>Mudryk</v>
      </c>
      <c r="C102" s="32" t="str">
        <f>IF([1]FINAL!C102=0,"",[1]FINAL!C102)</f>
        <v/>
      </c>
      <c r="D102" s="32" t="str">
        <f>IF([1]FINAL!D102=0,"",[1]FINAL!D102)</f>
        <v/>
      </c>
      <c r="E102" s="43" t="str">
        <f>[1]FINAL!M102</f>
        <v>CHE</v>
      </c>
      <c r="F102" s="44">
        <f>IFERROR(VLOOKUP($E102,Table2!$B$1:$C$21,MATCH("MP",Table2!$B$1:$C$1,0),0),"")</f>
        <v>1</v>
      </c>
      <c r="G102" s="33">
        <f>IFERROR(VLOOKUP(A102,PlayingTime!$B$1:$Z$999,MATCH("Min",PlayingTime!$B$2:$Z$2,0),0),0)</f>
        <v>10</v>
      </c>
      <c r="H102" s="33">
        <f>IFERROR(VLOOKUP(B102,PlayingTime!$B$1:$Z$999,MATCH("Min",PlayingTime!$B$2:$Z$2,0),0),0)</f>
        <v>0</v>
      </c>
      <c r="I102" s="33">
        <f>IFERROR(VLOOKUP(C102,PlayingTime!$B$1:$Z$999,MATCH("Min",PlayingTime!$B$2:$Z$2,0),0),0)</f>
        <v>0</v>
      </c>
      <c r="J102" s="33">
        <f>IFERROR(VLOOKUP(D102,PlayingTime!$B$1:$Z$999,MATCH("Min",PlayingTime!$B$2:$Z$2,0),0),0)</f>
        <v>0</v>
      </c>
      <c r="K102" s="38">
        <f t="shared" si="4"/>
        <v>10</v>
      </c>
      <c r="L102" s="32">
        <f>IFERROR(VLOOKUP(A102,PlayerStats!$B$1:$Z$999,MATCH("xG",PlayerStats!$B$2:$Z$2,0),0),0)</f>
        <v>0</v>
      </c>
      <c r="M102" s="32">
        <f>IFERROR(VLOOKUP(B102,PlayerStats!$B$1:$Z$999,MATCH("xG",PlayerStats!$B$2:$Z$2,0),0),0)</f>
        <v>0</v>
      </c>
      <c r="N102" s="32">
        <f>IFERROR(VLOOKUP(C102,PlayerStats!$B$1:$Z$999,MATCH("xG",PlayerStats!$B$2:$Z$2,0),0),0)</f>
        <v>0</v>
      </c>
      <c r="O102" s="32">
        <f>IFERROR(VLOOKUP(D102,PlayerStats!$B$1:$Z$999,MATCH("xG",PlayerStats!$B$2:$Z$2,0),0),0)</f>
        <v>0</v>
      </c>
      <c r="P102" s="40">
        <f t="shared" si="5"/>
        <v>0</v>
      </c>
      <c r="Q102" s="32">
        <f>IFERROR(VLOOKUP(A102,PlayerStats!$B$1:$Z$999,MATCH("xAG",PlayerStats!$B$2:$Z$2,0),0),0)</f>
        <v>0</v>
      </c>
      <c r="R102" s="32">
        <f>IFERROR(VLOOKUP(B102,PlayerStats!$B$1:$Z$999,MATCH("xAG",PlayerStats!$B$2:$Z$2,0),0),0)</f>
        <v>0</v>
      </c>
      <c r="S102" s="32">
        <f>IFERROR(VLOOKUP(C102,PlayerStats!$B$1:$Z$999,MATCH("xAG",PlayerStats!$B$2:$Z$2,0),0),0)</f>
        <v>0</v>
      </c>
      <c r="T102" s="32">
        <f>IFERROR(VLOOKUP(D102,PlayerStats!$B$1:$Z$999,MATCH("xAG",PlayerStats!$B$2:$Z$2,0),0),0)</f>
        <v>0</v>
      </c>
      <c r="U102" s="40">
        <f t="shared" si="6"/>
        <v>0</v>
      </c>
      <c r="V102" s="42">
        <f t="shared" si="7"/>
        <v>1</v>
      </c>
      <c r="X102" s="43" t="str">
        <f>API!M102&amp;" "&amp;API!V102</f>
        <v>Shandon Baptiste</v>
      </c>
      <c r="Y102" s="43">
        <f>API!AC102</f>
        <v>1</v>
      </c>
    </row>
    <row r="103" spans="1:25">
      <c r="A103" s="32" t="str">
        <f>IF([1]FINAL!A103=0,"",[1]FINAL!A103)</f>
        <v>André Onana</v>
      </c>
      <c r="B103" s="32" t="str">
        <f>IF([1]FINAL!B103=0,"",[1]FINAL!B103)</f>
        <v>Onana</v>
      </c>
      <c r="C103" s="32" t="str">
        <f>IF([1]FINAL!C103=0,"",[1]FINAL!C103)</f>
        <v/>
      </c>
      <c r="D103" s="32" t="str">
        <f>IF([1]FINAL!D103=0,"",[1]FINAL!D103)</f>
        <v/>
      </c>
      <c r="E103" s="43" t="str">
        <f>[1]FINAL!M103</f>
        <v>MUN</v>
      </c>
      <c r="F103" s="44">
        <f>IFERROR(VLOOKUP($E103,Table2!$B$1:$C$21,MATCH("MP",Table2!$B$1:$C$1,0),0),"")</f>
        <v>1</v>
      </c>
      <c r="G103" s="33">
        <f>IFERROR(VLOOKUP(A103,PlayingTime!$B$1:$Z$999,MATCH("Min",PlayingTime!$B$2:$Z$2,0),0),0)</f>
        <v>90</v>
      </c>
      <c r="H103" s="33">
        <f>IFERROR(VLOOKUP(B103,PlayingTime!$B$1:$Z$999,MATCH("Min",PlayingTime!$B$2:$Z$2,0),0),0)</f>
        <v>0</v>
      </c>
      <c r="I103" s="33">
        <f>IFERROR(VLOOKUP(C103,PlayingTime!$B$1:$Z$999,MATCH("Min",PlayingTime!$B$2:$Z$2,0),0),0)</f>
        <v>0</v>
      </c>
      <c r="J103" s="33">
        <f>IFERROR(VLOOKUP(D103,PlayingTime!$B$1:$Z$999,MATCH("Min",PlayingTime!$B$2:$Z$2,0),0),0)</f>
        <v>0</v>
      </c>
      <c r="K103" s="38">
        <f t="shared" si="4"/>
        <v>90</v>
      </c>
      <c r="L103" s="32">
        <f>IFERROR(VLOOKUP(A103,PlayerStats!$B$1:$Z$999,MATCH("xG",PlayerStats!$B$2:$Z$2,0),0),0)</f>
        <v>0</v>
      </c>
      <c r="M103" s="32">
        <f>IFERROR(VLOOKUP(B103,PlayerStats!$B$1:$Z$999,MATCH("xG",PlayerStats!$B$2:$Z$2,0),0),0)</f>
        <v>0</v>
      </c>
      <c r="N103" s="32">
        <f>IFERROR(VLOOKUP(C103,PlayerStats!$B$1:$Z$999,MATCH("xG",PlayerStats!$B$2:$Z$2,0),0),0)</f>
        <v>0</v>
      </c>
      <c r="O103" s="32">
        <f>IFERROR(VLOOKUP(D103,PlayerStats!$B$1:$Z$999,MATCH("xG",PlayerStats!$B$2:$Z$2,0),0),0)</f>
        <v>0</v>
      </c>
      <c r="P103" s="40">
        <f t="shared" si="5"/>
        <v>0</v>
      </c>
      <c r="Q103" s="32">
        <f>IFERROR(VLOOKUP(A103,PlayerStats!$B$1:$Z$999,MATCH("xAG",PlayerStats!$B$2:$Z$2,0),0),0)</f>
        <v>0</v>
      </c>
      <c r="R103" s="32">
        <f>IFERROR(VLOOKUP(B103,PlayerStats!$B$1:$Z$999,MATCH("xAG",PlayerStats!$B$2:$Z$2,0),0),0)</f>
        <v>0</v>
      </c>
      <c r="S103" s="32">
        <f>IFERROR(VLOOKUP(C103,PlayerStats!$B$1:$Z$999,MATCH("xAG",PlayerStats!$B$2:$Z$2,0),0),0)</f>
        <v>0</v>
      </c>
      <c r="T103" s="32">
        <f>IFERROR(VLOOKUP(D103,PlayerStats!$B$1:$Z$999,MATCH("xAG",PlayerStats!$B$2:$Z$2,0),0),0)</f>
        <v>0</v>
      </c>
      <c r="U103" s="40">
        <f t="shared" si="6"/>
        <v>0</v>
      </c>
      <c r="V103" s="42">
        <f t="shared" si="7"/>
        <v>9</v>
      </c>
      <c r="X103" s="43" t="str">
        <f>API!M103&amp;" "&amp;API!V103</f>
        <v>Mads Bech Sørensen</v>
      </c>
      <c r="Y103" s="43">
        <f>API!AC103</f>
        <v>0</v>
      </c>
    </row>
    <row r="104" spans="1:25">
      <c r="A104" s="32" t="str">
        <f>IF([1]FINAL!A104=0,"",[1]FINAL!A104)</f>
        <v>Mikkel Damsgaard</v>
      </c>
      <c r="B104" s="32" t="str">
        <f>IF([1]FINAL!B104=0,"",[1]FINAL!B104)</f>
        <v>Damsgaard</v>
      </c>
      <c r="C104" s="32" t="str">
        <f>IF([1]FINAL!C104=0,"",[1]FINAL!C104)</f>
        <v/>
      </c>
      <c r="D104" s="32" t="str">
        <f>IF([1]FINAL!D104=0,"",[1]FINAL!D104)</f>
        <v/>
      </c>
      <c r="E104" s="43" t="str">
        <f>[1]FINAL!M104</f>
        <v>BRE</v>
      </c>
      <c r="F104" s="44">
        <f>IFERROR(VLOOKUP($E104,Table2!$B$1:$C$21,MATCH("MP",Table2!$B$1:$C$1,0),0),"")</f>
        <v>1</v>
      </c>
      <c r="G104" s="33">
        <f>IFERROR(VLOOKUP(A104,PlayingTime!$B$1:$Z$999,MATCH("Min",PlayingTime!$B$2:$Z$2,0),0),0)</f>
        <v>42</v>
      </c>
      <c r="H104" s="33">
        <f>IFERROR(VLOOKUP(B104,PlayingTime!$B$1:$Z$999,MATCH("Min",PlayingTime!$B$2:$Z$2,0),0),0)</f>
        <v>0</v>
      </c>
      <c r="I104" s="33">
        <f>IFERROR(VLOOKUP(C104,PlayingTime!$B$1:$Z$999,MATCH("Min",PlayingTime!$B$2:$Z$2,0),0),0)</f>
        <v>0</v>
      </c>
      <c r="J104" s="33">
        <f>IFERROR(VLOOKUP(D104,PlayingTime!$B$1:$Z$999,MATCH("Min",PlayingTime!$B$2:$Z$2,0),0),0)</f>
        <v>0</v>
      </c>
      <c r="K104" s="38">
        <f t="shared" si="4"/>
        <v>42</v>
      </c>
      <c r="L104" s="32">
        <f>IFERROR(VLOOKUP(A104,PlayerStats!$B$1:$Z$999,MATCH("xG",PlayerStats!$B$2:$Z$2,0),0),0)</f>
        <v>0.1</v>
      </c>
      <c r="M104" s="32">
        <f>IFERROR(VLOOKUP(B104,PlayerStats!$B$1:$Z$999,MATCH("xG",PlayerStats!$B$2:$Z$2,0),0),0)</f>
        <v>0</v>
      </c>
      <c r="N104" s="32">
        <f>IFERROR(VLOOKUP(C104,PlayerStats!$B$1:$Z$999,MATCH("xG",PlayerStats!$B$2:$Z$2,0),0),0)</f>
        <v>0</v>
      </c>
      <c r="O104" s="32">
        <f>IFERROR(VLOOKUP(D104,PlayerStats!$B$1:$Z$999,MATCH("xG",PlayerStats!$B$2:$Z$2,0),0),0)</f>
        <v>0</v>
      </c>
      <c r="P104" s="40">
        <f t="shared" si="5"/>
        <v>0.1</v>
      </c>
      <c r="Q104" s="32">
        <f>IFERROR(VLOOKUP(A104,PlayerStats!$B$1:$Z$999,MATCH("xAG",PlayerStats!$B$2:$Z$2,0),0),0)</f>
        <v>0</v>
      </c>
      <c r="R104" s="32">
        <f>IFERROR(VLOOKUP(B104,PlayerStats!$B$1:$Z$999,MATCH("xAG",PlayerStats!$B$2:$Z$2,0),0),0)</f>
        <v>0</v>
      </c>
      <c r="S104" s="32">
        <f>IFERROR(VLOOKUP(C104,PlayerStats!$B$1:$Z$999,MATCH("xAG",PlayerStats!$B$2:$Z$2,0),0),0)</f>
        <v>0</v>
      </c>
      <c r="T104" s="32">
        <f>IFERROR(VLOOKUP(D104,PlayerStats!$B$1:$Z$999,MATCH("xAG",PlayerStats!$B$2:$Z$2,0),0),0)</f>
        <v>0</v>
      </c>
      <c r="U104" s="40">
        <f t="shared" si="6"/>
        <v>0</v>
      </c>
      <c r="V104" s="42">
        <f t="shared" si="7"/>
        <v>1</v>
      </c>
      <c r="X104" s="43" t="str">
        <f>API!M104&amp;" "&amp;API!V104</f>
        <v>Mads Bidstrup</v>
      </c>
      <c r="Y104" s="43">
        <f>API!AC104</f>
        <v>0</v>
      </c>
    </row>
    <row r="105" spans="1:25">
      <c r="A105" s="32" t="str">
        <f>IF([1]FINAL!A105=0,"",[1]FINAL!A105)</f>
        <v>David Brooks</v>
      </c>
      <c r="B105" s="32" t="str">
        <f>IF([1]FINAL!B105=0,"",[1]FINAL!B105)</f>
        <v>Brooks</v>
      </c>
      <c r="C105" s="32" t="str">
        <f>IF([1]FINAL!C105=0,"",[1]FINAL!C105)</f>
        <v/>
      </c>
      <c r="D105" s="32" t="str">
        <f>IF([1]FINAL!D105=0,"",[1]FINAL!D105)</f>
        <v/>
      </c>
      <c r="E105" s="43" t="str">
        <f>[1]FINAL!M105</f>
        <v>BOU</v>
      </c>
      <c r="F105" s="44">
        <f>IFERROR(VLOOKUP($E105,Table2!$B$1:$C$21,MATCH("MP",Table2!$B$1:$C$1,0),0),"")</f>
        <v>1</v>
      </c>
      <c r="G105" s="33">
        <f>IFERROR(VLOOKUP(A105,PlayingTime!$B$1:$Z$999,MATCH("Min",PlayingTime!$B$2:$Z$2,0),0),0)</f>
        <v>74</v>
      </c>
      <c r="H105" s="33">
        <f>IFERROR(VLOOKUP(B105,PlayingTime!$B$1:$Z$999,MATCH("Min",PlayingTime!$B$2:$Z$2,0),0),0)</f>
        <v>0</v>
      </c>
      <c r="I105" s="33">
        <f>IFERROR(VLOOKUP(C105,PlayingTime!$B$1:$Z$999,MATCH("Min",PlayingTime!$B$2:$Z$2,0),0),0)</f>
        <v>0</v>
      </c>
      <c r="J105" s="33">
        <f>IFERROR(VLOOKUP(D105,PlayingTime!$B$1:$Z$999,MATCH("Min",PlayingTime!$B$2:$Z$2,0),0),0)</f>
        <v>0</v>
      </c>
      <c r="K105" s="38">
        <f t="shared" si="4"/>
        <v>74</v>
      </c>
      <c r="L105" s="32">
        <f>IFERROR(VLOOKUP(A105,PlayerStats!$B$1:$Z$999,MATCH("xG",PlayerStats!$B$2:$Z$2,0),0),0)</f>
        <v>0.2</v>
      </c>
      <c r="M105" s="32">
        <f>IFERROR(VLOOKUP(B105,PlayerStats!$B$1:$Z$999,MATCH("xG",PlayerStats!$B$2:$Z$2,0),0),0)</f>
        <v>0</v>
      </c>
      <c r="N105" s="32">
        <f>IFERROR(VLOOKUP(C105,PlayerStats!$B$1:$Z$999,MATCH("xG",PlayerStats!$B$2:$Z$2,0),0),0)</f>
        <v>0</v>
      </c>
      <c r="O105" s="32">
        <f>IFERROR(VLOOKUP(D105,PlayerStats!$B$1:$Z$999,MATCH("xG",PlayerStats!$B$2:$Z$2,0),0),0)</f>
        <v>0</v>
      </c>
      <c r="P105" s="40">
        <f t="shared" si="5"/>
        <v>0.2</v>
      </c>
      <c r="Q105" s="32">
        <f>IFERROR(VLOOKUP(A105,PlayerStats!$B$1:$Z$999,MATCH("xAG",PlayerStats!$B$2:$Z$2,0),0),0)</f>
        <v>0</v>
      </c>
      <c r="R105" s="32">
        <f>IFERROR(VLOOKUP(B105,PlayerStats!$B$1:$Z$999,MATCH("xAG",PlayerStats!$B$2:$Z$2,0),0),0)</f>
        <v>0</v>
      </c>
      <c r="S105" s="32">
        <f>IFERROR(VLOOKUP(C105,PlayerStats!$B$1:$Z$999,MATCH("xAG",PlayerStats!$B$2:$Z$2,0),0),0)</f>
        <v>0</v>
      </c>
      <c r="T105" s="32">
        <f>IFERROR(VLOOKUP(D105,PlayerStats!$B$1:$Z$999,MATCH("xAG",PlayerStats!$B$2:$Z$2,0),0),0)</f>
        <v>0</v>
      </c>
      <c r="U105" s="40">
        <f t="shared" si="6"/>
        <v>0</v>
      </c>
      <c r="V105" s="42">
        <f t="shared" si="7"/>
        <v>2</v>
      </c>
      <c r="X105" s="43" t="str">
        <f>API!M105&amp;" "&amp;API!V105</f>
        <v>Sergi Canós Tenés</v>
      </c>
      <c r="Y105" s="43">
        <f>API!AC105</f>
        <v>0</v>
      </c>
    </row>
    <row r="106" spans="1:25">
      <c r="A106" s="32" t="str">
        <f>IF([1]FINAL!A106=0,"",[1]FINAL!A106)</f>
        <v>Jadon Sancho</v>
      </c>
      <c r="B106" s="32" t="str">
        <f>IF([1]FINAL!B106=0,"",[1]FINAL!B106)</f>
        <v>Sancho</v>
      </c>
      <c r="C106" s="32" t="str">
        <f>IF([1]FINAL!C106=0,"",[1]FINAL!C106)</f>
        <v/>
      </c>
      <c r="D106" s="32" t="str">
        <f>IF([1]FINAL!D106=0,"",[1]FINAL!D106)</f>
        <v/>
      </c>
      <c r="E106" s="43" t="str">
        <f>[1]FINAL!M106</f>
        <v>MUN</v>
      </c>
      <c r="F106" s="44">
        <f>IFERROR(VLOOKUP($E106,Table2!$B$1:$C$21,MATCH("MP",Table2!$B$1:$C$1,0),0),"")</f>
        <v>1</v>
      </c>
      <c r="G106" s="33">
        <f>IFERROR(VLOOKUP(A106,PlayingTime!$B$1:$Z$999,MATCH("Min",PlayingTime!$B$2:$Z$2,0),0),0)</f>
        <v>23</v>
      </c>
      <c r="H106" s="33">
        <f>IFERROR(VLOOKUP(B106,PlayingTime!$B$1:$Z$999,MATCH("Min",PlayingTime!$B$2:$Z$2,0),0),0)</f>
        <v>0</v>
      </c>
      <c r="I106" s="33">
        <f>IFERROR(VLOOKUP(C106,PlayingTime!$B$1:$Z$999,MATCH("Min",PlayingTime!$B$2:$Z$2,0),0),0)</f>
        <v>0</v>
      </c>
      <c r="J106" s="33">
        <f>IFERROR(VLOOKUP(D106,PlayingTime!$B$1:$Z$999,MATCH("Min",PlayingTime!$B$2:$Z$2,0),0),0)</f>
        <v>0</v>
      </c>
      <c r="K106" s="38">
        <f t="shared" si="4"/>
        <v>23</v>
      </c>
      <c r="L106" s="32">
        <f>IFERROR(VLOOKUP(A106,PlayerStats!$B$1:$Z$999,MATCH("xG",PlayerStats!$B$2:$Z$2,0),0),0)</f>
        <v>0</v>
      </c>
      <c r="M106" s="32">
        <f>IFERROR(VLOOKUP(B106,PlayerStats!$B$1:$Z$999,MATCH("xG",PlayerStats!$B$2:$Z$2,0),0),0)</f>
        <v>0</v>
      </c>
      <c r="N106" s="32">
        <f>IFERROR(VLOOKUP(C106,PlayerStats!$B$1:$Z$999,MATCH("xG",PlayerStats!$B$2:$Z$2,0),0),0)</f>
        <v>0</v>
      </c>
      <c r="O106" s="32">
        <f>IFERROR(VLOOKUP(D106,PlayerStats!$B$1:$Z$999,MATCH("xG",PlayerStats!$B$2:$Z$2,0),0),0)</f>
        <v>0</v>
      </c>
      <c r="P106" s="40">
        <f t="shared" si="5"/>
        <v>0</v>
      </c>
      <c r="Q106" s="32">
        <f>IFERROR(VLOOKUP(A106,PlayerStats!$B$1:$Z$999,MATCH("xAG",PlayerStats!$B$2:$Z$2,0),0),0)</f>
        <v>0</v>
      </c>
      <c r="R106" s="32">
        <f>IFERROR(VLOOKUP(B106,PlayerStats!$B$1:$Z$999,MATCH("xAG",PlayerStats!$B$2:$Z$2,0),0),0)</f>
        <v>0</v>
      </c>
      <c r="S106" s="32">
        <f>IFERROR(VLOOKUP(C106,PlayerStats!$B$1:$Z$999,MATCH("xAG",PlayerStats!$B$2:$Z$2,0),0),0)</f>
        <v>0</v>
      </c>
      <c r="T106" s="32">
        <f>IFERROR(VLOOKUP(D106,PlayerStats!$B$1:$Z$999,MATCH("xAG",PlayerStats!$B$2:$Z$2,0),0),0)</f>
        <v>0</v>
      </c>
      <c r="U106" s="40">
        <f t="shared" si="6"/>
        <v>0</v>
      </c>
      <c r="V106" s="42">
        <f t="shared" si="7"/>
        <v>1</v>
      </c>
      <c r="X106" s="43" t="str">
        <f>API!M106&amp;" "&amp;API!V106</f>
        <v>Nathan Collins</v>
      </c>
      <c r="Y106" s="43">
        <f>API!AC106</f>
        <v>1</v>
      </c>
    </row>
    <row r="107" spans="1:25">
      <c r="A107" s="32" t="str">
        <f>IF([1]FINAL!A107=0,"",[1]FINAL!A107)</f>
        <v>Declan Rice</v>
      </c>
      <c r="B107" s="32" t="str">
        <f>IF([1]FINAL!B107=0,"",[1]FINAL!B107)</f>
        <v>Rice</v>
      </c>
      <c r="C107" s="32" t="str">
        <f>IF([1]FINAL!C107=0,"",[1]FINAL!C107)</f>
        <v/>
      </c>
      <c r="D107" s="32" t="str">
        <f>IF([1]FINAL!D107=0,"",[1]FINAL!D107)</f>
        <v/>
      </c>
      <c r="E107" s="43" t="str">
        <f>[1]FINAL!M107</f>
        <v>ARS</v>
      </c>
      <c r="F107" s="44">
        <f>IFERROR(VLOOKUP($E107,Table2!$B$1:$C$21,MATCH("MP",Table2!$B$1:$C$1,0),0),"")</f>
        <v>1</v>
      </c>
      <c r="G107" s="33">
        <f>IFERROR(VLOOKUP(A107,PlayingTime!$B$1:$Z$999,MATCH("Min",PlayingTime!$B$2:$Z$2,0),0),0)</f>
        <v>90</v>
      </c>
      <c r="H107" s="33">
        <f>IFERROR(VLOOKUP(B107,PlayingTime!$B$1:$Z$999,MATCH("Min",PlayingTime!$B$2:$Z$2,0),0),0)</f>
        <v>0</v>
      </c>
      <c r="I107" s="33">
        <f>IFERROR(VLOOKUP(C107,PlayingTime!$B$1:$Z$999,MATCH("Min",PlayingTime!$B$2:$Z$2,0),0),0)</f>
        <v>0</v>
      </c>
      <c r="J107" s="33">
        <f>IFERROR(VLOOKUP(D107,PlayingTime!$B$1:$Z$999,MATCH("Min",PlayingTime!$B$2:$Z$2,0),0),0)</f>
        <v>0</v>
      </c>
      <c r="K107" s="38">
        <f t="shared" si="4"/>
        <v>90</v>
      </c>
      <c r="L107" s="32">
        <f>IFERROR(VLOOKUP(A107,PlayerStats!$B$1:$Z$999,MATCH("xG",PlayerStats!$B$2:$Z$2,0),0),0)</f>
        <v>0.2</v>
      </c>
      <c r="M107" s="32">
        <f>IFERROR(VLOOKUP(B107,PlayerStats!$B$1:$Z$999,MATCH("xG",PlayerStats!$B$2:$Z$2,0),0),0)</f>
        <v>0</v>
      </c>
      <c r="N107" s="32">
        <f>IFERROR(VLOOKUP(C107,PlayerStats!$B$1:$Z$999,MATCH("xG",PlayerStats!$B$2:$Z$2,0),0),0)</f>
        <v>0</v>
      </c>
      <c r="O107" s="32">
        <f>IFERROR(VLOOKUP(D107,PlayerStats!$B$1:$Z$999,MATCH("xG",PlayerStats!$B$2:$Z$2,0),0),0)</f>
        <v>0</v>
      </c>
      <c r="P107" s="40">
        <f t="shared" si="5"/>
        <v>0.2</v>
      </c>
      <c r="Q107" s="32">
        <f>IFERROR(VLOOKUP(A107,PlayerStats!$B$1:$Z$999,MATCH("xAG",PlayerStats!$B$2:$Z$2,0),0),0)</f>
        <v>0</v>
      </c>
      <c r="R107" s="32">
        <f>IFERROR(VLOOKUP(B107,PlayerStats!$B$1:$Z$999,MATCH("xAG",PlayerStats!$B$2:$Z$2,0),0),0)</f>
        <v>0</v>
      </c>
      <c r="S107" s="32">
        <f>IFERROR(VLOOKUP(C107,PlayerStats!$B$1:$Z$999,MATCH("xAG",PlayerStats!$B$2:$Z$2,0),0),0)</f>
        <v>0</v>
      </c>
      <c r="T107" s="32">
        <f>IFERROR(VLOOKUP(D107,PlayerStats!$B$1:$Z$999,MATCH("xAG",PlayerStats!$B$2:$Z$2,0),0),0)</f>
        <v>0</v>
      </c>
      <c r="U107" s="40">
        <f t="shared" si="6"/>
        <v>0</v>
      </c>
      <c r="V107" s="42">
        <f t="shared" si="7"/>
        <v>2</v>
      </c>
      <c r="X107" s="43" t="str">
        <f>API!M107&amp;" "&amp;API!V107</f>
        <v>Matthew Cox</v>
      </c>
      <c r="Y107" s="43">
        <f>API!AC107</f>
        <v>0</v>
      </c>
    </row>
    <row r="108" spans="1:25">
      <c r="A108" s="32" t="str">
        <f>IF([1]FINAL!A108=0,"",[1]FINAL!A108)</f>
        <v>Amadou Onana</v>
      </c>
      <c r="B108" s="32" t="str">
        <f>IF([1]FINAL!B108=0,"",[1]FINAL!B108)</f>
        <v>Onana</v>
      </c>
      <c r="C108" s="32" t="str">
        <f>IF([1]FINAL!C108=0,"",[1]FINAL!C108)</f>
        <v/>
      </c>
      <c r="D108" s="32" t="str">
        <f>IF([1]FINAL!D108=0,"",[1]FINAL!D108)</f>
        <v/>
      </c>
      <c r="E108" s="43" t="str">
        <f>[1]FINAL!M108</f>
        <v>EVE</v>
      </c>
      <c r="F108" s="44">
        <f>IFERROR(VLOOKUP($E108,Table2!$B$1:$C$21,MATCH("MP",Table2!$B$1:$C$1,0),0),"")</f>
        <v>1</v>
      </c>
      <c r="G108" s="33">
        <f>IFERROR(VLOOKUP(A108,PlayingTime!$B$1:$Z$999,MATCH("Min",PlayingTime!$B$2:$Z$2,0),0),0)</f>
        <v>90</v>
      </c>
      <c r="H108" s="33">
        <f>IFERROR(VLOOKUP(B108,PlayingTime!$B$1:$Z$999,MATCH("Min",PlayingTime!$B$2:$Z$2,0),0),0)</f>
        <v>0</v>
      </c>
      <c r="I108" s="33">
        <f>IFERROR(VLOOKUP(C108,PlayingTime!$B$1:$Z$999,MATCH("Min",PlayingTime!$B$2:$Z$2,0),0),0)</f>
        <v>0</v>
      </c>
      <c r="J108" s="33">
        <f>IFERROR(VLOOKUP(D108,PlayingTime!$B$1:$Z$999,MATCH("Min",PlayingTime!$B$2:$Z$2,0),0),0)</f>
        <v>0</v>
      </c>
      <c r="K108" s="38">
        <f t="shared" si="4"/>
        <v>90</v>
      </c>
      <c r="L108" s="32">
        <f>IFERROR(VLOOKUP(A108,PlayerStats!$B$1:$Z$999,MATCH("xG",PlayerStats!$B$2:$Z$2,0),0),0)</f>
        <v>0.1</v>
      </c>
      <c r="M108" s="32">
        <f>IFERROR(VLOOKUP(B108,PlayerStats!$B$1:$Z$999,MATCH("xG",PlayerStats!$B$2:$Z$2,0),0),0)</f>
        <v>0</v>
      </c>
      <c r="N108" s="32">
        <f>IFERROR(VLOOKUP(C108,PlayerStats!$B$1:$Z$999,MATCH("xG",PlayerStats!$B$2:$Z$2,0),0),0)</f>
        <v>0</v>
      </c>
      <c r="O108" s="32">
        <f>IFERROR(VLOOKUP(D108,PlayerStats!$B$1:$Z$999,MATCH("xG",PlayerStats!$B$2:$Z$2,0),0),0)</f>
        <v>0</v>
      </c>
      <c r="P108" s="40">
        <f t="shared" si="5"/>
        <v>0.1</v>
      </c>
      <c r="Q108" s="32">
        <f>IFERROR(VLOOKUP(A108,PlayerStats!$B$1:$Z$999,MATCH("xAG",PlayerStats!$B$2:$Z$2,0),0),0)</f>
        <v>1.1000000000000001</v>
      </c>
      <c r="R108" s="32">
        <f>IFERROR(VLOOKUP(B108,PlayerStats!$B$1:$Z$999,MATCH("xAG",PlayerStats!$B$2:$Z$2,0),0),0)</f>
        <v>0</v>
      </c>
      <c r="S108" s="32">
        <f>IFERROR(VLOOKUP(C108,PlayerStats!$B$1:$Z$999,MATCH("xAG",PlayerStats!$B$2:$Z$2,0),0),0)</f>
        <v>0</v>
      </c>
      <c r="T108" s="32">
        <f>IFERROR(VLOOKUP(D108,PlayerStats!$B$1:$Z$999,MATCH("xAG",PlayerStats!$B$2:$Z$2,0),0),0)</f>
        <v>0</v>
      </c>
      <c r="U108" s="40">
        <f t="shared" si="6"/>
        <v>1.1000000000000001</v>
      </c>
      <c r="V108" s="42">
        <f t="shared" si="7"/>
        <v>2</v>
      </c>
      <c r="X108" s="43" t="str">
        <f>API!M108&amp;" "&amp;API!V108</f>
        <v>Mikkel Damsgaard</v>
      </c>
      <c r="Y108" s="43">
        <f>API!AC108</f>
        <v>1</v>
      </c>
    </row>
    <row r="109" spans="1:25">
      <c r="A109" s="32" t="str">
        <f>IF([1]FINAL!A109=0,"",[1]FINAL!A109)</f>
        <v>Luke Shaw</v>
      </c>
      <c r="B109" s="32" t="str">
        <f>IF([1]FINAL!B109=0,"",[1]FINAL!B109)</f>
        <v>Shaw</v>
      </c>
      <c r="C109" s="32" t="str">
        <f>IF([1]FINAL!C109=0,"",[1]FINAL!C109)</f>
        <v/>
      </c>
      <c r="D109" s="32" t="str">
        <f>IF([1]FINAL!D109=0,"",[1]FINAL!D109)</f>
        <v/>
      </c>
      <c r="E109" s="43" t="str">
        <f>[1]FINAL!M109</f>
        <v>MUN</v>
      </c>
      <c r="F109" s="44">
        <f>IFERROR(VLOOKUP($E109,Table2!$B$1:$C$21,MATCH("MP",Table2!$B$1:$C$1,0),0),"")</f>
        <v>1</v>
      </c>
      <c r="G109" s="33">
        <f>IFERROR(VLOOKUP(A109,PlayingTime!$B$1:$Z$999,MATCH("Min",PlayingTime!$B$2:$Z$2,0),0),0)</f>
        <v>90</v>
      </c>
      <c r="H109" s="33">
        <f>IFERROR(VLOOKUP(B109,PlayingTime!$B$1:$Z$999,MATCH("Min",PlayingTime!$B$2:$Z$2,0),0),0)</f>
        <v>0</v>
      </c>
      <c r="I109" s="33">
        <f>IFERROR(VLOOKUP(C109,PlayingTime!$B$1:$Z$999,MATCH("Min",PlayingTime!$B$2:$Z$2,0),0),0)</f>
        <v>0</v>
      </c>
      <c r="J109" s="33">
        <f>IFERROR(VLOOKUP(D109,PlayingTime!$B$1:$Z$999,MATCH("Min",PlayingTime!$B$2:$Z$2,0),0),0)</f>
        <v>0</v>
      </c>
      <c r="K109" s="38">
        <f t="shared" si="4"/>
        <v>90</v>
      </c>
      <c r="L109" s="32">
        <f>IFERROR(VLOOKUP(A109,PlayerStats!$B$1:$Z$999,MATCH("xG",PlayerStats!$B$2:$Z$2,0),0),0)</f>
        <v>0</v>
      </c>
      <c r="M109" s="32">
        <f>IFERROR(VLOOKUP(B109,PlayerStats!$B$1:$Z$999,MATCH("xG",PlayerStats!$B$2:$Z$2,0),0),0)</f>
        <v>0</v>
      </c>
      <c r="N109" s="32">
        <f>IFERROR(VLOOKUP(C109,PlayerStats!$B$1:$Z$999,MATCH("xG",PlayerStats!$B$2:$Z$2,0),0),0)</f>
        <v>0</v>
      </c>
      <c r="O109" s="32">
        <f>IFERROR(VLOOKUP(D109,PlayerStats!$B$1:$Z$999,MATCH("xG",PlayerStats!$B$2:$Z$2,0),0),0)</f>
        <v>0</v>
      </c>
      <c r="P109" s="40">
        <f t="shared" si="5"/>
        <v>0</v>
      </c>
      <c r="Q109" s="32">
        <f>IFERROR(VLOOKUP(A109,PlayerStats!$B$1:$Z$999,MATCH("xAG",PlayerStats!$B$2:$Z$2,0),0),0)</f>
        <v>0</v>
      </c>
      <c r="R109" s="32">
        <f>IFERROR(VLOOKUP(B109,PlayerStats!$B$1:$Z$999,MATCH("xAG",PlayerStats!$B$2:$Z$2,0),0),0)</f>
        <v>0</v>
      </c>
      <c r="S109" s="32">
        <f>IFERROR(VLOOKUP(C109,PlayerStats!$B$1:$Z$999,MATCH("xAG",PlayerStats!$B$2:$Z$2,0),0),0)</f>
        <v>0</v>
      </c>
      <c r="T109" s="32">
        <f>IFERROR(VLOOKUP(D109,PlayerStats!$B$1:$Z$999,MATCH("xAG",PlayerStats!$B$2:$Z$2,0),0),0)</f>
        <v>0</v>
      </c>
      <c r="U109" s="40">
        <f t="shared" si="6"/>
        <v>0</v>
      </c>
      <c r="V109" s="42">
        <f t="shared" si="7"/>
        <v>5</v>
      </c>
      <c r="X109" s="43" t="str">
        <f>API!M109&amp;" "&amp;API!V109</f>
        <v>Josh Dasilva</v>
      </c>
      <c r="Y109" s="43">
        <f>API!AC109</f>
        <v>0</v>
      </c>
    </row>
    <row r="110" spans="1:25">
      <c r="A110" s="32" t="str">
        <f>IF([1]FINAL!A110=0,"",[1]FINAL!A110)</f>
        <v>Neco Williams</v>
      </c>
      <c r="B110" s="32" t="str">
        <f>IF([1]FINAL!B110=0,"",[1]FINAL!B110)</f>
        <v>Williams</v>
      </c>
      <c r="C110" s="32" t="str">
        <f>IF([1]FINAL!C110=0,"",[1]FINAL!C110)</f>
        <v/>
      </c>
      <c r="D110" s="32" t="str">
        <f>IF([1]FINAL!D110=0,"",[1]FINAL!D110)</f>
        <v/>
      </c>
      <c r="E110" s="43" t="str">
        <f>[1]FINAL!M110</f>
        <v>NFO</v>
      </c>
      <c r="F110" s="44">
        <f>IFERROR(VLOOKUP($E110,Table2!$B$1:$C$21,MATCH("MP",Table2!$B$1:$C$1,0),0),"")</f>
        <v>1</v>
      </c>
      <c r="G110" s="33">
        <f>IFERROR(VLOOKUP(A110,PlayingTime!$B$1:$Z$999,MATCH("Min",PlayingTime!$B$2:$Z$2,0),0),0)</f>
        <v>19</v>
      </c>
      <c r="H110" s="33">
        <f>IFERROR(VLOOKUP(B110,PlayingTime!$B$1:$Z$999,MATCH("Min",PlayingTime!$B$2:$Z$2,0),0),0)</f>
        <v>0</v>
      </c>
      <c r="I110" s="33">
        <f>IFERROR(VLOOKUP(C110,PlayingTime!$B$1:$Z$999,MATCH("Min",PlayingTime!$B$2:$Z$2,0),0),0)</f>
        <v>0</v>
      </c>
      <c r="J110" s="33">
        <f>IFERROR(VLOOKUP(D110,PlayingTime!$B$1:$Z$999,MATCH("Min",PlayingTime!$B$2:$Z$2,0),0),0)</f>
        <v>0</v>
      </c>
      <c r="K110" s="38">
        <f t="shared" si="4"/>
        <v>19</v>
      </c>
      <c r="L110" s="32">
        <f>IFERROR(VLOOKUP(A110,PlayerStats!$B$1:$Z$999,MATCH("xG",PlayerStats!$B$2:$Z$2,0),0),0)</f>
        <v>0</v>
      </c>
      <c r="M110" s="32">
        <f>IFERROR(VLOOKUP(B110,PlayerStats!$B$1:$Z$999,MATCH("xG",PlayerStats!$B$2:$Z$2,0),0),0)</f>
        <v>0</v>
      </c>
      <c r="N110" s="32">
        <f>IFERROR(VLOOKUP(C110,PlayerStats!$B$1:$Z$999,MATCH("xG",PlayerStats!$B$2:$Z$2,0),0),0)</f>
        <v>0</v>
      </c>
      <c r="O110" s="32">
        <f>IFERROR(VLOOKUP(D110,PlayerStats!$B$1:$Z$999,MATCH("xG",PlayerStats!$B$2:$Z$2,0),0),0)</f>
        <v>0</v>
      </c>
      <c r="P110" s="40">
        <f t="shared" si="5"/>
        <v>0</v>
      </c>
      <c r="Q110" s="32">
        <f>IFERROR(VLOOKUP(A110,PlayerStats!$B$1:$Z$999,MATCH("xAG",PlayerStats!$B$2:$Z$2,0),0),0)</f>
        <v>0</v>
      </c>
      <c r="R110" s="32">
        <f>IFERROR(VLOOKUP(B110,PlayerStats!$B$1:$Z$999,MATCH("xAG",PlayerStats!$B$2:$Z$2,0),0),0)</f>
        <v>0</v>
      </c>
      <c r="S110" s="32">
        <f>IFERROR(VLOOKUP(C110,PlayerStats!$B$1:$Z$999,MATCH("xAG",PlayerStats!$B$2:$Z$2,0),0),0)</f>
        <v>0</v>
      </c>
      <c r="T110" s="32">
        <f>IFERROR(VLOOKUP(D110,PlayerStats!$B$1:$Z$999,MATCH("xAG",PlayerStats!$B$2:$Z$2,0),0),0)</f>
        <v>0</v>
      </c>
      <c r="U110" s="40">
        <f t="shared" si="6"/>
        <v>0</v>
      </c>
      <c r="V110" s="42">
        <f t="shared" si="7"/>
        <v>1</v>
      </c>
      <c r="X110" s="43" t="str">
        <f>API!M110&amp;" "&amp;API!V110</f>
        <v>Halil Dervişoğlu</v>
      </c>
      <c r="Y110" s="43">
        <f>API!AC110</f>
        <v>0</v>
      </c>
    </row>
    <row r="111" spans="1:25">
      <c r="A111" s="32" t="str">
        <f>IF([1]FINAL!A111=0,"",[1]FINAL!A111)</f>
        <v>George Baldock</v>
      </c>
      <c r="B111" s="32" t="str">
        <f>IF([1]FINAL!B111=0,"",[1]FINAL!B111)</f>
        <v>Baldock</v>
      </c>
      <c r="C111" s="32" t="str">
        <f>IF([1]FINAL!C111=0,"",[1]FINAL!C111)</f>
        <v/>
      </c>
      <c r="D111" s="32" t="str">
        <f>IF([1]FINAL!D111=0,"",[1]FINAL!D111)</f>
        <v/>
      </c>
      <c r="E111" s="43" t="str">
        <f>[1]FINAL!M111</f>
        <v>SHU</v>
      </c>
      <c r="F111" s="44">
        <f>IFERROR(VLOOKUP($E111,Table2!$B$1:$C$21,MATCH("MP",Table2!$B$1:$C$1,0),0),"")</f>
        <v>1</v>
      </c>
      <c r="G111" s="33">
        <f>IFERROR(VLOOKUP(A111,PlayingTime!$B$1:$Z$999,MATCH("Min",PlayingTime!$B$2:$Z$2,0),0),0)</f>
        <v>90</v>
      </c>
      <c r="H111" s="33">
        <f>IFERROR(VLOOKUP(B111,PlayingTime!$B$1:$Z$999,MATCH("Min",PlayingTime!$B$2:$Z$2,0),0),0)</f>
        <v>0</v>
      </c>
      <c r="I111" s="33">
        <f>IFERROR(VLOOKUP(C111,PlayingTime!$B$1:$Z$999,MATCH("Min",PlayingTime!$B$2:$Z$2,0),0),0)</f>
        <v>0</v>
      </c>
      <c r="J111" s="33">
        <f>IFERROR(VLOOKUP(D111,PlayingTime!$B$1:$Z$999,MATCH("Min",PlayingTime!$B$2:$Z$2,0),0),0)</f>
        <v>0</v>
      </c>
      <c r="K111" s="38">
        <f t="shared" si="4"/>
        <v>90</v>
      </c>
      <c r="L111" s="32">
        <f>IFERROR(VLOOKUP(A111,PlayerStats!$B$1:$Z$999,MATCH("xG",PlayerStats!$B$2:$Z$2,0),0),0)</f>
        <v>0</v>
      </c>
      <c r="M111" s="32">
        <f>IFERROR(VLOOKUP(B111,PlayerStats!$B$1:$Z$999,MATCH("xG",PlayerStats!$B$2:$Z$2,0),0),0)</f>
        <v>0</v>
      </c>
      <c r="N111" s="32">
        <f>IFERROR(VLOOKUP(C111,PlayerStats!$B$1:$Z$999,MATCH("xG",PlayerStats!$B$2:$Z$2,0),0),0)</f>
        <v>0</v>
      </c>
      <c r="O111" s="32">
        <f>IFERROR(VLOOKUP(D111,PlayerStats!$B$1:$Z$999,MATCH("xG",PlayerStats!$B$2:$Z$2,0),0),0)</f>
        <v>0</v>
      </c>
      <c r="P111" s="40">
        <f t="shared" si="5"/>
        <v>0</v>
      </c>
      <c r="Q111" s="32">
        <f>IFERROR(VLOOKUP(A111,PlayerStats!$B$1:$Z$999,MATCH("xAG",PlayerStats!$B$2:$Z$2,0),0),0)</f>
        <v>0</v>
      </c>
      <c r="R111" s="32">
        <f>IFERROR(VLOOKUP(B111,PlayerStats!$B$1:$Z$999,MATCH("xAG",PlayerStats!$B$2:$Z$2,0),0),0)</f>
        <v>0</v>
      </c>
      <c r="S111" s="32">
        <f>IFERROR(VLOOKUP(C111,PlayerStats!$B$1:$Z$999,MATCH("xAG",PlayerStats!$B$2:$Z$2,0),0),0)</f>
        <v>0</v>
      </c>
      <c r="T111" s="32">
        <f>IFERROR(VLOOKUP(D111,PlayerStats!$B$1:$Z$999,MATCH("xAG",PlayerStats!$B$2:$Z$2,0),0),0)</f>
        <v>0</v>
      </c>
      <c r="U111" s="40">
        <f t="shared" si="6"/>
        <v>0</v>
      </c>
      <c r="V111" s="42">
        <f t="shared" si="7"/>
        <v>2</v>
      </c>
      <c r="X111" s="43" t="str">
        <f>API!M111&amp;" "&amp;API!V111</f>
        <v>Mark Flekken</v>
      </c>
      <c r="Y111" s="43">
        <f>API!AC111</f>
        <v>2</v>
      </c>
    </row>
    <row r="112" spans="1:25">
      <c r="A112" s="32" t="str">
        <f>IF([1]FINAL!A112=0,"",[1]FINAL!A112)</f>
        <v>Jack Grealish</v>
      </c>
      <c r="B112" s="32" t="str">
        <f>IF([1]FINAL!B112=0,"",[1]FINAL!B112)</f>
        <v>Grealish</v>
      </c>
      <c r="C112" s="32" t="str">
        <f>IF([1]FINAL!C112=0,"",[1]FINAL!C112)</f>
        <v/>
      </c>
      <c r="D112" s="32" t="str">
        <f>IF([1]FINAL!D112=0,"",[1]FINAL!D112)</f>
        <v/>
      </c>
      <c r="E112" s="43" t="str">
        <f>[1]FINAL!M112</f>
        <v>MCI</v>
      </c>
      <c r="F112" s="44">
        <f>IFERROR(VLOOKUP($E112,Table2!$B$1:$C$21,MATCH("MP",Table2!$B$1:$C$1,0),0),"")</f>
        <v>1</v>
      </c>
      <c r="G112" s="33">
        <f>IFERROR(VLOOKUP(A112,PlayingTime!$B$1:$Z$999,MATCH("Min",PlayingTime!$B$2:$Z$2,0),0),0)</f>
        <v>0</v>
      </c>
      <c r="H112" s="33">
        <f>IFERROR(VLOOKUP(B112,PlayingTime!$B$1:$Z$999,MATCH("Min",PlayingTime!$B$2:$Z$2,0),0),0)</f>
        <v>0</v>
      </c>
      <c r="I112" s="33">
        <f>IFERROR(VLOOKUP(C112,PlayingTime!$B$1:$Z$999,MATCH("Min",PlayingTime!$B$2:$Z$2,0),0),0)</f>
        <v>0</v>
      </c>
      <c r="J112" s="33">
        <f>IFERROR(VLOOKUP(D112,PlayingTime!$B$1:$Z$999,MATCH("Min",PlayingTime!$B$2:$Z$2,0),0),0)</f>
        <v>0</v>
      </c>
      <c r="K112" s="38">
        <f t="shared" si="4"/>
        <v>0</v>
      </c>
      <c r="L112" s="32">
        <f>IFERROR(VLOOKUP(A112,PlayerStats!$B$1:$Z$999,MATCH("xG",PlayerStats!$B$2:$Z$2,0),0),0)</f>
        <v>0</v>
      </c>
      <c r="M112" s="32">
        <f>IFERROR(VLOOKUP(B112,PlayerStats!$B$1:$Z$999,MATCH("xG",PlayerStats!$B$2:$Z$2,0),0),0)</f>
        <v>0</v>
      </c>
      <c r="N112" s="32">
        <f>IFERROR(VLOOKUP(C112,PlayerStats!$B$1:$Z$999,MATCH("xG",PlayerStats!$B$2:$Z$2,0),0),0)</f>
        <v>0</v>
      </c>
      <c r="O112" s="32">
        <f>IFERROR(VLOOKUP(D112,PlayerStats!$B$1:$Z$999,MATCH("xG",PlayerStats!$B$2:$Z$2,0),0),0)</f>
        <v>0</v>
      </c>
      <c r="P112" s="40">
        <f t="shared" si="5"/>
        <v>0</v>
      </c>
      <c r="Q112" s="32">
        <f>IFERROR(VLOOKUP(A112,PlayerStats!$B$1:$Z$999,MATCH("xAG",PlayerStats!$B$2:$Z$2,0),0),0)</f>
        <v>0</v>
      </c>
      <c r="R112" s="32">
        <f>IFERROR(VLOOKUP(B112,PlayerStats!$B$1:$Z$999,MATCH("xAG",PlayerStats!$B$2:$Z$2,0),0),0)</f>
        <v>0</v>
      </c>
      <c r="S112" s="32">
        <f>IFERROR(VLOOKUP(C112,PlayerStats!$B$1:$Z$999,MATCH("xAG",PlayerStats!$B$2:$Z$2,0),0),0)</f>
        <v>0</v>
      </c>
      <c r="T112" s="32">
        <f>IFERROR(VLOOKUP(D112,PlayerStats!$B$1:$Z$999,MATCH("xAG",PlayerStats!$B$2:$Z$2,0),0),0)</f>
        <v>0</v>
      </c>
      <c r="U112" s="40">
        <f t="shared" si="6"/>
        <v>0</v>
      </c>
      <c r="V112" s="42">
        <f t="shared" si="7"/>
        <v>0</v>
      </c>
      <c r="X112" s="43" t="str">
        <f>API!M112&amp;" "&amp;API!V112</f>
        <v>Charlie Goode</v>
      </c>
      <c r="Y112" s="43">
        <f>API!AC112</f>
        <v>0</v>
      </c>
    </row>
    <row r="113" spans="1:25">
      <c r="A113" s="32" t="str">
        <f>IF([1]FINAL!A113=0,"",[1]FINAL!A113)</f>
        <v>Nick Pope</v>
      </c>
      <c r="B113" s="32" t="str">
        <f>IF([1]FINAL!B113=0,"",[1]FINAL!B113)</f>
        <v>Pope</v>
      </c>
      <c r="C113" s="32" t="str">
        <f>IF([1]FINAL!C113=0,"",[1]FINAL!C113)</f>
        <v/>
      </c>
      <c r="D113" s="32" t="str">
        <f>IF([1]FINAL!D113=0,"",[1]FINAL!D113)</f>
        <v/>
      </c>
      <c r="E113" s="43" t="str">
        <f>[1]FINAL!M113</f>
        <v>NEW</v>
      </c>
      <c r="F113" s="44">
        <f>IFERROR(VLOOKUP($E113,Table2!$B$1:$C$21,MATCH("MP",Table2!$B$1:$C$1,0),0),"")</f>
        <v>1</v>
      </c>
      <c r="G113" s="33">
        <f>IFERROR(VLOOKUP(A113,PlayingTime!$B$1:$Z$999,MATCH("Min",PlayingTime!$B$2:$Z$2,0),0),0)</f>
        <v>90</v>
      </c>
      <c r="H113" s="33">
        <f>IFERROR(VLOOKUP(B113,PlayingTime!$B$1:$Z$999,MATCH("Min",PlayingTime!$B$2:$Z$2,0),0),0)</f>
        <v>0</v>
      </c>
      <c r="I113" s="33">
        <f>IFERROR(VLOOKUP(C113,PlayingTime!$B$1:$Z$999,MATCH("Min",PlayingTime!$B$2:$Z$2,0),0),0)</f>
        <v>0</v>
      </c>
      <c r="J113" s="33">
        <f>IFERROR(VLOOKUP(D113,PlayingTime!$B$1:$Z$999,MATCH("Min",PlayingTime!$B$2:$Z$2,0),0),0)</f>
        <v>0</v>
      </c>
      <c r="K113" s="38">
        <f t="shared" si="4"/>
        <v>90</v>
      </c>
      <c r="L113" s="32">
        <f>IFERROR(VLOOKUP(A113,PlayerStats!$B$1:$Z$999,MATCH("xG",PlayerStats!$B$2:$Z$2,0),0),0)</f>
        <v>0</v>
      </c>
      <c r="M113" s="32">
        <f>IFERROR(VLOOKUP(B113,PlayerStats!$B$1:$Z$999,MATCH("xG",PlayerStats!$B$2:$Z$2,0),0),0)</f>
        <v>0</v>
      </c>
      <c r="N113" s="32">
        <f>IFERROR(VLOOKUP(C113,PlayerStats!$B$1:$Z$999,MATCH("xG",PlayerStats!$B$2:$Z$2,0),0),0)</f>
        <v>0</v>
      </c>
      <c r="O113" s="32">
        <f>IFERROR(VLOOKUP(D113,PlayerStats!$B$1:$Z$999,MATCH("xG",PlayerStats!$B$2:$Z$2,0),0),0)</f>
        <v>0</v>
      </c>
      <c r="P113" s="40">
        <f t="shared" si="5"/>
        <v>0</v>
      </c>
      <c r="Q113" s="32">
        <f>IFERROR(VLOOKUP(A113,PlayerStats!$B$1:$Z$999,MATCH("xAG",PlayerStats!$B$2:$Z$2,0),0),0)</f>
        <v>0</v>
      </c>
      <c r="R113" s="32">
        <f>IFERROR(VLOOKUP(B113,PlayerStats!$B$1:$Z$999,MATCH("xAG",PlayerStats!$B$2:$Z$2,0),0),0)</f>
        <v>0</v>
      </c>
      <c r="S113" s="32">
        <f>IFERROR(VLOOKUP(C113,PlayerStats!$B$1:$Z$999,MATCH("xAG",PlayerStats!$B$2:$Z$2,0),0),0)</f>
        <v>0</v>
      </c>
      <c r="T113" s="32">
        <f>IFERROR(VLOOKUP(D113,PlayerStats!$B$1:$Z$999,MATCH("xAG",PlayerStats!$B$2:$Z$2,0),0),0)</f>
        <v>0</v>
      </c>
      <c r="U113" s="40">
        <f t="shared" si="6"/>
        <v>0</v>
      </c>
      <c r="V113" s="42">
        <f t="shared" si="7"/>
        <v>3</v>
      </c>
      <c r="X113" s="43" t="str">
        <f>API!M113&amp;" "&amp;API!V113</f>
        <v>Rico Henry</v>
      </c>
      <c r="Y113" s="43">
        <f>API!AC113</f>
        <v>4</v>
      </c>
    </row>
    <row r="114" spans="1:25">
      <c r="A114" s="32" t="str">
        <f>IF([1]FINAL!A114=0,"",[1]FINAL!A114)</f>
        <v>Diogo Dalot Teixeira</v>
      </c>
      <c r="B114" s="32" t="str">
        <f>IF([1]FINAL!B114=0,"",[1]FINAL!B114)</f>
        <v>Dalot</v>
      </c>
      <c r="C114" s="32" t="str">
        <f>IF([1]FINAL!C114=0,"",[1]FINAL!C114)</f>
        <v>Diogo Dalot</v>
      </c>
      <c r="D114" s="32" t="str">
        <f>IF([1]FINAL!D114=0,"",[1]FINAL!D114)</f>
        <v/>
      </c>
      <c r="E114" s="43" t="str">
        <f>[1]FINAL!M114</f>
        <v>MUN</v>
      </c>
      <c r="F114" s="44">
        <f>IFERROR(VLOOKUP($E114,Table2!$B$1:$C$21,MATCH("MP",Table2!$B$1:$C$1,0),0),"")</f>
        <v>1</v>
      </c>
      <c r="G114" s="33">
        <f>IFERROR(VLOOKUP(A114,PlayingTime!$B$1:$Z$999,MATCH("Min",PlayingTime!$B$2:$Z$2,0),0),0)</f>
        <v>0</v>
      </c>
      <c r="H114" s="33">
        <f>IFERROR(VLOOKUP(B114,PlayingTime!$B$1:$Z$999,MATCH("Min",PlayingTime!$B$2:$Z$2,0),0),0)</f>
        <v>0</v>
      </c>
      <c r="I114" s="33">
        <f>IFERROR(VLOOKUP(C114,PlayingTime!$B$1:$Z$999,MATCH("Min",PlayingTime!$B$2:$Z$2,0),0),0)</f>
        <v>0</v>
      </c>
      <c r="J114" s="33">
        <f>IFERROR(VLOOKUP(D114,PlayingTime!$B$1:$Z$999,MATCH("Min",PlayingTime!$B$2:$Z$2,0),0),0)</f>
        <v>0</v>
      </c>
      <c r="K114" s="38">
        <f t="shared" si="4"/>
        <v>0</v>
      </c>
      <c r="L114" s="32">
        <f>IFERROR(VLOOKUP(A114,PlayerStats!$B$1:$Z$999,MATCH("xG",PlayerStats!$B$2:$Z$2,0),0),0)</f>
        <v>0</v>
      </c>
      <c r="M114" s="32">
        <f>IFERROR(VLOOKUP(B114,PlayerStats!$B$1:$Z$999,MATCH("xG",PlayerStats!$B$2:$Z$2,0),0),0)</f>
        <v>0</v>
      </c>
      <c r="N114" s="32">
        <f>IFERROR(VLOOKUP(C114,PlayerStats!$B$1:$Z$999,MATCH("xG",PlayerStats!$B$2:$Z$2,0),0),0)</f>
        <v>0</v>
      </c>
      <c r="O114" s="32">
        <f>IFERROR(VLOOKUP(D114,PlayerStats!$B$1:$Z$999,MATCH("xG",PlayerStats!$B$2:$Z$2,0),0),0)</f>
        <v>0</v>
      </c>
      <c r="P114" s="40">
        <f t="shared" si="5"/>
        <v>0</v>
      </c>
      <c r="Q114" s="32">
        <f>IFERROR(VLOOKUP(A114,PlayerStats!$B$1:$Z$999,MATCH("xAG",PlayerStats!$B$2:$Z$2,0),0),0)</f>
        <v>0</v>
      </c>
      <c r="R114" s="32">
        <f>IFERROR(VLOOKUP(B114,PlayerStats!$B$1:$Z$999,MATCH("xAG",PlayerStats!$B$2:$Z$2,0),0),0)</f>
        <v>0</v>
      </c>
      <c r="S114" s="32">
        <f>IFERROR(VLOOKUP(C114,PlayerStats!$B$1:$Z$999,MATCH("xAG",PlayerStats!$B$2:$Z$2,0),0),0)</f>
        <v>0</v>
      </c>
      <c r="T114" s="32">
        <f>IFERROR(VLOOKUP(D114,PlayerStats!$B$1:$Z$999,MATCH("xAG",PlayerStats!$B$2:$Z$2,0),0),0)</f>
        <v>0</v>
      </c>
      <c r="U114" s="40">
        <f t="shared" si="6"/>
        <v>0</v>
      </c>
      <c r="V114" s="42">
        <f t="shared" si="7"/>
        <v>0</v>
      </c>
      <c r="X114" s="43" t="str">
        <f>API!M114&amp;" "&amp;API!V114</f>
        <v>Aaron Hickey</v>
      </c>
      <c r="Y114" s="43">
        <f>API!AC114</f>
        <v>0</v>
      </c>
    </row>
    <row r="115" spans="1:25">
      <c r="A115" s="32" t="str">
        <f>IF([1]FINAL!A115=0,"",[1]FINAL!A115)</f>
        <v>Andreas Hoelgebaum Pereira</v>
      </c>
      <c r="B115" s="32" t="str">
        <f>IF([1]FINAL!B115=0,"",[1]FINAL!B115)</f>
        <v>Andreas</v>
      </c>
      <c r="C115" s="32" t="str">
        <f>IF([1]FINAL!C115=0,"",[1]FINAL!C115)</f>
        <v>A Pereira</v>
      </c>
      <c r="D115" s="32" t="str">
        <f>IF([1]FINAL!D115=0,"",[1]FINAL!D115)</f>
        <v>Andreas Pereira</v>
      </c>
      <c r="E115" s="43" t="str">
        <f>[1]FINAL!M115</f>
        <v>FUL</v>
      </c>
      <c r="F115" s="44">
        <f>IFERROR(VLOOKUP($E115,Table2!$B$1:$C$21,MATCH("MP",Table2!$B$1:$C$1,0),0),"")</f>
        <v>1</v>
      </c>
      <c r="G115" s="33">
        <f>IFERROR(VLOOKUP(A115,PlayingTime!$B$1:$Z$999,MATCH("Min",PlayingTime!$B$2:$Z$2,0),0),0)</f>
        <v>0</v>
      </c>
      <c r="H115" s="33">
        <f>IFERROR(VLOOKUP(B115,PlayingTime!$B$1:$Z$999,MATCH("Min",PlayingTime!$B$2:$Z$2,0),0),0)</f>
        <v>0</v>
      </c>
      <c r="I115" s="33">
        <f>IFERROR(VLOOKUP(C115,PlayingTime!$B$1:$Z$999,MATCH("Min",PlayingTime!$B$2:$Z$2,0),0),0)</f>
        <v>0</v>
      </c>
      <c r="J115" s="33">
        <f>IFERROR(VLOOKUP(D115,PlayingTime!$B$1:$Z$999,MATCH("Min",PlayingTime!$B$2:$Z$2,0),0),0)</f>
        <v>33</v>
      </c>
      <c r="K115" s="38">
        <f t="shared" si="4"/>
        <v>33</v>
      </c>
      <c r="L115" s="32">
        <f>IFERROR(VLOOKUP(A115,PlayerStats!$B$1:$Z$999,MATCH("xG",PlayerStats!$B$2:$Z$2,0),0),0)</f>
        <v>0</v>
      </c>
      <c r="M115" s="32">
        <f>IFERROR(VLOOKUP(B115,PlayerStats!$B$1:$Z$999,MATCH("xG",PlayerStats!$B$2:$Z$2,0),0),0)</f>
        <v>0</v>
      </c>
      <c r="N115" s="32">
        <f>IFERROR(VLOOKUP(C115,PlayerStats!$B$1:$Z$999,MATCH("xG",PlayerStats!$B$2:$Z$2,0),0),0)</f>
        <v>0</v>
      </c>
      <c r="O115" s="32">
        <f>IFERROR(VLOOKUP(D115,PlayerStats!$B$1:$Z$999,MATCH("xG",PlayerStats!$B$2:$Z$2,0),0),0)</f>
        <v>0</v>
      </c>
      <c r="P115" s="40">
        <f t="shared" si="5"/>
        <v>0</v>
      </c>
      <c r="Q115" s="32">
        <f>IFERROR(VLOOKUP(A115,PlayerStats!$B$1:$Z$999,MATCH("xAG",PlayerStats!$B$2:$Z$2,0),0),0)</f>
        <v>0</v>
      </c>
      <c r="R115" s="32">
        <f>IFERROR(VLOOKUP(B115,PlayerStats!$B$1:$Z$999,MATCH("xAG",PlayerStats!$B$2:$Z$2,0),0),0)</f>
        <v>0</v>
      </c>
      <c r="S115" s="32">
        <f>IFERROR(VLOOKUP(C115,PlayerStats!$B$1:$Z$999,MATCH("xAG",PlayerStats!$B$2:$Z$2,0),0),0)</f>
        <v>0</v>
      </c>
      <c r="T115" s="32">
        <f>IFERROR(VLOOKUP(D115,PlayerStats!$B$1:$Z$999,MATCH("xAG",PlayerStats!$B$2:$Z$2,0),0),0)</f>
        <v>0</v>
      </c>
      <c r="U115" s="40">
        <f t="shared" si="6"/>
        <v>0</v>
      </c>
      <c r="V115" s="42">
        <f t="shared" si="7"/>
        <v>4</v>
      </c>
      <c r="X115" s="43" t="str">
        <f>API!M115&amp;" "&amp;API!V115</f>
        <v>Vitaly Janelt</v>
      </c>
      <c r="Y115" s="43">
        <f>API!AC115</f>
        <v>2</v>
      </c>
    </row>
    <row r="116" spans="1:25">
      <c r="A116" s="32" t="str">
        <f>IF([1]FINAL!A116=0,"",[1]FINAL!A116)</f>
        <v>Virgil van Dijk</v>
      </c>
      <c r="B116" s="32" t="str">
        <f>IF([1]FINAL!B116=0,"",[1]FINAL!B116)</f>
        <v>Virgil</v>
      </c>
      <c r="C116" s="32" t="str">
        <f>IF([1]FINAL!C116=0,"",[1]FINAL!C116)</f>
        <v/>
      </c>
      <c r="D116" s="32" t="str">
        <f>IF([1]FINAL!D116=0,"",[1]FINAL!D116)</f>
        <v/>
      </c>
      <c r="E116" s="43" t="str">
        <f>[1]FINAL!M116</f>
        <v>LIV</v>
      </c>
      <c r="F116" s="44">
        <f>IFERROR(VLOOKUP($E116,Table2!$B$1:$C$21,MATCH("MP",Table2!$B$1:$C$1,0),0),"")</f>
        <v>1</v>
      </c>
      <c r="G116" s="33">
        <f>IFERROR(VLOOKUP(A116,PlayingTime!$B$1:$Z$999,MATCH("Min",PlayingTime!$B$2:$Z$2,0),0),0)</f>
        <v>90</v>
      </c>
      <c r="H116" s="33">
        <f>IFERROR(VLOOKUP(B116,PlayingTime!$B$1:$Z$999,MATCH("Min",PlayingTime!$B$2:$Z$2,0),0),0)</f>
        <v>0</v>
      </c>
      <c r="I116" s="33">
        <f>IFERROR(VLOOKUP(C116,PlayingTime!$B$1:$Z$999,MATCH("Min",PlayingTime!$B$2:$Z$2,0),0),0)</f>
        <v>0</v>
      </c>
      <c r="J116" s="33">
        <f>IFERROR(VLOOKUP(D116,PlayingTime!$B$1:$Z$999,MATCH("Min",PlayingTime!$B$2:$Z$2,0),0),0)</f>
        <v>0</v>
      </c>
      <c r="K116" s="38">
        <f t="shared" si="4"/>
        <v>90</v>
      </c>
      <c r="L116" s="32">
        <f>IFERROR(VLOOKUP(A116,PlayerStats!$B$1:$Z$999,MATCH("xG",PlayerStats!$B$2:$Z$2,0),0),0)</f>
        <v>0</v>
      </c>
      <c r="M116" s="32">
        <f>IFERROR(VLOOKUP(B116,PlayerStats!$B$1:$Z$999,MATCH("xG",PlayerStats!$B$2:$Z$2,0),0),0)</f>
        <v>0</v>
      </c>
      <c r="N116" s="32">
        <f>IFERROR(VLOOKUP(C116,PlayerStats!$B$1:$Z$999,MATCH("xG",PlayerStats!$B$2:$Z$2,0),0),0)</f>
        <v>0</v>
      </c>
      <c r="O116" s="32">
        <f>IFERROR(VLOOKUP(D116,PlayerStats!$B$1:$Z$999,MATCH("xG",PlayerStats!$B$2:$Z$2,0),0),0)</f>
        <v>0</v>
      </c>
      <c r="P116" s="40">
        <f t="shared" si="5"/>
        <v>0</v>
      </c>
      <c r="Q116" s="32">
        <f>IFERROR(VLOOKUP(A116,PlayerStats!$B$1:$Z$999,MATCH("xAG",PlayerStats!$B$2:$Z$2,0),0),0)</f>
        <v>0</v>
      </c>
      <c r="R116" s="32">
        <f>IFERROR(VLOOKUP(B116,PlayerStats!$B$1:$Z$999,MATCH("xAG",PlayerStats!$B$2:$Z$2,0),0),0)</f>
        <v>0</v>
      </c>
      <c r="S116" s="32">
        <f>IFERROR(VLOOKUP(C116,PlayerStats!$B$1:$Z$999,MATCH("xAG",PlayerStats!$B$2:$Z$2,0),0),0)</f>
        <v>0</v>
      </c>
      <c r="T116" s="32">
        <f>IFERROR(VLOOKUP(D116,PlayerStats!$B$1:$Z$999,MATCH("xAG",PlayerStats!$B$2:$Z$2,0),0),0)</f>
        <v>0</v>
      </c>
      <c r="U116" s="40">
        <f t="shared" si="6"/>
        <v>0</v>
      </c>
      <c r="V116" s="42">
        <f t="shared" si="7"/>
        <v>2</v>
      </c>
      <c r="X116" s="43" t="str">
        <f>API!M116&amp;" "&amp;API!V116</f>
        <v>Mathias Jensen</v>
      </c>
      <c r="Y116" s="43">
        <f>API!AC116</f>
        <v>4</v>
      </c>
    </row>
    <row r="117" spans="1:25">
      <c r="A117" s="32" t="str">
        <f>IF([1]FINAL!A117=0,"",[1]FINAL!A117)</f>
        <v>Carlos Henrique Casimiro</v>
      </c>
      <c r="B117" s="32" t="str">
        <f>IF([1]FINAL!B117=0,"",[1]FINAL!B117)</f>
        <v>Casemiro</v>
      </c>
      <c r="C117" s="32" t="str">
        <f>IF([1]FINAL!C117=0,"",[1]FINAL!C117)</f>
        <v/>
      </c>
      <c r="D117" s="32" t="str">
        <f>IF([1]FINAL!D117=0,"",[1]FINAL!D117)</f>
        <v/>
      </c>
      <c r="E117" s="43" t="str">
        <f>[1]FINAL!M117</f>
        <v>MUN</v>
      </c>
      <c r="F117" s="44">
        <f>IFERROR(VLOOKUP($E117,Table2!$B$1:$C$21,MATCH("MP",Table2!$B$1:$C$1,0),0),"")</f>
        <v>1</v>
      </c>
      <c r="G117" s="33">
        <f>IFERROR(VLOOKUP(A117,PlayingTime!$B$1:$Z$999,MATCH("Min",PlayingTime!$B$2:$Z$2,0),0),0)</f>
        <v>0</v>
      </c>
      <c r="H117" s="33">
        <f>IFERROR(VLOOKUP(B117,PlayingTime!$B$1:$Z$999,MATCH("Min",PlayingTime!$B$2:$Z$2,0),0),0)</f>
        <v>90</v>
      </c>
      <c r="I117" s="33">
        <f>IFERROR(VLOOKUP(C117,PlayingTime!$B$1:$Z$999,MATCH("Min",PlayingTime!$B$2:$Z$2,0),0),0)</f>
        <v>0</v>
      </c>
      <c r="J117" s="33">
        <f>IFERROR(VLOOKUP(D117,PlayingTime!$B$1:$Z$999,MATCH("Min",PlayingTime!$B$2:$Z$2,0),0),0)</f>
        <v>0</v>
      </c>
      <c r="K117" s="38">
        <f t="shared" si="4"/>
        <v>90</v>
      </c>
      <c r="L117" s="32">
        <f>IFERROR(VLOOKUP(A117,PlayerStats!$B$1:$Z$999,MATCH("xG",PlayerStats!$B$2:$Z$2,0),0),0)</f>
        <v>0</v>
      </c>
      <c r="M117" s="32">
        <f>IFERROR(VLOOKUP(B117,PlayerStats!$B$1:$Z$999,MATCH("xG",PlayerStats!$B$2:$Z$2,0),0),0)</f>
        <v>0</v>
      </c>
      <c r="N117" s="32">
        <f>IFERROR(VLOOKUP(C117,PlayerStats!$B$1:$Z$999,MATCH("xG",PlayerStats!$B$2:$Z$2,0),0),0)</f>
        <v>0</v>
      </c>
      <c r="O117" s="32">
        <f>IFERROR(VLOOKUP(D117,PlayerStats!$B$1:$Z$999,MATCH("xG",PlayerStats!$B$2:$Z$2,0),0),0)</f>
        <v>0</v>
      </c>
      <c r="P117" s="40">
        <f t="shared" si="5"/>
        <v>0</v>
      </c>
      <c r="Q117" s="32">
        <f>IFERROR(VLOOKUP(A117,PlayerStats!$B$1:$Z$999,MATCH("xAG",PlayerStats!$B$2:$Z$2,0),0),0)</f>
        <v>0</v>
      </c>
      <c r="R117" s="32">
        <f>IFERROR(VLOOKUP(B117,PlayerStats!$B$1:$Z$999,MATCH("xAG",PlayerStats!$B$2:$Z$2,0),0),0)</f>
        <v>0.2</v>
      </c>
      <c r="S117" s="32">
        <f>IFERROR(VLOOKUP(C117,PlayerStats!$B$1:$Z$999,MATCH("xAG",PlayerStats!$B$2:$Z$2,0),0),0)</f>
        <v>0</v>
      </c>
      <c r="T117" s="32">
        <f>IFERROR(VLOOKUP(D117,PlayerStats!$B$1:$Z$999,MATCH("xAG",PlayerStats!$B$2:$Z$2,0),0),0)</f>
        <v>0</v>
      </c>
      <c r="U117" s="40">
        <f t="shared" si="6"/>
        <v>0.2</v>
      </c>
      <c r="V117" s="42">
        <f t="shared" si="7"/>
        <v>3</v>
      </c>
      <c r="X117" s="43" t="str">
        <f>API!M117&amp;" "&amp;API!V117</f>
        <v>Keane Lewis-Potter</v>
      </c>
      <c r="Y117" s="43">
        <f>API!AC117</f>
        <v>0</v>
      </c>
    </row>
    <row r="118" spans="1:25">
      <c r="A118" s="32" t="str">
        <f>IF([1]FINAL!A118=0,"",[1]FINAL!A118)</f>
        <v>Reece James</v>
      </c>
      <c r="B118" s="32" t="str">
        <f>IF([1]FINAL!B118=0,"",[1]FINAL!B118)</f>
        <v>James</v>
      </c>
      <c r="C118" s="32" t="str">
        <f>IF([1]FINAL!C118=0,"",[1]FINAL!C118)</f>
        <v>R James</v>
      </c>
      <c r="D118" s="32" t="str">
        <f>IF([1]FINAL!D118=0,"",[1]FINAL!D118)</f>
        <v/>
      </c>
      <c r="E118" s="43" t="str">
        <f>[1]FINAL!M118</f>
        <v>CHE</v>
      </c>
      <c r="F118" s="44">
        <f>IFERROR(VLOOKUP($E118,Table2!$B$1:$C$21,MATCH("MP",Table2!$B$1:$C$1,0),0),"")</f>
        <v>1</v>
      </c>
      <c r="G118" s="33">
        <f>IFERROR(VLOOKUP(A118,PlayingTime!$B$1:$Z$999,MATCH("Min",PlayingTime!$B$2:$Z$2,0),0),0)</f>
        <v>75</v>
      </c>
      <c r="H118" s="33">
        <f>IFERROR(VLOOKUP(B118,PlayingTime!$B$1:$Z$999,MATCH("Min",PlayingTime!$B$2:$Z$2,0),0),0)</f>
        <v>0</v>
      </c>
      <c r="I118" s="33">
        <f>IFERROR(VLOOKUP(C118,PlayingTime!$B$1:$Z$999,MATCH("Min",PlayingTime!$B$2:$Z$2,0),0),0)</f>
        <v>0</v>
      </c>
      <c r="J118" s="33">
        <f>IFERROR(VLOOKUP(D118,PlayingTime!$B$1:$Z$999,MATCH("Min",PlayingTime!$B$2:$Z$2,0),0),0)</f>
        <v>0</v>
      </c>
      <c r="K118" s="38">
        <f t="shared" si="4"/>
        <v>75</v>
      </c>
      <c r="L118" s="32">
        <f>IFERROR(VLOOKUP(A118,PlayerStats!$B$1:$Z$999,MATCH("xG",PlayerStats!$B$2:$Z$2,0),0),0)</f>
        <v>0</v>
      </c>
      <c r="M118" s="32">
        <f>IFERROR(VLOOKUP(B118,PlayerStats!$B$1:$Z$999,MATCH("xG",PlayerStats!$B$2:$Z$2,0),0),0)</f>
        <v>0</v>
      </c>
      <c r="N118" s="32">
        <f>IFERROR(VLOOKUP(C118,PlayerStats!$B$1:$Z$999,MATCH("xG",PlayerStats!$B$2:$Z$2,0),0),0)</f>
        <v>0</v>
      </c>
      <c r="O118" s="32">
        <f>IFERROR(VLOOKUP(D118,PlayerStats!$B$1:$Z$999,MATCH("xG",PlayerStats!$B$2:$Z$2,0),0),0)</f>
        <v>0</v>
      </c>
      <c r="P118" s="40">
        <f t="shared" si="5"/>
        <v>0</v>
      </c>
      <c r="Q118" s="32">
        <f>IFERROR(VLOOKUP(A118,PlayerStats!$B$1:$Z$999,MATCH("xAG",PlayerStats!$B$2:$Z$2,0),0),0)</f>
        <v>0.3</v>
      </c>
      <c r="R118" s="32">
        <f>IFERROR(VLOOKUP(B118,PlayerStats!$B$1:$Z$999,MATCH("xAG",PlayerStats!$B$2:$Z$2,0),0),0)</f>
        <v>0</v>
      </c>
      <c r="S118" s="32">
        <f>IFERROR(VLOOKUP(C118,PlayerStats!$B$1:$Z$999,MATCH("xAG",PlayerStats!$B$2:$Z$2,0),0),0)</f>
        <v>0</v>
      </c>
      <c r="T118" s="32">
        <f>IFERROR(VLOOKUP(D118,PlayerStats!$B$1:$Z$999,MATCH("xAG",PlayerStats!$B$2:$Z$2,0),0),0)</f>
        <v>0</v>
      </c>
      <c r="U118" s="40">
        <f t="shared" si="6"/>
        <v>0.3</v>
      </c>
      <c r="V118" s="42">
        <f t="shared" si="7"/>
        <v>2</v>
      </c>
      <c r="X118" s="43" t="str">
        <f>API!M118&amp;" "&amp;API!V118</f>
        <v>Bryan Mbeumo</v>
      </c>
      <c r="Y118" s="43">
        <f>API!AC118</f>
        <v>7</v>
      </c>
    </row>
    <row r="119" spans="1:25">
      <c r="A119" s="32" t="str">
        <f>IF([1]FINAL!A119=0,"",[1]FINAL!A119)</f>
        <v>Pablo Fornals Malla</v>
      </c>
      <c r="B119" s="32" t="str">
        <f>IF([1]FINAL!B119=0,"",[1]FINAL!B119)</f>
        <v>P.Fornals</v>
      </c>
      <c r="C119" s="32" t="str">
        <f>IF([1]FINAL!C119=0,"",[1]FINAL!C119)</f>
        <v>Pablo Fornals</v>
      </c>
      <c r="D119" s="32" t="str">
        <f>IF([1]FINAL!D119=0,"",[1]FINAL!D119)</f>
        <v/>
      </c>
      <c r="E119" s="43" t="str">
        <f>[1]FINAL!M119</f>
        <v>WHU</v>
      </c>
      <c r="F119" s="44">
        <f>IFERROR(VLOOKUP($E119,Table2!$B$1:$C$21,MATCH("MP",Table2!$B$1:$C$1,0),0),"")</f>
        <v>1</v>
      </c>
      <c r="G119" s="33">
        <f>IFERROR(VLOOKUP(A119,PlayingTime!$B$1:$Z$999,MATCH("Min",PlayingTime!$B$2:$Z$2,0),0),0)</f>
        <v>0</v>
      </c>
      <c r="H119" s="33">
        <f>IFERROR(VLOOKUP(B119,PlayingTime!$B$1:$Z$999,MATCH("Min",PlayingTime!$B$2:$Z$2,0),0),0)</f>
        <v>0</v>
      </c>
      <c r="I119" s="33">
        <f>IFERROR(VLOOKUP(C119,PlayingTime!$B$1:$Z$999,MATCH("Min",PlayingTime!$B$2:$Z$2,0),0),0)</f>
        <v>85</v>
      </c>
      <c r="J119" s="33">
        <f>IFERROR(VLOOKUP(D119,PlayingTime!$B$1:$Z$999,MATCH("Min",PlayingTime!$B$2:$Z$2,0),0),0)</f>
        <v>0</v>
      </c>
      <c r="K119" s="38">
        <f t="shared" si="4"/>
        <v>85</v>
      </c>
      <c r="L119" s="32">
        <f>IFERROR(VLOOKUP(A119,PlayerStats!$B$1:$Z$999,MATCH("xG",PlayerStats!$B$2:$Z$2,0),0),0)</f>
        <v>0</v>
      </c>
      <c r="M119" s="32">
        <f>IFERROR(VLOOKUP(B119,PlayerStats!$B$1:$Z$999,MATCH("xG",PlayerStats!$B$2:$Z$2,0),0),0)</f>
        <v>0</v>
      </c>
      <c r="N119" s="32">
        <f>IFERROR(VLOOKUP(C119,PlayerStats!$B$1:$Z$999,MATCH("xG",PlayerStats!$B$2:$Z$2,0),0),0)</f>
        <v>0.1</v>
      </c>
      <c r="O119" s="32">
        <f>IFERROR(VLOOKUP(D119,PlayerStats!$B$1:$Z$999,MATCH("xG",PlayerStats!$B$2:$Z$2,0),0),0)</f>
        <v>0</v>
      </c>
      <c r="P119" s="40">
        <f t="shared" si="5"/>
        <v>0.1</v>
      </c>
      <c r="Q119" s="32">
        <f>IFERROR(VLOOKUP(A119,PlayerStats!$B$1:$Z$999,MATCH("xAG",PlayerStats!$B$2:$Z$2,0),0),0)</f>
        <v>0</v>
      </c>
      <c r="R119" s="32">
        <f>IFERROR(VLOOKUP(B119,PlayerStats!$B$1:$Z$999,MATCH("xAG",PlayerStats!$B$2:$Z$2,0),0),0)</f>
        <v>0</v>
      </c>
      <c r="S119" s="32">
        <f>IFERROR(VLOOKUP(C119,PlayerStats!$B$1:$Z$999,MATCH("xAG",PlayerStats!$B$2:$Z$2,0),0),0)</f>
        <v>0.1</v>
      </c>
      <c r="T119" s="32">
        <f>IFERROR(VLOOKUP(D119,PlayerStats!$B$1:$Z$999,MATCH("xAG",PlayerStats!$B$2:$Z$2,0),0),0)</f>
        <v>0</v>
      </c>
      <c r="U119" s="40">
        <f t="shared" si="6"/>
        <v>0.1</v>
      </c>
      <c r="V119" s="42">
        <f t="shared" si="7"/>
        <v>2</v>
      </c>
      <c r="X119" s="43" t="str">
        <f>API!M119&amp;" "&amp;API!V119</f>
        <v>Ben Mee</v>
      </c>
      <c r="Y119" s="43">
        <f>API!AC119</f>
        <v>0</v>
      </c>
    </row>
    <row r="120" spans="1:25">
      <c r="A120" s="32" t="str">
        <f>IF([1]FINAL!A120=0,"",[1]FINAL!A120)</f>
        <v>Joe Worrall</v>
      </c>
      <c r="B120" s="32" t="str">
        <f>IF([1]FINAL!B120=0,"",[1]FINAL!B120)</f>
        <v>Worrall</v>
      </c>
      <c r="C120" s="32" t="str">
        <f>IF([1]FINAL!C120=0,"",[1]FINAL!C120)</f>
        <v/>
      </c>
      <c r="D120" s="32" t="str">
        <f>IF([1]FINAL!D120=0,"",[1]FINAL!D120)</f>
        <v/>
      </c>
      <c r="E120" s="43" t="str">
        <f>[1]FINAL!M120</f>
        <v>NFO</v>
      </c>
      <c r="F120" s="44">
        <f>IFERROR(VLOOKUP($E120,Table2!$B$1:$C$21,MATCH("MP",Table2!$B$1:$C$1,0),0),"")</f>
        <v>1</v>
      </c>
      <c r="G120" s="33">
        <f>IFERROR(VLOOKUP(A120,PlayingTime!$B$1:$Z$999,MATCH("Min",PlayingTime!$B$2:$Z$2,0),0),0)</f>
        <v>89</v>
      </c>
      <c r="H120" s="33">
        <f>IFERROR(VLOOKUP(B120,PlayingTime!$B$1:$Z$999,MATCH("Min",PlayingTime!$B$2:$Z$2,0),0),0)</f>
        <v>0</v>
      </c>
      <c r="I120" s="33">
        <f>IFERROR(VLOOKUP(C120,PlayingTime!$B$1:$Z$999,MATCH("Min",PlayingTime!$B$2:$Z$2,0),0),0)</f>
        <v>0</v>
      </c>
      <c r="J120" s="33">
        <f>IFERROR(VLOOKUP(D120,PlayingTime!$B$1:$Z$999,MATCH("Min",PlayingTime!$B$2:$Z$2,0),0),0)</f>
        <v>0</v>
      </c>
      <c r="K120" s="38">
        <f t="shared" si="4"/>
        <v>89</v>
      </c>
      <c r="L120" s="32">
        <f>IFERROR(VLOOKUP(A120,PlayerStats!$B$1:$Z$999,MATCH("xG",PlayerStats!$B$2:$Z$2,0),0),0)</f>
        <v>0</v>
      </c>
      <c r="M120" s="32">
        <f>IFERROR(VLOOKUP(B120,PlayerStats!$B$1:$Z$999,MATCH("xG",PlayerStats!$B$2:$Z$2,0),0),0)</f>
        <v>0</v>
      </c>
      <c r="N120" s="32">
        <f>IFERROR(VLOOKUP(C120,PlayerStats!$B$1:$Z$999,MATCH("xG",PlayerStats!$B$2:$Z$2,0),0),0)</f>
        <v>0</v>
      </c>
      <c r="O120" s="32">
        <f>IFERROR(VLOOKUP(D120,PlayerStats!$B$1:$Z$999,MATCH("xG",PlayerStats!$B$2:$Z$2,0),0),0)</f>
        <v>0</v>
      </c>
      <c r="P120" s="40">
        <f t="shared" si="5"/>
        <v>0</v>
      </c>
      <c r="Q120" s="32">
        <f>IFERROR(VLOOKUP(A120,PlayerStats!$B$1:$Z$999,MATCH("xAG",PlayerStats!$B$2:$Z$2,0),0),0)</f>
        <v>0</v>
      </c>
      <c r="R120" s="32">
        <f>IFERROR(VLOOKUP(B120,PlayerStats!$B$1:$Z$999,MATCH("xAG",PlayerStats!$B$2:$Z$2,0),0),0)</f>
        <v>0</v>
      </c>
      <c r="S120" s="32">
        <f>IFERROR(VLOOKUP(C120,PlayerStats!$B$1:$Z$999,MATCH("xAG",PlayerStats!$B$2:$Z$2,0),0),0)</f>
        <v>0</v>
      </c>
      <c r="T120" s="32">
        <f>IFERROR(VLOOKUP(D120,PlayerStats!$B$1:$Z$999,MATCH("xAG",PlayerStats!$B$2:$Z$2,0),0),0)</f>
        <v>0</v>
      </c>
      <c r="U120" s="40">
        <f t="shared" si="6"/>
        <v>0</v>
      </c>
      <c r="V120" s="42">
        <f t="shared" si="7"/>
        <v>1</v>
      </c>
      <c r="X120" s="43" t="str">
        <f>API!M120&amp;" "&amp;API!V120</f>
        <v>Christian Nørgaard</v>
      </c>
      <c r="Y120" s="43">
        <f>API!AC120</f>
        <v>2</v>
      </c>
    </row>
    <row r="121" spans="1:25">
      <c r="A121" s="32" t="str">
        <f>IF([1]FINAL!A121=0,"",[1]FINAL!A121)</f>
        <v>Scott McKenna</v>
      </c>
      <c r="B121" s="32" t="str">
        <f>IF([1]FINAL!B121=0,"",[1]FINAL!B121)</f>
        <v>McKenna</v>
      </c>
      <c r="C121" s="32" t="str">
        <f>IF([1]FINAL!C121=0,"",[1]FINAL!C121)</f>
        <v/>
      </c>
      <c r="D121" s="32" t="str">
        <f>IF([1]FINAL!D121=0,"",[1]FINAL!D121)</f>
        <v/>
      </c>
      <c r="E121" s="43" t="str">
        <f>[1]FINAL!M121</f>
        <v>NFO</v>
      </c>
      <c r="F121" s="44">
        <f>IFERROR(VLOOKUP($E121,Table2!$B$1:$C$21,MATCH("MP",Table2!$B$1:$C$1,0),0),"")</f>
        <v>1</v>
      </c>
      <c r="G121" s="33">
        <f>IFERROR(VLOOKUP(A121,PlayingTime!$B$1:$Z$999,MATCH("Min",PlayingTime!$B$2:$Z$2,0),0),0)</f>
        <v>90</v>
      </c>
      <c r="H121" s="33">
        <f>IFERROR(VLOOKUP(B121,PlayingTime!$B$1:$Z$999,MATCH("Min",PlayingTime!$B$2:$Z$2,0),0),0)</f>
        <v>0</v>
      </c>
      <c r="I121" s="33">
        <f>IFERROR(VLOOKUP(C121,PlayingTime!$B$1:$Z$999,MATCH("Min",PlayingTime!$B$2:$Z$2,0),0),0)</f>
        <v>0</v>
      </c>
      <c r="J121" s="33">
        <f>IFERROR(VLOOKUP(D121,PlayingTime!$B$1:$Z$999,MATCH("Min",PlayingTime!$B$2:$Z$2,0),0),0)</f>
        <v>0</v>
      </c>
      <c r="K121" s="38">
        <f t="shared" si="4"/>
        <v>90</v>
      </c>
      <c r="L121" s="32">
        <f>IFERROR(VLOOKUP(A121,PlayerStats!$B$1:$Z$999,MATCH("xG",PlayerStats!$B$2:$Z$2,0),0),0)</f>
        <v>0</v>
      </c>
      <c r="M121" s="32">
        <f>IFERROR(VLOOKUP(B121,PlayerStats!$B$1:$Z$999,MATCH("xG",PlayerStats!$B$2:$Z$2,0),0),0)</f>
        <v>0</v>
      </c>
      <c r="N121" s="32">
        <f>IFERROR(VLOOKUP(C121,PlayerStats!$B$1:$Z$999,MATCH("xG",PlayerStats!$B$2:$Z$2,0),0),0)</f>
        <v>0</v>
      </c>
      <c r="O121" s="32">
        <f>IFERROR(VLOOKUP(D121,PlayerStats!$B$1:$Z$999,MATCH("xG",PlayerStats!$B$2:$Z$2,0),0),0)</f>
        <v>0</v>
      </c>
      <c r="P121" s="40">
        <f t="shared" si="5"/>
        <v>0</v>
      </c>
      <c r="Q121" s="32">
        <f>IFERROR(VLOOKUP(A121,PlayerStats!$B$1:$Z$999,MATCH("xAG",PlayerStats!$B$2:$Z$2,0),0),0)</f>
        <v>0</v>
      </c>
      <c r="R121" s="32">
        <f>IFERROR(VLOOKUP(B121,PlayerStats!$B$1:$Z$999,MATCH("xAG",PlayerStats!$B$2:$Z$2,0),0),0)</f>
        <v>0</v>
      </c>
      <c r="S121" s="32">
        <f>IFERROR(VLOOKUP(C121,PlayerStats!$B$1:$Z$999,MATCH("xAG",PlayerStats!$B$2:$Z$2,0),0),0)</f>
        <v>0</v>
      </c>
      <c r="T121" s="32">
        <f>IFERROR(VLOOKUP(D121,PlayerStats!$B$1:$Z$999,MATCH("xAG",PlayerStats!$B$2:$Z$2,0),0),0)</f>
        <v>0</v>
      </c>
      <c r="U121" s="40">
        <f t="shared" si="6"/>
        <v>0</v>
      </c>
      <c r="V121" s="42">
        <f t="shared" si="7"/>
        <v>1</v>
      </c>
      <c r="X121" s="43" t="str">
        <f>API!M121&amp;" "&amp;API!V121</f>
        <v>Frank Onyeka</v>
      </c>
      <c r="Y121" s="43">
        <f>API!AC121</f>
        <v>0</v>
      </c>
    </row>
    <row r="122" spans="1:25">
      <c r="A122" s="32" t="str">
        <f>IF([1]FINAL!A122=0,"",[1]FINAL!A122)</f>
        <v>Son Heung-Min</v>
      </c>
      <c r="B122" s="32" t="str">
        <f>IF([1]FINAL!B122=0,"",[1]FINAL!B122)</f>
        <v>Son</v>
      </c>
      <c r="C122" s="32" t="str">
        <f>IF([1]FINAL!C122=0,"",[1]FINAL!C122)</f>
        <v/>
      </c>
      <c r="D122" s="32" t="str">
        <f>IF([1]FINAL!D122=0,"",[1]FINAL!D122)</f>
        <v/>
      </c>
      <c r="E122" s="43" t="str">
        <f>[1]FINAL!M122</f>
        <v>TOT</v>
      </c>
      <c r="F122" s="44">
        <f>IFERROR(VLOOKUP($E122,Table2!$B$1:$C$21,MATCH("MP",Table2!$B$1:$C$1,0),0),"")</f>
        <v>1</v>
      </c>
      <c r="G122" s="33">
        <f>IFERROR(VLOOKUP(A122,PlayingTime!$B$1:$Z$999,MATCH("Min",PlayingTime!$B$2:$Z$2,0),0),0)</f>
        <v>74</v>
      </c>
      <c r="H122" s="33">
        <f>IFERROR(VLOOKUP(B122,PlayingTime!$B$1:$Z$999,MATCH("Min",PlayingTime!$B$2:$Z$2,0),0),0)</f>
        <v>0</v>
      </c>
      <c r="I122" s="33">
        <f>IFERROR(VLOOKUP(C122,PlayingTime!$B$1:$Z$999,MATCH("Min",PlayingTime!$B$2:$Z$2,0),0),0)</f>
        <v>0</v>
      </c>
      <c r="J122" s="33">
        <f>IFERROR(VLOOKUP(D122,PlayingTime!$B$1:$Z$999,MATCH("Min",PlayingTime!$B$2:$Z$2,0),0),0)</f>
        <v>0</v>
      </c>
      <c r="K122" s="38">
        <f t="shared" si="4"/>
        <v>74</v>
      </c>
      <c r="L122" s="32">
        <f>IFERROR(VLOOKUP(A122,PlayerStats!$B$1:$Z$999,MATCH("xG",PlayerStats!$B$2:$Z$2,0),0),0)</f>
        <v>0.1</v>
      </c>
      <c r="M122" s="32">
        <f>IFERROR(VLOOKUP(B122,PlayerStats!$B$1:$Z$999,MATCH("xG",PlayerStats!$B$2:$Z$2,0),0),0)</f>
        <v>0</v>
      </c>
      <c r="N122" s="32">
        <f>IFERROR(VLOOKUP(C122,PlayerStats!$B$1:$Z$999,MATCH("xG",PlayerStats!$B$2:$Z$2,0),0),0)</f>
        <v>0</v>
      </c>
      <c r="O122" s="32">
        <f>IFERROR(VLOOKUP(D122,PlayerStats!$B$1:$Z$999,MATCH("xG",PlayerStats!$B$2:$Z$2,0),0),0)</f>
        <v>0</v>
      </c>
      <c r="P122" s="40">
        <f t="shared" si="5"/>
        <v>0.1</v>
      </c>
      <c r="Q122" s="32">
        <f>IFERROR(VLOOKUP(A122,PlayerStats!$B$1:$Z$999,MATCH("xAG",PlayerStats!$B$2:$Z$2,0),0),0)</f>
        <v>0</v>
      </c>
      <c r="R122" s="32">
        <f>IFERROR(VLOOKUP(B122,PlayerStats!$B$1:$Z$999,MATCH("xAG",PlayerStats!$B$2:$Z$2,0),0),0)</f>
        <v>0</v>
      </c>
      <c r="S122" s="32">
        <f>IFERROR(VLOOKUP(C122,PlayerStats!$B$1:$Z$999,MATCH("xAG",PlayerStats!$B$2:$Z$2,0),0),0)</f>
        <v>0</v>
      </c>
      <c r="T122" s="32">
        <f>IFERROR(VLOOKUP(D122,PlayerStats!$B$1:$Z$999,MATCH("xAG",PlayerStats!$B$2:$Z$2,0),0),0)</f>
        <v>0</v>
      </c>
      <c r="U122" s="40">
        <f t="shared" si="6"/>
        <v>0</v>
      </c>
      <c r="V122" s="42">
        <f t="shared" si="7"/>
        <v>2</v>
      </c>
      <c r="X122" s="43" t="str">
        <f>API!M122&amp;" "&amp;API!V122</f>
        <v>Ethan Pinnock</v>
      </c>
      <c r="Y122" s="43">
        <f>API!AC122</f>
        <v>1</v>
      </c>
    </row>
    <row r="123" spans="1:25">
      <c r="A123" s="32" t="str">
        <f>IF([1]FINAL!A123=0,"",[1]FINAL!A123)</f>
        <v>Pascal Groß</v>
      </c>
      <c r="B123" s="32" t="str">
        <f>IF([1]FINAL!B123=0,"",[1]FINAL!B123)</f>
        <v>Gross</v>
      </c>
      <c r="C123" s="32" t="str">
        <f>IF([1]FINAL!C123=0,"",[1]FINAL!C123)</f>
        <v/>
      </c>
      <c r="D123" s="32" t="str">
        <f>IF([1]FINAL!D123=0,"",[1]FINAL!D123)</f>
        <v>Pascal Gross</v>
      </c>
      <c r="E123" s="43" t="str">
        <f>[1]FINAL!M123</f>
        <v>BHA</v>
      </c>
      <c r="F123" s="44">
        <f>IFERROR(VLOOKUP($E123,Table2!$B$1:$C$21,MATCH("MP",Table2!$B$1:$C$1,0),0),"")</f>
        <v>1</v>
      </c>
      <c r="G123" s="33">
        <f>IFERROR(VLOOKUP(A123,PlayingTime!$B$1:$Z$999,MATCH("Min",PlayingTime!$B$2:$Z$2,0),0),0)</f>
        <v>90</v>
      </c>
      <c r="H123" s="33">
        <f>IFERROR(VLOOKUP(B123,PlayingTime!$B$1:$Z$999,MATCH("Min",PlayingTime!$B$2:$Z$2,0),0),0)</f>
        <v>0</v>
      </c>
      <c r="I123" s="33">
        <f>IFERROR(VLOOKUP(C123,PlayingTime!$B$1:$Z$999,MATCH("Min",PlayingTime!$B$2:$Z$2,0),0),0)</f>
        <v>0</v>
      </c>
      <c r="J123" s="33">
        <f>IFERROR(VLOOKUP(D123,PlayingTime!$B$1:$Z$999,MATCH("Min",PlayingTime!$B$2:$Z$2,0),0),0)</f>
        <v>0</v>
      </c>
      <c r="K123" s="38">
        <f t="shared" si="4"/>
        <v>90</v>
      </c>
      <c r="L123" s="32">
        <f>IFERROR(VLOOKUP(A123,PlayerStats!$B$1:$Z$999,MATCH("xG",PlayerStats!$B$2:$Z$2,0),0),0)</f>
        <v>0.5</v>
      </c>
      <c r="M123" s="32">
        <f>IFERROR(VLOOKUP(B123,PlayerStats!$B$1:$Z$999,MATCH("xG",PlayerStats!$B$2:$Z$2,0),0),0)</f>
        <v>0</v>
      </c>
      <c r="N123" s="32">
        <f>IFERROR(VLOOKUP(C123,PlayerStats!$B$1:$Z$999,MATCH("xG",PlayerStats!$B$2:$Z$2,0),0),0)</f>
        <v>0</v>
      </c>
      <c r="O123" s="32">
        <f>IFERROR(VLOOKUP(D123,PlayerStats!$B$1:$Z$999,MATCH("xG",PlayerStats!$B$2:$Z$2,0),0),0)</f>
        <v>0</v>
      </c>
      <c r="P123" s="40">
        <f t="shared" si="5"/>
        <v>0.5</v>
      </c>
      <c r="Q123" s="32">
        <f>IFERROR(VLOOKUP(A123,PlayerStats!$B$1:$Z$999,MATCH("xAG",PlayerStats!$B$2:$Z$2,0),0),0)</f>
        <v>0.6</v>
      </c>
      <c r="R123" s="32">
        <f>IFERROR(VLOOKUP(B123,PlayerStats!$B$1:$Z$999,MATCH("xAG",PlayerStats!$B$2:$Z$2,0),0),0)</f>
        <v>0</v>
      </c>
      <c r="S123" s="32">
        <f>IFERROR(VLOOKUP(C123,PlayerStats!$B$1:$Z$999,MATCH("xAG",PlayerStats!$B$2:$Z$2,0),0),0)</f>
        <v>0</v>
      </c>
      <c r="T123" s="32">
        <f>IFERROR(VLOOKUP(D123,PlayerStats!$B$1:$Z$999,MATCH("xAG",PlayerStats!$B$2:$Z$2,0),0),0)</f>
        <v>0</v>
      </c>
      <c r="U123" s="40">
        <f t="shared" si="6"/>
        <v>0.6</v>
      </c>
      <c r="V123" s="42">
        <f t="shared" si="7"/>
        <v>2</v>
      </c>
      <c r="X123" s="43" t="str">
        <f>API!M123&amp;" "&amp;API!V123</f>
        <v>David Raya Martin</v>
      </c>
      <c r="Y123" s="43">
        <f>API!AC123</f>
        <v>0</v>
      </c>
    </row>
    <row r="124" spans="1:25">
      <c r="A124" s="32" t="str">
        <f>IF([1]FINAL!A124=0,"",[1]FINAL!A124)</f>
        <v>Curtis Jones</v>
      </c>
      <c r="B124" s="32" t="str">
        <f>IF([1]FINAL!B124=0,"",[1]FINAL!B124)</f>
        <v>Jones</v>
      </c>
      <c r="C124" s="32" t="str">
        <f>IF([1]FINAL!C124=0,"",[1]FINAL!C124)</f>
        <v>C Jones</v>
      </c>
      <c r="D124" s="32" t="str">
        <f>IF([1]FINAL!D124=0,"",[1]FINAL!D124)</f>
        <v/>
      </c>
      <c r="E124" s="43" t="str">
        <f>[1]FINAL!M124</f>
        <v>LIV</v>
      </c>
      <c r="F124" s="44">
        <f>IFERROR(VLOOKUP($E124,Table2!$B$1:$C$21,MATCH("MP",Table2!$B$1:$C$1,0),0),"")</f>
        <v>1</v>
      </c>
      <c r="G124" s="33">
        <f>IFERROR(VLOOKUP(A124,PlayingTime!$B$1:$Z$999,MATCH("Min",PlayingTime!$B$2:$Z$2,0),0),0)</f>
        <v>25</v>
      </c>
      <c r="H124" s="33">
        <f>IFERROR(VLOOKUP(B124,PlayingTime!$B$1:$Z$999,MATCH("Min",PlayingTime!$B$2:$Z$2,0),0),0)</f>
        <v>0</v>
      </c>
      <c r="I124" s="33">
        <f>IFERROR(VLOOKUP(C124,PlayingTime!$B$1:$Z$999,MATCH("Min",PlayingTime!$B$2:$Z$2,0),0),0)</f>
        <v>0</v>
      </c>
      <c r="J124" s="33">
        <f>IFERROR(VLOOKUP(D124,PlayingTime!$B$1:$Z$999,MATCH("Min",PlayingTime!$B$2:$Z$2,0),0),0)</f>
        <v>0</v>
      </c>
      <c r="K124" s="38">
        <f t="shared" si="4"/>
        <v>25</v>
      </c>
      <c r="L124" s="32">
        <f>IFERROR(VLOOKUP(A124,PlayerStats!$B$1:$Z$999,MATCH("xG",PlayerStats!$B$2:$Z$2,0),0),0)</f>
        <v>0</v>
      </c>
      <c r="M124" s="32">
        <f>IFERROR(VLOOKUP(B124,PlayerStats!$B$1:$Z$999,MATCH("xG",PlayerStats!$B$2:$Z$2,0),0),0)</f>
        <v>0</v>
      </c>
      <c r="N124" s="32">
        <f>IFERROR(VLOOKUP(C124,PlayerStats!$B$1:$Z$999,MATCH("xG",PlayerStats!$B$2:$Z$2,0),0),0)</f>
        <v>0</v>
      </c>
      <c r="O124" s="32">
        <f>IFERROR(VLOOKUP(D124,PlayerStats!$B$1:$Z$999,MATCH("xG",PlayerStats!$B$2:$Z$2,0),0),0)</f>
        <v>0</v>
      </c>
      <c r="P124" s="40">
        <f t="shared" si="5"/>
        <v>0</v>
      </c>
      <c r="Q124" s="32">
        <f>IFERROR(VLOOKUP(A124,PlayerStats!$B$1:$Z$999,MATCH("xAG",PlayerStats!$B$2:$Z$2,0),0),0)</f>
        <v>0</v>
      </c>
      <c r="R124" s="32">
        <f>IFERROR(VLOOKUP(B124,PlayerStats!$B$1:$Z$999,MATCH("xAG",PlayerStats!$B$2:$Z$2,0),0),0)</f>
        <v>0</v>
      </c>
      <c r="S124" s="32">
        <f>IFERROR(VLOOKUP(C124,PlayerStats!$B$1:$Z$999,MATCH("xAG",PlayerStats!$B$2:$Z$2,0),0),0)</f>
        <v>0</v>
      </c>
      <c r="T124" s="32">
        <f>IFERROR(VLOOKUP(D124,PlayerStats!$B$1:$Z$999,MATCH("xAG",PlayerStats!$B$2:$Z$2,0),0),0)</f>
        <v>0</v>
      </c>
      <c r="U124" s="40">
        <f t="shared" si="6"/>
        <v>0</v>
      </c>
      <c r="V124" s="42">
        <f t="shared" si="7"/>
        <v>1</v>
      </c>
      <c r="X124" s="43" t="str">
        <f>API!M124&amp;" "&amp;API!V124</f>
        <v>Mads Roerslev Rasmussen</v>
      </c>
      <c r="Y124" s="43">
        <f>API!AC124</f>
        <v>1</v>
      </c>
    </row>
    <row r="125" spans="1:25">
      <c r="A125" s="32" t="str">
        <f>IF([1]FINAL!A125=0,"",[1]FINAL!A125)</f>
        <v>Kieran Trippier</v>
      </c>
      <c r="B125" s="32" t="str">
        <f>IF([1]FINAL!B125=0,"",[1]FINAL!B125)</f>
        <v>Trippier</v>
      </c>
      <c r="C125" s="32" t="str">
        <f>IF([1]FINAL!C125=0,"",[1]FINAL!C125)</f>
        <v/>
      </c>
      <c r="D125" s="32" t="str">
        <f>IF([1]FINAL!D125=0,"",[1]FINAL!D125)</f>
        <v/>
      </c>
      <c r="E125" s="43" t="str">
        <f>[1]FINAL!M125</f>
        <v>NEW</v>
      </c>
      <c r="F125" s="44">
        <f>IFERROR(VLOOKUP($E125,Table2!$B$1:$C$21,MATCH("MP",Table2!$B$1:$C$1,0),0),"")</f>
        <v>1</v>
      </c>
      <c r="G125" s="33">
        <f>IFERROR(VLOOKUP(A125,PlayingTime!$B$1:$Z$999,MATCH("Min",PlayingTime!$B$2:$Z$2,0),0),0)</f>
        <v>90</v>
      </c>
      <c r="H125" s="33">
        <f>IFERROR(VLOOKUP(B125,PlayingTime!$B$1:$Z$999,MATCH("Min",PlayingTime!$B$2:$Z$2,0),0),0)</f>
        <v>0</v>
      </c>
      <c r="I125" s="33">
        <f>IFERROR(VLOOKUP(C125,PlayingTime!$B$1:$Z$999,MATCH("Min",PlayingTime!$B$2:$Z$2,0),0),0)</f>
        <v>0</v>
      </c>
      <c r="J125" s="33">
        <f>IFERROR(VLOOKUP(D125,PlayingTime!$B$1:$Z$999,MATCH("Min",PlayingTime!$B$2:$Z$2,0),0),0)</f>
        <v>0</v>
      </c>
      <c r="K125" s="38">
        <f t="shared" si="4"/>
        <v>90</v>
      </c>
      <c r="L125" s="32">
        <f>IFERROR(VLOOKUP(A125,PlayerStats!$B$1:$Z$999,MATCH("xG",PlayerStats!$B$2:$Z$2,0),0),0)</f>
        <v>0</v>
      </c>
      <c r="M125" s="32">
        <f>IFERROR(VLOOKUP(B125,PlayerStats!$B$1:$Z$999,MATCH("xG",PlayerStats!$B$2:$Z$2,0),0),0)</f>
        <v>0</v>
      </c>
      <c r="N125" s="32">
        <f>IFERROR(VLOOKUP(C125,PlayerStats!$B$1:$Z$999,MATCH("xG",PlayerStats!$B$2:$Z$2,0),0),0)</f>
        <v>0</v>
      </c>
      <c r="O125" s="32">
        <f>IFERROR(VLOOKUP(D125,PlayerStats!$B$1:$Z$999,MATCH("xG",PlayerStats!$B$2:$Z$2,0),0),0)</f>
        <v>0</v>
      </c>
      <c r="P125" s="40">
        <f t="shared" si="5"/>
        <v>0</v>
      </c>
      <c r="Q125" s="32">
        <f>IFERROR(VLOOKUP(A125,PlayerStats!$B$1:$Z$999,MATCH("xAG",PlayerStats!$B$2:$Z$2,0),0),0)</f>
        <v>0.4</v>
      </c>
      <c r="R125" s="32">
        <f>IFERROR(VLOOKUP(B125,PlayerStats!$B$1:$Z$999,MATCH("xAG",PlayerStats!$B$2:$Z$2,0),0),0)</f>
        <v>0</v>
      </c>
      <c r="S125" s="32">
        <f>IFERROR(VLOOKUP(C125,PlayerStats!$B$1:$Z$999,MATCH("xAG",PlayerStats!$B$2:$Z$2,0),0),0)</f>
        <v>0</v>
      </c>
      <c r="T125" s="32">
        <f>IFERROR(VLOOKUP(D125,PlayerStats!$B$1:$Z$999,MATCH("xAG",PlayerStats!$B$2:$Z$2,0),0),0)</f>
        <v>0</v>
      </c>
      <c r="U125" s="40">
        <f t="shared" si="6"/>
        <v>0.4</v>
      </c>
      <c r="V125" s="42">
        <f t="shared" si="7"/>
        <v>2</v>
      </c>
      <c r="X125" s="43" t="str">
        <f>API!M125&amp;" "&amp;API!V125</f>
        <v>Kevin Schade</v>
      </c>
      <c r="Y125" s="43">
        <f>API!AC125</f>
        <v>1</v>
      </c>
    </row>
    <row r="126" spans="1:25">
      <c r="A126" s="32" t="str">
        <f>IF([1]FINAL!A126=0,"",[1]FINAL!A126)</f>
        <v>Dan Burn</v>
      </c>
      <c r="B126" s="32" t="str">
        <f>IF([1]FINAL!B126=0,"",[1]FINAL!B126)</f>
        <v>Burn</v>
      </c>
      <c r="C126" s="32" t="str">
        <f>IF([1]FINAL!C126=0,"",[1]FINAL!C126)</f>
        <v/>
      </c>
      <c r="D126" s="32" t="str">
        <f>IF([1]FINAL!D126=0,"",[1]FINAL!D126)</f>
        <v/>
      </c>
      <c r="E126" s="43" t="str">
        <f>[1]FINAL!M126</f>
        <v>NEW</v>
      </c>
      <c r="F126" s="44">
        <f>IFERROR(VLOOKUP($E126,Table2!$B$1:$C$21,MATCH("MP",Table2!$B$1:$C$1,0),0),"")</f>
        <v>1</v>
      </c>
      <c r="G126" s="33">
        <f>IFERROR(VLOOKUP(A126,PlayingTime!$B$1:$Z$999,MATCH("Min",PlayingTime!$B$2:$Z$2,0),0),0)</f>
        <v>90</v>
      </c>
      <c r="H126" s="33">
        <f>IFERROR(VLOOKUP(B126,PlayingTime!$B$1:$Z$999,MATCH("Min",PlayingTime!$B$2:$Z$2,0),0),0)</f>
        <v>0</v>
      </c>
      <c r="I126" s="33">
        <f>IFERROR(VLOOKUP(C126,PlayingTime!$B$1:$Z$999,MATCH("Min",PlayingTime!$B$2:$Z$2,0),0),0)</f>
        <v>0</v>
      </c>
      <c r="J126" s="33">
        <f>IFERROR(VLOOKUP(D126,PlayingTime!$B$1:$Z$999,MATCH("Min",PlayingTime!$B$2:$Z$2,0),0),0)</f>
        <v>0</v>
      </c>
      <c r="K126" s="38">
        <f t="shared" si="4"/>
        <v>90</v>
      </c>
      <c r="L126" s="32">
        <f>IFERROR(VLOOKUP(A126,PlayerStats!$B$1:$Z$999,MATCH("xG",PlayerStats!$B$2:$Z$2,0),0),0)</f>
        <v>0.2</v>
      </c>
      <c r="M126" s="32">
        <f>IFERROR(VLOOKUP(B126,PlayerStats!$B$1:$Z$999,MATCH("xG",PlayerStats!$B$2:$Z$2,0),0),0)</f>
        <v>0</v>
      </c>
      <c r="N126" s="32">
        <f>IFERROR(VLOOKUP(C126,PlayerStats!$B$1:$Z$999,MATCH("xG",PlayerStats!$B$2:$Z$2,0),0),0)</f>
        <v>0</v>
      </c>
      <c r="O126" s="32">
        <f>IFERROR(VLOOKUP(D126,PlayerStats!$B$1:$Z$999,MATCH("xG",PlayerStats!$B$2:$Z$2,0),0),0)</f>
        <v>0</v>
      </c>
      <c r="P126" s="40">
        <f t="shared" si="5"/>
        <v>0.2</v>
      </c>
      <c r="Q126" s="32">
        <f>IFERROR(VLOOKUP(A126,PlayerStats!$B$1:$Z$999,MATCH("xAG",PlayerStats!$B$2:$Z$2,0),0),0)</f>
        <v>0</v>
      </c>
      <c r="R126" s="32">
        <f>IFERROR(VLOOKUP(B126,PlayerStats!$B$1:$Z$999,MATCH("xAG",PlayerStats!$B$2:$Z$2,0),0),0)</f>
        <v>0</v>
      </c>
      <c r="S126" s="32">
        <f>IFERROR(VLOOKUP(C126,PlayerStats!$B$1:$Z$999,MATCH("xAG",PlayerStats!$B$2:$Z$2,0),0),0)</f>
        <v>0</v>
      </c>
      <c r="T126" s="32">
        <f>IFERROR(VLOOKUP(D126,PlayerStats!$B$1:$Z$999,MATCH("xAG",PlayerStats!$B$2:$Z$2,0),0),0)</f>
        <v>0</v>
      </c>
      <c r="U126" s="40">
        <f t="shared" si="6"/>
        <v>0</v>
      </c>
      <c r="V126" s="42">
        <f t="shared" si="7"/>
        <v>2</v>
      </c>
      <c r="X126" s="43" t="str">
        <f>API!M126&amp;" "&amp;API!V126</f>
        <v>Thomas Strakosha</v>
      </c>
      <c r="Y126" s="43">
        <f>API!AC126</f>
        <v>0</v>
      </c>
    </row>
    <row r="127" spans="1:25">
      <c r="A127" s="32" t="str">
        <f>IF([1]FINAL!A127=0,"",[1]FINAL!A127)</f>
        <v>Christian Eriksen</v>
      </c>
      <c r="B127" s="32" t="str">
        <f>IF([1]FINAL!B127=0,"",[1]FINAL!B127)</f>
        <v>Eriksen</v>
      </c>
      <c r="C127" s="32" t="str">
        <f>IF([1]FINAL!C127=0,"",[1]FINAL!C127)</f>
        <v/>
      </c>
      <c r="D127" s="32" t="str">
        <f>IF([1]FINAL!D127=0,"",[1]FINAL!D127)</f>
        <v/>
      </c>
      <c r="E127" s="43" t="str">
        <f>[1]FINAL!M127</f>
        <v>MUN</v>
      </c>
      <c r="F127" s="44">
        <f>IFERROR(VLOOKUP($E127,Table2!$B$1:$C$21,MATCH("MP",Table2!$B$1:$C$1,0),0),"")</f>
        <v>1</v>
      </c>
      <c r="G127" s="33">
        <f>IFERROR(VLOOKUP(A127,PlayingTime!$B$1:$Z$999,MATCH("Min",PlayingTime!$B$2:$Z$2,0),0),0)</f>
        <v>23</v>
      </c>
      <c r="H127" s="33">
        <f>IFERROR(VLOOKUP(B127,PlayingTime!$B$1:$Z$999,MATCH("Min",PlayingTime!$B$2:$Z$2,0),0),0)</f>
        <v>0</v>
      </c>
      <c r="I127" s="33">
        <f>IFERROR(VLOOKUP(C127,PlayingTime!$B$1:$Z$999,MATCH("Min",PlayingTime!$B$2:$Z$2,0),0),0)</f>
        <v>0</v>
      </c>
      <c r="J127" s="33">
        <f>IFERROR(VLOOKUP(D127,PlayingTime!$B$1:$Z$999,MATCH("Min",PlayingTime!$B$2:$Z$2,0),0),0)</f>
        <v>0</v>
      </c>
      <c r="K127" s="38">
        <f t="shared" si="4"/>
        <v>23</v>
      </c>
      <c r="L127" s="32">
        <f>IFERROR(VLOOKUP(A127,PlayerStats!$B$1:$Z$999,MATCH("xG",PlayerStats!$B$2:$Z$2,0),0),0)</f>
        <v>0</v>
      </c>
      <c r="M127" s="32">
        <f>IFERROR(VLOOKUP(B127,PlayerStats!$B$1:$Z$999,MATCH("xG",PlayerStats!$B$2:$Z$2,0),0),0)</f>
        <v>0</v>
      </c>
      <c r="N127" s="32">
        <f>IFERROR(VLOOKUP(C127,PlayerStats!$B$1:$Z$999,MATCH("xG",PlayerStats!$B$2:$Z$2,0),0),0)</f>
        <v>0</v>
      </c>
      <c r="O127" s="32">
        <f>IFERROR(VLOOKUP(D127,PlayerStats!$B$1:$Z$999,MATCH("xG",PlayerStats!$B$2:$Z$2,0),0),0)</f>
        <v>0</v>
      </c>
      <c r="P127" s="40">
        <f t="shared" si="5"/>
        <v>0</v>
      </c>
      <c r="Q127" s="32">
        <f>IFERROR(VLOOKUP(A127,PlayerStats!$B$1:$Z$999,MATCH("xAG",PlayerStats!$B$2:$Z$2,0),0),0)</f>
        <v>0</v>
      </c>
      <c r="R127" s="32">
        <f>IFERROR(VLOOKUP(B127,PlayerStats!$B$1:$Z$999,MATCH("xAG",PlayerStats!$B$2:$Z$2,0),0),0)</f>
        <v>0</v>
      </c>
      <c r="S127" s="32">
        <f>IFERROR(VLOOKUP(C127,PlayerStats!$B$1:$Z$999,MATCH("xAG",PlayerStats!$B$2:$Z$2,0),0),0)</f>
        <v>0</v>
      </c>
      <c r="T127" s="32">
        <f>IFERROR(VLOOKUP(D127,PlayerStats!$B$1:$Z$999,MATCH("xAG",PlayerStats!$B$2:$Z$2,0),0),0)</f>
        <v>0</v>
      </c>
      <c r="U127" s="40">
        <f t="shared" si="6"/>
        <v>0</v>
      </c>
      <c r="V127" s="42">
        <f t="shared" si="7"/>
        <v>1</v>
      </c>
      <c r="X127" s="43" t="str">
        <f>API!M127&amp;" "&amp;API!V127</f>
        <v>Ivan Toney</v>
      </c>
      <c r="Y127" s="43">
        <f>API!AC127</f>
        <v>0</v>
      </c>
    </row>
    <row r="128" spans="1:25">
      <c r="A128" s="32" t="str">
        <f>IF([1]FINAL!A128=0,"",[1]FINAL!A128)</f>
        <v>Alejandro Garnacho</v>
      </c>
      <c r="B128" s="32" t="str">
        <f>IF([1]FINAL!B128=0,"",[1]FINAL!B128)</f>
        <v>Garnacho</v>
      </c>
      <c r="C128" s="32" t="str">
        <f>IF([1]FINAL!C128=0,"",[1]FINAL!C128)</f>
        <v/>
      </c>
      <c r="D128" s="32" t="str">
        <f>IF([1]FINAL!D128=0,"",[1]FINAL!D128)</f>
        <v/>
      </c>
      <c r="E128" s="43" t="str">
        <f>[1]FINAL!M128</f>
        <v>MUN</v>
      </c>
      <c r="F128" s="44">
        <f>IFERROR(VLOOKUP($E128,Table2!$B$1:$C$21,MATCH("MP",Table2!$B$1:$C$1,0),0),"")</f>
        <v>1</v>
      </c>
      <c r="G128" s="33">
        <f>IFERROR(VLOOKUP(A128,PlayingTime!$B$1:$Z$999,MATCH("Min",PlayingTime!$B$2:$Z$2,0),0),0)</f>
        <v>67</v>
      </c>
      <c r="H128" s="33">
        <f>IFERROR(VLOOKUP(B128,PlayingTime!$B$1:$Z$999,MATCH("Min",PlayingTime!$B$2:$Z$2,0),0),0)</f>
        <v>0</v>
      </c>
      <c r="I128" s="33">
        <f>IFERROR(VLOOKUP(C128,PlayingTime!$B$1:$Z$999,MATCH("Min",PlayingTime!$B$2:$Z$2,0),0),0)</f>
        <v>0</v>
      </c>
      <c r="J128" s="33">
        <f>IFERROR(VLOOKUP(D128,PlayingTime!$B$1:$Z$999,MATCH("Min",PlayingTime!$B$2:$Z$2,0),0),0)</f>
        <v>0</v>
      </c>
      <c r="K128" s="38">
        <f t="shared" si="4"/>
        <v>67</v>
      </c>
      <c r="L128" s="32">
        <f>IFERROR(VLOOKUP(A128,PlayerStats!$B$1:$Z$999,MATCH("xG",PlayerStats!$B$2:$Z$2,0),0),0)</f>
        <v>0.1</v>
      </c>
      <c r="M128" s="32">
        <f>IFERROR(VLOOKUP(B128,PlayerStats!$B$1:$Z$999,MATCH("xG",PlayerStats!$B$2:$Z$2,0),0),0)</f>
        <v>0</v>
      </c>
      <c r="N128" s="32">
        <f>IFERROR(VLOOKUP(C128,PlayerStats!$B$1:$Z$999,MATCH("xG",PlayerStats!$B$2:$Z$2,0),0),0)</f>
        <v>0</v>
      </c>
      <c r="O128" s="32">
        <f>IFERROR(VLOOKUP(D128,PlayerStats!$B$1:$Z$999,MATCH("xG",PlayerStats!$B$2:$Z$2,0),0),0)</f>
        <v>0</v>
      </c>
      <c r="P128" s="40">
        <f t="shared" si="5"/>
        <v>0.1</v>
      </c>
      <c r="Q128" s="32">
        <f>IFERROR(VLOOKUP(A128,PlayerStats!$B$1:$Z$999,MATCH("xAG",PlayerStats!$B$2:$Z$2,0),0),0)</f>
        <v>0</v>
      </c>
      <c r="R128" s="32">
        <f>IFERROR(VLOOKUP(B128,PlayerStats!$B$1:$Z$999,MATCH("xAG",PlayerStats!$B$2:$Z$2,0),0),0)</f>
        <v>0</v>
      </c>
      <c r="S128" s="32">
        <f>IFERROR(VLOOKUP(C128,PlayerStats!$B$1:$Z$999,MATCH("xAG",PlayerStats!$B$2:$Z$2,0),0),0)</f>
        <v>0</v>
      </c>
      <c r="T128" s="32">
        <f>IFERROR(VLOOKUP(D128,PlayerStats!$B$1:$Z$999,MATCH("xAG",PlayerStats!$B$2:$Z$2,0),0),0)</f>
        <v>0</v>
      </c>
      <c r="U128" s="40">
        <f t="shared" si="6"/>
        <v>0</v>
      </c>
      <c r="V128" s="42">
        <f t="shared" si="7"/>
        <v>3</v>
      </c>
      <c r="X128" s="43" t="str">
        <f>API!M128&amp;" "&amp;API!V128</f>
        <v>Ryan Trevitt</v>
      </c>
      <c r="Y128" s="43">
        <f>API!AC128</f>
        <v>0</v>
      </c>
    </row>
    <row r="129" spans="1:25">
      <c r="A129" s="32" t="str">
        <f>IF([1]FINAL!A129=0,"",[1]FINAL!A129)</f>
        <v>Andrew Robertson</v>
      </c>
      <c r="B129" s="32" t="str">
        <f>IF([1]FINAL!B129=0,"",[1]FINAL!B129)</f>
        <v>Robertson</v>
      </c>
      <c r="C129" s="32" t="str">
        <f>IF([1]FINAL!C129=0,"",[1]FINAL!C129)</f>
        <v/>
      </c>
      <c r="D129" s="32" t="str">
        <f>IF([1]FINAL!D129=0,"",[1]FINAL!D129)</f>
        <v/>
      </c>
      <c r="E129" s="43" t="str">
        <f>[1]FINAL!M129</f>
        <v>LIV</v>
      </c>
      <c r="F129" s="44">
        <f>IFERROR(VLOOKUP($E129,Table2!$B$1:$C$21,MATCH("MP",Table2!$B$1:$C$1,0),0),"")</f>
        <v>1</v>
      </c>
      <c r="G129" s="33">
        <f>IFERROR(VLOOKUP(A129,PlayingTime!$B$1:$Z$999,MATCH("Min",PlayingTime!$B$2:$Z$2,0),0),0)</f>
        <v>90</v>
      </c>
      <c r="H129" s="33">
        <f>IFERROR(VLOOKUP(B129,PlayingTime!$B$1:$Z$999,MATCH("Min",PlayingTime!$B$2:$Z$2,0),0),0)</f>
        <v>0</v>
      </c>
      <c r="I129" s="33">
        <f>IFERROR(VLOOKUP(C129,PlayingTime!$B$1:$Z$999,MATCH("Min",PlayingTime!$B$2:$Z$2,0),0),0)</f>
        <v>0</v>
      </c>
      <c r="J129" s="33">
        <f>IFERROR(VLOOKUP(D129,PlayingTime!$B$1:$Z$999,MATCH("Min",PlayingTime!$B$2:$Z$2,0),0),0)</f>
        <v>0</v>
      </c>
      <c r="K129" s="38">
        <f t="shared" si="4"/>
        <v>90</v>
      </c>
      <c r="L129" s="32">
        <f>IFERROR(VLOOKUP(A129,PlayerStats!$B$1:$Z$999,MATCH("xG",PlayerStats!$B$2:$Z$2,0),0),0)</f>
        <v>0</v>
      </c>
      <c r="M129" s="32">
        <f>IFERROR(VLOOKUP(B129,PlayerStats!$B$1:$Z$999,MATCH("xG",PlayerStats!$B$2:$Z$2,0),0),0)</f>
        <v>0</v>
      </c>
      <c r="N129" s="32">
        <f>IFERROR(VLOOKUP(C129,PlayerStats!$B$1:$Z$999,MATCH("xG",PlayerStats!$B$2:$Z$2,0),0),0)</f>
        <v>0</v>
      </c>
      <c r="O129" s="32">
        <f>IFERROR(VLOOKUP(D129,PlayerStats!$B$1:$Z$999,MATCH("xG",PlayerStats!$B$2:$Z$2,0),0),0)</f>
        <v>0</v>
      </c>
      <c r="P129" s="40">
        <f t="shared" si="5"/>
        <v>0</v>
      </c>
      <c r="Q129" s="32">
        <f>IFERROR(VLOOKUP(A129,PlayerStats!$B$1:$Z$999,MATCH("xAG",PlayerStats!$B$2:$Z$2,0),0),0)</f>
        <v>0</v>
      </c>
      <c r="R129" s="32">
        <f>IFERROR(VLOOKUP(B129,PlayerStats!$B$1:$Z$999,MATCH("xAG",PlayerStats!$B$2:$Z$2,0),0),0)</f>
        <v>0</v>
      </c>
      <c r="S129" s="32">
        <f>IFERROR(VLOOKUP(C129,PlayerStats!$B$1:$Z$999,MATCH("xAG",PlayerStats!$B$2:$Z$2,0),0),0)</f>
        <v>0</v>
      </c>
      <c r="T129" s="32">
        <f>IFERROR(VLOOKUP(D129,PlayerStats!$B$1:$Z$999,MATCH("xAG",PlayerStats!$B$2:$Z$2,0),0),0)</f>
        <v>0</v>
      </c>
      <c r="U129" s="40">
        <f t="shared" si="6"/>
        <v>0</v>
      </c>
      <c r="V129" s="42">
        <f t="shared" si="7"/>
        <v>2</v>
      </c>
      <c r="X129" s="43" t="str">
        <f>API!M129&amp;" "&amp;API!V129</f>
        <v>Yoane Wissa</v>
      </c>
      <c r="Y129" s="43">
        <f>API!AC129</f>
        <v>9</v>
      </c>
    </row>
    <row r="130" spans="1:25">
      <c r="A130" s="32" t="str">
        <f>IF([1]FINAL!A130=0,"",[1]FINAL!A130)</f>
        <v>Levi Colwill</v>
      </c>
      <c r="B130" s="32" t="str">
        <f>IF([1]FINAL!B130=0,"",[1]FINAL!B130)</f>
        <v>Colwill</v>
      </c>
      <c r="C130" s="32" t="str">
        <f>IF([1]FINAL!C130=0,"",[1]FINAL!C130)</f>
        <v/>
      </c>
      <c r="D130" s="32" t="str">
        <f>IF([1]FINAL!D130=0,"",[1]FINAL!D130)</f>
        <v/>
      </c>
      <c r="E130" s="43" t="str">
        <f>[1]FINAL!M130</f>
        <v>CHE</v>
      </c>
      <c r="F130" s="44">
        <f>IFERROR(VLOOKUP($E130,Table2!$B$1:$C$21,MATCH("MP",Table2!$B$1:$C$1,0),0),"")</f>
        <v>1</v>
      </c>
      <c r="G130" s="33">
        <f>IFERROR(VLOOKUP(A130,PlayingTime!$B$1:$Z$999,MATCH("Min",PlayingTime!$B$2:$Z$2,0),0),0)</f>
        <v>90</v>
      </c>
      <c r="H130" s="33">
        <f>IFERROR(VLOOKUP(B130,PlayingTime!$B$1:$Z$999,MATCH("Min",PlayingTime!$B$2:$Z$2,0),0),0)</f>
        <v>0</v>
      </c>
      <c r="I130" s="33">
        <f>IFERROR(VLOOKUP(C130,PlayingTime!$B$1:$Z$999,MATCH("Min",PlayingTime!$B$2:$Z$2,0),0),0)</f>
        <v>0</v>
      </c>
      <c r="J130" s="33">
        <f>IFERROR(VLOOKUP(D130,PlayingTime!$B$1:$Z$999,MATCH("Min",PlayingTime!$B$2:$Z$2,0),0),0)</f>
        <v>0</v>
      </c>
      <c r="K130" s="38">
        <f t="shared" si="4"/>
        <v>90</v>
      </c>
      <c r="L130" s="32">
        <f>IFERROR(VLOOKUP(A130,PlayerStats!$B$1:$Z$999,MATCH("xG",PlayerStats!$B$2:$Z$2,0),0),0)</f>
        <v>0.1</v>
      </c>
      <c r="M130" s="32">
        <f>IFERROR(VLOOKUP(B130,PlayerStats!$B$1:$Z$999,MATCH("xG",PlayerStats!$B$2:$Z$2,0),0),0)</f>
        <v>0</v>
      </c>
      <c r="N130" s="32">
        <f>IFERROR(VLOOKUP(C130,PlayerStats!$B$1:$Z$999,MATCH("xG",PlayerStats!$B$2:$Z$2,0),0),0)</f>
        <v>0</v>
      </c>
      <c r="O130" s="32">
        <f>IFERROR(VLOOKUP(D130,PlayerStats!$B$1:$Z$999,MATCH("xG",PlayerStats!$B$2:$Z$2,0),0),0)</f>
        <v>0</v>
      </c>
      <c r="P130" s="40">
        <f t="shared" si="5"/>
        <v>0.1</v>
      </c>
      <c r="Q130" s="32">
        <f>IFERROR(VLOOKUP(A130,PlayerStats!$B$1:$Z$999,MATCH("xAG",PlayerStats!$B$2:$Z$2,0),0),0)</f>
        <v>0.3</v>
      </c>
      <c r="R130" s="32">
        <f>IFERROR(VLOOKUP(B130,PlayerStats!$B$1:$Z$999,MATCH("xAG",PlayerStats!$B$2:$Z$2,0),0),0)</f>
        <v>0</v>
      </c>
      <c r="S130" s="32">
        <f>IFERROR(VLOOKUP(C130,PlayerStats!$B$1:$Z$999,MATCH("xAG",PlayerStats!$B$2:$Z$2,0),0),0)</f>
        <v>0</v>
      </c>
      <c r="T130" s="32">
        <f>IFERROR(VLOOKUP(D130,PlayerStats!$B$1:$Z$999,MATCH("xAG",PlayerStats!$B$2:$Z$2,0),0),0)</f>
        <v>0</v>
      </c>
      <c r="U130" s="40">
        <f t="shared" si="6"/>
        <v>0.3</v>
      </c>
      <c r="V130" s="42">
        <f t="shared" si="7"/>
        <v>2</v>
      </c>
      <c r="X130" s="43" t="str">
        <f>API!M130&amp;" "&amp;API!V130</f>
        <v>Yegor Yarmolyuk</v>
      </c>
      <c r="Y130" s="43">
        <f>API!AC130</f>
        <v>0</v>
      </c>
    </row>
    <row r="131" spans="1:25">
      <c r="A131" s="32" t="str">
        <f>IF([1]FINAL!A131=0,"",[1]FINAL!A131)</f>
        <v>Ezri Konsa Ngoyo</v>
      </c>
      <c r="B131" s="32" t="str">
        <f>IF([1]FINAL!B131=0,"",[1]FINAL!B131)</f>
        <v>Konsa</v>
      </c>
      <c r="C131" s="32" t="str">
        <f>IF([1]FINAL!C131=0,"",[1]FINAL!C131)</f>
        <v>Ezri Konsa</v>
      </c>
      <c r="D131" s="32" t="str">
        <f>IF([1]FINAL!D131=0,"",[1]FINAL!D131)</f>
        <v/>
      </c>
      <c r="E131" s="43" t="str">
        <f>[1]FINAL!M131</f>
        <v>AVL</v>
      </c>
      <c r="F131" s="44">
        <f>IFERROR(VLOOKUP($E131,Table2!$B$1:$C$21,MATCH("MP",Table2!$B$1:$C$1,0),0),"")</f>
        <v>1</v>
      </c>
      <c r="G131" s="33">
        <f>IFERROR(VLOOKUP(A131,PlayingTime!$B$1:$Z$999,MATCH("Min",PlayingTime!$B$2:$Z$2,0),0),0)</f>
        <v>0</v>
      </c>
      <c r="H131" s="33">
        <f>IFERROR(VLOOKUP(B131,PlayingTime!$B$1:$Z$999,MATCH("Min",PlayingTime!$B$2:$Z$2,0),0),0)</f>
        <v>0</v>
      </c>
      <c r="I131" s="33">
        <f>IFERROR(VLOOKUP(C131,PlayingTime!$B$1:$Z$999,MATCH("Min",PlayingTime!$B$2:$Z$2,0),0),0)</f>
        <v>90</v>
      </c>
      <c r="J131" s="33">
        <f>IFERROR(VLOOKUP(D131,PlayingTime!$B$1:$Z$999,MATCH("Min",PlayingTime!$B$2:$Z$2,0),0),0)</f>
        <v>0</v>
      </c>
      <c r="K131" s="38">
        <f t="shared" ref="K131:K194" si="8">G131+H131+I131+J131</f>
        <v>90</v>
      </c>
      <c r="L131" s="32">
        <f>IFERROR(VLOOKUP(A131,PlayerStats!$B$1:$Z$999,MATCH("xG",PlayerStats!$B$2:$Z$2,0),0),0)</f>
        <v>0</v>
      </c>
      <c r="M131" s="32">
        <f>IFERROR(VLOOKUP(B131,PlayerStats!$B$1:$Z$999,MATCH("xG",PlayerStats!$B$2:$Z$2,0),0),0)</f>
        <v>0</v>
      </c>
      <c r="N131" s="32">
        <f>IFERROR(VLOOKUP(C131,PlayerStats!$B$1:$Z$999,MATCH("xG",PlayerStats!$B$2:$Z$2,0),0),0)</f>
        <v>0</v>
      </c>
      <c r="O131" s="32">
        <f>IFERROR(VLOOKUP(D131,PlayerStats!$B$1:$Z$999,MATCH("xG",PlayerStats!$B$2:$Z$2,0),0),0)</f>
        <v>0</v>
      </c>
      <c r="P131" s="40">
        <f t="shared" ref="P131:P194" si="9">L131+M131+N131+O131</f>
        <v>0</v>
      </c>
      <c r="Q131" s="32">
        <f>IFERROR(VLOOKUP(A131,PlayerStats!$B$1:$Z$999,MATCH("xAG",PlayerStats!$B$2:$Z$2,0),0),0)</f>
        <v>0</v>
      </c>
      <c r="R131" s="32">
        <f>IFERROR(VLOOKUP(B131,PlayerStats!$B$1:$Z$999,MATCH("xAG",PlayerStats!$B$2:$Z$2,0),0),0)</f>
        <v>0</v>
      </c>
      <c r="S131" s="32">
        <f>IFERROR(VLOOKUP(C131,PlayerStats!$B$1:$Z$999,MATCH("xAG",PlayerStats!$B$2:$Z$2,0),0),0)</f>
        <v>0</v>
      </c>
      <c r="T131" s="32">
        <f>IFERROR(VLOOKUP(D131,PlayerStats!$B$1:$Z$999,MATCH("xAG",PlayerStats!$B$2:$Z$2,0),0),0)</f>
        <v>0</v>
      </c>
      <c r="U131" s="40">
        <f t="shared" ref="U131:U194" si="10">Q131+R131+S131+T131</f>
        <v>0</v>
      </c>
      <c r="V131" s="42">
        <f t="shared" ref="V131:V194" si="11">IFERROR(VLOOKUP(A131,$X$1:$Y$1000,MATCH("total_points",$X$1:$Y$1,0),0),"")</f>
        <v>0</v>
      </c>
      <c r="X131" s="43" t="str">
        <f>API!M131&amp;" "&amp;API!V131</f>
        <v>Mathias Jorgensen</v>
      </c>
      <c r="Y131" s="43">
        <f>API!AC131</f>
        <v>1</v>
      </c>
    </row>
    <row r="132" spans="1:25">
      <c r="A132" s="32" t="str">
        <f>IF([1]FINAL!A132=0,"",[1]FINAL!A132)</f>
        <v>Morgan Gibbs-White</v>
      </c>
      <c r="B132" s="32" t="str">
        <f>IF([1]FINAL!B132=0,"",[1]FINAL!B132)</f>
        <v>Gibbs-White</v>
      </c>
      <c r="C132" s="32" t="str">
        <f>IF([1]FINAL!C132=0,"",[1]FINAL!C132)</f>
        <v/>
      </c>
      <c r="D132" s="32" t="str">
        <f>IF([1]FINAL!D132=0,"",[1]FINAL!D132)</f>
        <v/>
      </c>
      <c r="E132" s="43" t="str">
        <f>[1]FINAL!M132</f>
        <v>NFO</v>
      </c>
      <c r="F132" s="44">
        <f>IFERROR(VLOOKUP($E132,Table2!$B$1:$C$21,MATCH("MP",Table2!$B$1:$C$1,0),0),"")</f>
        <v>1</v>
      </c>
      <c r="G132" s="33">
        <f>IFERROR(VLOOKUP(A132,PlayingTime!$B$1:$Z$999,MATCH("Min",PlayingTime!$B$2:$Z$2,0),0),0)</f>
        <v>90</v>
      </c>
      <c r="H132" s="33">
        <f>IFERROR(VLOOKUP(B132,PlayingTime!$B$1:$Z$999,MATCH("Min",PlayingTime!$B$2:$Z$2,0),0),0)</f>
        <v>0</v>
      </c>
      <c r="I132" s="33">
        <f>IFERROR(VLOOKUP(C132,PlayingTime!$B$1:$Z$999,MATCH("Min",PlayingTime!$B$2:$Z$2,0),0),0)</f>
        <v>0</v>
      </c>
      <c r="J132" s="33">
        <f>IFERROR(VLOOKUP(D132,PlayingTime!$B$1:$Z$999,MATCH("Min",PlayingTime!$B$2:$Z$2,0),0),0)</f>
        <v>0</v>
      </c>
      <c r="K132" s="38">
        <f t="shared" si="8"/>
        <v>90</v>
      </c>
      <c r="L132" s="32">
        <f>IFERROR(VLOOKUP(A132,PlayerStats!$B$1:$Z$999,MATCH("xG",PlayerStats!$B$2:$Z$2,0),0),0)</f>
        <v>0.1</v>
      </c>
      <c r="M132" s="32">
        <f>IFERROR(VLOOKUP(B132,PlayerStats!$B$1:$Z$999,MATCH("xG",PlayerStats!$B$2:$Z$2,0),0),0)</f>
        <v>0</v>
      </c>
      <c r="N132" s="32">
        <f>IFERROR(VLOOKUP(C132,PlayerStats!$B$1:$Z$999,MATCH("xG",PlayerStats!$B$2:$Z$2,0),0),0)</f>
        <v>0</v>
      </c>
      <c r="O132" s="32">
        <f>IFERROR(VLOOKUP(D132,PlayerStats!$B$1:$Z$999,MATCH("xG",PlayerStats!$B$2:$Z$2,0),0),0)</f>
        <v>0</v>
      </c>
      <c r="P132" s="40">
        <f t="shared" si="9"/>
        <v>0.1</v>
      </c>
      <c r="Q132" s="32">
        <f>IFERROR(VLOOKUP(A132,PlayerStats!$B$1:$Z$999,MATCH("xAG",PlayerStats!$B$2:$Z$2,0),0),0)</f>
        <v>0.2</v>
      </c>
      <c r="R132" s="32">
        <f>IFERROR(VLOOKUP(B132,PlayerStats!$B$1:$Z$999,MATCH("xAG",PlayerStats!$B$2:$Z$2,0),0),0)</f>
        <v>0</v>
      </c>
      <c r="S132" s="32">
        <f>IFERROR(VLOOKUP(C132,PlayerStats!$B$1:$Z$999,MATCH("xAG",PlayerStats!$B$2:$Z$2,0),0),0)</f>
        <v>0</v>
      </c>
      <c r="T132" s="32">
        <f>IFERROR(VLOOKUP(D132,PlayerStats!$B$1:$Z$999,MATCH("xAG",PlayerStats!$B$2:$Z$2,0),0),0)</f>
        <v>0</v>
      </c>
      <c r="U132" s="40">
        <f t="shared" si="10"/>
        <v>0.2</v>
      </c>
      <c r="V132" s="42">
        <f t="shared" si="11"/>
        <v>2</v>
      </c>
      <c r="X132" s="43" t="str">
        <f>API!M132&amp;" "&amp;API!V132</f>
        <v>Michale Olakigbe</v>
      </c>
      <c r="Y132" s="43">
        <f>API!AC132</f>
        <v>0</v>
      </c>
    </row>
    <row r="133" spans="1:25">
      <c r="A133" s="32" t="str">
        <f>IF([1]FINAL!A133=0,"",[1]FINAL!A133)</f>
        <v>Philip Billing</v>
      </c>
      <c r="B133" s="32" t="str">
        <f>IF([1]FINAL!B133=0,"",[1]FINAL!B133)</f>
        <v>Billing</v>
      </c>
      <c r="C133" s="32" t="str">
        <f>IF([1]FINAL!C133=0,"",[1]FINAL!C133)</f>
        <v/>
      </c>
      <c r="D133" s="32" t="str">
        <f>IF([1]FINAL!D133=0,"",[1]FINAL!D133)</f>
        <v/>
      </c>
      <c r="E133" s="43" t="str">
        <f>[1]FINAL!M133</f>
        <v>BOU</v>
      </c>
      <c r="F133" s="44">
        <f>IFERROR(VLOOKUP($E133,Table2!$B$1:$C$21,MATCH("MP",Table2!$B$1:$C$1,0),0),"")</f>
        <v>1</v>
      </c>
      <c r="G133" s="33">
        <f>IFERROR(VLOOKUP(A133,PlayingTime!$B$1:$Z$999,MATCH("Min",PlayingTime!$B$2:$Z$2,0),0),0)</f>
        <v>90</v>
      </c>
      <c r="H133" s="33">
        <f>IFERROR(VLOOKUP(B133,PlayingTime!$B$1:$Z$999,MATCH("Min",PlayingTime!$B$2:$Z$2,0),0),0)</f>
        <v>0</v>
      </c>
      <c r="I133" s="33">
        <f>IFERROR(VLOOKUP(C133,PlayingTime!$B$1:$Z$999,MATCH("Min",PlayingTime!$B$2:$Z$2,0),0),0)</f>
        <v>0</v>
      </c>
      <c r="J133" s="33">
        <f>IFERROR(VLOOKUP(D133,PlayingTime!$B$1:$Z$999,MATCH("Min",PlayingTime!$B$2:$Z$2,0),0),0)</f>
        <v>0</v>
      </c>
      <c r="K133" s="38">
        <f t="shared" si="8"/>
        <v>90</v>
      </c>
      <c r="L133" s="32">
        <f>IFERROR(VLOOKUP(A133,PlayerStats!$B$1:$Z$999,MATCH("xG",PlayerStats!$B$2:$Z$2,0),0),0)</f>
        <v>0.1</v>
      </c>
      <c r="M133" s="32">
        <f>IFERROR(VLOOKUP(B133,PlayerStats!$B$1:$Z$999,MATCH("xG",PlayerStats!$B$2:$Z$2,0),0),0)</f>
        <v>0</v>
      </c>
      <c r="N133" s="32">
        <f>IFERROR(VLOOKUP(C133,PlayerStats!$B$1:$Z$999,MATCH("xG",PlayerStats!$B$2:$Z$2,0),0),0)</f>
        <v>0</v>
      </c>
      <c r="O133" s="32">
        <f>IFERROR(VLOOKUP(D133,PlayerStats!$B$1:$Z$999,MATCH("xG",PlayerStats!$B$2:$Z$2,0),0),0)</f>
        <v>0</v>
      </c>
      <c r="P133" s="40">
        <f t="shared" si="9"/>
        <v>0.1</v>
      </c>
      <c r="Q133" s="32">
        <f>IFERROR(VLOOKUP(A133,PlayerStats!$B$1:$Z$999,MATCH("xAG",PlayerStats!$B$2:$Z$2,0),0),0)</f>
        <v>0</v>
      </c>
      <c r="R133" s="32">
        <f>IFERROR(VLOOKUP(B133,PlayerStats!$B$1:$Z$999,MATCH("xAG",PlayerStats!$B$2:$Z$2,0),0),0)</f>
        <v>0</v>
      </c>
      <c r="S133" s="32">
        <f>IFERROR(VLOOKUP(C133,PlayerStats!$B$1:$Z$999,MATCH("xAG",PlayerStats!$B$2:$Z$2,0),0),0)</f>
        <v>0</v>
      </c>
      <c r="T133" s="32">
        <f>IFERROR(VLOOKUP(D133,PlayerStats!$B$1:$Z$999,MATCH("xAG",PlayerStats!$B$2:$Z$2,0),0),0)</f>
        <v>0</v>
      </c>
      <c r="U133" s="40">
        <f t="shared" si="10"/>
        <v>0</v>
      </c>
      <c r="V133" s="42">
        <f t="shared" si="11"/>
        <v>2</v>
      </c>
      <c r="X133" s="43" t="str">
        <f>API!M133&amp;" "&amp;API!V133</f>
        <v>Simon Adingra</v>
      </c>
      <c r="Y133" s="43">
        <f>API!AC133</f>
        <v>6</v>
      </c>
    </row>
    <row r="134" spans="1:25">
      <c r="A134" s="32" t="str">
        <f>IF([1]FINAL!A134=0,"",[1]FINAL!A134)</f>
        <v>Bernardo Veiga de Carvalho e Silva</v>
      </c>
      <c r="B134" s="32" t="str">
        <f>IF([1]FINAL!B134=0,"",[1]FINAL!B134)</f>
        <v>Bernardo</v>
      </c>
      <c r="C134" s="32" t="str">
        <f>IF([1]FINAL!C134=0,"",[1]FINAL!C134)</f>
        <v>B Silva</v>
      </c>
      <c r="D134" s="32" t="str">
        <f>IF([1]FINAL!D134=0,"",[1]FINAL!D134)</f>
        <v>Bernardo Silva</v>
      </c>
      <c r="E134" s="43" t="str">
        <f>[1]FINAL!M134</f>
        <v>MCI</v>
      </c>
      <c r="F134" s="44">
        <f>IFERROR(VLOOKUP($E134,Table2!$B$1:$C$21,MATCH("MP",Table2!$B$1:$C$1,0),0),"")</f>
        <v>1</v>
      </c>
      <c r="G134" s="33">
        <f>IFERROR(VLOOKUP(A134,PlayingTime!$B$1:$Z$999,MATCH("Min",PlayingTime!$B$2:$Z$2,0),0),0)</f>
        <v>0</v>
      </c>
      <c r="H134" s="33">
        <f>IFERROR(VLOOKUP(B134,PlayingTime!$B$1:$Z$999,MATCH("Min",PlayingTime!$B$2:$Z$2,0),0),0)</f>
        <v>0</v>
      </c>
      <c r="I134" s="33">
        <f>IFERROR(VLOOKUP(C134,PlayingTime!$B$1:$Z$999,MATCH("Min",PlayingTime!$B$2:$Z$2,0),0),0)</f>
        <v>0</v>
      </c>
      <c r="J134" s="33">
        <f>IFERROR(VLOOKUP(D134,PlayingTime!$B$1:$Z$999,MATCH("Min",PlayingTime!$B$2:$Z$2,0),0),0)</f>
        <v>90</v>
      </c>
      <c r="K134" s="38">
        <f t="shared" si="8"/>
        <v>90</v>
      </c>
      <c r="L134" s="32">
        <f>IFERROR(VLOOKUP(A134,PlayerStats!$B$1:$Z$999,MATCH("xG",PlayerStats!$B$2:$Z$2,0),0),0)</f>
        <v>0</v>
      </c>
      <c r="M134" s="32">
        <f>IFERROR(VLOOKUP(B134,PlayerStats!$B$1:$Z$999,MATCH("xG",PlayerStats!$B$2:$Z$2,0),0),0)</f>
        <v>0</v>
      </c>
      <c r="N134" s="32">
        <f>IFERROR(VLOOKUP(C134,PlayerStats!$B$1:$Z$999,MATCH("xG",PlayerStats!$B$2:$Z$2,0),0),0)</f>
        <v>0</v>
      </c>
      <c r="O134" s="32">
        <f>IFERROR(VLOOKUP(D134,PlayerStats!$B$1:$Z$999,MATCH("xG",PlayerStats!$B$2:$Z$2,0),0),0)</f>
        <v>0</v>
      </c>
      <c r="P134" s="40">
        <f t="shared" si="9"/>
        <v>0</v>
      </c>
      <c r="Q134" s="32">
        <f>IFERROR(VLOOKUP(A134,PlayerStats!$B$1:$Z$999,MATCH("xAG",PlayerStats!$B$2:$Z$2,0),0),0)</f>
        <v>0</v>
      </c>
      <c r="R134" s="32">
        <f>IFERROR(VLOOKUP(B134,PlayerStats!$B$1:$Z$999,MATCH("xAG",PlayerStats!$B$2:$Z$2,0),0),0)</f>
        <v>0</v>
      </c>
      <c r="S134" s="32">
        <f>IFERROR(VLOOKUP(C134,PlayerStats!$B$1:$Z$999,MATCH("xAG",PlayerStats!$B$2:$Z$2,0),0),0)</f>
        <v>0</v>
      </c>
      <c r="T134" s="32">
        <f>IFERROR(VLOOKUP(D134,PlayerStats!$B$1:$Z$999,MATCH("xAG",PlayerStats!$B$2:$Z$2,0),0),0)</f>
        <v>0</v>
      </c>
      <c r="U134" s="40">
        <f t="shared" si="10"/>
        <v>0</v>
      </c>
      <c r="V134" s="42">
        <f t="shared" si="11"/>
        <v>3</v>
      </c>
      <c r="X134" s="43" t="str">
        <f>API!M134&amp;" "&amp;API!V134</f>
        <v>Steven Alzate</v>
      </c>
      <c r="Y134" s="43">
        <f>API!AC134</f>
        <v>0</v>
      </c>
    </row>
    <row r="135" spans="1:25">
      <c r="A135" s="32" t="str">
        <f>IF([1]FINAL!A135=0,"",[1]FINAL!A135)</f>
        <v>Alisson Ramses Becker</v>
      </c>
      <c r="B135" s="32" t="str">
        <f>IF([1]FINAL!B135=0,"",[1]FINAL!B135)</f>
        <v>A.Becker</v>
      </c>
      <c r="C135" s="32" t="str">
        <f>IF([1]FINAL!C135=0,"",[1]FINAL!C135)</f>
        <v>Alisson</v>
      </c>
      <c r="D135" s="32" t="str">
        <f>IF([1]FINAL!D135=0,"",[1]FINAL!D135)</f>
        <v/>
      </c>
      <c r="E135" s="43" t="str">
        <f>[1]FINAL!M135</f>
        <v>LIV</v>
      </c>
      <c r="F135" s="44">
        <f>IFERROR(VLOOKUP($E135,Table2!$B$1:$C$21,MATCH("MP",Table2!$B$1:$C$1,0),0),"")</f>
        <v>1</v>
      </c>
      <c r="G135" s="33">
        <f>IFERROR(VLOOKUP(A135,PlayingTime!$B$1:$Z$999,MATCH("Min",PlayingTime!$B$2:$Z$2,0),0),0)</f>
        <v>0</v>
      </c>
      <c r="H135" s="33">
        <f>IFERROR(VLOOKUP(B135,PlayingTime!$B$1:$Z$999,MATCH("Min",PlayingTime!$B$2:$Z$2,0),0),0)</f>
        <v>0</v>
      </c>
      <c r="I135" s="33">
        <f>IFERROR(VLOOKUP(C135,PlayingTime!$B$1:$Z$999,MATCH("Min",PlayingTime!$B$2:$Z$2,0),0),0)</f>
        <v>90</v>
      </c>
      <c r="J135" s="33">
        <f>IFERROR(VLOOKUP(D135,PlayingTime!$B$1:$Z$999,MATCH("Min",PlayingTime!$B$2:$Z$2,0),0),0)</f>
        <v>0</v>
      </c>
      <c r="K135" s="38">
        <f t="shared" si="8"/>
        <v>90</v>
      </c>
      <c r="L135" s="32">
        <f>IFERROR(VLOOKUP(A135,PlayerStats!$B$1:$Z$999,MATCH("xG",PlayerStats!$B$2:$Z$2,0),0),0)</f>
        <v>0</v>
      </c>
      <c r="M135" s="32">
        <f>IFERROR(VLOOKUP(B135,PlayerStats!$B$1:$Z$999,MATCH("xG",PlayerStats!$B$2:$Z$2,0),0),0)</f>
        <v>0</v>
      </c>
      <c r="N135" s="32">
        <f>IFERROR(VLOOKUP(C135,PlayerStats!$B$1:$Z$999,MATCH("xG",PlayerStats!$B$2:$Z$2,0),0),0)</f>
        <v>0</v>
      </c>
      <c r="O135" s="32">
        <f>IFERROR(VLOOKUP(D135,PlayerStats!$B$1:$Z$999,MATCH("xG",PlayerStats!$B$2:$Z$2,0),0),0)</f>
        <v>0</v>
      </c>
      <c r="P135" s="40">
        <f t="shared" si="9"/>
        <v>0</v>
      </c>
      <c r="Q135" s="32">
        <f>IFERROR(VLOOKUP(A135,PlayerStats!$B$1:$Z$999,MATCH("xAG",PlayerStats!$B$2:$Z$2,0),0),0)</f>
        <v>0</v>
      </c>
      <c r="R135" s="32">
        <f>IFERROR(VLOOKUP(B135,PlayerStats!$B$1:$Z$999,MATCH("xAG",PlayerStats!$B$2:$Z$2,0),0),0)</f>
        <v>0</v>
      </c>
      <c r="S135" s="32">
        <f>IFERROR(VLOOKUP(C135,PlayerStats!$B$1:$Z$999,MATCH("xAG",PlayerStats!$B$2:$Z$2,0),0),0)</f>
        <v>0</v>
      </c>
      <c r="T135" s="32">
        <f>IFERROR(VLOOKUP(D135,PlayerStats!$B$1:$Z$999,MATCH("xAG",PlayerStats!$B$2:$Z$2,0),0),0)</f>
        <v>0</v>
      </c>
      <c r="U135" s="40">
        <f t="shared" si="10"/>
        <v>0</v>
      </c>
      <c r="V135" s="42">
        <f t="shared" si="11"/>
        <v>3</v>
      </c>
      <c r="X135" s="43" t="str">
        <f>API!M135&amp;" "&amp;API!V135</f>
        <v>Yasin Ayari</v>
      </c>
      <c r="Y135" s="43">
        <f>API!AC135</f>
        <v>0</v>
      </c>
    </row>
    <row r="136" spans="1:25">
      <c r="A136" s="32" t="str">
        <f>IF([1]FINAL!A136=0,"",[1]FINAL!A136)</f>
        <v>Nayef Aguerd</v>
      </c>
      <c r="B136" s="32" t="str">
        <f>IF([1]FINAL!B136=0,"",[1]FINAL!B136)</f>
        <v>N.Aguerd</v>
      </c>
      <c r="C136" s="32" t="str">
        <f>IF([1]FINAL!C136=0,"",[1]FINAL!C136)</f>
        <v/>
      </c>
      <c r="D136" s="32" t="str">
        <f>IF([1]FINAL!D136=0,"",[1]FINAL!D136)</f>
        <v/>
      </c>
      <c r="E136" s="43" t="str">
        <f>[1]FINAL!M136</f>
        <v>WHU</v>
      </c>
      <c r="F136" s="44">
        <f>IFERROR(VLOOKUP($E136,Table2!$B$1:$C$21,MATCH("MP",Table2!$B$1:$C$1,0),0),"")</f>
        <v>1</v>
      </c>
      <c r="G136" s="33">
        <f>IFERROR(VLOOKUP(A136,PlayingTime!$B$1:$Z$999,MATCH("Min",PlayingTime!$B$2:$Z$2,0),0),0)</f>
        <v>90</v>
      </c>
      <c r="H136" s="33">
        <f>IFERROR(VLOOKUP(B136,PlayingTime!$B$1:$Z$999,MATCH("Min",PlayingTime!$B$2:$Z$2,0),0),0)</f>
        <v>0</v>
      </c>
      <c r="I136" s="33">
        <f>IFERROR(VLOOKUP(C136,PlayingTime!$B$1:$Z$999,MATCH("Min",PlayingTime!$B$2:$Z$2,0),0),0)</f>
        <v>0</v>
      </c>
      <c r="J136" s="33">
        <f>IFERROR(VLOOKUP(D136,PlayingTime!$B$1:$Z$999,MATCH("Min",PlayingTime!$B$2:$Z$2,0),0),0)</f>
        <v>0</v>
      </c>
      <c r="K136" s="38">
        <f t="shared" si="8"/>
        <v>90</v>
      </c>
      <c r="L136" s="32">
        <f>IFERROR(VLOOKUP(A136,PlayerStats!$B$1:$Z$999,MATCH("xG",PlayerStats!$B$2:$Z$2,0),0),0)</f>
        <v>0</v>
      </c>
      <c r="M136" s="32">
        <f>IFERROR(VLOOKUP(B136,PlayerStats!$B$1:$Z$999,MATCH("xG",PlayerStats!$B$2:$Z$2,0),0),0)</f>
        <v>0</v>
      </c>
      <c r="N136" s="32">
        <f>IFERROR(VLOOKUP(C136,PlayerStats!$B$1:$Z$999,MATCH("xG",PlayerStats!$B$2:$Z$2,0),0),0)</f>
        <v>0</v>
      </c>
      <c r="O136" s="32">
        <f>IFERROR(VLOOKUP(D136,PlayerStats!$B$1:$Z$999,MATCH("xG",PlayerStats!$B$2:$Z$2,0),0),0)</f>
        <v>0</v>
      </c>
      <c r="P136" s="40">
        <f t="shared" si="9"/>
        <v>0</v>
      </c>
      <c r="Q136" s="32">
        <f>IFERROR(VLOOKUP(A136,PlayerStats!$B$1:$Z$999,MATCH("xAG",PlayerStats!$B$2:$Z$2,0),0),0)</f>
        <v>0</v>
      </c>
      <c r="R136" s="32">
        <f>IFERROR(VLOOKUP(B136,PlayerStats!$B$1:$Z$999,MATCH("xAG",PlayerStats!$B$2:$Z$2,0),0),0)</f>
        <v>0</v>
      </c>
      <c r="S136" s="32">
        <f>IFERROR(VLOOKUP(C136,PlayerStats!$B$1:$Z$999,MATCH("xAG",PlayerStats!$B$2:$Z$2,0),0),0)</f>
        <v>0</v>
      </c>
      <c r="T136" s="32">
        <f>IFERROR(VLOOKUP(D136,PlayerStats!$B$1:$Z$999,MATCH("xAG",PlayerStats!$B$2:$Z$2,0),0),0)</f>
        <v>0</v>
      </c>
      <c r="U136" s="40">
        <f t="shared" si="10"/>
        <v>0</v>
      </c>
      <c r="V136" s="42">
        <f t="shared" si="11"/>
        <v>2</v>
      </c>
      <c r="X136" s="43" t="str">
        <f>API!M136&amp;" "&amp;API!V136</f>
        <v>Facundo Buonanotte</v>
      </c>
      <c r="Y136" s="43">
        <f>API!AC136</f>
        <v>0</v>
      </c>
    </row>
    <row r="137" spans="1:25">
      <c r="A137" s="32" t="str">
        <f>IF([1]FINAL!A137=0,"",[1]FINAL!A137)</f>
        <v>Harry Wilson</v>
      </c>
      <c r="B137" s="32" t="str">
        <f>IF([1]FINAL!B137=0,"",[1]FINAL!B137)</f>
        <v>Wilson</v>
      </c>
      <c r="C137" s="32" t="str">
        <f>IF([1]FINAL!C137=0,"",[1]FINAL!C137)</f>
        <v>H Wilson</v>
      </c>
      <c r="D137" s="32" t="str">
        <f>IF([1]FINAL!D137=0,"",[1]FINAL!D137)</f>
        <v/>
      </c>
      <c r="E137" s="43" t="str">
        <f>[1]FINAL!M137</f>
        <v>FUL</v>
      </c>
      <c r="F137" s="44">
        <f>IFERROR(VLOOKUP($E137,Table2!$B$1:$C$21,MATCH("MP",Table2!$B$1:$C$1,0),0),"")</f>
        <v>1</v>
      </c>
      <c r="G137" s="33">
        <f>IFERROR(VLOOKUP(A137,PlayingTime!$B$1:$Z$999,MATCH("Min",PlayingTime!$B$2:$Z$2,0),0),0)</f>
        <v>90</v>
      </c>
      <c r="H137" s="33">
        <f>IFERROR(VLOOKUP(B137,PlayingTime!$B$1:$Z$999,MATCH("Min",PlayingTime!$B$2:$Z$2,0),0),0)</f>
        <v>0</v>
      </c>
      <c r="I137" s="33">
        <f>IFERROR(VLOOKUP(C137,PlayingTime!$B$1:$Z$999,MATCH("Min",PlayingTime!$B$2:$Z$2,0),0),0)</f>
        <v>0</v>
      </c>
      <c r="J137" s="33">
        <f>IFERROR(VLOOKUP(D137,PlayingTime!$B$1:$Z$999,MATCH("Min",PlayingTime!$B$2:$Z$2,0),0),0)</f>
        <v>0</v>
      </c>
      <c r="K137" s="38">
        <f t="shared" si="8"/>
        <v>90</v>
      </c>
      <c r="L137" s="32">
        <f>IFERROR(VLOOKUP(A137,PlayerStats!$B$1:$Z$999,MATCH("xG",PlayerStats!$B$2:$Z$2,0),0),0)</f>
        <v>0.1</v>
      </c>
      <c r="M137" s="32">
        <f>IFERROR(VLOOKUP(B137,PlayerStats!$B$1:$Z$999,MATCH("xG",PlayerStats!$B$2:$Z$2,0),0),0)</f>
        <v>0</v>
      </c>
      <c r="N137" s="32">
        <f>IFERROR(VLOOKUP(C137,PlayerStats!$B$1:$Z$999,MATCH("xG",PlayerStats!$B$2:$Z$2,0),0),0)</f>
        <v>0</v>
      </c>
      <c r="O137" s="32">
        <f>IFERROR(VLOOKUP(D137,PlayerStats!$B$1:$Z$999,MATCH("xG",PlayerStats!$B$2:$Z$2,0),0),0)</f>
        <v>0</v>
      </c>
      <c r="P137" s="40">
        <f t="shared" si="9"/>
        <v>0.1</v>
      </c>
      <c r="Q137" s="32">
        <f>IFERROR(VLOOKUP(A137,PlayerStats!$B$1:$Z$999,MATCH("xAG",PlayerStats!$B$2:$Z$2,0),0),0)</f>
        <v>0.4</v>
      </c>
      <c r="R137" s="32">
        <f>IFERROR(VLOOKUP(B137,PlayerStats!$B$1:$Z$999,MATCH("xAG",PlayerStats!$B$2:$Z$2,0),0),0)</f>
        <v>0</v>
      </c>
      <c r="S137" s="32">
        <f>IFERROR(VLOOKUP(C137,PlayerStats!$B$1:$Z$999,MATCH("xAG",PlayerStats!$B$2:$Z$2,0),0),0)</f>
        <v>0</v>
      </c>
      <c r="T137" s="32">
        <f>IFERROR(VLOOKUP(D137,PlayerStats!$B$1:$Z$999,MATCH("xAG",PlayerStats!$B$2:$Z$2,0),0),0)</f>
        <v>0</v>
      </c>
      <c r="U137" s="40">
        <f t="shared" si="10"/>
        <v>0.4</v>
      </c>
      <c r="V137" s="42">
        <f t="shared" si="11"/>
        <v>3</v>
      </c>
      <c r="X137" s="43" t="str">
        <f>API!M137&amp;" "&amp;API!V137</f>
        <v>Aaron Connolly</v>
      </c>
      <c r="Y137" s="43">
        <f>API!AC137</f>
        <v>0</v>
      </c>
    </row>
    <row r="138" spans="1:25">
      <c r="A138" s="32" t="str">
        <f>IF([1]FINAL!A138=0,"",[1]FINAL!A138)</f>
        <v>Aaron Hickey</v>
      </c>
      <c r="B138" s="32" t="str">
        <f>IF([1]FINAL!B138=0,"",[1]FINAL!B138)</f>
        <v>Hickey</v>
      </c>
      <c r="C138" s="32" t="str">
        <f>IF([1]FINAL!C138=0,"",[1]FINAL!C138)</f>
        <v/>
      </c>
      <c r="D138" s="32" t="str">
        <f>IF([1]FINAL!D138=0,"",[1]FINAL!D138)</f>
        <v/>
      </c>
      <c r="E138" s="43" t="str">
        <f>[1]FINAL!M138</f>
        <v>BRE</v>
      </c>
      <c r="F138" s="44">
        <f>IFERROR(VLOOKUP($E138,Table2!$B$1:$C$21,MATCH("MP",Table2!$B$1:$C$1,0),0),"")</f>
        <v>1</v>
      </c>
      <c r="G138" s="33">
        <f>IFERROR(VLOOKUP(A138,PlayingTime!$B$1:$Z$999,MATCH("Min",PlayingTime!$B$2:$Z$2,0),0),0)</f>
        <v>71</v>
      </c>
      <c r="H138" s="33">
        <f>IFERROR(VLOOKUP(B138,PlayingTime!$B$1:$Z$999,MATCH("Min",PlayingTime!$B$2:$Z$2,0),0),0)</f>
        <v>0</v>
      </c>
      <c r="I138" s="33">
        <f>IFERROR(VLOOKUP(C138,PlayingTime!$B$1:$Z$999,MATCH("Min",PlayingTime!$B$2:$Z$2,0),0),0)</f>
        <v>0</v>
      </c>
      <c r="J138" s="33">
        <f>IFERROR(VLOOKUP(D138,PlayingTime!$B$1:$Z$999,MATCH("Min",PlayingTime!$B$2:$Z$2,0),0),0)</f>
        <v>0</v>
      </c>
      <c r="K138" s="38">
        <f t="shared" si="8"/>
        <v>71</v>
      </c>
      <c r="L138" s="32">
        <f>IFERROR(VLOOKUP(A138,PlayerStats!$B$1:$Z$999,MATCH("xG",PlayerStats!$B$2:$Z$2,0),0),0)</f>
        <v>0</v>
      </c>
      <c r="M138" s="32">
        <f>IFERROR(VLOOKUP(B138,PlayerStats!$B$1:$Z$999,MATCH("xG",PlayerStats!$B$2:$Z$2,0),0),0)</f>
        <v>0</v>
      </c>
      <c r="N138" s="32">
        <f>IFERROR(VLOOKUP(C138,PlayerStats!$B$1:$Z$999,MATCH("xG",PlayerStats!$B$2:$Z$2,0),0),0)</f>
        <v>0</v>
      </c>
      <c r="O138" s="32">
        <f>IFERROR(VLOOKUP(D138,PlayerStats!$B$1:$Z$999,MATCH("xG",PlayerStats!$B$2:$Z$2,0),0),0)</f>
        <v>0</v>
      </c>
      <c r="P138" s="40">
        <f t="shared" si="9"/>
        <v>0</v>
      </c>
      <c r="Q138" s="32">
        <f>IFERROR(VLOOKUP(A138,PlayerStats!$B$1:$Z$999,MATCH("xAG",PlayerStats!$B$2:$Z$2,0),0),0)</f>
        <v>0.1</v>
      </c>
      <c r="R138" s="32">
        <f>IFERROR(VLOOKUP(B138,PlayerStats!$B$1:$Z$999,MATCH("xAG",PlayerStats!$B$2:$Z$2,0),0),0)</f>
        <v>0</v>
      </c>
      <c r="S138" s="32">
        <f>IFERROR(VLOOKUP(C138,PlayerStats!$B$1:$Z$999,MATCH("xAG",PlayerStats!$B$2:$Z$2,0),0),0)</f>
        <v>0</v>
      </c>
      <c r="T138" s="32">
        <f>IFERROR(VLOOKUP(D138,PlayerStats!$B$1:$Z$999,MATCH("xAG",PlayerStats!$B$2:$Z$2,0),0),0)</f>
        <v>0</v>
      </c>
      <c r="U138" s="40">
        <f t="shared" si="10"/>
        <v>0.1</v>
      </c>
      <c r="V138" s="42">
        <f t="shared" si="11"/>
        <v>0</v>
      </c>
      <c r="X138" s="43" t="str">
        <f>API!M138&amp;" "&amp;API!V138</f>
        <v>Mahmoud Dahoud</v>
      </c>
      <c r="Y138" s="43">
        <f>API!AC138</f>
        <v>3</v>
      </c>
    </row>
    <row r="139" spans="1:25">
      <c r="A139" s="32" t="str">
        <f>IF([1]FINAL!A139=0,"",[1]FINAL!A139)</f>
        <v>Antony Matheus dos Santos</v>
      </c>
      <c r="B139" s="32" t="str">
        <f>IF([1]FINAL!B139=0,"",[1]FINAL!B139)</f>
        <v>Antony</v>
      </c>
      <c r="C139" s="32" t="str">
        <f>IF([1]FINAL!C139=0,"",[1]FINAL!C139)</f>
        <v/>
      </c>
      <c r="D139" s="32" t="str">
        <f>IF([1]FINAL!D139=0,"",[1]FINAL!D139)</f>
        <v/>
      </c>
      <c r="E139" s="43" t="str">
        <f>[1]FINAL!M139</f>
        <v>MUN</v>
      </c>
      <c r="F139" s="44">
        <f>IFERROR(VLOOKUP($E139,Table2!$B$1:$C$21,MATCH("MP",Table2!$B$1:$C$1,0),0),"")</f>
        <v>1</v>
      </c>
      <c r="G139" s="33">
        <f>IFERROR(VLOOKUP(A139,PlayingTime!$B$1:$Z$999,MATCH("Min",PlayingTime!$B$2:$Z$2,0),0),0)</f>
        <v>0</v>
      </c>
      <c r="H139" s="33">
        <f>IFERROR(VLOOKUP(B139,PlayingTime!$B$1:$Z$999,MATCH("Min",PlayingTime!$B$2:$Z$2,0),0),0)</f>
        <v>76</v>
      </c>
      <c r="I139" s="33">
        <f>IFERROR(VLOOKUP(C139,PlayingTime!$B$1:$Z$999,MATCH("Min",PlayingTime!$B$2:$Z$2,0),0),0)</f>
        <v>0</v>
      </c>
      <c r="J139" s="33">
        <f>IFERROR(VLOOKUP(D139,PlayingTime!$B$1:$Z$999,MATCH("Min",PlayingTime!$B$2:$Z$2,0),0),0)</f>
        <v>0</v>
      </c>
      <c r="K139" s="38">
        <f t="shared" si="8"/>
        <v>76</v>
      </c>
      <c r="L139" s="32">
        <f>IFERROR(VLOOKUP(A139,PlayerStats!$B$1:$Z$999,MATCH("xG",PlayerStats!$B$2:$Z$2,0),0),0)</f>
        <v>0</v>
      </c>
      <c r="M139" s="32">
        <f>IFERROR(VLOOKUP(B139,PlayerStats!$B$1:$Z$999,MATCH("xG",PlayerStats!$B$2:$Z$2,0),0),0)</f>
        <v>0.2</v>
      </c>
      <c r="N139" s="32">
        <f>IFERROR(VLOOKUP(C139,PlayerStats!$B$1:$Z$999,MATCH("xG",PlayerStats!$B$2:$Z$2,0),0),0)</f>
        <v>0</v>
      </c>
      <c r="O139" s="32">
        <f>IFERROR(VLOOKUP(D139,PlayerStats!$B$1:$Z$999,MATCH("xG",PlayerStats!$B$2:$Z$2,0),0),0)</f>
        <v>0</v>
      </c>
      <c r="P139" s="40">
        <f t="shared" si="9"/>
        <v>0.2</v>
      </c>
      <c r="Q139" s="32">
        <f>IFERROR(VLOOKUP(A139,PlayerStats!$B$1:$Z$999,MATCH("xAG",PlayerStats!$B$2:$Z$2,0),0),0)</f>
        <v>0</v>
      </c>
      <c r="R139" s="32">
        <f>IFERROR(VLOOKUP(B139,PlayerStats!$B$1:$Z$999,MATCH("xAG",PlayerStats!$B$2:$Z$2,0),0),0)</f>
        <v>0.1</v>
      </c>
      <c r="S139" s="32">
        <f>IFERROR(VLOOKUP(C139,PlayerStats!$B$1:$Z$999,MATCH("xAG",PlayerStats!$B$2:$Z$2,0),0),0)</f>
        <v>0</v>
      </c>
      <c r="T139" s="32">
        <f>IFERROR(VLOOKUP(D139,PlayerStats!$B$1:$Z$999,MATCH("xAG",PlayerStats!$B$2:$Z$2,0),0),0)</f>
        <v>0</v>
      </c>
      <c r="U139" s="40">
        <f t="shared" si="10"/>
        <v>0.1</v>
      </c>
      <c r="V139" s="42">
        <f t="shared" si="11"/>
        <v>3</v>
      </c>
      <c r="X139" s="43" t="str">
        <f>API!M139&amp;" "&amp;API!V139</f>
        <v>Lewis Dunk</v>
      </c>
      <c r="Y139" s="43">
        <f>API!AC139</f>
        <v>2</v>
      </c>
    </row>
    <row r="140" spans="1:25">
      <c r="A140" s="32" t="str">
        <f>IF([1]FINAL!A140=0,"",[1]FINAL!A140)</f>
        <v>Thomas Partey</v>
      </c>
      <c r="B140" s="32" t="str">
        <f>IF([1]FINAL!B140=0,"",[1]FINAL!B140)</f>
        <v>Thomas</v>
      </c>
      <c r="C140" s="32" t="str">
        <f>IF([1]FINAL!C140=0,"",[1]FINAL!C140)</f>
        <v/>
      </c>
      <c r="D140" s="32" t="str">
        <f>IF([1]FINAL!D140=0,"",[1]FINAL!D140)</f>
        <v/>
      </c>
      <c r="E140" s="43" t="str">
        <f>[1]FINAL!M140</f>
        <v>ARS</v>
      </c>
      <c r="F140" s="44">
        <f>IFERROR(VLOOKUP($E140,Table2!$B$1:$C$21,MATCH("MP",Table2!$B$1:$C$1,0),0),"")</f>
        <v>1</v>
      </c>
      <c r="G140" s="33">
        <f>IFERROR(VLOOKUP(A140,PlayingTime!$B$1:$Z$999,MATCH("Min",PlayingTime!$B$2:$Z$2,0),0),0)</f>
        <v>90</v>
      </c>
      <c r="H140" s="33">
        <f>IFERROR(VLOOKUP(B140,PlayingTime!$B$1:$Z$999,MATCH("Min",PlayingTime!$B$2:$Z$2,0),0),0)</f>
        <v>0</v>
      </c>
      <c r="I140" s="33">
        <f>IFERROR(VLOOKUP(C140,PlayingTime!$B$1:$Z$999,MATCH("Min",PlayingTime!$B$2:$Z$2,0),0),0)</f>
        <v>0</v>
      </c>
      <c r="J140" s="33">
        <f>IFERROR(VLOOKUP(D140,PlayingTime!$B$1:$Z$999,MATCH("Min",PlayingTime!$B$2:$Z$2,0),0),0)</f>
        <v>0</v>
      </c>
      <c r="K140" s="38">
        <f t="shared" si="8"/>
        <v>90</v>
      </c>
      <c r="L140" s="32">
        <f>IFERROR(VLOOKUP(A140,PlayerStats!$B$1:$Z$999,MATCH("xG",PlayerStats!$B$2:$Z$2,0),0),0)</f>
        <v>0</v>
      </c>
      <c r="M140" s="32">
        <f>IFERROR(VLOOKUP(B140,PlayerStats!$B$1:$Z$999,MATCH("xG",PlayerStats!$B$2:$Z$2,0),0),0)</f>
        <v>0</v>
      </c>
      <c r="N140" s="32">
        <f>IFERROR(VLOOKUP(C140,PlayerStats!$B$1:$Z$999,MATCH("xG",PlayerStats!$B$2:$Z$2,0),0),0)</f>
        <v>0</v>
      </c>
      <c r="O140" s="32">
        <f>IFERROR(VLOOKUP(D140,PlayerStats!$B$1:$Z$999,MATCH("xG",PlayerStats!$B$2:$Z$2,0),0),0)</f>
        <v>0</v>
      </c>
      <c r="P140" s="40">
        <f t="shared" si="9"/>
        <v>0</v>
      </c>
      <c r="Q140" s="32">
        <f>IFERROR(VLOOKUP(A140,PlayerStats!$B$1:$Z$999,MATCH("xAG",PlayerStats!$B$2:$Z$2,0),0),0)</f>
        <v>0.1</v>
      </c>
      <c r="R140" s="32">
        <f>IFERROR(VLOOKUP(B140,PlayerStats!$B$1:$Z$999,MATCH("xAG",PlayerStats!$B$2:$Z$2,0),0),0)</f>
        <v>0</v>
      </c>
      <c r="S140" s="32">
        <f>IFERROR(VLOOKUP(C140,PlayerStats!$B$1:$Z$999,MATCH("xAG",PlayerStats!$B$2:$Z$2,0),0),0)</f>
        <v>0</v>
      </c>
      <c r="T140" s="32">
        <f>IFERROR(VLOOKUP(D140,PlayerStats!$B$1:$Z$999,MATCH("xAG",PlayerStats!$B$2:$Z$2,0),0),0)</f>
        <v>0</v>
      </c>
      <c r="U140" s="40">
        <f t="shared" si="10"/>
        <v>0.1</v>
      </c>
      <c r="V140" s="42">
        <f t="shared" si="11"/>
        <v>2</v>
      </c>
      <c r="X140" s="43" t="str">
        <f>API!M140&amp;" "&amp;API!V140</f>
        <v>Julio Enciso</v>
      </c>
      <c r="Y140" s="43">
        <f>API!AC140</f>
        <v>1</v>
      </c>
    </row>
    <row r="141" spans="1:25">
      <c r="A141" s="32" t="str">
        <f>IF([1]FINAL!A141=0,"",[1]FINAL!A141)</f>
        <v>Jeffrey Schlupp</v>
      </c>
      <c r="B141" s="32" t="str">
        <f>IF([1]FINAL!B141=0,"",[1]FINAL!B141)</f>
        <v>Schlupp</v>
      </c>
      <c r="C141" s="32" t="str">
        <f>IF([1]FINAL!C141=0,"",[1]FINAL!C141)</f>
        <v/>
      </c>
      <c r="D141" s="32" t="str">
        <f>IF([1]FINAL!D141=0,"",[1]FINAL!D141)</f>
        <v/>
      </c>
      <c r="E141" s="43" t="str">
        <f>[1]FINAL!M141</f>
        <v>CRY</v>
      </c>
      <c r="F141" s="44">
        <f>IFERROR(VLOOKUP($E141,Table2!$B$1:$C$21,MATCH("MP",Table2!$B$1:$C$1,0),0),"")</f>
        <v>1</v>
      </c>
      <c r="G141" s="33">
        <f>IFERROR(VLOOKUP(A141,PlayingTime!$B$1:$Z$999,MATCH("Min",PlayingTime!$B$2:$Z$2,0),0),0)</f>
        <v>90</v>
      </c>
      <c r="H141" s="33">
        <f>IFERROR(VLOOKUP(B141,PlayingTime!$B$1:$Z$999,MATCH("Min",PlayingTime!$B$2:$Z$2,0),0),0)</f>
        <v>0</v>
      </c>
      <c r="I141" s="33">
        <f>IFERROR(VLOOKUP(C141,PlayingTime!$B$1:$Z$999,MATCH("Min",PlayingTime!$B$2:$Z$2,0),0),0)</f>
        <v>0</v>
      </c>
      <c r="J141" s="33">
        <f>IFERROR(VLOOKUP(D141,PlayingTime!$B$1:$Z$999,MATCH("Min",PlayingTime!$B$2:$Z$2,0),0),0)</f>
        <v>0</v>
      </c>
      <c r="K141" s="38">
        <f t="shared" si="8"/>
        <v>90</v>
      </c>
      <c r="L141" s="32">
        <f>IFERROR(VLOOKUP(A141,PlayerStats!$B$1:$Z$999,MATCH("xG",PlayerStats!$B$2:$Z$2,0),0),0)</f>
        <v>0.1</v>
      </c>
      <c r="M141" s="32">
        <f>IFERROR(VLOOKUP(B141,PlayerStats!$B$1:$Z$999,MATCH("xG",PlayerStats!$B$2:$Z$2,0),0),0)</f>
        <v>0</v>
      </c>
      <c r="N141" s="32">
        <f>IFERROR(VLOOKUP(C141,PlayerStats!$B$1:$Z$999,MATCH("xG",PlayerStats!$B$2:$Z$2,0),0),0)</f>
        <v>0</v>
      </c>
      <c r="O141" s="32">
        <f>IFERROR(VLOOKUP(D141,PlayerStats!$B$1:$Z$999,MATCH("xG",PlayerStats!$B$2:$Z$2,0),0),0)</f>
        <v>0</v>
      </c>
      <c r="P141" s="40">
        <f t="shared" si="9"/>
        <v>0.1</v>
      </c>
      <c r="Q141" s="32">
        <f>IFERROR(VLOOKUP(A141,PlayerStats!$B$1:$Z$999,MATCH("xAG",PlayerStats!$B$2:$Z$2,0),0),0)</f>
        <v>0</v>
      </c>
      <c r="R141" s="32">
        <f>IFERROR(VLOOKUP(B141,PlayerStats!$B$1:$Z$999,MATCH("xAG",PlayerStats!$B$2:$Z$2,0),0),0)</f>
        <v>0</v>
      </c>
      <c r="S141" s="32">
        <f>IFERROR(VLOOKUP(C141,PlayerStats!$B$1:$Z$999,MATCH("xAG",PlayerStats!$B$2:$Z$2,0),0),0)</f>
        <v>0</v>
      </c>
      <c r="T141" s="32">
        <f>IFERROR(VLOOKUP(D141,PlayerStats!$B$1:$Z$999,MATCH("xAG",PlayerStats!$B$2:$Z$2,0),0),0)</f>
        <v>0</v>
      </c>
      <c r="U141" s="40">
        <f t="shared" si="10"/>
        <v>0</v>
      </c>
      <c r="V141" s="42">
        <f t="shared" si="11"/>
        <v>3</v>
      </c>
      <c r="X141" s="43" t="str">
        <f>API!M141&amp;" "&amp;API!V141</f>
        <v>Pervis Estupiñán</v>
      </c>
      <c r="Y141" s="43">
        <f>API!AC141</f>
        <v>7</v>
      </c>
    </row>
    <row r="142" spans="1:25">
      <c r="A142" s="32" t="str">
        <f>IF([1]FINAL!A142=0,"",[1]FINAL!A142)</f>
        <v>Jason Steele</v>
      </c>
      <c r="B142" s="32" t="str">
        <f>IF([1]FINAL!B142=0,"",[1]FINAL!B142)</f>
        <v>Steele</v>
      </c>
      <c r="C142" s="32" t="str">
        <f>IF([1]FINAL!C142=0,"",[1]FINAL!C142)</f>
        <v/>
      </c>
      <c r="D142" s="32" t="str">
        <f>IF([1]FINAL!D142=0,"",[1]FINAL!D142)</f>
        <v/>
      </c>
      <c r="E142" s="43" t="str">
        <f>[1]FINAL!M142</f>
        <v>BHA</v>
      </c>
      <c r="F142" s="44">
        <f>IFERROR(VLOOKUP($E142,Table2!$B$1:$C$21,MATCH("MP",Table2!$B$1:$C$1,0),0),"")</f>
        <v>1</v>
      </c>
      <c r="G142" s="33">
        <f>IFERROR(VLOOKUP(A142,PlayingTime!$B$1:$Z$999,MATCH("Min",PlayingTime!$B$2:$Z$2,0),0),0)</f>
        <v>90</v>
      </c>
      <c r="H142" s="33">
        <f>IFERROR(VLOOKUP(B142,PlayingTime!$B$1:$Z$999,MATCH("Min",PlayingTime!$B$2:$Z$2,0),0),0)</f>
        <v>0</v>
      </c>
      <c r="I142" s="33">
        <f>IFERROR(VLOOKUP(C142,PlayingTime!$B$1:$Z$999,MATCH("Min",PlayingTime!$B$2:$Z$2,0),0),0)</f>
        <v>0</v>
      </c>
      <c r="J142" s="33">
        <f>IFERROR(VLOOKUP(D142,PlayingTime!$B$1:$Z$999,MATCH("Min",PlayingTime!$B$2:$Z$2,0),0),0)</f>
        <v>0</v>
      </c>
      <c r="K142" s="38">
        <f t="shared" si="8"/>
        <v>90</v>
      </c>
      <c r="L142" s="32">
        <f>IFERROR(VLOOKUP(A142,PlayerStats!$B$1:$Z$999,MATCH("xG",PlayerStats!$B$2:$Z$2,0),0),0)</f>
        <v>0</v>
      </c>
      <c r="M142" s="32">
        <f>IFERROR(VLOOKUP(B142,PlayerStats!$B$1:$Z$999,MATCH("xG",PlayerStats!$B$2:$Z$2,0),0),0)</f>
        <v>0</v>
      </c>
      <c r="N142" s="32">
        <f>IFERROR(VLOOKUP(C142,PlayerStats!$B$1:$Z$999,MATCH("xG",PlayerStats!$B$2:$Z$2,0),0),0)</f>
        <v>0</v>
      </c>
      <c r="O142" s="32">
        <f>IFERROR(VLOOKUP(D142,PlayerStats!$B$1:$Z$999,MATCH("xG",PlayerStats!$B$2:$Z$2,0),0),0)</f>
        <v>0</v>
      </c>
      <c r="P142" s="40">
        <f t="shared" si="9"/>
        <v>0</v>
      </c>
      <c r="Q142" s="32">
        <f>IFERROR(VLOOKUP(A142,PlayerStats!$B$1:$Z$999,MATCH("xAG",PlayerStats!$B$2:$Z$2,0),0),0)</f>
        <v>0</v>
      </c>
      <c r="R142" s="32">
        <f>IFERROR(VLOOKUP(B142,PlayerStats!$B$1:$Z$999,MATCH("xAG",PlayerStats!$B$2:$Z$2,0),0),0)</f>
        <v>0</v>
      </c>
      <c r="S142" s="32">
        <f>IFERROR(VLOOKUP(C142,PlayerStats!$B$1:$Z$999,MATCH("xAG",PlayerStats!$B$2:$Z$2,0),0),0)</f>
        <v>0</v>
      </c>
      <c r="T142" s="32">
        <f>IFERROR(VLOOKUP(D142,PlayerStats!$B$1:$Z$999,MATCH("xAG",PlayerStats!$B$2:$Z$2,0),0),0)</f>
        <v>0</v>
      </c>
      <c r="U142" s="40">
        <f t="shared" si="10"/>
        <v>0</v>
      </c>
      <c r="V142" s="42">
        <f t="shared" si="11"/>
        <v>2</v>
      </c>
      <c r="X142" s="43" t="str">
        <f>API!M142&amp;" "&amp;API!V142</f>
        <v>Evan Ferguson</v>
      </c>
      <c r="Y142" s="43">
        <f>API!AC142</f>
        <v>5</v>
      </c>
    </row>
    <row r="143" spans="1:25">
      <c r="A143" s="32" t="str">
        <f>IF([1]FINAL!A143=0,"",[1]FINAL!A143)</f>
        <v>Vitaly Janelt</v>
      </c>
      <c r="B143" s="32" t="str">
        <f>IF([1]FINAL!B143=0,"",[1]FINAL!B143)</f>
        <v>Janelt</v>
      </c>
      <c r="C143" s="32" t="str">
        <f>IF([1]FINAL!C143=0,"",[1]FINAL!C143)</f>
        <v/>
      </c>
      <c r="D143" s="32" t="str">
        <f>IF([1]FINAL!D143=0,"",[1]FINAL!D143)</f>
        <v/>
      </c>
      <c r="E143" s="43" t="str">
        <f>[1]FINAL!M143</f>
        <v>BRE</v>
      </c>
      <c r="F143" s="44">
        <f>IFERROR(VLOOKUP($E143,Table2!$B$1:$C$21,MATCH("MP",Table2!$B$1:$C$1,0),0),"")</f>
        <v>1</v>
      </c>
      <c r="G143" s="33">
        <f>IFERROR(VLOOKUP(A143,PlayingTime!$B$1:$Z$999,MATCH("Min",PlayingTime!$B$2:$Z$2,0),0),0)</f>
        <v>90</v>
      </c>
      <c r="H143" s="33">
        <f>IFERROR(VLOOKUP(B143,PlayingTime!$B$1:$Z$999,MATCH("Min",PlayingTime!$B$2:$Z$2,0),0),0)</f>
        <v>0</v>
      </c>
      <c r="I143" s="33">
        <f>IFERROR(VLOOKUP(C143,PlayingTime!$B$1:$Z$999,MATCH("Min",PlayingTime!$B$2:$Z$2,0),0),0)</f>
        <v>0</v>
      </c>
      <c r="J143" s="33">
        <f>IFERROR(VLOOKUP(D143,PlayingTime!$B$1:$Z$999,MATCH("Min",PlayingTime!$B$2:$Z$2,0),0),0)</f>
        <v>0</v>
      </c>
      <c r="K143" s="38">
        <f t="shared" si="8"/>
        <v>90</v>
      </c>
      <c r="L143" s="32">
        <f>IFERROR(VLOOKUP(A143,PlayerStats!$B$1:$Z$999,MATCH("xG",PlayerStats!$B$2:$Z$2,0),0),0)</f>
        <v>0</v>
      </c>
      <c r="M143" s="32">
        <f>IFERROR(VLOOKUP(B143,PlayerStats!$B$1:$Z$999,MATCH("xG",PlayerStats!$B$2:$Z$2,0),0),0)</f>
        <v>0</v>
      </c>
      <c r="N143" s="32">
        <f>IFERROR(VLOOKUP(C143,PlayerStats!$B$1:$Z$999,MATCH("xG",PlayerStats!$B$2:$Z$2,0),0),0)</f>
        <v>0</v>
      </c>
      <c r="O143" s="32">
        <f>IFERROR(VLOOKUP(D143,PlayerStats!$B$1:$Z$999,MATCH("xG",PlayerStats!$B$2:$Z$2,0),0),0)</f>
        <v>0</v>
      </c>
      <c r="P143" s="40">
        <f t="shared" si="9"/>
        <v>0</v>
      </c>
      <c r="Q143" s="32">
        <f>IFERROR(VLOOKUP(A143,PlayerStats!$B$1:$Z$999,MATCH("xAG",PlayerStats!$B$2:$Z$2,0),0),0)</f>
        <v>0</v>
      </c>
      <c r="R143" s="32">
        <f>IFERROR(VLOOKUP(B143,PlayerStats!$B$1:$Z$999,MATCH("xAG",PlayerStats!$B$2:$Z$2,0),0),0)</f>
        <v>0</v>
      </c>
      <c r="S143" s="32">
        <f>IFERROR(VLOOKUP(C143,PlayerStats!$B$1:$Z$999,MATCH("xAG",PlayerStats!$B$2:$Z$2,0),0),0)</f>
        <v>0</v>
      </c>
      <c r="T143" s="32">
        <f>IFERROR(VLOOKUP(D143,PlayerStats!$B$1:$Z$999,MATCH("xAG",PlayerStats!$B$2:$Z$2,0),0),0)</f>
        <v>0</v>
      </c>
      <c r="U143" s="40">
        <f t="shared" si="10"/>
        <v>0</v>
      </c>
      <c r="V143" s="42">
        <f t="shared" si="11"/>
        <v>2</v>
      </c>
      <c r="X143" s="43" t="str">
        <f>API!M143&amp;" "&amp;API!V143</f>
        <v>Billy Gilmour</v>
      </c>
      <c r="Y143" s="43">
        <f>API!AC143</f>
        <v>1</v>
      </c>
    </row>
    <row r="144" spans="1:25">
      <c r="A144" s="32" t="str">
        <f>IF([1]FINAL!A144=0,"",[1]FINAL!A144)</f>
        <v>Brennan Johnson</v>
      </c>
      <c r="B144" s="32" t="str">
        <f>IF([1]FINAL!B144=0,"",[1]FINAL!B144)</f>
        <v>Johnson</v>
      </c>
      <c r="C144" s="32" t="str">
        <f>IF([1]FINAL!C144=0,"",[1]FINAL!C144)</f>
        <v/>
      </c>
      <c r="D144" s="32" t="str">
        <f>IF([1]FINAL!D144=0,"",[1]FINAL!D144)</f>
        <v/>
      </c>
      <c r="E144" s="43" t="str">
        <f>[1]FINAL!M144</f>
        <v>NFO</v>
      </c>
      <c r="F144" s="44">
        <f>IFERROR(VLOOKUP($E144,Table2!$B$1:$C$21,MATCH("MP",Table2!$B$1:$C$1,0),0),"")</f>
        <v>1</v>
      </c>
      <c r="G144" s="33">
        <f>IFERROR(VLOOKUP(A144,PlayingTime!$B$1:$Z$999,MATCH("Min",PlayingTime!$B$2:$Z$2,0),0),0)</f>
        <v>79</v>
      </c>
      <c r="H144" s="33">
        <f>IFERROR(VLOOKUP(B144,PlayingTime!$B$1:$Z$999,MATCH("Min",PlayingTime!$B$2:$Z$2,0),0),0)</f>
        <v>0</v>
      </c>
      <c r="I144" s="33">
        <f>IFERROR(VLOOKUP(C144,PlayingTime!$B$1:$Z$999,MATCH("Min",PlayingTime!$B$2:$Z$2,0),0),0)</f>
        <v>0</v>
      </c>
      <c r="J144" s="33">
        <f>IFERROR(VLOOKUP(D144,PlayingTime!$B$1:$Z$999,MATCH("Min",PlayingTime!$B$2:$Z$2,0),0),0)</f>
        <v>0</v>
      </c>
      <c r="K144" s="38">
        <f t="shared" si="8"/>
        <v>79</v>
      </c>
      <c r="L144" s="32">
        <f>IFERROR(VLOOKUP(A144,PlayerStats!$B$1:$Z$999,MATCH("xG",PlayerStats!$B$2:$Z$2,0),0),0)</f>
        <v>0.3</v>
      </c>
      <c r="M144" s="32">
        <f>IFERROR(VLOOKUP(B144,PlayerStats!$B$1:$Z$999,MATCH("xG",PlayerStats!$B$2:$Z$2,0),0),0)</f>
        <v>0</v>
      </c>
      <c r="N144" s="32">
        <f>IFERROR(VLOOKUP(C144,PlayerStats!$B$1:$Z$999,MATCH("xG",PlayerStats!$B$2:$Z$2,0),0),0)</f>
        <v>0</v>
      </c>
      <c r="O144" s="32">
        <f>IFERROR(VLOOKUP(D144,PlayerStats!$B$1:$Z$999,MATCH("xG",PlayerStats!$B$2:$Z$2,0),0),0)</f>
        <v>0</v>
      </c>
      <c r="P144" s="40">
        <f t="shared" si="9"/>
        <v>0.3</v>
      </c>
      <c r="Q144" s="32">
        <f>IFERROR(VLOOKUP(A144,PlayerStats!$B$1:$Z$999,MATCH("xAG",PlayerStats!$B$2:$Z$2,0),0),0)</f>
        <v>0</v>
      </c>
      <c r="R144" s="32">
        <f>IFERROR(VLOOKUP(B144,PlayerStats!$B$1:$Z$999,MATCH("xAG",PlayerStats!$B$2:$Z$2,0),0),0)</f>
        <v>0</v>
      </c>
      <c r="S144" s="32">
        <f>IFERROR(VLOOKUP(C144,PlayerStats!$B$1:$Z$999,MATCH("xAG",PlayerStats!$B$2:$Z$2,0),0),0)</f>
        <v>0</v>
      </c>
      <c r="T144" s="32">
        <f>IFERROR(VLOOKUP(D144,PlayerStats!$B$1:$Z$999,MATCH("xAG",PlayerStats!$B$2:$Z$2,0),0),0)</f>
        <v>0</v>
      </c>
      <c r="U144" s="40">
        <f t="shared" si="10"/>
        <v>0</v>
      </c>
      <c r="V144" s="42">
        <f t="shared" si="11"/>
        <v>2</v>
      </c>
      <c r="X144" s="43" t="str">
        <f>API!M144&amp;" "&amp;API!V144</f>
        <v>Pascal Groß</v>
      </c>
      <c r="Y144" s="43">
        <f>API!AC144</f>
        <v>2</v>
      </c>
    </row>
    <row r="145" spans="1:25">
      <c r="A145" s="32" t="str">
        <f>IF([1]FINAL!A145=0,"",[1]FINAL!A145)</f>
        <v>Miguel Almirón Rejala</v>
      </c>
      <c r="B145" s="32" t="str">
        <f>IF([1]FINAL!B145=0,"",[1]FINAL!B145)</f>
        <v>Almirón</v>
      </c>
      <c r="C145" s="32" t="str">
        <f>IF([1]FINAL!C145=0,"",[1]FINAL!C145)</f>
        <v>Miguel Almirón</v>
      </c>
      <c r="D145" s="32" t="str">
        <f>IF([1]FINAL!D145=0,"",[1]FINAL!D145)</f>
        <v>Miguel Almiron</v>
      </c>
      <c r="E145" s="43" t="str">
        <f>[1]FINAL!M145</f>
        <v>NEW</v>
      </c>
      <c r="F145" s="44">
        <f>IFERROR(VLOOKUP($E145,Table2!$B$1:$C$21,MATCH("MP",Table2!$B$1:$C$1,0),0),"")</f>
        <v>1</v>
      </c>
      <c r="G145" s="33">
        <f>IFERROR(VLOOKUP(A145,PlayingTime!$B$1:$Z$999,MATCH("Min",PlayingTime!$B$2:$Z$2,0),0),0)</f>
        <v>0</v>
      </c>
      <c r="H145" s="33">
        <f>IFERROR(VLOOKUP(B145,PlayingTime!$B$1:$Z$999,MATCH("Min",PlayingTime!$B$2:$Z$2,0),0),0)</f>
        <v>0</v>
      </c>
      <c r="I145" s="33">
        <f>IFERROR(VLOOKUP(C145,PlayingTime!$B$1:$Z$999,MATCH("Min",PlayingTime!$B$2:$Z$2,0),0),0)</f>
        <v>85</v>
      </c>
      <c r="J145" s="33">
        <f>IFERROR(VLOOKUP(D145,PlayingTime!$B$1:$Z$999,MATCH("Min",PlayingTime!$B$2:$Z$2,0),0),0)</f>
        <v>0</v>
      </c>
      <c r="K145" s="38">
        <f t="shared" si="8"/>
        <v>85</v>
      </c>
      <c r="L145" s="32">
        <f>IFERROR(VLOOKUP(A145,PlayerStats!$B$1:$Z$999,MATCH("xG",PlayerStats!$B$2:$Z$2,0),0),0)</f>
        <v>0</v>
      </c>
      <c r="M145" s="32">
        <f>IFERROR(VLOOKUP(B145,PlayerStats!$B$1:$Z$999,MATCH("xG",PlayerStats!$B$2:$Z$2,0),0),0)</f>
        <v>0</v>
      </c>
      <c r="N145" s="32">
        <f>IFERROR(VLOOKUP(C145,PlayerStats!$B$1:$Z$999,MATCH("xG",PlayerStats!$B$2:$Z$2,0),0),0)</f>
        <v>0.1</v>
      </c>
      <c r="O145" s="32">
        <f>IFERROR(VLOOKUP(D145,PlayerStats!$B$1:$Z$999,MATCH("xG",PlayerStats!$B$2:$Z$2,0),0),0)</f>
        <v>0</v>
      </c>
      <c r="P145" s="40">
        <f t="shared" si="9"/>
        <v>0.1</v>
      </c>
      <c r="Q145" s="32">
        <f>IFERROR(VLOOKUP(A145,PlayerStats!$B$1:$Z$999,MATCH("xAG",PlayerStats!$B$2:$Z$2,0),0),0)</f>
        <v>0</v>
      </c>
      <c r="R145" s="32">
        <f>IFERROR(VLOOKUP(B145,PlayerStats!$B$1:$Z$999,MATCH("xAG",PlayerStats!$B$2:$Z$2,0),0),0)</f>
        <v>0</v>
      </c>
      <c r="S145" s="32">
        <f>IFERROR(VLOOKUP(C145,PlayerStats!$B$1:$Z$999,MATCH("xAG",PlayerStats!$B$2:$Z$2,0),0),0)</f>
        <v>0.3</v>
      </c>
      <c r="T145" s="32">
        <f>IFERROR(VLOOKUP(D145,PlayerStats!$B$1:$Z$999,MATCH("xAG",PlayerStats!$B$2:$Z$2,0),0),0)</f>
        <v>0</v>
      </c>
      <c r="U145" s="40">
        <f t="shared" si="10"/>
        <v>0.3</v>
      </c>
      <c r="V145" s="42">
        <f t="shared" si="11"/>
        <v>2</v>
      </c>
      <c r="X145" s="43" t="str">
        <f>API!M145&amp;" "&amp;API!V145</f>
        <v>João Pedro Junqueira de Jesus</v>
      </c>
      <c r="Y145" s="43">
        <f>API!AC145</f>
        <v>7</v>
      </c>
    </row>
    <row r="146" spans="1:25">
      <c r="A146" s="32" t="str">
        <f>IF([1]FINAL!A146=0,"",[1]FINAL!A146)</f>
        <v>Jefferson Lerma Solís</v>
      </c>
      <c r="B146" s="32" t="str">
        <f>IF([1]FINAL!B146=0,"",[1]FINAL!B146)</f>
        <v>Lerma</v>
      </c>
      <c r="C146" s="32" t="str">
        <f>IF([1]FINAL!C146=0,"",[1]FINAL!C146)</f>
        <v>Jefferson Lerma</v>
      </c>
      <c r="D146" s="32" t="str">
        <f>IF([1]FINAL!D146=0,"",[1]FINAL!D146)</f>
        <v/>
      </c>
      <c r="E146" s="43" t="str">
        <f>[1]FINAL!M146</f>
        <v>CRY</v>
      </c>
      <c r="F146" s="44">
        <f>IFERROR(VLOOKUP($E146,Table2!$B$1:$C$21,MATCH("MP",Table2!$B$1:$C$1,0),0),"")</f>
        <v>1</v>
      </c>
      <c r="G146" s="33">
        <f>IFERROR(VLOOKUP(A146,PlayingTime!$B$1:$Z$999,MATCH("Min",PlayingTime!$B$2:$Z$2,0),0),0)</f>
        <v>0</v>
      </c>
      <c r="H146" s="33">
        <f>IFERROR(VLOOKUP(B146,PlayingTime!$B$1:$Z$999,MATCH("Min",PlayingTime!$B$2:$Z$2,0),0),0)</f>
        <v>0</v>
      </c>
      <c r="I146" s="33">
        <f>IFERROR(VLOOKUP(C146,PlayingTime!$B$1:$Z$999,MATCH("Min",PlayingTime!$B$2:$Z$2,0),0),0)</f>
        <v>90</v>
      </c>
      <c r="J146" s="33">
        <f>IFERROR(VLOOKUP(D146,PlayingTime!$B$1:$Z$999,MATCH("Min",PlayingTime!$B$2:$Z$2,0),0),0)</f>
        <v>0</v>
      </c>
      <c r="K146" s="38">
        <f t="shared" si="8"/>
        <v>90</v>
      </c>
      <c r="L146" s="32">
        <f>IFERROR(VLOOKUP(A146,PlayerStats!$B$1:$Z$999,MATCH("xG",PlayerStats!$B$2:$Z$2,0),0),0)</f>
        <v>0</v>
      </c>
      <c r="M146" s="32">
        <f>IFERROR(VLOOKUP(B146,PlayerStats!$B$1:$Z$999,MATCH("xG",PlayerStats!$B$2:$Z$2,0),0),0)</f>
        <v>0</v>
      </c>
      <c r="N146" s="32">
        <f>IFERROR(VLOOKUP(C146,PlayerStats!$B$1:$Z$999,MATCH("xG",PlayerStats!$B$2:$Z$2,0),0),0)</f>
        <v>0</v>
      </c>
      <c r="O146" s="32">
        <f>IFERROR(VLOOKUP(D146,PlayerStats!$B$1:$Z$999,MATCH("xG",PlayerStats!$B$2:$Z$2,0),0),0)</f>
        <v>0</v>
      </c>
      <c r="P146" s="40">
        <f t="shared" si="9"/>
        <v>0</v>
      </c>
      <c r="Q146" s="32">
        <f>IFERROR(VLOOKUP(A146,PlayerStats!$B$1:$Z$999,MATCH("xAG",PlayerStats!$B$2:$Z$2,0),0),0)</f>
        <v>0</v>
      </c>
      <c r="R146" s="32">
        <f>IFERROR(VLOOKUP(B146,PlayerStats!$B$1:$Z$999,MATCH("xAG",PlayerStats!$B$2:$Z$2,0),0),0)</f>
        <v>0</v>
      </c>
      <c r="S146" s="32">
        <f>IFERROR(VLOOKUP(C146,PlayerStats!$B$1:$Z$999,MATCH("xAG",PlayerStats!$B$2:$Z$2,0),0),0)</f>
        <v>0</v>
      </c>
      <c r="T146" s="32">
        <f>IFERROR(VLOOKUP(D146,PlayerStats!$B$1:$Z$999,MATCH("xAG",PlayerStats!$B$2:$Z$2,0),0),0)</f>
        <v>0</v>
      </c>
      <c r="U146" s="40">
        <f t="shared" si="10"/>
        <v>0</v>
      </c>
      <c r="V146" s="42">
        <f t="shared" si="11"/>
        <v>3</v>
      </c>
      <c r="X146" s="43" t="str">
        <f>API!M146&amp;" "&amp;API!V146</f>
        <v>Michał Karbownik</v>
      </c>
      <c r="Y146" s="43">
        <f>API!AC146</f>
        <v>0</v>
      </c>
    </row>
    <row r="147" spans="1:25">
      <c r="A147" s="32" t="str">
        <f>IF([1]FINAL!A147=0,"",[1]FINAL!A147)</f>
        <v>Emerson Palmieri dos Santos</v>
      </c>
      <c r="B147" s="32" t="str">
        <f>IF([1]FINAL!B147=0,"",[1]FINAL!B147)</f>
        <v>Emerson</v>
      </c>
      <c r="C147" s="32" t="str">
        <f>IF([1]FINAL!C147=0,"",[1]FINAL!C147)</f>
        <v>Emerson P</v>
      </c>
      <c r="D147" s="32" t="str">
        <f>IF([1]FINAL!D147=0,"",[1]FINAL!D147)</f>
        <v/>
      </c>
      <c r="E147" s="43" t="str">
        <f>[1]FINAL!M147</f>
        <v>WHU</v>
      </c>
      <c r="F147" s="44">
        <f>IFERROR(VLOOKUP($E147,Table2!$B$1:$C$21,MATCH("MP",Table2!$B$1:$C$1,0),0),"")</f>
        <v>1</v>
      </c>
      <c r="G147" s="33">
        <f>IFERROR(VLOOKUP(A147,PlayingTime!$B$1:$Z$999,MATCH("Min",PlayingTime!$B$2:$Z$2,0),0),0)</f>
        <v>0</v>
      </c>
      <c r="H147" s="33">
        <f>IFERROR(VLOOKUP(B147,PlayingTime!$B$1:$Z$999,MATCH("Min",PlayingTime!$B$2:$Z$2,0),0),0)</f>
        <v>90</v>
      </c>
      <c r="I147" s="33">
        <f>IFERROR(VLOOKUP(C147,PlayingTime!$B$1:$Z$999,MATCH("Min",PlayingTime!$B$2:$Z$2,0),0),0)</f>
        <v>0</v>
      </c>
      <c r="J147" s="33">
        <f>IFERROR(VLOOKUP(D147,PlayingTime!$B$1:$Z$999,MATCH("Min",PlayingTime!$B$2:$Z$2,0),0),0)</f>
        <v>0</v>
      </c>
      <c r="K147" s="38">
        <f t="shared" si="8"/>
        <v>90</v>
      </c>
      <c r="L147" s="32">
        <f>IFERROR(VLOOKUP(A147,PlayerStats!$B$1:$Z$999,MATCH("xG",PlayerStats!$B$2:$Z$2,0),0),0)</f>
        <v>0</v>
      </c>
      <c r="M147" s="32">
        <f>IFERROR(VLOOKUP(B147,PlayerStats!$B$1:$Z$999,MATCH("xG",PlayerStats!$B$2:$Z$2,0),0),0)</f>
        <v>0</v>
      </c>
      <c r="N147" s="32">
        <f>IFERROR(VLOOKUP(C147,PlayerStats!$B$1:$Z$999,MATCH("xG",PlayerStats!$B$2:$Z$2,0),0),0)</f>
        <v>0</v>
      </c>
      <c r="O147" s="32">
        <f>IFERROR(VLOOKUP(D147,PlayerStats!$B$1:$Z$999,MATCH("xG",PlayerStats!$B$2:$Z$2,0),0),0)</f>
        <v>0</v>
      </c>
      <c r="P147" s="40">
        <f t="shared" si="9"/>
        <v>0</v>
      </c>
      <c r="Q147" s="32">
        <f>IFERROR(VLOOKUP(A147,PlayerStats!$B$1:$Z$999,MATCH("xAG",PlayerStats!$B$2:$Z$2,0),0),0)</f>
        <v>0</v>
      </c>
      <c r="R147" s="32">
        <f>IFERROR(VLOOKUP(B147,PlayerStats!$B$1:$Z$999,MATCH("xAG",PlayerStats!$B$2:$Z$2,0),0),0)</f>
        <v>0</v>
      </c>
      <c r="S147" s="32">
        <f>IFERROR(VLOOKUP(C147,PlayerStats!$B$1:$Z$999,MATCH("xAG",PlayerStats!$B$2:$Z$2,0),0),0)</f>
        <v>0</v>
      </c>
      <c r="T147" s="32">
        <f>IFERROR(VLOOKUP(D147,PlayerStats!$B$1:$Z$999,MATCH("xAG",PlayerStats!$B$2:$Z$2,0),0),0)</f>
        <v>0</v>
      </c>
      <c r="U147" s="40">
        <f t="shared" si="10"/>
        <v>0</v>
      </c>
      <c r="V147" s="42">
        <f t="shared" si="11"/>
        <v>1</v>
      </c>
      <c r="X147" s="43" t="str">
        <f>API!M147&amp;" "&amp;API!V147</f>
        <v>Kacper Kozłowski</v>
      </c>
      <c r="Y147" s="43">
        <f>API!AC147</f>
        <v>0</v>
      </c>
    </row>
    <row r="148" spans="1:25">
      <c r="A148" s="32" t="str">
        <f>IF([1]FINAL!A148=0,"",[1]FINAL!A148)</f>
        <v>Ibrahima Konaté</v>
      </c>
      <c r="B148" s="32" t="str">
        <f>IF([1]FINAL!B148=0,"",[1]FINAL!B148)</f>
        <v>Konaté</v>
      </c>
      <c r="C148" s="32" t="str">
        <f>IF([1]FINAL!C148=0,"",[1]FINAL!C148)</f>
        <v/>
      </c>
      <c r="D148" s="32" t="str">
        <f>IF([1]FINAL!D148=0,"",[1]FINAL!D148)</f>
        <v/>
      </c>
      <c r="E148" s="43" t="str">
        <f>[1]FINAL!M148</f>
        <v>LIV</v>
      </c>
      <c r="F148" s="44">
        <f>IFERROR(VLOOKUP($E148,Table2!$B$1:$C$21,MATCH("MP",Table2!$B$1:$C$1,0),0),"")</f>
        <v>1</v>
      </c>
      <c r="G148" s="33">
        <f>IFERROR(VLOOKUP(A148,PlayingTime!$B$1:$Z$999,MATCH("Min",PlayingTime!$B$2:$Z$2,0),0),0)</f>
        <v>90</v>
      </c>
      <c r="H148" s="33">
        <f>IFERROR(VLOOKUP(B148,PlayingTime!$B$1:$Z$999,MATCH("Min",PlayingTime!$B$2:$Z$2,0),0),0)</f>
        <v>0</v>
      </c>
      <c r="I148" s="33">
        <f>IFERROR(VLOOKUP(C148,PlayingTime!$B$1:$Z$999,MATCH("Min",PlayingTime!$B$2:$Z$2,0),0),0)</f>
        <v>0</v>
      </c>
      <c r="J148" s="33">
        <f>IFERROR(VLOOKUP(D148,PlayingTime!$B$1:$Z$999,MATCH("Min",PlayingTime!$B$2:$Z$2,0),0),0)</f>
        <v>0</v>
      </c>
      <c r="K148" s="38">
        <f t="shared" si="8"/>
        <v>90</v>
      </c>
      <c r="L148" s="32">
        <f>IFERROR(VLOOKUP(A148,PlayerStats!$B$1:$Z$999,MATCH("xG",PlayerStats!$B$2:$Z$2,0),0),0)</f>
        <v>0</v>
      </c>
      <c r="M148" s="32">
        <f>IFERROR(VLOOKUP(B148,PlayerStats!$B$1:$Z$999,MATCH("xG",PlayerStats!$B$2:$Z$2,0),0),0)</f>
        <v>0</v>
      </c>
      <c r="N148" s="32">
        <f>IFERROR(VLOOKUP(C148,PlayerStats!$B$1:$Z$999,MATCH("xG",PlayerStats!$B$2:$Z$2,0),0),0)</f>
        <v>0</v>
      </c>
      <c r="O148" s="32">
        <f>IFERROR(VLOOKUP(D148,PlayerStats!$B$1:$Z$999,MATCH("xG",PlayerStats!$B$2:$Z$2,0),0),0)</f>
        <v>0</v>
      </c>
      <c r="P148" s="40">
        <f t="shared" si="9"/>
        <v>0</v>
      </c>
      <c r="Q148" s="32">
        <f>IFERROR(VLOOKUP(A148,PlayerStats!$B$1:$Z$999,MATCH("xAG",PlayerStats!$B$2:$Z$2,0),0),0)</f>
        <v>0</v>
      </c>
      <c r="R148" s="32">
        <f>IFERROR(VLOOKUP(B148,PlayerStats!$B$1:$Z$999,MATCH("xAG",PlayerStats!$B$2:$Z$2,0),0),0)</f>
        <v>0</v>
      </c>
      <c r="S148" s="32">
        <f>IFERROR(VLOOKUP(C148,PlayerStats!$B$1:$Z$999,MATCH("xAG",PlayerStats!$B$2:$Z$2,0),0),0)</f>
        <v>0</v>
      </c>
      <c r="T148" s="32">
        <f>IFERROR(VLOOKUP(D148,PlayerStats!$B$1:$Z$999,MATCH("xAG",PlayerStats!$B$2:$Z$2,0),0),0)</f>
        <v>0</v>
      </c>
      <c r="U148" s="40">
        <f t="shared" si="10"/>
        <v>0</v>
      </c>
      <c r="V148" s="42">
        <f t="shared" si="11"/>
        <v>2</v>
      </c>
      <c r="X148" s="43" t="str">
        <f>API!M148&amp;" "&amp;API!V148</f>
        <v>Adam Lallana</v>
      </c>
      <c r="Y148" s="43">
        <f>API!AC148</f>
        <v>0</v>
      </c>
    </row>
    <row r="149" spans="1:25">
      <c r="A149" s="32" t="str">
        <f>IF([1]FINAL!A149=0,"",[1]FINAL!A149)</f>
        <v>Lewis Dunk</v>
      </c>
      <c r="B149" s="32" t="str">
        <f>IF([1]FINAL!B149=0,"",[1]FINAL!B149)</f>
        <v>Dunk</v>
      </c>
      <c r="C149" s="32" t="str">
        <f>IF([1]FINAL!C149=0,"",[1]FINAL!C149)</f>
        <v/>
      </c>
      <c r="D149" s="32" t="str">
        <f>IF([1]FINAL!D149=0,"",[1]FINAL!D149)</f>
        <v/>
      </c>
      <c r="E149" s="43" t="str">
        <f>[1]FINAL!M149</f>
        <v>BHA</v>
      </c>
      <c r="F149" s="44">
        <f>IFERROR(VLOOKUP($E149,Table2!$B$1:$C$21,MATCH("MP",Table2!$B$1:$C$1,0),0),"")</f>
        <v>1</v>
      </c>
      <c r="G149" s="33">
        <f>IFERROR(VLOOKUP(A149,PlayingTime!$B$1:$Z$999,MATCH("Min",PlayingTime!$B$2:$Z$2,0),0),0)</f>
        <v>90</v>
      </c>
      <c r="H149" s="33">
        <f>IFERROR(VLOOKUP(B149,PlayingTime!$B$1:$Z$999,MATCH("Min",PlayingTime!$B$2:$Z$2,0),0),0)</f>
        <v>0</v>
      </c>
      <c r="I149" s="33">
        <f>IFERROR(VLOOKUP(C149,PlayingTime!$B$1:$Z$999,MATCH("Min",PlayingTime!$B$2:$Z$2,0),0),0)</f>
        <v>0</v>
      </c>
      <c r="J149" s="33">
        <f>IFERROR(VLOOKUP(D149,PlayingTime!$B$1:$Z$999,MATCH("Min",PlayingTime!$B$2:$Z$2,0),0),0)</f>
        <v>0</v>
      </c>
      <c r="K149" s="38">
        <f t="shared" si="8"/>
        <v>90</v>
      </c>
      <c r="L149" s="32">
        <f>IFERROR(VLOOKUP(A149,PlayerStats!$B$1:$Z$999,MATCH("xG",PlayerStats!$B$2:$Z$2,0),0),0)</f>
        <v>0.1</v>
      </c>
      <c r="M149" s="32">
        <f>IFERROR(VLOOKUP(B149,PlayerStats!$B$1:$Z$999,MATCH("xG",PlayerStats!$B$2:$Z$2,0),0),0)</f>
        <v>0</v>
      </c>
      <c r="N149" s="32">
        <f>IFERROR(VLOOKUP(C149,PlayerStats!$B$1:$Z$999,MATCH("xG",PlayerStats!$B$2:$Z$2,0),0),0)</f>
        <v>0</v>
      </c>
      <c r="O149" s="32">
        <f>IFERROR(VLOOKUP(D149,PlayerStats!$B$1:$Z$999,MATCH("xG",PlayerStats!$B$2:$Z$2,0),0),0)</f>
        <v>0</v>
      </c>
      <c r="P149" s="40">
        <f t="shared" si="9"/>
        <v>0.1</v>
      </c>
      <c r="Q149" s="32">
        <f>IFERROR(VLOOKUP(A149,PlayerStats!$B$1:$Z$999,MATCH("xAG",PlayerStats!$B$2:$Z$2,0),0),0)</f>
        <v>0</v>
      </c>
      <c r="R149" s="32">
        <f>IFERROR(VLOOKUP(B149,PlayerStats!$B$1:$Z$999,MATCH("xAG",PlayerStats!$B$2:$Z$2,0),0),0)</f>
        <v>0</v>
      </c>
      <c r="S149" s="32">
        <f>IFERROR(VLOOKUP(C149,PlayerStats!$B$1:$Z$999,MATCH("xAG",PlayerStats!$B$2:$Z$2,0),0),0)</f>
        <v>0</v>
      </c>
      <c r="T149" s="32">
        <f>IFERROR(VLOOKUP(D149,PlayerStats!$B$1:$Z$999,MATCH("xAG",PlayerStats!$B$2:$Z$2,0),0),0)</f>
        <v>0</v>
      </c>
      <c r="U149" s="40">
        <f t="shared" si="10"/>
        <v>0</v>
      </c>
      <c r="V149" s="42">
        <f t="shared" si="11"/>
        <v>2</v>
      </c>
      <c r="X149" s="43" t="str">
        <f>API!M149&amp;" "&amp;API!V149</f>
        <v>Tariq Lamptey</v>
      </c>
      <c r="Y149" s="43">
        <f>API!AC149</f>
        <v>0</v>
      </c>
    </row>
    <row r="150" spans="1:25">
      <c r="A150" s="32" t="str">
        <f>IF([1]FINAL!A150=0,"",[1]FINAL!A150)</f>
        <v>Antonee Robinson</v>
      </c>
      <c r="B150" s="32" t="str">
        <f>IF([1]FINAL!B150=0,"",[1]FINAL!B150)</f>
        <v>Robinson</v>
      </c>
      <c r="C150" s="32" t="str">
        <f>IF([1]FINAL!C150=0,"",[1]FINAL!C150)</f>
        <v/>
      </c>
      <c r="D150" s="32" t="str">
        <f>IF([1]FINAL!D150=0,"",[1]FINAL!D150)</f>
        <v/>
      </c>
      <c r="E150" s="43" t="str">
        <f>[1]FINAL!M150</f>
        <v>FUL</v>
      </c>
      <c r="F150" s="44">
        <f>IFERROR(VLOOKUP($E150,Table2!$B$1:$C$21,MATCH("MP",Table2!$B$1:$C$1,0),0),"")</f>
        <v>1</v>
      </c>
      <c r="G150" s="33">
        <f>IFERROR(VLOOKUP(A150,PlayingTime!$B$1:$Z$999,MATCH("Min",PlayingTime!$B$2:$Z$2,0),0),0)</f>
        <v>90</v>
      </c>
      <c r="H150" s="33">
        <f>IFERROR(VLOOKUP(B150,PlayingTime!$B$1:$Z$999,MATCH("Min",PlayingTime!$B$2:$Z$2,0),0),0)</f>
        <v>0</v>
      </c>
      <c r="I150" s="33">
        <f>IFERROR(VLOOKUP(C150,PlayingTime!$B$1:$Z$999,MATCH("Min",PlayingTime!$B$2:$Z$2,0),0),0)</f>
        <v>0</v>
      </c>
      <c r="J150" s="33">
        <f>IFERROR(VLOOKUP(D150,PlayingTime!$B$1:$Z$999,MATCH("Min",PlayingTime!$B$2:$Z$2,0),0),0)</f>
        <v>0</v>
      </c>
      <c r="K150" s="38">
        <f t="shared" si="8"/>
        <v>90</v>
      </c>
      <c r="L150" s="32">
        <f>IFERROR(VLOOKUP(A150,PlayerStats!$B$1:$Z$999,MATCH("xG",PlayerStats!$B$2:$Z$2,0),0),0)</f>
        <v>0</v>
      </c>
      <c r="M150" s="32">
        <f>IFERROR(VLOOKUP(B150,PlayerStats!$B$1:$Z$999,MATCH("xG",PlayerStats!$B$2:$Z$2,0),0),0)</f>
        <v>0</v>
      </c>
      <c r="N150" s="32">
        <f>IFERROR(VLOOKUP(C150,PlayerStats!$B$1:$Z$999,MATCH("xG",PlayerStats!$B$2:$Z$2,0),0),0)</f>
        <v>0</v>
      </c>
      <c r="O150" s="32">
        <f>IFERROR(VLOOKUP(D150,PlayerStats!$B$1:$Z$999,MATCH("xG",PlayerStats!$B$2:$Z$2,0),0),0)</f>
        <v>0</v>
      </c>
      <c r="P150" s="40">
        <f t="shared" si="9"/>
        <v>0</v>
      </c>
      <c r="Q150" s="32">
        <f>IFERROR(VLOOKUP(A150,PlayerStats!$B$1:$Z$999,MATCH("xAG",PlayerStats!$B$2:$Z$2,0),0),0)</f>
        <v>0</v>
      </c>
      <c r="R150" s="32">
        <f>IFERROR(VLOOKUP(B150,PlayerStats!$B$1:$Z$999,MATCH("xAG",PlayerStats!$B$2:$Z$2,0),0),0)</f>
        <v>0</v>
      </c>
      <c r="S150" s="32">
        <f>IFERROR(VLOOKUP(C150,PlayerStats!$B$1:$Z$999,MATCH("xAG",PlayerStats!$B$2:$Z$2,0),0),0)</f>
        <v>0</v>
      </c>
      <c r="T150" s="32">
        <f>IFERROR(VLOOKUP(D150,PlayerStats!$B$1:$Z$999,MATCH("xAG",PlayerStats!$B$2:$Z$2,0),0),0)</f>
        <v>0</v>
      </c>
      <c r="U150" s="40">
        <f t="shared" si="10"/>
        <v>0</v>
      </c>
      <c r="V150" s="42">
        <f t="shared" si="11"/>
        <v>6</v>
      </c>
      <c r="X150" s="43" t="str">
        <f>API!M150&amp;" "&amp;API!V150</f>
        <v>Solly March</v>
      </c>
      <c r="Y150" s="43">
        <f>API!AC150</f>
        <v>9</v>
      </c>
    </row>
    <row r="151" spans="1:25">
      <c r="A151" s="32" t="str">
        <f>IF([1]FINAL!A151=0,"",[1]FINAL!A151)</f>
        <v>Dejan Kulusevski</v>
      </c>
      <c r="B151" s="32" t="str">
        <f>IF([1]FINAL!B151=0,"",[1]FINAL!B151)</f>
        <v>Kulusevski</v>
      </c>
      <c r="C151" s="32" t="str">
        <f>IF([1]FINAL!C151=0,"",[1]FINAL!C151)</f>
        <v/>
      </c>
      <c r="D151" s="32" t="str">
        <f>IF([1]FINAL!D151=0,"",[1]FINAL!D151)</f>
        <v/>
      </c>
      <c r="E151" s="43" t="str">
        <f>[1]FINAL!M151</f>
        <v>TOT</v>
      </c>
      <c r="F151" s="44">
        <f>IFERROR(VLOOKUP($E151,Table2!$B$1:$C$21,MATCH("MP",Table2!$B$1:$C$1,0),0),"")</f>
        <v>1</v>
      </c>
      <c r="G151" s="33">
        <f>IFERROR(VLOOKUP(A151,PlayingTime!$B$1:$Z$999,MATCH("Min",PlayingTime!$B$2:$Z$2,0),0),0)</f>
        <v>90</v>
      </c>
      <c r="H151" s="33">
        <f>IFERROR(VLOOKUP(B151,PlayingTime!$B$1:$Z$999,MATCH("Min",PlayingTime!$B$2:$Z$2,0),0),0)</f>
        <v>0</v>
      </c>
      <c r="I151" s="33">
        <f>IFERROR(VLOOKUP(C151,PlayingTime!$B$1:$Z$999,MATCH("Min",PlayingTime!$B$2:$Z$2,0),0),0)</f>
        <v>0</v>
      </c>
      <c r="J151" s="33">
        <f>IFERROR(VLOOKUP(D151,PlayingTime!$B$1:$Z$999,MATCH("Min",PlayingTime!$B$2:$Z$2,0),0),0)</f>
        <v>0</v>
      </c>
      <c r="K151" s="38">
        <f t="shared" si="8"/>
        <v>90</v>
      </c>
      <c r="L151" s="32">
        <f>IFERROR(VLOOKUP(A151,PlayerStats!$B$1:$Z$999,MATCH("xG",PlayerStats!$B$2:$Z$2,0),0),0)</f>
        <v>0</v>
      </c>
      <c r="M151" s="32">
        <f>IFERROR(VLOOKUP(B151,PlayerStats!$B$1:$Z$999,MATCH("xG",PlayerStats!$B$2:$Z$2,0),0),0)</f>
        <v>0</v>
      </c>
      <c r="N151" s="32">
        <f>IFERROR(VLOOKUP(C151,PlayerStats!$B$1:$Z$999,MATCH("xG",PlayerStats!$B$2:$Z$2,0),0),0)</f>
        <v>0</v>
      </c>
      <c r="O151" s="32">
        <f>IFERROR(VLOOKUP(D151,PlayerStats!$B$1:$Z$999,MATCH("xG",PlayerStats!$B$2:$Z$2,0),0),0)</f>
        <v>0</v>
      </c>
      <c r="P151" s="40">
        <f t="shared" si="9"/>
        <v>0</v>
      </c>
      <c r="Q151" s="32">
        <f>IFERROR(VLOOKUP(A151,PlayerStats!$B$1:$Z$999,MATCH("xAG",PlayerStats!$B$2:$Z$2,0),0),0)</f>
        <v>0.1</v>
      </c>
      <c r="R151" s="32">
        <f>IFERROR(VLOOKUP(B151,PlayerStats!$B$1:$Z$999,MATCH("xAG",PlayerStats!$B$2:$Z$2,0),0),0)</f>
        <v>0</v>
      </c>
      <c r="S151" s="32">
        <f>IFERROR(VLOOKUP(C151,PlayerStats!$B$1:$Z$999,MATCH("xAG",PlayerStats!$B$2:$Z$2,0),0),0)</f>
        <v>0</v>
      </c>
      <c r="T151" s="32">
        <f>IFERROR(VLOOKUP(D151,PlayerStats!$B$1:$Z$999,MATCH("xAG",PlayerStats!$B$2:$Z$2,0),0),0)</f>
        <v>0</v>
      </c>
      <c r="U151" s="40">
        <f t="shared" si="10"/>
        <v>0.1</v>
      </c>
      <c r="V151" s="42">
        <f t="shared" si="11"/>
        <v>2</v>
      </c>
      <c r="X151" s="43" t="str">
        <f>API!M151&amp;" "&amp;API!V151</f>
        <v>Tom McGill</v>
      </c>
      <c r="Y151" s="43">
        <f>API!AC151</f>
        <v>0</v>
      </c>
    </row>
    <row r="152" spans="1:25">
      <c r="A152" s="32" t="str">
        <f>IF([1]FINAL!A152=0,"",[1]FINAL!A152)</f>
        <v>Moisés Caicedo Corozo</v>
      </c>
      <c r="B152" s="32" t="str">
        <f>IF([1]FINAL!B152=0,"",[1]FINAL!B152)</f>
        <v>Caicedo</v>
      </c>
      <c r="C152" s="32" t="str">
        <f>IF([1]FINAL!C152=0,"",[1]FINAL!C152)</f>
        <v>Moises Caicedo</v>
      </c>
      <c r="D152" s="32" t="str">
        <f>IF([1]FINAL!D152=0,"",[1]FINAL!D152)</f>
        <v>Moisés Caicedo</v>
      </c>
      <c r="E152" s="43" t="str">
        <f>[1]FINAL!M152</f>
        <v>CHE</v>
      </c>
      <c r="F152" s="44">
        <f>IFERROR(VLOOKUP($E152,Table2!$B$1:$C$21,MATCH("MP",Table2!$B$1:$C$1,0),0),"")</f>
        <v>1</v>
      </c>
      <c r="G152" s="33">
        <f>IFERROR(VLOOKUP(A152,PlayingTime!$B$1:$Z$999,MATCH("Min",PlayingTime!$B$2:$Z$2,0),0),0)</f>
        <v>0</v>
      </c>
      <c r="H152" s="33">
        <f>IFERROR(VLOOKUP(B152,PlayingTime!$B$1:$Z$999,MATCH("Min",PlayingTime!$B$2:$Z$2,0),0),0)</f>
        <v>0</v>
      </c>
      <c r="I152" s="33">
        <f>IFERROR(VLOOKUP(C152,PlayingTime!$B$1:$Z$999,MATCH("Min",PlayingTime!$B$2:$Z$2,0),0),0)</f>
        <v>0</v>
      </c>
      <c r="J152" s="33">
        <f>IFERROR(VLOOKUP(D152,PlayingTime!$B$1:$Z$999,MATCH("Min",PlayingTime!$B$2:$Z$2,0),0),0)</f>
        <v>0</v>
      </c>
      <c r="K152" s="38">
        <f t="shared" si="8"/>
        <v>0</v>
      </c>
      <c r="L152" s="32">
        <f>IFERROR(VLOOKUP(A152,PlayerStats!$B$1:$Z$999,MATCH("xG",PlayerStats!$B$2:$Z$2,0),0),0)</f>
        <v>0</v>
      </c>
      <c r="M152" s="32">
        <f>IFERROR(VLOOKUP(B152,PlayerStats!$B$1:$Z$999,MATCH("xG",PlayerStats!$B$2:$Z$2,0),0),0)</f>
        <v>0</v>
      </c>
      <c r="N152" s="32">
        <f>IFERROR(VLOOKUP(C152,PlayerStats!$B$1:$Z$999,MATCH("xG",PlayerStats!$B$2:$Z$2,0),0),0)</f>
        <v>0</v>
      </c>
      <c r="O152" s="32">
        <f>IFERROR(VLOOKUP(D152,PlayerStats!$B$1:$Z$999,MATCH("xG",PlayerStats!$B$2:$Z$2,0),0),0)</f>
        <v>0</v>
      </c>
      <c r="P152" s="40">
        <f t="shared" si="9"/>
        <v>0</v>
      </c>
      <c r="Q152" s="32">
        <f>IFERROR(VLOOKUP(A152,PlayerStats!$B$1:$Z$999,MATCH("xAG",PlayerStats!$B$2:$Z$2,0),0),0)</f>
        <v>0</v>
      </c>
      <c r="R152" s="32">
        <f>IFERROR(VLOOKUP(B152,PlayerStats!$B$1:$Z$999,MATCH("xAG",PlayerStats!$B$2:$Z$2,0),0),0)</f>
        <v>0</v>
      </c>
      <c r="S152" s="32">
        <f>IFERROR(VLOOKUP(C152,PlayerStats!$B$1:$Z$999,MATCH("xAG",PlayerStats!$B$2:$Z$2,0),0),0)</f>
        <v>0</v>
      </c>
      <c r="T152" s="32">
        <f>IFERROR(VLOOKUP(D152,PlayerStats!$B$1:$Z$999,MATCH("xAG",PlayerStats!$B$2:$Z$2,0),0),0)</f>
        <v>0</v>
      </c>
      <c r="U152" s="40">
        <f t="shared" si="10"/>
        <v>0</v>
      </c>
      <c r="V152" s="42">
        <f t="shared" si="11"/>
        <v>0</v>
      </c>
      <c r="X152" s="43" t="str">
        <f>API!M152&amp;" "&amp;API!V152</f>
        <v>James Milner</v>
      </c>
      <c r="Y152" s="43">
        <f>API!AC152</f>
        <v>3</v>
      </c>
    </row>
    <row r="153" spans="1:25">
      <c r="A153" s="32" t="str">
        <f>IF([1]FINAL!A153=0,"",[1]FINAL!A153)</f>
        <v>Fabian Schär</v>
      </c>
      <c r="B153" s="32" t="str">
        <f>IF([1]FINAL!B153=0,"",[1]FINAL!B153)</f>
        <v>Schär</v>
      </c>
      <c r="C153" s="32" t="str">
        <f>IF([1]FINAL!C153=0,"",[1]FINAL!C153)</f>
        <v>Schar</v>
      </c>
      <c r="D153" s="32" t="str">
        <f>IF([1]FINAL!D153=0,"",[1]FINAL!D153)</f>
        <v>Fabian Schar</v>
      </c>
      <c r="E153" s="43" t="str">
        <f>[1]FINAL!M153</f>
        <v>NEW</v>
      </c>
      <c r="F153" s="44">
        <f>IFERROR(VLOOKUP($E153,Table2!$B$1:$C$21,MATCH("MP",Table2!$B$1:$C$1,0),0),"")</f>
        <v>1</v>
      </c>
      <c r="G153" s="33">
        <f>IFERROR(VLOOKUP(A153,PlayingTime!$B$1:$Z$999,MATCH("Min",PlayingTime!$B$2:$Z$2,0),0),0)</f>
        <v>90</v>
      </c>
      <c r="H153" s="33">
        <f>IFERROR(VLOOKUP(B153,PlayingTime!$B$1:$Z$999,MATCH("Min",PlayingTime!$B$2:$Z$2,0),0),0)</f>
        <v>0</v>
      </c>
      <c r="I153" s="33">
        <f>IFERROR(VLOOKUP(C153,PlayingTime!$B$1:$Z$999,MATCH("Min",PlayingTime!$B$2:$Z$2,0),0),0)</f>
        <v>0</v>
      </c>
      <c r="J153" s="33">
        <f>IFERROR(VLOOKUP(D153,PlayingTime!$B$1:$Z$999,MATCH("Min",PlayingTime!$B$2:$Z$2,0),0),0)</f>
        <v>0</v>
      </c>
      <c r="K153" s="38">
        <f t="shared" si="8"/>
        <v>90</v>
      </c>
      <c r="L153" s="32">
        <f>IFERROR(VLOOKUP(A153,PlayerStats!$B$1:$Z$999,MATCH("xG",PlayerStats!$B$2:$Z$2,0),0),0)</f>
        <v>0</v>
      </c>
      <c r="M153" s="32">
        <f>IFERROR(VLOOKUP(B153,PlayerStats!$B$1:$Z$999,MATCH("xG",PlayerStats!$B$2:$Z$2,0),0),0)</f>
        <v>0</v>
      </c>
      <c r="N153" s="32">
        <f>IFERROR(VLOOKUP(C153,PlayerStats!$B$1:$Z$999,MATCH("xG",PlayerStats!$B$2:$Z$2,0),0),0)</f>
        <v>0</v>
      </c>
      <c r="O153" s="32">
        <f>IFERROR(VLOOKUP(D153,PlayerStats!$B$1:$Z$999,MATCH("xG",PlayerStats!$B$2:$Z$2,0),0),0)</f>
        <v>0</v>
      </c>
      <c r="P153" s="40">
        <f t="shared" si="9"/>
        <v>0</v>
      </c>
      <c r="Q153" s="32">
        <f>IFERROR(VLOOKUP(A153,PlayerStats!$B$1:$Z$999,MATCH("xAG",PlayerStats!$B$2:$Z$2,0),0),0)</f>
        <v>0</v>
      </c>
      <c r="R153" s="32">
        <f>IFERROR(VLOOKUP(B153,PlayerStats!$B$1:$Z$999,MATCH("xAG",PlayerStats!$B$2:$Z$2,0),0),0)</f>
        <v>0</v>
      </c>
      <c r="S153" s="32">
        <f>IFERROR(VLOOKUP(C153,PlayerStats!$B$1:$Z$999,MATCH("xAG",PlayerStats!$B$2:$Z$2,0),0),0)</f>
        <v>0</v>
      </c>
      <c r="T153" s="32">
        <f>IFERROR(VLOOKUP(D153,PlayerStats!$B$1:$Z$999,MATCH("xAG",PlayerStats!$B$2:$Z$2,0),0),0)</f>
        <v>0</v>
      </c>
      <c r="U153" s="40">
        <f t="shared" si="10"/>
        <v>0</v>
      </c>
      <c r="V153" s="42">
        <f t="shared" si="11"/>
        <v>2</v>
      </c>
      <c r="X153" s="43" t="str">
        <f>API!M153&amp;" "&amp;API!V153</f>
        <v>Kaoru Mitoma</v>
      </c>
      <c r="Y153" s="43">
        <f>API!AC153</f>
        <v>5</v>
      </c>
    </row>
    <row r="154" spans="1:25">
      <c r="A154" s="32" t="str">
        <f>IF([1]FINAL!A154=0,"",[1]FINAL!A154)</f>
        <v>Christian Nørgaard</v>
      </c>
      <c r="B154" s="32" t="str">
        <f>IF([1]FINAL!B154=0,"",[1]FINAL!B154)</f>
        <v>Nørgaard</v>
      </c>
      <c r="C154" s="32" t="str">
        <f>IF([1]FINAL!C154=0,"",[1]FINAL!C154)</f>
        <v>Norgaard</v>
      </c>
      <c r="D154" s="32" t="str">
        <f>IF([1]FINAL!D154=0,"",[1]FINAL!D154)</f>
        <v/>
      </c>
      <c r="E154" s="43" t="str">
        <f>[1]FINAL!M154</f>
        <v>BRE</v>
      </c>
      <c r="F154" s="44">
        <f>IFERROR(VLOOKUP($E154,Table2!$B$1:$C$21,MATCH("MP",Table2!$B$1:$C$1,0),0),"")</f>
        <v>1</v>
      </c>
      <c r="G154" s="33">
        <f>IFERROR(VLOOKUP(A154,PlayingTime!$B$1:$Z$999,MATCH("Min",PlayingTime!$B$2:$Z$2,0),0),0)</f>
        <v>71</v>
      </c>
      <c r="H154" s="33">
        <f>IFERROR(VLOOKUP(B154,PlayingTime!$B$1:$Z$999,MATCH("Min",PlayingTime!$B$2:$Z$2,0),0),0)</f>
        <v>0</v>
      </c>
      <c r="I154" s="33">
        <f>IFERROR(VLOOKUP(C154,PlayingTime!$B$1:$Z$999,MATCH("Min",PlayingTime!$B$2:$Z$2,0),0),0)</f>
        <v>0</v>
      </c>
      <c r="J154" s="33">
        <f>IFERROR(VLOOKUP(D154,PlayingTime!$B$1:$Z$999,MATCH("Min",PlayingTime!$B$2:$Z$2,0),0),0)</f>
        <v>0</v>
      </c>
      <c r="K154" s="38">
        <f t="shared" si="8"/>
        <v>71</v>
      </c>
      <c r="L154" s="32">
        <f>IFERROR(VLOOKUP(A154,PlayerStats!$B$1:$Z$999,MATCH("xG",PlayerStats!$B$2:$Z$2,0),0),0)</f>
        <v>0</v>
      </c>
      <c r="M154" s="32">
        <f>IFERROR(VLOOKUP(B154,PlayerStats!$B$1:$Z$999,MATCH("xG",PlayerStats!$B$2:$Z$2,0),0),0)</f>
        <v>0</v>
      </c>
      <c r="N154" s="32">
        <f>IFERROR(VLOOKUP(C154,PlayerStats!$B$1:$Z$999,MATCH("xG",PlayerStats!$B$2:$Z$2,0),0),0)</f>
        <v>0</v>
      </c>
      <c r="O154" s="32">
        <f>IFERROR(VLOOKUP(D154,PlayerStats!$B$1:$Z$999,MATCH("xG",PlayerStats!$B$2:$Z$2,0),0),0)</f>
        <v>0</v>
      </c>
      <c r="P154" s="40">
        <f t="shared" si="9"/>
        <v>0</v>
      </c>
      <c r="Q154" s="32">
        <f>IFERROR(VLOOKUP(A154,PlayerStats!$B$1:$Z$999,MATCH("xAG",PlayerStats!$B$2:$Z$2,0),0),0)</f>
        <v>0</v>
      </c>
      <c r="R154" s="32">
        <f>IFERROR(VLOOKUP(B154,PlayerStats!$B$1:$Z$999,MATCH("xAG",PlayerStats!$B$2:$Z$2,0),0),0)</f>
        <v>0</v>
      </c>
      <c r="S154" s="32">
        <f>IFERROR(VLOOKUP(C154,PlayerStats!$B$1:$Z$999,MATCH("xAG",PlayerStats!$B$2:$Z$2,0),0),0)</f>
        <v>0</v>
      </c>
      <c r="T154" s="32">
        <f>IFERROR(VLOOKUP(D154,PlayerStats!$B$1:$Z$999,MATCH("xAG",PlayerStats!$B$2:$Z$2,0),0),0)</f>
        <v>0</v>
      </c>
      <c r="U154" s="40">
        <f t="shared" si="10"/>
        <v>0</v>
      </c>
      <c r="V154" s="42">
        <f t="shared" si="11"/>
        <v>2</v>
      </c>
      <c r="X154" s="43" t="str">
        <f>API!M154&amp;" "&amp;API!V154</f>
        <v>Jakub Moder</v>
      </c>
      <c r="Y154" s="43">
        <f>API!AC154</f>
        <v>0</v>
      </c>
    </row>
    <row r="155" spans="1:25">
      <c r="A155" s="32" t="str">
        <f>IF([1]FINAL!A155=0,"",[1]FINAL!A155)</f>
        <v>Boubacar Kamara</v>
      </c>
      <c r="B155" s="32" t="str">
        <f>IF([1]FINAL!B155=0,"",[1]FINAL!B155)</f>
        <v>Kamara</v>
      </c>
      <c r="C155" s="32" t="str">
        <f>IF([1]FINAL!C155=0,"",[1]FINAL!C155)</f>
        <v/>
      </c>
      <c r="D155" s="32" t="str">
        <f>IF([1]FINAL!D155=0,"",[1]FINAL!D155)</f>
        <v/>
      </c>
      <c r="E155" s="43" t="str">
        <f>[1]FINAL!M155</f>
        <v>AVL</v>
      </c>
      <c r="F155" s="44">
        <f>IFERROR(VLOOKUP($E155,Table2!$B$1:$C$21,MATCH("MP",Table2!$B$1:$C$1,0),0),"")</f>
        <v>1</v>
      </c>
      <c r="G155" s="33">
        <f>IFERROR(VLOOKUP(A155,PlayingTime!$B$1:$Z$999,MATCH("Min",PlayingTime!$B$2:$Z$2,0),0),0)</f>
        <v>90</v>
      </c>
      <c r="H155" s="33">
        <f>IFERROR(VLOOKUP(B155,PlayingTime!$B$1:$Z$999,MATCH("Min",PlayingTime!$B$2:$Z$2,0),0),0)</f>
        <v>0</v>
      </c>
      <c r="I155" s="33">
        <f>IFERROR(VLOOKUP(C155,PlayingTime!$B$1:$Z$999,MATCH("Min",PlayingTime!$B$2:$Z$2,0),0),0)</f>
        <v>0</v>
      </c>
      <c r="J155" s="33">
        <f>IFERROR(VLOOKUP(D155,PlayingTime!$B$1:$Z$999,MATCH("Min",PlayingTime!$B$2:$Z$2,0),0),0)</f>
        <v>0</v>
      </c>
      <c r="K155" s="38">
        <f t="shared" si="8"/>
        <v>90</v>
      </c>
      <c r="L155" s="32">
        <f>IFERROR(VLOOKUP(A155,PlayerStats!$B$1:$Z$999,MATCH("xG",PlayerStats!$B$2:$Z$2,0),0),0)</f>
        <v>0</v>
      </c>
      <c r="M155" s="32">
        <f>IFERROR(VLOOKUP(B155,PlayerStats!$B$1:$Z$999,MATCH("xG",PlayerStats!$B$2:$Z$2,0),0),0)</f>
        <v>0</v>
      </c>
      <c r="N155" s="32">
        <f>IFERROR(VLOOKUP(C155,PlayerStats!$B$1:$Z$999,MATCH("xG",PlayerStats!$B$2:$Z$2,0),0),0)</f>
        <v>0</v>
      </c>
      <c r="O155" s="32">
        <f>IFERROR(VLOOKUP(D155,PlayerStats!$B$1:$Z$999,MATCH("xG",PlayerStats!$B$2:$Z$2,0),0),0)</f>
        <v>0</v>
      </c>
      <c r="P155" s="40">
        <f t="shared" si="9"/>
        <v>0</v>
      </c>
      <c r="Q155" s="32">
        <f>IFERROR(VLOOKUP(A155,PlayerStats!$B$1:$Z$999,MATCH("xAG",PlayerStats!$B$2:$Z$2,0),0),0)</f>
        <v>0</v>
      </c>
      <c r="R155" s="32">
        <f>IFERROR(VLOOKUP(B155,PlayerStats!$B$1:$Z$999,MATCH("xAG",PlayerStats!$B$2:$Z$2,0),0),0)</f>
        <v>0</v>
      </c>
      <c r="S155" s="32">
        <f>IFERROR(VLOOKUP(C155,PlayerStats!$B$1:$Z$999,MATCH("xAG",PlayerStats!$B$2:$Z$2,0),0),0)</f>
        <v>0</v>
      </c>
      <c r="T155" s="32">
        <f>IFERROR(VLOOKUP(D155,PlayerStats!$B$1:$Z$999,MATCH("xAG",PlayerStats!$B$2:$Z$2,0),0),0)</f>
        <v>0</v>
      </c>
      <c r="U155" s="40">
        <f t="shared" si="10"/>
        <v>0</v>
      </c>
      <c r="V155" s="42">
        <f t="shared" si="11"/>
        <v>2</v>
      </c>
      <c r="X155" s="43" t="str">
        <f>API!M155&amp;" "&amp;API!V155</f>
        <v>Jeremy Sarmiento Morante</v>
      </c>
      <c r="Y155" s="43">
        <f>API!AC155</f>
        <v>0</v>
      </c>
    </row>
    <row r="156" spans="1:25">
      <c r="A156" s="32" t="str">
        <f>IF([1]FINAL!A156=0,"",[1]FINAL!A156)</f>
        <v>Robert Sánchez</v>
      </c>
      <c r="B156" s="32" t="str">
        <f>IF([1]FINAL!B156=0,"",[1]FINAL!B156)</f>
        <v>Sanchez</v>
      </c>
      <c r="C156" s="32" t="str">
        <f>IF([1]FINAL!C156=0,"",[1]FINAL!C156)</f>
        <v>R Sanchez</v>
      </c>
      <c r="D156" s="32" t="str">
        <f>IF([1]FINAL!D156=0,"",[1]FINAL!D156)</f>
        <v/>
      </c>
      <c r="E156" s="43" t="str">
        <f>[1]FINAL!M156</f>
        <v>CHE</v>
      </c>
      <c r="F156" s="44">
        <f>IFERROR(VLOOKUP($E156,Table2!$B$1:$C$21,MATCH("MP",Table2!$B$1:$C$1,0),0),"")</f>
        <v>1</v>
      </c>
      <c r="G156" s="33">
        <f>IFERROR(VLOOKUP(A156,PlayingTime!$B$1:$Z$999,MATCH("Min",PlayingTime!$B$2:$Z$2,0),0),0)</f>
        <v>90</v>
      </c>
      <c r="H156" s="33">
        <f>IFERROR(VLOOKUP(B156,PlayingTime!$B$1:$Z$999,MATCH("Min",PlayingTime!$B$2:$Z$2,0),0),0)</f>
        <v>0</v>
      </c>
      <c r="I156" s="33">
        <f>IFERROR(VLOOKUP(C156,PlayingTime!$B$1:$Z$999,MATCH("Min",PlayingTime!$B$2:$Z$2,0),0),0)</f>
        <v>0</v>
      </c>
      <c r="J156" s="33">
        <f>IFERROR(VLOOKUP(D156,PlayingTime!$B$1:$Z$999,MATCH("Min",PlayingTime!$B$2:$Z$2,0),0),0)</f>
        <v>0</v>
      </c>
      <c r="K156" s="38">
        <f t="shared" si="8"/>
        <v>90</v>
      </c>
      <c r="L156" s="32">
        <f>IFERROR(VLOOKUP(A156,PlayerStats!$B$1:$Z$999,MATCH("xG",PlayerStats!$B$2:$Z$2,0),0),0)</f>
        <v>0</v>
      </c>
      <c r="M156" s="32">
        <f>IFERROR(VLOOKUP(B156,PlayerStats!$B$1:$Z$999,MATCH("xG",PlayerStats!$B$2:$Z$2,0),0),0)</f>
        <v>0</v>
      </c>
      <c r="N156" s="32">
        <f>IFERROR(VLOOKUP(C156,PlayerStats!$B$1:$Z$999,MATCH("xG",PlayerStats!$B$2:$Z$2,0),0),0)</f>
        <v>0</v>
      </c>
      <c r="O156" s="32">
        <f>IFERROR(VLOOKUP(D156,PlayerStats!$B$1:$Z$999,MATCH("xG",PlayerStats!$B$2:$Z$2,0),0),0)</f>
        <v>0</v>
      </c>
      <c r="P156" s="40">
        <f t="shared" si="9"/>
        <v>0</v>
      </c>
      <c r="Q156" s="32">
        <f>IFERROR(VLOOKUP(A156,PlayerStats!$B$1:$Z$999,MATCH("xAG",PlayerStats!$B$2:$Z$2,0),0),0)</f>
        <v>0</v>
      </c>
      <c r="R156" s="32">
        <f>IFERROR(VLOOKUP(B156,PlayerStats!$B$1:$Z$999,MATCH("xAG",PlayerStats!$B$2:$Z$2,0),0),0)</f>
        <v>0</v>
      </c>
      <c r="S156" s="32">
        <f>IFERROR(VLOOKUP(C156,PlayerStats!$B$1:$Z$999,MATCH("xAG",PlayerStats!$B$2:$Z$2,0),0),0)</f>
        <v>0</v>
      </c>
      <c r="T156" s="32">
        <f>IFERROR(VLOOKUP(D156,PlayerStats!$B$1:$Z$999,MATCH("xAG",PlayerStats!$B$2:$Z$2,0),0),0)</f>
        <v>0</v>
      </c>
      <c r="U156" s="40">
        <f t="shared" si="10"/>
        <v>0</v>
      </c>
      <c r="V156" s="42">
        <f t="shared" si="11"/>
        <v>2</v>
      </c>
      <c r="X156" s="43" t="str">
        <f>API!M156&amp;" "&amp;API!V156</f>
        <v>Kjell Scherpen</v>
      </c>
      <c r="Y156" s="43">
        <f>API!AC156</f>
        <v>0</v>
      </c>
    </row>
    <row r="157" spans="1:25">
      <c r="A157" s="32" t="str">
        <f>IF([1]FINAL!A157=0,"",[1]FINAL!A157)</f>
        <v>Yves Bissouma</v>
      </c>
      <c r="B157" s="32" t="str">
        <f>IF([1]FINAL!B157=0,"",[1]FINAL!B157)</f>
        <v>Bissouma</v>
      </c>
      <c r="C157" s="32" t="str">
        <f>IF([1]FINAL!C157=0,"",[1]FINAL!C157)</f>
        <v/>
      </c>
      <c r="D157" s="32" t="str">
        <f>IF([1]FINAL!D157=0,"",[1]FINAL!D157)</f>
        <v/>
      </c>
      <c r="E157" s="43" t="str">
        <f>[1]FINAL!M157</f>
        <v>TOT</v>
      </c>
      <c r="F157" s="44">
        <f>IFERROR(VLOOKUP($E157,Table2!$B$1:$C$21,MATCH("MP",Table2!$B$1:$C$1,0),0),"")</f>
        <v>1</v>
      </c>
      <c r="G157" s="33">
        <f>IFERROR(VLOOKUP(A157,PlayingTime!$B$1:$Z$999,MATCH("Min",PlayingTime!$B$2:$Z$2,0),0),0)</f>
        <v>90</v>
      </c>
      <c r="H157" s="33">
        <f>IFERROR(VLOOKUP(B157,PlayingTime!$B$1:$Z$999,MATCH("Min",PlayingTime!$B$2:$Z$2,0),0),0)</f>
        <v>0</v>
      </c>
      <c r="I157" s="33">
        <f>IFERROR(VLOOKUP(C157,PlayingTime!$B$1:$Z$999,MATCH("Min",PlayingTime!$B$2:$Z$2,0),0),0)</f>
        <v>0</v>
      </c>
      <c r="J157" s="33">
        <f>IFERROR(VLOOKUP(D157,PlayingTime!$B$1:$Z$999,MATCH("Min",PlayingTime!$B$2:$Z$2,0),0),0)</f>
        <v>0</v>
      </c>
      <c r="K157" s="38">
        <f t="shared" si="8"/>
        <v>90</v>
      </c>
      <c r="L157" s="32">
        <f>IFERROR(VLOOKUP(A157,PlayerStats!$B$1:$Z$999,MATCH("xG",PlayerStats!$B$2:$Z$2,0),0),0)</f>
        <v>0</v>
      </c>
      <c r="M157" s="32">
        <f>IFERROR(VLOOKUP(B157,PlayerStats!$B$1:$Z$999,MATCH("xG",PlayerStats!$B$2:$Z$2,0),0),0)</f>
        <v>0</v>
      </c>
      <c r="N157" s="32">
        <f>IFERROR(VLOOKUP(C157,PlayerStats!$B$1:$Z$999,MATCH("xG",PlayerStats!$B$2:$Z$2,0),0),0)</f>
        <v>0</v>
      </c>
      <c r="O157" s="32">
        <f>IFERROR(VLOOKUP(D157,PlayerStats!$B$1:$Z$999,MATCH("xG",PlayerStats!$B$2:$Z$2,0),0),0)</f>
        <v>0</v>
      </c>
      <c r="P157" s="40">
        <f t="shared" si="9"/>
        <v>0</v>
      </c>
      <c r="Q157" s="32">
        <f>IFERROR(VLOOKUP(A157,PlayerStats!$B$1:$Z$999,MATCH("xAG",PlayerStats!$B$2:$Z$2,0),0),0)</f>
        <v>0</v>
      </c>
      <c r="R157" s="32">
        <f>IFERROR(VLOOKUP(B157,PlayerStats!$B$1:$Z$999,MATCH("xAG",PlayerStats!$B$2:$Z$2,0),0),0)</f>
        <v>0</v>
      </c>
      <c r="S157" s="32">
        <f>IFERROR(VLOOKUP(C157,PlayerStats!$B$1:$Z$999,MATCH("xAG",PlayerStats!$B$2:$Z$2,0),0),0)</f>
        <v>0</v>
      </c>
      <c r="T157" s="32">
        <f>IFERROR(VLOOKUP(D157,PlayerStats!$B$1:$Z$999,MATCH("xAG",PlayerStats!$B$2:$Z$2,0),0),0)</f>
        <v>0</v>
      </c>
      <c r="U157" s="40">
        <f t="shared" si="10"/>
        <v>0</v>
      </c>
      <c r="V157" s="42">
        <f t="shared" si="11"/>
        <v>2</v>
      </c>
      <c r="X157" s="43" t="str">
        <f>API!M157&amp;" "&amp;API!V157</f>
        <v>Jason Steele</v>
      </c>
      <c r="Y157" s="43">
        <f>API!AC157</f>
        <v>2</v>
      </c>
    </row>
    <row r="158" spans="1:25">
      <c r="A158" s="32" t="str">
        <f>IF([1]FINAL!A158=0,"",[1]FINAL!A158)</f>
        <v>Ryan Yates</v>
      </c>
      <c r="B158" s="32" t="str">
        <f>IF([1]FINAL!B158=0,"",[1]FINAL!B158)</f>
        <v>Yates</v>
      </c>
      <c r="C158" s="32" t="str">
        <f>IF([1]FINAL!C158=0,"",[1]FINAL!C158)</f>
        <v/>
      </c>
      <c r="D158" s="32" t="str">
        <f>IF([1]FINAL!D158=0,"",[1]FINAL!D158)</f>
        <v/>
      </c>
      <c r="E158" s="43" t="str">
        <f>[1]FINAL!M158</f>
        <v>NFO</v>
      </c>
      <c r="F158" s="44">
        <f>IFERROR(VLOOKUP($E158,Table2!$B$1:$C$21,MATCH("MP",Table2!$B$1:$C$1,0),0),"")</f>
        <v>1</v>
      </c>
      <c r="G158" s="33">
        <f>IFERROR(VLOOKUP(A158,PlayingTime!$B$1:$Z$999,MATCH("Min",PlayingTime!$B$2:$Z$2,0),0),0)</f>
        <v>90</v>
      </c>
      <c r="H158" s="33">
        <f>IFERROR(VLOOKUP(B158,PlayingTime!$B$1:$Z$999,MATCH("Min",PlayingTime!$B$2:$Z$2,0),0),0)</f>
        <v>0</v>
      </c>
      <c r="I158" s="33">
        <f>IFERROR(VLOOKUP(C158,PlayingTime!$B$1:$Z$999,MATCH("Min",PlayingTime!$B$2:$Z$2,0),0),0)</f>
        <v>0</v>
      </c>
      <c r="J158" s="33">
        <f>IFERROR(VLOOKUP(D158,PlayingTime!$B$1:$Z$999,MATCH("Min",PlayingTime!$B$2:$Z$2,0),0),0)</f>
        <v>0</v>
      </c>
      <c r="K158" s="38">
        <f t="shared" si="8"/>
        <v>90</v>
      </c>
      <c r="L158" s="32">
        <f>IFERROR(VLOOKUP(A158,PlayerStats!$B$1:$Z$999,MATCH("xG",PlayerStats!$B$2:$Z$2,0),0),0)</f>
        <v>0</v>
      </c>
      <c r="M158" s="32">
        <f>IFERROR(VLOOKUP(B158,PlayerStats!$B$1:$Z$999,MATCH("xG",PlayerStats!$B$2:$Z$2,0),0),0)</f>
        <v>0</v>
      </c>
      <c r="N158" s="32">
        <f>IFERROR(VLOOKUP(C158,PlayerStats!$B$1:$Z$999,MATCH("xG",PlayerStats!$B$2:$Z$2,0),0),0)</f>
        <v>0</v>
      </c>
      <c r="O158" s="32">
        <f>IFERROR(VLOOKUP(D158,PlayerStats!$B$1:$Z$999,MATCH("xG",PlayerStats!$B$2:$Z$2,0),0),0)</f>
        <v>0</v>
      </c>
      <c r="P158" s="40">
        <f t="shared" si="9"/>
        <v>0</v>
      </c>
      <c r="Q158" s="32">
        <f>IFERROR(VLOOKUP(A158,PlayerStats!$B$1:$Z$999,MATCH("xAG",PlayerStats!$B$2:$Z$2,0),0),0)</f>
        <v>0</v>
      </c>
      <c r="R158" s="32">
        <f>IFERROR(VLOOKUP(B158,PlayerStats!$B$1:$Z$999,MATCH("xAG",PlayerStats!$B$2:$Z$2,0),0),0)</f>
        <v>0</v>
      </c>
      <c r="S158" s="32">
        <f>IFERROR(VLOOKUP(C158,PlayerStats!$B$1:$Z$999,MATCH("xAG",PlayerStats!$B$2:$Z$2,0),0),0)</f>
        <v>0</v>
      </c>
      <c r="T158" s="32">
        <f>IFERROR(VLOOKUP(D158,PlayerStats!$B$1:$Z$999,MATCH("xAG",PlayerStats!$B$2:$Z$2,0),0),0)</f>
        <v>0</v>
      </c>
      <c r="U158" s="40">
        <f t="shared" si="10"/>
        <v>0</v>
      </c>
      <c r="V158" s="42">
        <f t="shared" si="11"/>
        <v>2</v>
      </c>
      <c r="X158" s="43" t="str">
        <f>API!M158&amp;" "&amp;API!V158</f>
        <v>Deniz Undav</v>
      </c>
      <c r="Y158" s="43">
        <f>API!AC158</f>
        <v>0</v>
      </c>
    </row>
    <row r="159" spans="1:25">
      <c r="A159" s="32" t="str">
        <f>IF([1]FINAL!A159=0,"",[1]FINAL!A159)</f>
        <v>Youri Tielemans</v>
      </c>
      <c r="B159" s="32" t="str">
        <f>IF([1]FINAL!B159=0,"",[1]FINAL!B159)</f>
        <v>Tielemans</v>
      </c>
      <c r="C159" s="32" t="str">
        <f>IF([1]FINAL!C159=0,"",[1]FINAL!C159)</f>
        <v/>
      </c>
      <c r="D159" s="32" t="str">
        <f>IF([1]FINAL!D159=0,"",[1]FINAL!D159)</f>
        <v/>
      </c>
      <c r="E159" s="43" t="str">
        <f>[1]FINAL!M159</f>
        <v>AVL</v>
      </c>
      <c r="F159" s="44">
        <f>IFERROR(VLOOKUP($E159,Table2!$B$1:$C$21,MATCH("MP",Table2!$B$1:$C$1,0),0),"")</f>
        <v>1</v>
      </c>
      <c r="G159" s="33">
        <f>IFERROR(VLOOKUP(A159,PlayingTime!$B$1:$Z$999,MATCH("Min",PlayingTime!$B$2:$Z$2,0),0),0)</f>
        <v>45</v>
      </c>
      <c r="H159" s="33">
        <f>IFERROR(VLOOKUP(B159,PlayingTime!$B$1:$Z$999,MATCH("Min",PlayingTime!$B$2:$Z$2,0),0),0)</f>
        <v>0</v>
      </c>
      <c r="I159" s="33">
        <f>IFERROR(VLOOKUP(C159,PlayingTime!$B$1:$Z$999,MATCH("Min",PlayingTime!$B$2:$Z$2,0),0),0)</f>
        <v>0</v>
      </c>
      <c r="J159" s="33">
        <f>IFERROR(VLOOKUP(D159,PlayingTime!$B$1:$Z$999,MATCH("Min",PlayingTime!$B$2:$Z$2,0),0),0)</f>
        <v>0</v>
      </c>
      <c r="K159" s="38">
        <f t="shared" si="8"/>
        <v>45</v>
      </c>
      <c r="L159" s="32">
        <f>IFERROR(VLOOKUP(A159,PlayerStats!$B$1:$Z$999,MATCH("xG",PlayerStats!$B$2:$Z$2,0),0),0)</f>
        <v>0</v>
      </c>
      <c r="M159" s="32">
        <f>IFERROR(VLOOKUP(B159,PlayerStats!$B$1:$Z$999,MATCH("xG",PlayerStats!$B$2:$Z$2,0),0),0)</f>
        <v>0</v>
      </c>
      <c r="N159" s="32">
        <f>IFERROR(VLOOKUP(C159,PlayerStats!$B$1:$Z$999,MATCH("xG",PlayerStats!$B$2:$Z$2,0),0),0)</f>
        <v>0</v>
      </c>
      <c r="O159" s="32">
        <f>IFERROR(VLOOKUP(D159,PlayerStats!$B$1:$Z$999,MATCH("xG",PlayerStats!$B$2:$Z$2,0),0),0)</f>
        <v>0</v>
      </c>
      <c r="P159" s="40">
        <f t="shared" si="9"/>
        <v>0</v>
      </c>
      <c r="Q159" s="32">
        <f>IFERROR(VLOOKUP(A159,PlayerStats!$B$1:$Z$999,MATCH("xAG",PlayerStats!$B$2:$Z$2,0),0),0)</f>
        <v>0.1</v>
      </c>
      <c r="R159" s="32">
        <f>IFERROR(VLOOKUP(B159,PlayerStats!$B$1:$Z$999,MATCH("xAG",PlayerStats!$B$2:$Z$2,0),0),0)</f>
        <v>0</v>
      </c>
      <c r="S159" s="32">
        <f>IFERROR(VLOOKUP(C159,PlayerStats!$B$1:$Z$999,MATCH("xAG",PlayerStats!$B$2:$Z$2,0),0),0)</f>
        <v>0</v>
      </c>
      <c r="T159" s="32">
        <f>IFERROR(VLOOKUP(D159,PlayerStats!$B$1:$Z$999,MATCH("xAG",PlayerStats!$B$2:$Z$2,0),0),0)</f>
        <v>0</v>
      </c>
      <c r="U159" s="40">
        <f t="shared" si="10"/>
        <v>0.1</v>
      </c>
      <c r="V159" s="42">
        <f t="shared" si="11"/>
        <v>1</v>
      </c>
      <c r="X159" s="43" t="str">
        <f>API!M159&amp;" "&amp;API!V159</f>
        <v>Jan Paul van Hecke</v>
      </c>
      <c r="Y159" s="43">
        <f>API!AC159</f>
        <v>2</v>
      </c>
    </row>
    <row r="160" spans="1:25">
      <c r="A160" s="32" t="str">
        <f>IF([1]FINAL!A160=0,"",[1]FINAL!A160)</f>
        <v>Billy Gilmour</v>
      </c>
      <c r="B160" s="32" t="str">
        <f>IF([1]FINAL!B160=0,"",[1]FINAL!B160)</f>
        <v>Gilmour</v>
      </c>
      <c r="C160" s="32" t="str">
        <f>IF([1]FINAL!C160=0,"",[1]FINAL!C160)</f>
        <v/>
      </c>
      <c r="D160" s="32" t="str">
        <f>IF([1]FINAL!D160=0,"",[1]FINAL!D160)</f>
        <v/>
      </c>
      <c r="E160" s="43" t="str">
        <f>[1]FINAL!M160</f>
        <v>BHA</v>
      </c>
      <c r="F160" s="44">
        <f>IFERROR(VLOOKUP($E160,Table2!$B$1:$C$21,MATCH("MP",Table2!$B$1:$C$1,0),0),"")</f>
        <v>1</v>
      </c>
      <c r="G160" s="33">
        <f>IFERROR(VLOOKUP(A160,PlayingTime!$B$1:$Z$999,MATCH("Min",PlayingTime!$B$2:$Z$2,0),0),0)</f>
        <v>17</v>
      </c>
      <c r="H160" s="33">
        <f>IFERROR(VLOOKUP(B160,PlayingTime!$B$1:$Z$999,MATCH("Min",PlayingTime!$B$2:$Z$2,0),0),0)</f>
        <v>0</v>
      </c>
      <c r="I160" s="33">
        <f>IFERROR(VLOOKUP(C160,PlayingTime!$B$1:$Z$999,MATCH("Min",PlayingTime!$B$2:$Z$2,0),0),0)</f>
        <v>0</v>
      </c>
      <c r="J160" s="33">
        <f>IFERROR(VLOOKUP(D160,PlayingTime!$B$1:$Z$999,MATCH("Min",PlayingTime!$B$2:$Z$2,0),0),0)</f>
        <v>0</v>
      </c>
      <c r="K160" s="38">
        <f t="shared" si="8"/>
        <v>17</v>
      </c>
      <c r="L160" s="32">
        <f>IFERROR(VLOOKUP(A160,PlayerStats!$B$1:$Z$999,MATCH("xG",PlayerStats!$B$2:$Z$2,0),0),0)</f>
        <v>0</v>
      </c>
      <c r="M160" s="32">
        <f>IFERROR(VLOOKUP(B160,PlayerStats!$B$1:$Z$999,MATCH("xG",PlayerStats!$B$2:$Z$2,0),0),0)</f>
        <v>0</v>
      </c>
      <c r="N160" s="32">
        <f>IFERROR(VLOOKUP(C160,PlayerStats!$B$1:$Z$999,MATCH("xG",PlayerStats!$B$2:$Z$2,0),0),0)</f>
        <v>0</v>
      </c>
      <c r="O160" s="32">
        <f>IFERROR(VLOOKUP(D160,PlayerStats!$B$1:$Z$999,MATCH("xG",PlayerStats!$B$2:$Z$2,0),0),0)</f>
        <v>0</v>
      </c>
      <c r="P160" s="40">
        <f t="shared" si="9"/>
        <v>0</v>
      </c>
      <c r="Q160" s="32">
        <f>IFERROR(VLOOKUP(A160,PlayerStats!$B$1:$Z$999,MATCH("xAG",PlayerStats!$B$2:$Z$2,0),0),0)</f>
        <v>0</v>
      </c>
      <c r="R160" s="32">
        <f>IFERROR(VLOOKUP(B160,PlayerStats!$B$1:$Z$999,MATCH("xAG",PlayerStats!$B$2:$Z$2,0),0),0)</f>
        <v>0</v>
      </c>
      <c r="S160" s="32">
        <f>IFERROR(VLOOKUP(C160,PlayerStats!$B$1:$Z$999,MATCH("xAG",PlayerStats!$B$2:$Z$2,0),0),0)</f>
        <v>0</v>
      </c>
      <c r="T160" s="32">
        <f>IFERROR(VLOOKUP(D160,PlayerStats!$B$1:$Z$999,MATCH("xAG",PlayerStats!$B$2:$Z$2,0),0),0)</f>
        <v>0</v>
      </c>
      <c r="U160" s="40">
        <f t="shared" si="10"/>
        <v>0</v>
      </c>
      <c r="V160" s="42">
        <f t="shared" si="11"/>
        <v>1</v>
      </c>
      <c r="X160" s="43" t="str">
        <f>API!M160&amp;" "&amp;API!V160</f>
        <v>Joël Veltman</v>
      </c>
      <c r="Y160" s="43">
        <f>API!AC160</f>
        <v>1</v>
      </c>
    </row>
    <row r="161" spans="1:25">
      <c r="A161" s="32" t="str">
        <f>IF([1]FINAL!A161=0,"",[1]FINAL!A161)</f>
        <v>Jan Paul van Hecke</v>
      </c>
      <c r="B161" s="32" t="str">
        <f>IF([1]FINAL!B161=0,"",[1]FINAL!B161)</f>
        <v>Van Hecke</v>
      </c>
      <c r="C161" s="32" t="str">
        <f>IF([1]FINAL!C161=0,"",[1]FINAL!C161)</f>
        <v/>
      </c>
      <c r="D161" s="32" t="str">
        <f>IF([1]FINAL!D161=0,"",[1]FINAL!D161)</f>
        <v/>
      </c>
      <c r="E161" s="43" t="str">
        <f>[1]FINAL!M161</f>
        <v>BHA</v>
      </c>
      <c r="F161" s="44">
        <f>IFERROR(VLOOKUP($E161,Table2!$B$1:$C$21,MATCH("MP",Table2!$B$1:$C$1,0),0),"")</f>
        <v>1</v>
      </c>
      <c r="G161" s="33">
        <f>IFERROR(VLOOKUP(A161,PlayingTime!$B$1:$Z$999,MATCH("Min",PlayingTime!$B$2:$Z$2,0),0),0)</f>
        <v>90</v>
      </c>
      <c r="H161" s="33">
        <f>IFERROR(VLOOKUP(B161,PlayingTime!$B$1:$Z$999,MATCH("Min",PlayingTime!$B$2:$Z$2,0),0),0)</f>
        <v>0</v>
      </c>
      <c r="I161" s="33">
        <f>IFERROR(VLOOKUP(C161,PlayingTime!$B$1:$Z$999,MATCH("Min",PlayingTime!$B$2:$Z$2,0),0),0)</f>
        <v>0</v>
      </c>
      <c r="J161" s="33">
        <f>IFERROR(VLOOKUP(D161,PlayingTime!$B$1:$Z$999,MATCH("Min",PlayingTime!$B$2:$Z$2,0),0),0)</f>
        <v>0</v>
      </c>
      <c r="K161" s="38">
        <f t="shared" si="8"/>
        <v>90</v>
      </c>
      <c r="L161" s="32">
        <f>IFERROR(VLOOKUP(A161,PlayerStats!$B$1:$Z$999,MATCH("xG",PlayerStats!$B$2:$Z$2,0),0),0)</f>
        <v>0</v>
      </c>
      <c r="M161" s="32">
        <f>IFERROR(VLOOKUP(B161,PlayerStats!$B$1:$Z$999,MATCH("xG",PlayerStats!$B$2:$Z$2,0),0),0)</f>
        <v>0</v>
      </c>
      <c r="N161" s="32">
        <f>IFERROR(VLOOKUP(C161,PlayerStats!$B$1:$Z$999,MATCH("xG",PlayerStats!$B$2:$Z$2,0),0),0)</f>
        <v>0</v>
      </c>
      <c r="O161" s="32">
        <f>IFERROR(VLOOKUP(D161,PlayerStats!$B$1:$Z$999,MATCH("xG",PlayerStats!$B$2:$Z$2,0),0),0)</f>
        <v>0</v>
      </c>
      <c r="P161" s="40">
        <f t="shared" si="9"/>
        <v>0</v>
      </c>
      <c r="Q161" s="32">
        <f>IFERROR(VLOOKUP(A161,PlayerStats!$B$1:$Z$999,MATCH("xAG",PlayerStats!$B$2:$Z$2,0),0),0)</f>
        <v>0</v>
      </c>
      <c r="R161" s="32">
        <f>IFERROR(VLOOKUP(B161,PlayerStats!$B$1:$Z$999,MATCH("xAG",PlayerStats!$B$2:$Z$2,0),0),0)</f>
        <v>0</v>
      </c>
      <c r="S161" s="32">
        <f>IFERROR(VLOOKUP(C161,PlayerStats!$B$1:$Z$999,MATCH("xAG",PlayerStats!$B$2:$Z$2,0),0),0)</f>
        <v>0</v>
      </c>
      <c r="T161" s="32">
        <f>IFERROR(VLOOKUP(D161,PlayerStats!$B$1:$Z$999,MATCH("xAG",PlayerStats!$B$2:$Z$2,0),0),0)</f>
        <v>0</v>
      </c>
      <c r="U161" s="40">
        <f t="shared" si="10"/>
        <v>0</v>
      </c>
      <c r="V161" s="42">
        <f t="shared" si="11"/>
        <v>2</v>
      </c>
      <c r="X161" s="43" t="str">
        <f>API!M161&amp;" "&amp;API!V161</f>
        <v>Bart Verbruggen</v>
      </c>
      <c r="Y161" s="43">
        <f>API!AC161</f>
        <v>0</v>
      </c>
    </row>
    <row r="162" spans="1:25">
      <c r="A162" s="32" t="str">
        <f>IF([1]FINAL!A162=0,"",[1]FINAL!A162)</f>
        <v>Alex Iwobi</v>
      </c>
      <c r="B162" s="32" t="str">
        <f>IF([1]FINAL!B162=0,"",[1]FINAL!B162)</f>
        <v>Iwobi</v>
      </c>
      <c r="C162" s="32" t="str">
        <f>IF([1]FINAL!C162=0,"",[1]FINAL!C162)</f>
        <v/>
      </c>
      <c r="D162" s="32" t="str">
        <f>IF([1]FINAL!D162=0,"",[1]FINAL!D162)</f>
        <v/>
      </c>
      <c r="E162" s="43" t="str">
        <f>[1]FINAL!M162</f>
        <v>EVE</v>
      </c>
      <c r="F162" s="44">
        <f>IFERROR(VLOOKUP($E162,Table2!$B$1:$C$21,MATCH("MP",Table2!$B$1:$C$1,0),0),"")</f>
        <v>1</v>
      </c>
      <c r="G162" s="33">
        <f>IFERROR(VLOOKUP(A162,PlayingTime!$B$1:$Z$999,MATCH("Min",PlayingTime!$B$2:$Z$2,0),0),0)</f>
        <v>90</v>
      </c>
      <c r="H162" s="33">
        <f>IFERROR(VLOOKUP(B162,PlayingTime!$B$1:$Z$999,MATCH("Min",PlayingTime!$B$2:$Z$2,0),0),0)</f>
        <v>0</v>
      </c>
      <c r="I162" s="33">
        <f>IFERROR(VLOOKUP(C162,PlayingTime!$B$1:$Z$999,MATCH("Min",PlayingTime!$B$2:$Z$2,0),0),0)</f>
        <v>0</v>
      </c>
      <c r="J162" s="33">
        <f>IFERROR(VLOOKUP(D162,PlayingTime!$B$1:$Z$999,MATCH("Min",PlayingTime!$B$2:$Z$2,0),0),0)</f>
        <v>0</v>
      </c>
      <c r="K162" s="38">
        <f t="shared" si="8"/>
        <v>90</v>
      </c>
      <c r="L162" s="32">
        <f>IFERROR(VLOOKUP(A162,PlayerStats!$B$1:$Z$999,MATCH("xG",PlayerStats!$B$2:$Z$2,0),0),0)</f>
        <v>0.3</v>
      </c>
      <c r="M162" s="32">
        <f>IFERROR(VLOOKUP(B162,PlayerStats!$B$1:$Z$999,MATCH("xG",PlayerStats!$B$2:$Z$2,0),0),0)</f>
        <v>0</v>
      </c>
      <c r="N162" s="32">
        <f>IFERROR(VLOOKUP(C162,PlayerStats!$B$1:$Z$999,MATCH("xG",PlayerStats!$B$2:$Z$2,0),0),0)</f>
        <v>0</v>
      </c>
      <c r="O162" s="32">
        <f>IFERROR(VLOOKUP(D162,PlayerStats!$B$1:$Z$999,MATCH("xG",PlayerStats!$B$2:$Z$2,0),0),0)</f>
        <v>0</v>
      </c>
      <c r="P162" s="40">
        <f t="shared" si="9"/>
        <v>0.3</v>
      </c>
      <c r="Q162" s="32">
        <f>IFERROR(VLOOKUP(A162,PlayerStats!$B$1:$Z$999,MATCH("xAG",PlayerStats!$B$2:$Z$2,0),0),0)</f>
        <v>0.1</v>
      </c>
      <c r="R162" s="32">
        <f>IFERROR(VLOOKUP(B162,PlayerStats!$B$1:$Z$999,MATCH("xAG",PlayerStats!$B$2:$Z$2,0),0),0)</f>
        <v>0</v>
      </c>
      <c r="S162" s="32">
        <f>IFERROR(VLOOKUP(C162,PlayerStats!$B$1:$Z$999,MATCH("xAG",PlayerStats!$B$2:$Z$2,0),0),0)</f>
        <v>0</v>
      </c>
      <c r="T162" s="32">
        <f>IFERROR(VLOOKUP(D162,PlayerStats!$B$1:$Z$999,MATCH("xAG",PlayerStats!$B$2:$Z$2,0),0),0)</f>
        <v>0</v>
      </c>
      <c r="U162" s="40">
        <f t="shared" si="10"/>
        <v>0.1</v>
      </c>
      <c r="V162" s="42">
        <f t="shared" si="11"/>
        <v>2</v>
      </c>
      <c r="X162" s="43" t="str">
        <f>API!M162&amp;" "&amp;API!V162</f>
        <v>Adam Webster</v>
      </c>
      <c r="Y162" s="43">
        <f>API!AC162</f>
        <v>0</v>
      </c>
    </row>
    <row r="163" spans="1:25">
      <c r="A163" s="32" t="str">
        <f>IF([1]FINAL!A163=0,"",[1]FINAL!A163)</f>
        <v>Anthony Gordon</v>
      </c>
      <c r="B163" s="32" t="str">
        <f>IF([1]FINAL!B163=0,"",[1]FINAL!B163)</f>
        <v>Gordon</v>
      </c>
      <c r="C163" s="32" t="str">
        <f>IF([1]FINAL!C163=0,"",[1]FINAL!C163)</f>
        <v/>
      </c>
      <c r="D163" s="32" t="str">
        <f>IF([1]FINAL!D163=0,"",[1]FINAL!D163)</f>
        <v/>
      </c>
      <c r="E163" s="43" t="str">
        <f>[1]FINAL!M163</f>
        <v>NEW</v>
      </c>
      <c r="F163" s="44">
        <f>IFERROR(VLOOKUP($E163,Table2!$B$1:$C$21,MATCH("MP",Table2!$B$1:$C$1,0),0),"")</f>
        <v>1</v>
      </c>
      <c r="G163" s="33">
        <f>IFERROR(VLOOKUP(A163,PlayingTime!$B$1:$Z$999,MATCH("Min",PlayingTime!$B$2:$Z$2,0),0),0)</f>
        <v>67</v>
      </c>
      <c r="H163" s="33">
        <f>IFERROR(VLOOKUP(B163,PlayingTime!$B$1:$Z$999,MATCH("Min",PlayingTime!$B$2:$Z$2,0),0),0)</f>
        <v>0</v>
      </c>
      <c r="I163" s="33">
        <f>IFERROR(VLOOKUP(C163,PlayingTime!$B$1:$Z$999,MATCH("Min",PlayingTime!$B$2:$Z$2,0),0),0)</f>
        <v>0</v>
      </c>
      <c r="J163" s="33">
        <f>IFERROR(VLOOKUP(D163,PlayingTime!$B$1:$Z$999,MATCH("Min",PlayingTime!$B$2:$Z$2,0),0),0)</f>
        <v>0</v>
      </c>
      <c r="K163" s="38">
        <f t="shared" si="8"/>
        <v>67</v>
      </c>
      <c r="L163" s="32">
        <f>IFERROR(VLOOKUP(A163,PlayerStats!$B$1:$Z$999,MATCH("xG",PlayerStats!$B$2:$Z$2,0),0),0)</f>
        <v>0.1</v>
      </c>
      <c r="M163" s="32">
        <f>IFERROR(VLOOKUP(B163,PlayerStats!$B$1:$Z$999,MATCH("xG",PlayerStats!$B$2:$Z$2,0),0),0)</f>
        <v>0</v>
      </c>
      <c r="N163" s="32">
        <f>IFERROR(VLOOKUP(C163,PlayerStats!$B$1:$Z$999,MATCH("xG",PlayerStats!$B$2:$Z$2,0),0),0)</f>
        <v>0</v>
      </c>
      <c r="O163" s="32">
        <f>IFERROR(VLOOKUP(D163,PlayerStats!$B$1:$Z$999,MATCH("xG",PlayerStats!$B$2:$Z$2,0),0),0)</f>
        <v>0</v>
      </c>
      <c r="P163" s="40">
        <f t="shared" si="9"/>
        <v>0.1</v>
      </c>
      <c r="Q163" s="32">
        <f>IFERROR(VLOOKUP(A163,PlayerStats!$B$1:$Z$999,MATCH("xAG",PlayerStats!$B$2:$Z$2,0),0),0)</f>
        <v>0.6</v>
      </c>
      <c r="R163" s="32">
        <f>IFERROR(VLOOKUP(B163,PlayerStats!$B$1:$Z$999,MATCH("xAG",PlayerStats!$B$2:$Z$2,0),0),0)</f>
        <v>0</v>
      </c>
      <c r="S163" s="32">
        <f>IFERROR(VLOOKUP(C163,PlayerStats!$B$1:$Z$999,MATCH("xAG",PlayerStats!$B$2:$Z$2,0),0),0)</f>
        <v>0</v>
      </c>
      <c r="T163" s="32">
        <f>IFERROR(VLOOKUP(D163,PlayerStats!$B$1:$Z$999,MATCH("xAG",PlayerStats!$B$2:$Z$2,0),0),0)</f>
        <v>0</v>
      </c>
      <c r="U163" s="40">
        <f t="shared" si="10"/>
        <v>0.6</v>
      </c>
      <c r="V163" s="42">
        <f t="shared" si="11"/>
        <v>4</v>
      </c>
      <c r="X163" s="43" t="str">
        <f>API!M163&amp;" "&amp;API!V163</f>
        <v>Danny Welbeck</v>
      </c>
      <c r="Y163" s="43">
        <f>API!AC163</f>
        <v>2</v>
      </c>
    </row>
    <row r="164" spans="1:25">
      <c r="A164" s="32" t="str">
        <f>IF([1]FINAL!A164=0,"",[1]FINAL!A164)</f>
        <v>Danny Welbeck</v>
      </c>
      <c r="B164" s="32" t="str">
        <f>IF([1]FINAL!B164=0,"",[1]FINAL!B164)</f>
        <v>Welbeck</v>
      </c>
      <c r="C164" s="32" t="str">
        <f>IF([1]FINAL!C164=0,"",[1]FINAL!C164)</f>
        <v/>
      </c>
      <c r="D164" s="32" t="str">
        <f>IF([1]FINAL!D164=0,"",[1]FINAL!D164)</f>
        <v/>
      </c>
      <c r="E164" s="43" t="str">
        <f>[1]FINAL!M164</f>
        <v>BHA</v>
      </c>
      <c r="F164" s="44">
        <f>IFERROR(VLOOKUP($E164,Table2!$B$1:$C$21,MATCH("MP",Table2!$B$1:$C$1,0),0),"")</f>
        <v>1</v>
      </c>
      <c r="G164" s="33">
        <f>IFERROR(VLOOKUP(A164,PlayingTime!$B$1:$Z$999,MATCH("Min",PlayingTime!$B$2:$Z$2,0),0),0)</f>
        <v>77</v>
      </c>
      <c r="H164" s="33">
        <f>IFERROR(VLOOKUP(B164,PlayingTime!$B$1:$Z$999,MATCH("Min",PlayingTime!$B$2:$Z$2,0),0),0)</f>
        <v>0</v>
      </c>
      <c r="I164" s="33">
        <f>IFERROR(VLOOKUP(C164,PlayingTime!$B$1:$Z$999,MATCH("Min",PlayingTime!$B$2:$Z$2,0),0),0)</f>
        <v>0</v>
      </c>
      <c r="J164" s="33">
        <f>IFERROR(VLOOKUP(D164,PlayingTime!$B$1:$Z$999,MATCH("Min",PlayingTime!$B$2:$Z$2,0),0),0)</f>
        <v>0</v>
      </c>
      <c r="K164" s="38">
        <f t="shared" si="8"/>
        <v>77</v>
      </c>
      <c r="L164" s="32">
        <f>IFERROR(VLOOKUP(A164,PlayerStats!$B$1:$Z$999,MATCH("xG",PlayerStats!$B$2:$Z$2,0),0),0)</f>
        <v>0.3</v>
      </c>
      <c r="M164" s="32">
        <f>IFERROR(VLOOKUP(B164,PlayerStats!$B$1:$Z$999,MATCH("xG",PlayerStats!$B$2:$Z$2,0),0),0)</f>
        <v>0</v>
      </c>
      <c r="N164" s="32">
        <f>IFERROR(VLOOKUP(C164,PlayerStats!$B$1:$Z$999,MATCH("xG",PlayerStats!$B$2:$Z$2,0),0),0)</f>
        <v>0</v>
      </c>
      <c r="O164" s="32">
        <f>IFERROR(VLOOKUP(D164,PlayerStats!$B$1:$Z$999,MATCH("xG",PlayerStats!$B$2:$Z$2,0),0),0)</f>
        <v>0</v>
      </c>
      <c r="P164" s="40">
        <f t="shared" si="9"/>
        <v>0.3</v>
      </c>
      <c r="Q164" s="32">
        <f>IFERROR(VLOOKUP(A164,PlayerStats!$B$1:$Z$999,MATCH("xAG",PlayerStats!$B$2:$Z$2,0),0),0)</f>
        <v>0</v>
      </c>
      <c r="R164" s="32">
        <f>IFERROR(VLOOKUP(B164,PlayerStats!$B$1:$Z$999,MATCH("xAG",PlayerStats!$B$2:$Z$2,0),0),0)</f>
        <v>0</v>
      </c>
      <c r="S164" s="32">
        <f>IFERROR(VLOOKUP(C164,PlayerStats!$B$1:$Z$999,MATCH("xAG",PlayerStats!$B$2:$Z$2,0),0),0)</f>
        <v>0</v>
      </c>
      <c r="T164" s="32">
        <f>IFERROR(VLOOKUP(D164,PlayerStats!$B$1:$Z$999,MATCH("xAG",PlayerStats!$B$2:$Z$2,0),0),0)</f>
        <v>0</v>
      </c>
      <c r="U164" s="40">
        <f t="shared" si="10"/>
        <v>0</v>
      </c>
      <c r="V164" s="42">
        <f t="shared" si="11"/>
        <v>2</v>
      </c>
      <c r="X164" s="43" t="str">
        <f>API!M164&amp;" "&amp;API!V164</f>
        <v>Andi Zeqiri</v>
      </c>
      <c r="Y164" s="43">
        <f>API!AC164</f>
        <v>0</v>
      </c>
    </row>
    <row r="165" spans="1:25">
      <c r="A165" s="32" t="str">
        <f>IF([1]FINAL!A165=0,"",[1]FINAL!A165)</f>
        <v>Carney Chukwuemeka</v>
      </c>
      <c r="B165" s="32" t="str">
        <f>IF([1]FINAL!B165=0,"",[1]FINAL!B165)</f>
        <v>Chukwuemeka</v>
      </c>
      <c r="C165" s="32" t="str">
        <f>IF([1]FINAL!C165=0,"",[1]FINAL!C165)</f>
        <v/>
      </c>
      <c r="D165" s="32" t="str">
        <f>IF([1]FINAL!D165=0,"",[1]FINAL!D165)</f>
        <v/>
      </c>
      <c r="E165" s="43" t="str">
        <f>[1]FINAL!M165</f>
        <v>CHE</v>
      </c>
      <c r="F165" s="44">
        <f>IFERROR(VLOOKUP($E165,Table2!$B$1:$C$21,MATCH("MP",Table2!$B$1:$C$1,0),0),"")</f>
        <v>1</v>
      </c>
      <c r="G165" s="33">
        <f>IFERROR(VLOOKUP(A165,PlayingTime!$B$1:$Z$999,MATCH("Min",PlayingTime!$B$2:$Z$2,0),0),0)</f>
        <v>80</v>
      </c>
      <c r="H165" s="33">
        <f>IFERROR(VLOOKUP(B165,PlayingTime!$B$1:$Z$999,MATCH("Min",PlayingTime!$B$2:$Z$2,0),0),0)</f>
        <v>0</v>
      </c>
      <c r="I165" s="33">
        <f>IFERROR(VLOOKUP(C165,PlayingTime!$B$1:$Z$999,MATCH("Min",PlayingTime!$B$2:$Z$2,0),0),0)</f>
        <v>0</v>
      </c>
      <c r="J165" s="33">
        <f>IFERROR(VLOOKUP(D165,PlayingTime!$B$1:$Z$999,MATCH("Min",PlayingTime!$B$2:$Z$2,0),0),0)</f>
        <v>0</v>
      </c>
      <c r="K165" s="38">
        <f t="shared" si="8"/>
        <v>80</v>
      </c>
      <c r="L165" s="32">
        <f>IFERROR(VLOOKUP(A165,PlayerStats!$B$1:$Z$999,MATCH("xG",PlayerStats!$B$2:$Z$2,0),0),0)</f>
        <v>0</v>
      </c>
      <c r="M165" s="32">
        <f>IFERROR(VLOOKUP(B165,PlayerStats!$B$1:$Z$999,MATCH("xG",PlayerStats!$B$2:$Z$2,0),0),0)</f>
        <v>0</v>
      </c>
      <c r="N165" s="32">
        <f>IFERROR(VLOOKUP(C165,PlayerStats!$B$1:$Z$999,MATCH("xG",PlayerStats!$B$2:$Z$2,0),0),0)</f>
        <v>0</v>
      </c>
      <c r="O165" s="32">
        <f>IFERROR(VLOOKUP(D165,PlayerStats!$B$1:$Z$999,MATCH("xG",PlayerStats!$B$2:$Z$2,0),0),0)</f>
        <v>0</v>
      </c>
      <c r="P165" s="40">
        <f t="shared" si="9"/>
        <v>0</v>
      </c>
      <c r="Q165" s="32">
        <f>IFERROR(VLOOKUP(A165,PlayerStats!$B$1:$Z$999,MATCH("xAG",PlayerStats!$B$2:$Z$2,0),0),0)</f>
        <v>0</v>
      </c>
      <c r="R165" s="32">
        <f>IFERROR(VLOOKUP(B165,PlayerStats!$B$1:$Z$999,MATCH("xAG",PlayerStats!$B$2:$Z$2,0),0),0)</f>
        <v>0</v>
      </c>
      <c r="S165" s="32">
        <f>IFERROR(VLOOKUP(C165,PlayerStats!$B$1:$Z$999,MATCH("xAG",PlayerStats!$B$2:$Z$2,0),0),0)</f>
        <v>0</v>
      </c>
      <c r="T165" s="32">
        <f>IFERROR(VLOOKUP(D165,PlayerStats!$B$1:$Z$999,MATCH("xAG",PlayerStats!$B$2:$Z$2,0),0),0)</f>
        <v>0</v>
      </c>
      <c r="U165" s="40">
        <f t="shared" si="10"/>
        <v>0</v>
      </c>
      <c r="V165" s="42">
        <f t="shared" si="11"/>
        <v>1</v>
      </c>
      <c r="X165" s="43" t="str">
        <f>API!M165&amp;" "&amp;API!V165</f>
        <v>Igor Julio dos Santos de Paulo</v>
      </c>
      <c r="Y165" s="43">
        <f>API!AC165</f>
        <v>0</v>
      </c>
    </row>
    <row r="166" spans="1:25">
      <c r="A166" s="32" t="str">
        <f>IF([1]FINAL!A166=0,"",[1]FINAL!A166)</f>
        <v>Mason Mount</v>
      </c>
      <c r="B166" s="32" t="str">
        <f>IF([1]FINAL!B166=0,"",[1]FINAL!B166)</f>
        <v>Mount</v>
      </c>
      <c r="C166" s="32" t="str">
        <f>IF([1]FINAL!C166=0,"",[1]FINAL!C166)</f>
        <v/>
      </c>
      <c r="D166" s="32" t="str">
        <f>IF([1]FINAL!D166=0,"",[1]FINAL!D166)</f>
        <v/>
      </c>
      <c r="E166" s="43" t="str">
        <f>[1]FINAL!M166</f>
        <v>MUN</v>
      </c>
      <c r="F166" s="44">
        <f>IFERROR(VLOOKUP($E166,Table2!$B$1:$C$21,MATCH("MP",Table2!$B$1:$C$1,0),0),"")</f>
        <v>1</v>
      </c>
      <c r="G166" s="33">
        <f>IFERROR(VLOOKUP(A166,PlayingTime!$B$1:$Z$999,MATCH("Min",PlayingTime!$B$2:$Z$2,0),0),0)</f>
        <v>67</v>
      </c>
      <c r="H166" s="33">
        <f>IFERROR(VLOOKUP(B166,PlayingTime!$B$1:$Z$999,MATCH("Min",PlayingTime!$B$2:$Z$2,0),0),0)</f>
        <v>0</v>
      </c>
      <c r="I166" s="33">
        <f>IFERROR(VLOOKUP(C166,PlayingTime!$B$1:$Z$999,MATCH("Min",PlayingTime!$B$2:$Z$2,0),0),0)</f>
        <v>0</v>
      </c>
      <c r="J166" s="33">
        <f>IFERROR(VLOOKUP(D166,PlayingTime!$B$1:$Z$999,MATCH("Min",PlayingTime!$B$2:$Z$2,0),0),0)</f>
        <v>0</v>
      </c>
      <c r="K166" s="38">
        <f t="shared" si="8"/>
        <v>67</v>
      </c>
      <c r="L166" s="32">
        <f>IFERROR(VLOOKUP(A166,PlayerStats!$B$1:$Z$999,MATCH("xG",PlayerStats!$B$2:$Z$2,0),0),0)</f>
        <v>0</v>
      </c>
      <c r="M166" s="32">
        <f>IFERROR(VLOOKUP(B166,PlayerStats!$B$1:$Z$999,MATCH("xG",PlayerStats!$B$2:$Z$2,0),0),0)</f>
        <v>0</v>
      </c>
      <c r="N166" s="32">
        <f>IFERROR(VLOOKUP(C166,PlayerStats!$B$1:$Z$999,MATCH("xG",PlayerStats!$B$2:$Z$2,0),0),0)</f>
        <v>0</v>
      </c>
      <c r="O166" s="32">
        <f>IFERROR(VLOOKUP(D166,PlayerStats!$B$1:$Z$999,MATCH("xG",PlayerStats!$B$2:$Z$2,0),0),0)</f>
        <v>0</v>
      </c>
      <c r="P166" s="40">
        <f t="shared" si="9"/>
        <v>0</v>
      </c>
      <c r="Q166" s="32">
        <f>IFERROR(VLOOKUP(A166,PlayerStats!$B$1:$Z$999,MATCH("xAG",PlayerStats!$B$2:$Z$2,0),0),0)</f>
        <v>0</v>
      </c>
      <c r="R166" s="32">
        <f>IFERROR(VLOOKUP(B166,PlayerStats!$B$1:$Z$999,MATCH("xAG",PlayerStats!$B$2:$Z$2,0),0),0)</f>
        <v>0</v>
      </c>
      <c r="S166" s="32">
        <f>IFERROR(VLOOKUP(C166,PlayerStats!$B$1:$Z$999,MATCH("xAG",PlayerStats!$B$2:$Z$2,0),0),0)</f>
        <v>0</v>
      </c>
      <c r="T166" s="32">
        <f>IFERROR(VLOOKUP(D166,PlayerStats!$B$1:$Z$999,MATCH("xAG",PlayerStats!$B$2:$Z$2,0),0),0)</f>
        <v>0</v>
      </c>
      <c r="U166" s="40">
        <f t="shared" si="10"/>
        <v>0</v>
      </c>
      <c r="V166" s="42">
        <f t="shared" si="11"/>
        <v>3</v>
      </c>
      <c r="X166" s="43" t="str">
        <f>API!M166&amp;" "&amp;API!V166</f>
        <v>Jack Hinshelwood</v>
      </c>
      <c r="Y166" s="43">
        <f>API!AC166</f>
        <v>0</v>
      </c>
    </row>
    <row r="167" spans="1:25">
      <c r="A167" s="32" t="str">
        <f>IF([1]FINAL!A167=0,"",[1]FINAL!A167)</f>
        <v>Raheem Sterling</v>
      </c>
      <c r="B167" s="32" t="str">
        <f>IF([1]FINAL!B167=0,"",[1]FINAL!B167)</f>
        <v>Sterling</v>
      </c>
      <c r="C167" s="32" t="str">
        <f>IF([1]FINAL!C167=0,"",[1]FINAL!C167)</f>
        <v/>
      </c>
      <c r="D167" s="32" t="str">
        <f>IF([1]FINAL!D167=0,"",[1]FINAL!D167)</f>
        <v/>
      </c>
      <c r="E167" s="43" t="str">
        <f>[1]FINAL!M167</f>
        <v>CHE</v>
      </c>
      <c r="F167" s="44">
        <f>IFERROR(VLOOKUP($E167,Table2!$B$1:$C$21,MATCH("MP",Table2!$B$1:$C$1,0),0),"")</f>
        <v>1</v>
      </c>
      <c r="G167" s="33">
        <f>IFERROR(VLOOKUP(A167,PlayingTime!$B$1:$Z$999,MATCH("Min",PlayingTime!$B$2:$Z$2,0),0),0)</f>
        <v>80</v>
      </c>
      <c r="H167" s="33">
        <f>IFERROR(VLOOKUP(B167,PlayingTime!$B$1:$Z$999,MATCH("Min",PlayingTime!$B$2:$Z$2,0),0),0)</f>
        <v>0</v>
      </c>
      <c r="I167" s="33">
        <f>IFERROR(VLOOKUP(C167,PlayingTime!$B$1:$Z$999,MATCH("Min",PlayingTime!$B$2:$Z$2,0),0),0)</f>
        <v>0</v>
      </c>
      <c r="J167" s="33">
        <f>IFERROR(VLOOKUP(D167,PlayingTime!$B$1:$Z$999,MATCH("Min",PlayingTime!$B$2:$Z$2,0),0),0)</f>
        <v>0</v>
      </c>
      <c r="K167" s="38">
        <f t="shared" si="8"/>
        <v>80</v>
      </c>
      <c r="L167" s="32">
        <f>IFERROR(VLOOKUP(A167,PlayerStats!$B$1:$Z$999,MATCH("xG",PlayerStats!$B$2:$Z$2,0),0),0)</f>
        <v>0</v>
      </c>
      <c r="M167" s="32">
        <f>IFERROR(VLOOKUP(B167,PlayerStats!$B$1:$Z$999,MATCH("xG",PlayerStats!$B$2:$Z$2,0),0),0)</f>
        <v>0</v>
      </c>
      <c r="N167" s="32">
        <f>IFERROR(VLOOKUP(C167,PlayerStats!$B$1:$Z$999,MATCH("xG",PlayerStats!$B$2:$Z$2,0),0),0)</f>
        <v>0</v>
      </c>
      <c r="O167" s="32">
        <f>IFERROR(VLOOKUP(D167,PlayerStats!$B$1:$Z$999,MATCH("xG",PlayerStats!$B$2:$Z$2,0),0),0)</f>
        <v>0</v>
      </c>
      <c r="P167" s="40">
        <f t="shared" si="9"/>
        <v>0</v>
      </c>
      <c r="Q167" s="32">
        <f>IFERROR(VLOOKUP(A167,PlayerStats!$B$1:$Z$999,MATCH("xAG",PlayerStats!$B$2:$Z$2,0),0),0)</f>
        <v>0.1</v>
      </c>
      <c r="R167" s="32">
        <f>IFERROR(VLOOKUP(B167,PlayerStats!$B$1:$Z$999,MATCH("xAG",PlayerStats!$B$2:$Z$2,0),0),0)</f>
        <v>0</v>
      </c>
      <c r="S167" s="32">
        <f>IFERROR(VLOOKUP(C167,PlayerStats!$B$1:$Z$999,MATCH("xAG",PlayerStats!$B$2:$Z$2,0),0),0)</f>
        <v>0</v>
      </c>
      <c r="T167" s="32">
        <f>IFERROR(VLOOKUP(D167,PlayerStats!$B$1:$Z$999,MATCH("xAG",PlayerStats!$B$2:$Z$2,0),0),0)</f>
        <v>0</v>
      </c>
      <c r="U167" s="40">
        <f t="shared" si="10"/>
        <v>0.1</v>
      </c>
      <c r="V167" s="42">
        <f t="shared" si="11"/>
        <v>2</v>
      </c>
      <c r="X167" s="43" t="str">
        <f>API!M167&amp;" "&amp;API!V167</f>
        <v>Enock Agyei</v>
      </c>
      <c r="Y167" s="43">
        <f>API!AC167</f>
        <v>0</v>
      </c>
    </row>
    <row r="168" spans="1:25">
      <c r="A168" s="32" t="str">
        <f>IF([1]FINAL!A168=0,"",[1]FINAL!A168)</f>
        <v>Takehiro Tomiyasu</v>
      </c>
      <c r="B168" s="32" t="str">
        <f>IF([1]FINAL!B168=0,"",[1]FINAL!B168)</f>
        <v>Tomiyasu</v>
      </c>
      <c r="C168" s="32" t="str">
        <f>IF([1]FINAL!C168=0,"",[1]FINAL!C168)</f>
        <v/>
      </c>
      <c r="D168" s="32" t="str">
        <f>IF([1]FINAL!D168=0,"",[1]FINAL!D168)</f>
        <v/>
      </c>
      <c r="E168" s="43" t="str">
        <f>[1]FINAL!M168</f>
        <v>ARS</v>
      </c>
      <c r="F168" s="44">
        <f>IFERROR(VLOOKUP($E168,Table2!$B$1:$C$21,MATCH("MP",Table2!$B$1:$C$1,0),0),"")</f>
        <v>1</v>
      </c>
      <c r="G168" s="33">
        <f>IFERROR(VLOOKUP(A168,PlayingTime!$B$1:$Z$999,MATCH("Min",PlayingTime!$B$2:$Z$2,0),0),0)</f>
        <v>41</v>
      </c>
      <c r="H168" s="33">
        <f>IFERROR(VLOOKUP(B168,PlayingTime!$B$1:$Z$999,MATCH("Min",PlayingTime!$B$2:$Z$2,0),0),0)</f>
        <v>0</v>
      </c>
      <c r="I168" s="33">
        <f>IFERROR(VLOOKUP(C168,PlayingTime!$B$1:$Z$999,MATCH("Min",PlayingTime!$B$2:$Z$2,0),0),0)</f>
        <v>0</v>
      </c>
      <c r="J168" s="33">
        <f>IFERROR(VLOOKUP(D168,PlayingTime!$B$1:$Z$999,MATCH("Min",PlayingTime!$B$2:$Z$2,0),0),0)</f>
        <v>0</v>
      </c>
      <c r="K168" s="38">
        <f t="shared" si="8"/>
        <v>41</v>
      </c>
      <c r="L168" s="32">
        <f>IFERROR(VLOOKUP(A168,PlayerStats!$B$1:$Z$999,MATCH("xG",PlayerStats!$B$2:$Z$2,0),0),0)</f>
        <v>0</v>
      </c>
      <c r="M168" s="32">
        <f>IFERROR(VLOOKUP(B168,PlayerStats!$B$1:$Z$999,MATCH("xG",PlayerStats!$B$2:$Z$2,0),0),0)</f>
        <v>0</v>
      </c>
      <c r="N168" s="32">
        <f>IFERROR(VLOOKUP(C168,PlayerStats!$B$1:$Z$999,MATCH("xG",PlayerStats!$B$2:$Z$2,0),0),0)</f>
        <v>0</v>
      </c>
      <c r="O168" s="32">
        <f>IFERROR(VLOOKUP(D168,PlayerStats!$B$1:$Z$999,MATCH("xG",PlayerStats!$B$2:$Z$2,0),0),0)</f>
        <v>0</v>
      </c>
      <c r="P168" s="40">
        <f t="shared" si="9"/>
        <v>0</v>
      </c>
      <c r="Q168" s="32">
        <f>IFERROR(VLOOKUP(A168,PlayerStats!$B$1:$Z$999,MATCH("xAG",PlayerStats!$B$2:$Z$2,0),0),0)</f>
        <v>0</v>
      </c>
      <c r="R168" s="32">
        <f>IFERROR(VLOOKUP(B168,PlayerStats!$B$1:$Z$999,MATCH("xAG",PlayerStats!$B$2:$Z$2,0),0),0)</f>
        <v>0</v>
      </c>
      <c r="S168" s="32">
        <f>IFERROR(VLOOKUP(C168,PlayerStats!$B$1:$Z$999,MATCH("xAG",PlayerStats!$B$2:$Z$2,0),0),0)</f>
        <v>0</v>
      </c>
      <c r="T168" s="32">
        <f>IFERROR(VLOOKUP(D168,PlayerStats!$B$1:$Z$999,MATCH("xAG",PlayerStats!$B$2:$Z$2,0),0),0)</f>
        <v>0</v>
      </c>
      <c r="U168" s="40">
        <f t="shared" si="10"/>
        <v>0</v>
      </c>
      <c r="V168" s="42">
        <f t="shared" si="11"/>
        <v>1</v>
      </c>
      <c r="X168" s="43" t="str">
        <f>API!M168&amp;" "&amp;API!V168</f>
        <v>Ameen Al-Dakhil</v>
      </c>
      <c r="Y168" s="43">
        <f>API!AC168</f>
        <v>1</v>
      </c>
    </row>
    <row r="169" spans="1:25">
      <c r="A169" s="32" t="str">
        <f>IF([1]FINAL!A169=0,"",[1]FINAL!A169)</f>
        <v>Kurt Zouma</v>
      </c>
      <c r="B169" s="32" t="str">
        <f>IF([1]FINAL!B169=0,"",[1]FINAL!B169)</f>
        <v>Zouma</v>
      </c>
      <c r="C169" s="32" t="str">
        <f>IF([1]FINAL!C169=0,"",[1]FINAL!C169)</f>
        <v/>
      </c>
      <c r="D169" s="32" t="str">
        <f>IF([1]FINAL!D169=0,"",[1]FINAL!D169)</f>
        <v/>
      </c>
      <c r="E169" s="43" t="str">
        <f>[1]FINAL!M169</f>
        <v>WHU</v>
      </c>
      <c r="F169" s="44">
        <f>IFERROR(VLOOKUP($E169,Table2!$B$1:$C$21,MATCH("MP",Table2!$B$1:$C$1,0),0),"")</f>
        <v>1</v>
      </c>
      <c r="G169" s="33">
        <f>IFERROR(VLOOKUP(A169,PlayingTime!$B$1:$Z$999,MATCH("Min",PlayingTime!$B$2:$Z$2,0),0),0)</f>
        <v>90</v>
      </c>
      <c r="H169" s="33">
        <f>IFERROR(VLOOKUP(B169,PlayingTime!$B$1:$Z$999,MATCH("Min",PlayingTime!$B$2:$Z$2,0),0),0)</f>
        <v>0</v>
      </c>
      <c r="I169" s="33">
        <f>IFERROR(VLOOKUP(C169,PlayingTime!$B$1:$Z$999,MATCH("Min",PlayingTime!$B$2:$Z$2,0),0),0)</f>
        <v>0</v>
      </c>
      <c r="J169" s="33">
        <f>IFERROR(VLOOKUP(D169,PlayingTime!$B$1:$Z$999,MATCH("Min",PlayingTime!$B$2:$Z$2,0),0),0)</f>
        <v>0</v>
      </c>
      <c r="K169" s="38">
        <f t="shared" si="8"/>
        <v>90</v>
      </c>
      <c r="L169" s="32">
        <f>IFERROR(VLOOKUP(A169,PlayerStats!$B$1:$Z$999,MATCH("xG",PlayerStats!$B$2:$Z$2,0),0),0)</f>
        <v>0</v>
      </c>
      <c r="M169" s="32">
        <f>IFERROR(VLOOKUP(B169,PlayerStats!$B$1:$Z$999,MATCH("xG",PlayerStats!$B$2:$Z$2,0),0),0)</f>
        <v>0</v>
      </c>
      <c r="N169" s="32">
        <f>IFERROR(VLOOKUP(C169,PlayerStats!$B$1:$Z$999,MATCH("xG",PlayerStats!$B$2:$Z$2,0),0),0)</f>
        <v>0</v>
      </c>
      <c r="O169" s="32">
        <f>IFERROR(VLOOKUP(D169,PlayerStats!$B$1:$Z$999,MATCH("xG",PlayerStats!$B$2:$Z$2,0),0),0)</f>
        <v>0</v>
      </c>
      <c r="P169" s="40">
        <f t="shared" si="9"/>
        <v>0</v>
      </c>
      <c r="Q169" s="32">
        <f>IFERROR(VLOOKUP(A169,PlayerStats!$B$1:$Z$999,MATCH("xAG",PlayerStats!$B$2:$Z$2,0),0),0)</f>
        <v>0</v>
      </c>
      <c r="R169" s="32">
        <f>IFERROR(VLOOKUP(B169,PlayerStats!$B$1:$Z$999,MATCH("xAG",PlayerStats!$B$2:$Z$2,0),0),0)</f>
        <v>0</v>
      </c>
      <c r="S169" s="32">
        <f>IFERROR(VLOOKUP(C169,PlayerStats!$B$1:$Z$999,MATCH("xAG",PlayerStats!$B$2:$Z$2,0),0),0)</f>
        <v>0</v>
      </c>
      <c r="T169" s="32">
        <f>IFERROR(VLOOKUP(D169,PlayerStats!$B$1:$Z$999,MATCH("xAG",PlayerStats!$B$2:$Z$2,0),0),0)</f>
        <v>0</v>
      </c>
      <c r="U169" s="40">
        <f t="shared" si="10"/>
        <v>0</v>
      </c>
      <c r="V169" s="42">
        <f t="shared" si="11"/>
        <v>2</v>
      </c>
      <c r="X169" s="43" t="str">
        <f>API!M169&amp;" "&amp;API!V169</f>
        <v>Samuel Bastien</v>
      </c>
      <c r="Y169" s="43">
        <f>API!AC169</f>
        <v>0</v>
      </c>
    </row>
    <row r="170" spans="1:25">
      <c r="A170" s="32" t="str">
        <f>IF([1]FINAL!A170=0,"",[1]FINAL!A170)</f>
        <v>Trent Alexander-Arnold</v>
      </c>
      <c r="B170" s="32" t="str">
        <f>IF([1]FINAL!B170=0,"",[1]FINAL!B170)</f>
        <v>Alexander-Arnold</v>
      </c>
      <c r="C170" s="32" t="str">
        <f>IF([1]FINAL!C170=0,"",[1]FINAL!C170)</f>
        <v>Trent</v>
      </c>
      <c r="D170" s="32" t="str">
        <f>IF([1]FINAL!D170=0,"",[1]FINAL!D170)</f>
        <v/>
      </c>
      <c r="E170" s="43" t="str">
        <f>[1]FINAL!M170</f>
        <v>LIV</v>
      </c>
      <c r="F170" s="44">
        <f>IFERROR(VLOOKUP($E170,Table2!$B$1:$C$21,MATCH("MP",Table2!$B$1:$C$1,0),0),"")</f>
        <v>1</v>
      </c>
      <c r="G170" s="33">
        <f>IFERROR(VLOOKUP(A170,PlayingTime!$B$1:$Z$999,MATCH("Min",PlayingTime!$B$2:$Z$2,0),0),0)</f>
        <v>90</v>
      </c>
      <c r="H170" s="33">
        <f>IFERROR(VLOOKUP(B170,PlayingTime!$B$1:$Z$999,MATCH("Min",PlayingTime!$B$2:$Z$2,0),0),0)</f>
        <v>0</v>
      </c>
      <c r="I170" s="33">
        <f>IFERROR(VLOOKUP(C170,PlayingTime!$B$1:$Z$999,MATCH("Min",PlayingTime!$B$2:$Z$2,0),0),0)</f>
        <v>0</v>
      </c>
      <c r="J170" s="33">
        <f>IFERROR(VLOOKUP(D170,PlayingTime!$B$1:$Z$999,MATCH("Min",PlayingTime!$B$2:$Z$2,0),0),0)</f>
        <v>0</v>
      </c>
      <c r="K170" s="38">
        <f t="shared" si="8"/>
        <v>90</v>
      </c>
      <c r="L170" s="32">
        <f>IFERROR(VLOOKUP(A170,PlayerStats!$B$1:$Z$999,MATCH("xG",PlayerStats!$B$2:$Z$2,0),0),0)</f>
        <v>0</v>
      </c>
      <c r="M170" s="32">
        <f>IFERROR(VLOOKUP(B170,PlayerStats!$B$1:$Z$999,MATCH("xG",PlayerStats!$B$2:$Z$2,0),0),0)</f>
        <v>0</v>
      </c>
      <c r="N170" s="32">
        <f>IFERROR(VLOOKUP(C170,PlayerStats!$B$1:$Z$999,MATCH("xG",PlayerStats!$B$2:$Z$2,0),0),0)</f>
        <v>0</v>
      </c>
      <c r="O170" s="32">
        <f>IFERROR(VLOOKUP(D170,PlayerStats!$B$1:$Z$999,MATCH("xG",PlayerStats!$B$2:$Z$2,0),0),0)</f>
        <v>0</v>
      </c>
      <c r="P170" s="40">
        <f t="shared" si="9"/>
        <v>0</v>
      </c>
      <c r="Q170" s="32">
        <f>IFERROR(VLOOKUP(A170,PlayerStats!$B$1:$Z$999,MATCH("xAG",PlayerStats!$B$2:$Z$2,0),0),0)</f>
        <v>0</v>
      </c>
      <c r="R170" s="32">
        <f>IFERROR(VLOOKUP(B170,PlayerStats!$B$1:$Z$999,MATCH("xAG",PlayerStats!$B$2:$Z$2,0),0),0)</f>
        <v>0</v>
      </c>
      <c r="S170" s="32">
        <f>IFERROR(VLOOKUP(C170,PlayerStats!$B$1:$Z$999,MATCH("xAG",PlayerStats!$B$2:$Z$2,0),0),0)</f>
        <v>0</v>
      </c>
      <c r="T170" s="32">
        <f>IFERROR(VLOOKUP(D170,PlayerStats!$B$1:$Z$999,MATCH("xAG",PlayerStats!$B$2:$Z$2,0),0),0)</f>
        <v>0</v>
      </c>
      <c r="U170" s="40">
        <f t="shared" si="10"/>
        <v>0</v>
      </c>
      <c r="V170" s="42">
        <f t="shared" si="11"/>
        <v>1</v>
      </c>
      <c r="X170" s="43" t="str">
        <f>API!M170&amp;" "&amp;API!V170</f>
        <v>Manuel Benson Hedilazio</v>
      </c>
      <c r="Y170" s="43">
        <f>API!AC170</f>
        <v>1</v>
      </c>
    </row>
    <row r="171" spans="1:25">
      <c r="A171" s="32" t="str">
        <f>IF([1]FINAL!A171=0,"",[1]FINAL!A171)</f>
        <v>Saïd Benrahma</v>
      </c>
      <c r="B171" s="32" t="str">
        <f>IF([1]FINAL!B171=0,"",[1]FINAL!B171)</f>
        <v>Benrahma</v>
      </c>
      <c r="C171" s="32" t="str">
        <f>IF([1]FINAL!C171=0,"",[1]FINAL!C171)</f>
        <v>Said Benrahma</v>
      </c>
      <c r="D171" s="32" t="str">
        <f>IF([1]FINAL!D171=0,"",[1]FINAL!D171)</f>
        <v/>
      </c>
      <c r="E171" s="43" t="str">
        <f>[1]FINAL!M171</f>
        <v>WHU</v>
      </c>
      <c r="F171" s="44">
        <f>IFERROR(VLOOKUP($E171,Table2!$B$1:$C$21,MATCH("MP",Table2!$B$1:$C$1,0),0),"")</f>
        <v>1</v>
      </c>
      <c r="G171" s="33">
        <f>IFERROR(VLOOKUP(A171,PlayingTime!$B$1:$Z$999,MATCH("Min",PlayingTime!$B$2:$Z$2,0),0),0)</f>
        <v>90</v>
      </c>
      <c r="H171" s="33">
        <f>IFERROR(VLOOKUP(B171,PlayingTime!$B$1:$Z$999,MATCH("Min",PlayingTime!$B$2:$Z$2,0),0),0)</f>
        <v>0</v>
      </c>
      <c r="I171" s="33">
        <f>IFERROR(VLOOKUP(C171,PlayingTime!$B$1:$Z$999,MATCH("Min",PlayingTime!$B$2:$Z$2,0),0),0)</f>
        <v>0</v>
      </c>
      <c r="J171" s="33">
        <f>IFERROR(VLOOKUP(D171,PlayingTime!$B$1:$Z$999,MATCH("Min",PlayingTime!$B$2:$Z$2,0),0),0)</f>
        <v>0</v>
      </c>
      <c r="K171" s="38">
        <f t="shared" si="8"/>
        <v>90</v>
      </c>
      <c r="L171" s="32">
        <f>IFERROR(VLOOKUP(A171,PlayerStats!$B$1:$Z$999,MATCH("xG",PlayerStats!$B$2:$Z$2,0),0),0)</f>
        <v>0.1</v>
      </c>
      <c r="M171" s="32">
        <f>IFERROR(VLOOKUP(B171,PlayerStats!$B$1:$Z$999,MATCH("xG",PlayerStats!$B$2:$Z$2,0),0),0)</f>
        <v>0</v>
      </c>
      <c r="N171" s="32">
        <f>IFERROR(VLOOKUP(C171,PlayerStats!$B$1:$Z$999,MATCH("xG",PlayerStats!$B$2:$Z$2,0),0),0)</f>
        <v>0</v>
      </c>
      <c r="O171" s="32">
        <f>IFERROR(VLOOKUP(D171,PlayerStats!$B$1:$Z$999,MATCH("xG",PlayerStats!$B$2:$Z$2,0),0),0)</f>
        <v>0</v>
      </c>
      <c r="P171" s="40">
        <f t="shared" si="9"/>
        <v>0.1</v>
      </c>
      <c r="Q171" s="32">
        <f>IFERROR(VLOOKUP(A171,PlayerStats!$B$1:$Z$999,MATCH("xAG",PlayerStats!$B$2:$Z$2,0),0),0)</f>
        <v>0.1</v>
      </c>
      <c r="R171" s="32">
        <f>IFERROR(VLOOKUP(B171,PlayerStats!$B$1:$Z$999,MATCH("xAG",PlayerStats!$B$2:$Z$2,0),0),0)</f>
        <v>0</v>
      </c>
      <c r="S171" s="32">
        <f>IFERROR(VLOOKUP(C171,PlayerStats!$B$1:$Z$999,MATCH("xAG",PlayerStats!$B$2:$Z$2,0),0),0)</f>
        <v>0</v>
      </c>
      <c r="T171" s="32">
        <f>IFERROR(VLOOKUP(D171,PlayerStats!$B$1:$Z$999,MATCH("xAG",PlayerStats!$B$2:$Z$2,0),0),0)</f>
        <v>0</v>
      </c>
      <c r="U171" s="40">
        <f t="shared" si="10"/>
        <v>0.1</v>
      </c>
      <c r="V171" s="42">
        <f t="shared" si="11"/>
        <v>2</v>
      </c>
      <c r="X171" s="43" t="str">
        <f>API!M171&amp;" "&amp;API!V171</f>
        <v>Jordan Beyer</v>
      </c>
      <c r="Y171" s="43">
        <f>API!AC171</f>
        <v>1</v>
      </c>
    </row>
    <row r="172" spans="1:25">
      <c r="A172" s="32" t="str">
        <f>IF([1]FINAL!A172=0,"",[1]FINAL!A172)</f>
        <v>Cody Gakpo</v>
      </c>
      <c r="B172" s="32" t="str">
        <f>IF([1]FINAL!B172=0,"",[1]FINAL!B172)</f>
        <v>Gakpo</v>
      </c>
      <c r="C172" s="32" t="str">
        <f>IF([1]FINAL!C172=0,"",[1]FINAL!C172)</f>
        <v/>
      </c>
      <c r="D172" s="32" t="str">
        <f>IF([1]FINAL!D172=0,"",[1]FINAL!D172)</f>
        <v/>
      </c>
      <c r="E172" s="43" t="str">
        <f>[1]FINAL!M172</f>
        <v>LIV</v>
      </c>
      <c r="F172" s="44">
        <f>IFERROR(VLOOKUP($E172,Table2!$B$1:$C$21,MATCH("MP",Table2!$B$1:$C$1,0),0),"")</f>
        <v>1</v>
      </c>
      <c r="G172" s="33">
        <f>IFERROR(VLOOKUP(A172,PlayingTime!$B$1:$Z$999,MATCH("Min",PlayingTime!$B$2:$Z$2,0),0),0)</f>
        <v>65</v>
      </c>
      <c r="H172" s="33">
        <f>IFERROR(VLOOKUP(B172,PlayingTime!$B$1:$Z$999,MATCH("Min",PlayingTime!$B$2:$Z$2,0),0),0)</f>
        <v>0</v>
      </c>
      <c r="I172" s="33">
        <f>IFERROR(VLOOKUP(C172,PlayingTime!$B$1:$Z$999,MATCH("Min",PlayingTime!$B$2:$Z$2,0),0),0)</f>
        <v>0</v>
      </c>
      <c r="J172" s="33">
        <f>IFERROR(VLOOKUP(D172,PlayingTime!$B$1:$Z$999,MATCH("Min",PlayingTime!$B$2:$Z$2,0),0),0)</f>
        <v>0</v>
      </c>
      <c r="K172" s="38">
        <f t="shared" si="8"/>
        <v>65</v>
      </c>
      <c r="L172" s="32">
        <f>IFERROR(VLOOKUP(A172,PlayerStats!$B$1:$Z$999,MATCH("xG",PlayerStats!$B$2:$Z$2,0),0),0)</f>
        <v>0</v>
      </c>
      <c r="M172" s="32">
        <f>IFERROR(VLOOKUP(B172,PlayerStats!$B$1:$Z$999,MATCH("xG",PlayerStats!$B$2:$Z$2,0),0),0)</f>
        <v>0</v>
      </c>
      <c r="N172" s="32">
        <f>IFERROR(VLOOKUP(C172,PlayerStats!$B$1:$Z$999,MATCH("xG",PlayerStats!$B$2:$Z$2,0),0),0)</f>
        <v>0</v>
      </c>
      <c r="O172" s="32">
        <f>IFERROR(VLOOKUP(D172,PlayerStats!$B$1:$Z$999,MATCH("xG",PlayerStats!$B$2:$Z$2,0),0),0)</f>
        <v>0</v>
      </c>
      <c r="P172" s="40">
        <f t="shared" si="9"/>
        <v>0</v>
      </c>
      <c r="Q172" s="32">
        <f>IFERROR(VLOOKUP(A172,PlayerStats!$B$1:$Z$999,MATCH("xAG",PlayerStats!$B$2:$Z$2,0),0),0)</f>
        <v>0.1</v>
      </c>
      <c r="R172" s="32">
        <f>IFERROR(VLOOKUP(B172,PlayerStats!$B$1:$Z$999,MATCH("xAG",PlayerStats!$B$2:$Z$2,0),0),0)</f>
        <v>0</v>
      </c>
      <c r="S172" s="32">
        <f>IFERROR(VLOOKUP(C172,PlayerStats!$B$1:$Z$999,MATCH("xAG",PlayerStats!$B$2:$Z$2,0),0),0)</f>
        <v>0</v>
      </c>
      <c r="T172" s="32">
        <f>IFERROR(VLOOKUP(D172,PlayerStats!$B$1:$Z$999,MATCH("xAG",PlayerStats!$B$2:$Z$2,0),0),0)</f>
        <v>0</v>
      </c>
      <c r="U172" s="40">
        <f t="shared" si="10"/>
        <v>0.1</v>
      </c>
      <c r="V172" s="42">
        <f t="shared" si="11"/>
        <v>2</v>
      </c>
      <c r="X172" s="43" t="str">
        <f>API!M172&amp;" "&amp;API!V172</f>
        <v>Josh Brownhill</v>
      </c>
      <c r="Y172" s="43">
        <f>API!AC172</f>
        <v>1</v>
      </c>
    </row>
    <row r="173" spans="1:25">
      <c r="A173" s="32" t="str">
        <f>IF([1]FINAL!A173=0,"",[1]FINAL!A173)</f>
        <v>Thiago Emiliano da Silva</v>
      </c>
      <c r="B173" s="32" t="str">
        <f>IF([1]FINAL!B173=0,"",[1]FINAL!B173)</f>
        <v>T.Silva</v>
      </c>
      <c r="C173" s="32" t="str">
        <f>IF([1]FINAL!C173=0,"",[1]FINAL!C173)</f>
        <v>T Silva</v>
      </c>
      <c r="D173" s="32" t="str">
        <f>IF([1]FINAL!D173=0,"",[1]FINAL!D173)</f>
        <v>Thiago Silva</v>
      </c>
      <c r="E173" s="43" t="str">
        <f>[1]FINAL!M173</f>
        <v>CHE</v>
      </c>
      <c r="F173" s="44">
        <f>IFERROR(VLOOKUP($E173,Table2!$B$1:$C$21,MATCH("MP",Table2!$B$1:$C$1,0),0),"")</f>
        <v>1</v>
      </c>
      <c r="G173" s="33">
        <f>IFERROR(VLOOKUP(A173,PlayingTime!$B$1:$Z$999,MATCH("Min",PlayingTime!$B$2:$Z$2,0),0),0)</f>
        <v>0</v>
      </c>
      <c r="H173" s="33">
        <f>IFERROR(VLOOKUP(B173,PlayingTime!$B$1:$Z$999,MATCH("Min",PlayingTime!$B$2:$Z$2,0),0),0)</f>
        <v>0</v>
      </c>
      <c r="I173" s="33">
        <f>IFERROR(VLOOKUP(C173,PlayingTime!$B$1:$Z$999,MATCH("Min",PlayingTime!$B$2:$Z$2,0),0),0)</f>
        <v>0</v>
      </c>
      <c r="J173" s="33">
        <f>IFERROR(VLOOKUP(D173,PlayingTime!$B$1:$Z$999,MATCH("Min",PlayingTime!$B$2:$Z$2,0),0),0)</f>
        <v>90</v>
      </c>
      <c r="K173" s="38">
        <f t="shared" si="8"/>
        <v>90</v>
      </c>
      <c r="L173" s="32">
        <f>IFERROR(VLOOKUP(A173,PlayerStats!$B$1:$Z$999,MATCH("xG",PlayerStats!$B$2:$Z$2,0),0),0)</f>
        <v>0</v>
      </c>
      <c r="M173" s="32">
        <f>IFERROR(VLOOKUP(B173,PlayerStats!$B$1:$Z$999,MATCH("xG",PlayerStats!$B$2:$Z$2,0),0),0)</f>
        <v>0</v>
      </c>
      <c r="N173" s="32">
        <f>IFERROR(VLOOKUP(C173,PlayerStats!$B$1:$Z$999,MATCH("xG",PlayerStats!$B$2:$Z$2,0),0),0)</f>
        <v>0</v>
      </c>
      <c r="O173" s="32">
        <f>IFERROR(VLOOKUP(D173,PlayerStats!$B$1:$Z$999,MATCH("xG",PlayerStats!$B$2:$Z$2,0),0),0)</f>
        <v>0</v>
      </c>
      <c r="P173" s="40">
        <f t="shared" si="9"/>
        <v>0</v>
      </c>
      <c r="Q173" s="32">
        <f>IFERROR(VLOOKUP(A173,PlayerStats!$B$1:$Z$999,MATCH("xAG",PlayerStats!$B$2:$Z$2,0),0),0)</f>
        <v>0</v>
      </c>
      <c r="R173" s="32">
        <f>IFERROR(VLOOKUP(B173,PlayerStats!$B$1:$Z$999,MATCH("xAG",PlayerStats!$B$2:$Z$2,0),0),0)</f>
        <v>0</v>
      </c>
      <c r="S173" s="32">
        <f>IFERROR(VLOOKUP(C173,PlayerStats!$B$1:$Z$999,MATCH("xAG",PlayerStats!$B$2:$Z$2,0),0),0)</f>
        <v>0</v>
      </c>
      <c r="T173" s="32">
        <f>IFERROR(VLOOKUP(D173,PlayerStats!$B$1:$Z$999,MATCH("xAG",PlayerStats!$B$2:$Z$2,0),0),0)</f>
        <v>0.1</v>
      </c>
      <c r="U173" s="40">
        <f t="shared" si="10"/>
        <v>0.1</v>
      </c>
      <c r="V173" s="42">
        <f t="shared" si="11"/>
        <v>2</v>
      </c>
      <c r="X173" s="43" t="str">
        <f>API!M173&amp;" "&amp;API!V173</f>
        <v>Darko Churlinov</v>
      </c>
      <c r="Y173" s="43">
        <f>API!AC173</f>
        <v>0</v>
      </c>
    </row>
    <row r="174" spans="1:25">
      <c r="A174" s="32" t="str">
        <f>IF([1]FINAL!A174=0,"",[1]FINAL!A174)</f>
        <v>Conor Gallagher</v>
      </c>
      <c r="B174" s="32" t="str">
        <f>IF([1]FINAL!B174=0,"",[1]FINAL!B174)</f>
        <v>Gallagher</v>
      </c>
      <c r="C174" s="32" t="str">
        <f>IF([1]FINAL!C174=0,"",[1]FINAL!C174)</f>
        <v/>
      </c>
      <c r="D174" s="32" t="str">
        <f>IF([1]FINAL!D174=0,"",[1]FINAL!D174)</f>
        <v/>
      </c>
      <c r="E174" s="43" t="str">
        <f>[1]FINAL!M174</f>
        <v>CHE</v>
      </c>
      <c r="F174" s="44">
        <f>IFERROR(VLOOKUP($E174,Table2!$B$1:$C$21,MATCH("MP",Table2!$B$1:$C$1,0),0),"")</f>
        <v>1</v>
      </c>
      <c r="G174" s="33">
        <f>IFERROR(VLOOKUP(A174,PlayingTime!$B$1:$Z$999,MATCH("Min",PlayingTime!$B$2:$Z$2,0),0),0)</f>
        <v>90</v>
      </c>
      <c r="H174" s="33">
        <f>IFERROR(VLOOKUP(B174,PlayingTime!$B$1:$Z$999,MATCH("Min",PlayingTime!$B$2:$Z$2,0),0),0)</f>
        <v>0</v>
      </c>
      <c r="I174" s="33">
        <f>IFERROR(VLOOKUP(C174,PlayingTime!$B$1:$Z$999,MATCH("Min",PlayingTime!$B$2:$Z$2,0),0),0)</f>
        <v>0</v>
      </c>
      <c r="J174" s="33">
        <f>IFERROR(VLOOKUP(D174,PlayingTime!$B$1:$Z$999,MATCH("Min",PlayingTime!$B$2:$Z$2,0),0),0)</f>
        <v>0</v>
      </c>
      <c r="K174" s="38">
        <f t="shared" si="8"/>
        <v>90</v>
      </c>
      <c r="L174" s="32">
        <f>IFERROR(VLOOKUP(A174,PlayerStats!$B$1:$Z$999,MATCH("xG",PlayerStats!$B$2:$Z$2,0),0),0)</f>
        <v>0</v>
      </c>
      <c r="M174" s="32">
        <f>IFERROR(VLOOKUP(B174,PlayerStats!$B$1:$Z$999,MATCH("xG",PlayerStats!$B$2:$Z$2,0),0),0)</f>
        <v>0</v>
      </c>
      <c r="N174" s="32">
        <f>IFERROR(VLOOKUP(C174,PlayerStats!$B$1:$Z$999,MATCH("xG",PlayerStats!$B$2:$Z$2,0),0),0)</f>
        <v>0</v>
      </c>
      <c r="O174" s="32">
        <f>IFERROR(VLOOKUP(D174,PlayerStats!$B$1:$Z$999,MATCH("xG",PlayerStats!$B$2:$Z$2,0),0),0)</f>
        <v>0</v>
      </c>
      <c r="P174" s="40">
        <f t="shared" si="9"/>
        <v>0</v>
      </c>
      <c r="Q174" s="32">
        <f>IFERROR(VLOOKUP(A174,PlayerStats!$B$1:$Z$999,MATCH("xAG",PlayerStats!$B$2:$Z$2,0),0),0)</f>
        <v>0</v>
      </c>
      <c r="R174" s="32">
        <f>IFERROR(VLOOKUP(B174,PlayerStats!$B$1:$Z$999,MATCH("xAG",PlayerStats!$B$2:$Z$2,0),0),0)</f>
        <v>0</v>
      </c>
      <c r="S174" s="32">
        <f>IFERROR(VLOOKUP(C174,PlayerStats!$B$1:$Z$999,MATCH("xAG",PlayerStats!$B$2:$Z$2,0),0),0)</f>
        <v>0</v>
      </c>
      <c r="T174" s="32">
        <f>IFERROR(VLOOKUP(D174,PlayerStats!$B$1:$Z$999,MATCH("xAG",PlayerStats!$B$2:$Z$2,0),0),0)</f>
        <v>0</v>
      </c>
      <c r="U174" s="40">
        <f t="shared" si="10"/>
        <v>0</v>
      </c>
      <c r="V174" s="42">
        <f t="shared" si="11"/>
        <v>2</v>
      </c>
      <c r="X174" s="43" t="str">
        <f>API!M174&amp;" "&amp;API!V174</f>
        <v>Jack Cork</v>
      </c>
      <c r="Y174" s="43">
        <f>API!AC174</f>
        <v>0</v>
      </c>
    </row>
    <row r="175" spans="1:25">
      <c r="A175" s="32" t="str">
        <f>IF([1]FINAL!A175=0,"",[1]FINAL!A175)</f>
        <v>James Garner</v>
      </c>
      <c r="B175" s="32" t="str">
        <f>IF([1]FINAL!B175=0,"",[1]FINAL!B175)</f>
        <v>Garner</v>
      </c>
      <c r="C175" s="32" t="str">
        <f>IF([1]FINAL!C175=0,"",[1]FINAL!C175)</f>
        <v/>
      </c>
      <c r="D175" s="32" t="str">
        <f>IF([1]FINAL!D175=0,"",[1]FINAL!D175)</f>
        <v/>
      </c>
      <c r="E175" s="43" t="str">
        <f>[1]FINAL!M175</f>
        <v>EVE</v>
      </c>
      <c r="F175" s="44">
        <f>IFERROR(VLOOKUP($E175,Table2!$B$1:$C$21,MATCH("MP",Table2!$B$1:$C$1,0),0),"")</f>
        <v>1</v>
      </c>
      <c r="G175" s="33">
        <f>IFERROR(VLOOKUP(A175,PlayingTime!$B$1:$Z$999,MATCH("Min",PlayingTime!$B$2:$Z$2,0),0),0)</f>
        <v>82</v>
      </c>
      <c r="H175" s="33">
        <f>IFERROR(VLOOKUP(B175,PlayingTime!$B$1:$Z$999,MATCH("Min",PlayingTime!$B$2:$Z$2,0),0),0)</f>
        <v>0</v>
      </c>
      <c r="I175" s="33">
        <f>IFERROR(VLOOKUP(C175,PlayingTime!$B$1:$Z$999,MATCH("Min",PlayingTime!$B$2:$Z$2,0),0),0)</f>
        <v>0</v>
      </c>
      <c r="J175" s="33">
        <f>IFERROR(VLOOKUP(D175,PlayingTime!$B$1:$Z$999,MATCH("Min",PlayingTime!$B$2:$Z$2,0),0),0)</f>
        <v>0</v>
      </c>
      <c r="K175" s="38">
        <f t="shared" si="8"/>
        <v>82</v>
      </c>
      <c r="L175" s="32">
        <f>IFERROR(VLOOKUP(A175,PlayerStats!$B$1:$Z$999,MATCH("xG",PlayerStats!$B$2:$Z$2,0),0),0)</f>
        <v>0</v>
      </c>
      <c r="M175" s="32">
        <f>IFERROR(VLOOKUP(B175,PlayerStats!$B$1:$Z$999,MATCH("xG",PlayerStats!$B$2:$Z$2,0),0),0)</f>
        <v>0</v>
      </c>
      <c r="N175" s="32">
        <f>IFERROR(VLOOKUP(C175,PlayerStats!$B$1:$Z$999,MATCH("xG",PlayerStats!$B$2:$Z$2,0),0),0)</f>
        <v>0</v>
      </c>
      <c r="O175" s="32">
        <f>IFERROR(VLOOKUP(D175,PlayerStats!$B$1:$Z$999,MATCH("xG",PlayerStats!$B$2:$Z$2,0),0),0)</f>
        <v>0</v>
      </c>
      <c r="P175" s="40">
        <f t="shared" si="9"/>
        <v>0</v>
      </c>
      <c r="Q175" s="32">
        <f>IFERROR(VLOOKUP(A175,PlayerStats!$B$1:$Z$999,MATCH("xAG",PlayerStats!$B$2:$Z$2,0),0),0)</f>
        <v>0</v>
      </c>
      <c r="R175" s="32">
        <f>IFERROR(VLOOKUP(B175,PlayerStats!$B$1:$Z$999,MATCH("xAG",PlayerStats!$B$2:$Z$2,0),0),0)</f>
        <v>0</v>
      </c>
      <c r="S175" s="32">
        <f>IFERROR(VLOOKUP(C175,PlayerStats!$B$1:$Z$999,MATCH("xAG",PlayerStats!$B$2:$Z$2,0),0),0)</f>
        <v>0</v>
      </c>
      <c r="T175" s="32">
        <f>IFERROR(VLOOKUP(D175,PlayerStats!$B$1:$Z$999,MATCH("xAG",PlayerStats!$B$2:$Z$2,0),0),0)</f>
        <v>0</v>
      </c>
      <c r="U175" s="40">
        <f t="shared" si="10"/>
        <v>0</v>
      </c>
      <c r="V175" s="42">
        <f t="shared" si="11"/>
        <v>2</v>
      </c>
      <c r="X175" s="43" t="str">
        <f>API!M175&amp;" "&amp;API!V175</f>
        <v>Dara Costelloe</v>
      </c>
      <c r="Y175" s="43">
        <f>API!AC175</f>
        <v>0</v>
      </c>
    </row>
    <row r="176" spans="1:25">
      <c r="A176" s="32" t="str">
        <f>IF([1]FINAL!A176=0,"",[1]FINAL!A176)</f>
        <v>Victor Lindelöf</v>
      </c>
      <c r="B176" s="32" t="str">
        <f>IF([1]FINAL!B176=0,"",[1]FINAL!B176)</f>
        <v>Lindelof</v>
      </c>
      <c r="C176" s="32" t="str">
        <f>IF([1]FINAL!C176=0,"",[1]FINAL!C176)</f>
        <v/>
      </c>
      <c r="D176" s="32" t="str">
        <f>IF([1]FINAL!D176=0,"",[1]FINAL!D176)</f>
        <v/>
      </c>
      <c r="E176" s="43" t="str">
        <f>[1]FINAL!M176</f>
        <v>MUN</v>
      </c>
      <c r="F176" s="44">
        <f>IFERROR(VLOOKUP($E176,Table2!$B$1:$C$21,MATCH("MP",Table2!$B$1:$C$1,0),0),"")</f>
        <v>1</v>
      </c>
      <c r="G176" s="33">
        <f>IFERROR(VLOOKUP(A176,PlayingTime!$B$1:$Z$999,MATCH("Min",PlayingTime!$B$2:$Z$2,0),0),0)</f>
        <v>45</v>
      </c>
      <c r="H176" s="33">
        <f>IFERROR(VLOOKUP(B176,PlayingTime!$B$1:$Z$999,MATCH("Min",PlayingTime!$B$2:$Z$2,0),0),0)</f>
        <v>0</v>
      </c>
      <c r="I176" s="33">
        <f>IFERROR(VLOOKUP(C176,PlayingTime!$B$1:$Z$999,MATCH("Min",PlayingTime!$B$2:$Z$2,0),0),0)</f>
        <v>0</v>
      </c>
      <c r="J176" s="33">
        <f>IFERROR(VLOOKUP(D176,PlayingTime!$B$1:$Z$999,MATCH("Min",PlayingTime!$B$2:$Z$2,0),0),0)</f>
        <v>0</v>
      </c>
      <c r="K176" s="38">
        <f t="shared" si="8"/>
        <v>45</v>
      </c>
      <c r="L176" s="32">
        <f>IFERROR(VLOOKUP(A176,PlayerStats!$B$1:$Z$999,MATCH("xG",PlayerStats!$B$2:$Z$2,0),0),0)</f>
        <v>0</v>
      </c>
      <c r="M176" s="32">
        <f>IFERROR(VLOOKUP(B176,PlayerStats!$B$1:$Z$999,MATCH("xG",PlayerStats!$B$2:$Z$2,0),0),0)</f>
        <v>0</v>
      </c>
      <c r="N176" s="32">
        <f>IFERROR(VLOOKUP(C176,PlayerStats!$B$1:$Z$999,MATCH("xG",PlayerStats!$B$2:$Z$2,0),0),0)</f>
        <v>0</v>
      </c>
      <c r="O176" s="32">
        <f>IFERROR(VLOOKUP(D176,PlayerStats!$B$1:$Z$999,MATCH("xG",PlayerStats!$B$2:$Z$2,0),0),0)</f>
        <v>0</v>
      </c>
      <c r="P176" s="40">
        <f t="shared" si="9"/>
        <v>0</v>
      </c>
      <c r="Q176" s="32">
        <f>IFERROR(VLOOKUP(A176,PlayerStats!$B$1:$Z$999,MATCH("xAG",PlayerStats!$B$2:$Z$2,0),0),0)</f>
        <v>0</v>
      </c>
      <c r="R176" s="32">
        <f>IFERROR(VLOOKUP(B176,PlayerStats!$B$1:$Z$999,MATCH("xAG",PlayerStats!$B$2:$Z$2,0),0),0)</f>
        <v>0</v>
      </c>
      <c r="S176" s="32">
        <f>IFERROR(VLOOKUP(C176,PlayerStats!$B$1:$Z$999,MATCH("xAG",PlayerStats!$B$2:$Z$2,0),0),0)</f>
        <v>0</v>
      </c>
      <c r="T176" s="32">
        <f>IFERROR(VLOOKUP(D176,PlayerStats!$B$1:$Z$999,MATCH("xAG",PlayerStats!$B$2:$Z$2,0),0),0)</f>
        <v>0</v>
      </c>
      <c r="U176" s="40">
        <f t="shared" si="10"/>
        <v>0</v>
      </c>
      <c r="V176" s="42">
        <f t="shared" si="11"/>
        <v>1</v>
      </c>
      <c r="X176" s="43" t="str">
        <f>API!M176&amp;" "&amp;API!V176</f>
        <v>Josh Cullen</v>
      </c>
      <c r="Y176" s="43">
        <f>API!AC176</f>
        <v>2</v>
      </c>
    </row>
    <row r="177" spans="1:25">
      <c r="A177" s="32" t="str">
        <f>IF([1]FINAL!A177=0,"",[1]FINAL!A177)</f>
        <v>Kai Havertz</v>
      </c>
      <c r="B177" s="32" t="str">
        <f>IF([1]FINAL!B177=0,"",[1]FINAL!B177)</f>
        <v>Havertz</v>
      </c>
      <c r="C177" s="32" t="str">
        <f>IF([1]FINAL!C177=0,"",[1]FINAL!C177)</f>
        <v/>
      </c>
      <c r="D177" s="32" t="str">
        <f>IF([1]FINAL!D177=0,"",[1]FINAL!D177)</f>
        <v/>
      </c>
      <c r="E177" s="43" t="str">
        <f>[1]FINAL!M177</f>
        <v>ARS</v>
      </c>
      <c r="F177" s="44">
        <f>IFERROR(VLOOKUP($E177,Table2!$B$1:$C$21,MATCH("MP",Table2!$B$1:$C$1,0),0),"")</f>
        <v>1</v>
      </c>
      <c r="G177" s="33">
        <f>IFERROR(VLOOKUP(A177,PlayingTime!$B$1:$Z$999,MATCH("Min",PlayingTime!$B$2:$Z$2,0),0),0)</f>
        <v>90</v>
      </c>
      <c r="H177" s="33">
        <f>IFERROR(VLOOKUP(B177,PlayingTime!$B$1:$Z$999,MATCH("Min",PlayingTime!$B$2:$Z$2,0),0),0)</f>
        <v>0</v>
      </c>
      <c r="I177" s="33">
        <f>IFERROR(VLOOKUP(C177,PlayingTime!$B$1:$Z$999,MATCH("Min",PlayingTime!$B$2:$Z$2,0),0),0)</f>
        <v>0</v>
      </c>
      <c r="J177" s="33">
        <f>IFERROR(VLOOKUP(D177,PlayingTime!$B$1:$Z$999,MATCH("Min",PlayingTime!$B$2:$Z$2,0),0),0)</f>
        <v>0</v>
      </c>
      <c r="K177" s="38">
        <f t="shared" si="8"/>
        <v>90</v>
      </c>
      <c r="L177" s="32">
        <f>IFERROR(VLOOKUP(A177,PlayerStats!$B$1:$Z$999,MATCH("xG",PlayerStats!$B$2:$Z$2,0),0),0)</f>
        <v>0.1</v>
      </c>
      <c r="M177" s="32">
        <f>IFERROR(VLOOKUP(B177,PlayerStats!$B$1:$Z$999,MATCH("xG",PlayerStats!$B$2:$Z$2,0),0),0)</f>
        <v>0</v>
      </c>
      <c r="N177" s="32">
        <f>IFERROR(VLOOKUP(C177,PlayerStats!$B$1:$Z$999,MATCH("xG",PlayerStats!$B$2:$Z$2,0),0),0)</f>
        <v>0</v>
      </c>
      <c r="O177" s="32">
        <f>IFERROR(VLOOKUP(D177,PlayerStats!$B$1:$Z$999,MATCH("xG",PlayerStats!$B$2:$Z$2,0),0),0)</f>
        <v>0</v>
      </c>
      <c r="P177" s="40">
        <f t="shared" si="9"/>
        <v>0.1</v>
      </c>
      <c r="Q177" s="32">
        <f>IFERROR(VLOOKUP(A177,PlayerStats!$B$1:$Z$999,MATCH("xAG",PlayerStats!$B$2:$Z$2,0),0),0)</f>
        <v>0.2</v>
      </c>
      <c r="R177" s="32">
        <f>IFERROR(VLOOKUP(B177,PlayerStats!$B$1:$Z$999,MATCH("xAG",PlayerStats!$B$2:$Z$2,0),0),0)</f>
        <v>0</v>
      </c>
      <c r="S177" s="32">
        <f>IFERROR(VLOOKUP(C177,PlayerStats!$B$1:$Z$999,MATCH("xAG",PlayerStats!$B$2:$Z$2,0),0),0)</f>
        <v>0</v>
      </c>
      <c r="T177" s="32">
        <f>IFERROR(VLOOKUP(D177,PlayerStats!$B$1:$Z$999,MATCH("xAG",PlayerStats!$B$2:$Z$2,0),0),0)</f>
        <v>0</v>
      </c>
      <c r="U177" s="40">
        <f t="shared" si="10"/>
        <v>0.2</v>
      </c>
      <c r="V177" s="42">
        <f t="shared" si="11"/>
        <v>2</v>
      </c>
      <c r="X177" s="43" t="str">
        <f>API!M177&amp;" "&amp;API!V177</f>
        <v>CJ Egan-Riley</v>
      </c>
      <c r="Y177" s="43">
        <f>API!AC177</f>
        <v>0</v>
      </c>
    </row>
    <row r="178" spans="1:25">
      <c r="A178" s="32" t="str">
        <f>IF([1]FINAL!A178=0,"",[1]FINAL!A178)</f>
        <v>Joe Rothwell</v>
      </c>
      <c r="B178" s="32" t="str">
        <f>IF([1]FINAL!B178=0,"",[1]FINAL!B178)</f>
        <v>Rothwell</v>
      </c>
      <c r="C178" s="32" t="str">
        <f>IF([1]FINAL!C178=0,"",[1]FINAL!C178)</f>
        <v/>
      </c>
      <c r="D178" s="32" t="str">
        <f>IF([1]FINAL!D178=0,"",[1]FINAL!D178)</f>
        <v/>
      </c>
      <c r="E178" s="43" t="str">
        <f>[1]FINAL!M178</f>
        <v>BOU</v>
      </c>
      <c r="F178" s="44">
        <f>IFERROR(VLOOKUP($E178,Table2!$B$1:$C$21,MATCH("MP",Table2!$B$1:$C$1,0),0),"")</f>
        <v>1</v>
      </c>
      <c r="G178" s="33">
        <f>IFERROR(VLOOKUP(A178,PlayingTime!$B$1:$Z$999,MATCH("Min",PlayingTime!$B$2:$Z$2,0),0),0)</f>
        <v>90</v>
      </c>
      <c r="H178" s="33">
        <f>IFERROR(VLOOKUP(B178,PlayingTime!$B$1:$Z$999,MATCH("Min",PlayingTime!$B$2:$Z$2,0),0),0)</f>
        <v>0</v>
      </c>
      <c r="I178" s="33">
        <f>IFERROR(VLOOKUP(C178,PlayingTime!$B$1:$Z$999,MATCH("Min",PlayingTime!$B$2:$Z$2,0),0),0)</f>
        <v>0</v>
      </c>
      <c r="J178" s="33">
        <f>IFERROR(VLOOKUP(D178,PlayingTime!$B$1:$Z$999,MATCH("Min",PlayingTime!$B$2:$Z$2,0),0),0)</f>
        <v>0</v>
      </c>
      <c r="K178" s="38">
        <f t="shared" si="8"/>
        <v>90</v>
      </c>
      <c r="L178" s="32">
        <f>IFERROR(VLOOKUP(A178,PlayerStats!$B$1:$Z$999,MATCH("xG",PlayerStats!$B$2:$Z$2,0),0),0)</f>
        <v>0</v>
      </c>
      <c r="M178" s="32">
        <f>IFERROR(VLOOKUP(B178,PlayerStats!$B$1:$Z$999,MATCH("xG",PlayerStats!$B$2:$Z$2,0),0),0)</f>
        <v>0</v>
      </c>
      <c r="N178" s="32">
        <f>IFERROR(VLOOKUP(C178,PlayerStats!$B$1:$Z$999,MATCH("xG",PlayerStats!$B$2:$Z$2,0),0),0)</f>
        <v>0</v>
      </c>
      <c r="O178" s="32">
        <f>IFERROR(VLOOKUP(D178,PlayerStats!$B$1:$Z$999,MATCH("xG",PlayerStats!$B$2:$Z$2,0),0),0)</f>
        <v>0</v>
      </c>
      <c r="P178" s="40">
        <f t="shared" si="9"/>
        <v>0</v>
      </c>
      <c r="Q178" s="32">
        <f>IFERROR(VLOOKUP(A178,PlayerStats!$B$1:$Z$999,MATCH("xAG",PlayerStats!$B$2:$Z$2,0),0),0)</f>
        <v>0</v>
      </c>
      <c r="R178" s="32">
        <f>IFERROR(VLOOKUP(B178,PlayerStats!$B$1:$Z$999,MATCH("xAG",PlayerStats!$B$2:$Z$2,0),0),0)</f>
        <v>0</v>
      </c>
      <c r="S178" s="32">
        <f>IFERROR(VLOOKUP(C178,PlayerStats!$B$1:$Z$999,MATCH("xAG",PlayerStats!$B$2:$Z$2,0),0),0)</f>
        <v>0</v>
      </c>
      <c r="T178" s="32">
        <f>IFERROR(VLOOKUP(D178,PlayerStats!$B$1:$Z$999,MATCH("xAG",PlayerStats!$B$2:$Z$2,0),0),0)</f>
        <v>0</v>
      </c>
      <c r="U178" s="40">
        <f t="shared" si="10"/>
        <v>0</v>
      </c>
      <c r="V178" s="42">
        <f t="shared" si="11"/>
        <v>2</v>
      </c>
      <c r="X178" s="43" t="str">
        <f>API!M178&amp;" "&amp;API!V178</f>
        <v>Hjalmar Ekdal</v>
      </c>
      <c r="Y178" s="43">
        <f>API!AC178</f>
        <v>0</v>
      </c>
    </row>
    <row r="179" spans="1:25">
      <c r="A179" s="32" t="str">
        <f>IF([1]FINAL!A179=0,"",[1]FINAL!A179)</f>
        <v>Cheick Doucouré</v>
      </c>
      <c r="B179" s="32" t="str">
        <f>IF([1]FINAL!B179=0,"",[1]FINAL!B179)</f>
        <v>C.Doucouré</v>
      </c>
      <c r="C179" s="32" t="str">
        <f>IF([1]FINAL!C179=0,"",[1]FINAL!C179)</f>
        <v>C.Doucoure</v>
      </c>
      <c r="D179" s="32" t="str">
        <f>IF([1]FINAL!D179=0,"",[1]FINAL!D179)</f>
        <v>Abdoulaye Doucoure</v>
      </c>
      <c r="E179" s="43" t="str">
        <f>[1]FINAL!M179</f>
        <v>CRY</v>
      </c>
      <c r="F179" s="44">
        <f>IFERROR(VLOOKUP($E179,Table2!$B$1:$C$21,MATCH("MP",Table2!$B$1:$C$1,0),0),"")</f>
        <v>1</v>
      </c>
      <c r="G179" s="33">
        <f>IFERROR(VLOOKUP(A179,PlayingTime!$B$1:$Z$999,MATCH("Min",PlayingTime!$B$2:$Z$2,0),0),0)</f>
        <v>90</v>
      </c>
      <c r="H179" s="33">
        <f>IFERROR(VLOOKUP(B179,PlayingTime!$B$1:$Z$999,MATCH("Min",PlayingTime!$B$2:$Z$2,0),0),0)</f>
        <v>0</v>
      </c>
      <c r="I179" s="33">
        <f>IFERROR(VLOOKUP(C179,PlayingTime!$B$1:$Z$999,MATCH("Min",PlayingTime!$B$2:$Z$2,0),0),0)</f>
        <v>0</v>
      </c>
      <c r="J179" s="33">
        <f>IFERROR(VLOOKUP(D179,PlayingTime!$B$1:$Z$999,MATCH("Min",PlayingTime!$B$2:$Z$2,0),0),0)</f>
        <v>0</v>
      </c>
      <c r="K179" s="38">
        <f t="shared" si="8"/>
        <v>90</v>
      </c>
      <c r="L179" s="32">
        <f>IFERROR(VLOOKUP(A179,PlayerStats!$B$1:$Z$999,MATCH("xG",PlayerStats!$B$2:$Z$2,0),0),0)</f>
        <v>0</v>
      </c>
      <c r="M179" s="32">
        <f>IFERROR(VLOOKUP(B179,PlayerStats!$B$1:$Z$999,MATCH("xG",PlayerStats!$B$2:$Z$2,0),0),0)</f>
        <v>0</v>
      </c>
      <c r="N179" s="32">
        <f>IFERROR(VLOOKUP(C179,PlayerStats!$B$1:$Z$999,MATCH("xG",PlayerStats!$B$2:$Z$2,0),0),0)</f>
        <v>0</v>
      </c>
      <c r="O179" s="32">
        <f>IFERROR(VLOOKUP(D179,PlayerStats!$B$1:$Z$999,MATCH("xG",PlayerStats!$B$2:$Z$2,0),0),0)</f>
        <v>0</v>
      </c>
      <c r="P179" s="40">
        <f t="shared" si="9"/>
        <v>0</v>
      </c>
      <c r="Q179" s="32">
        <f>IFERROR(VLOOKUP(A179,PlayerStats!$B$1:$Z$999,MATCH("xAG",PlayerStats!$B$2:$Z$2,0),0),0)</f>
        <v>0.1</v>
      </c>
      <c r="R179" s="32">
        <f>IFERROR(VLOOKUP(B179,PlayerStats!$B$1:$Z$999,MATCH("xAG",PlayerStats!$B$2:$Z$2,0),0),0)</f>
        <v>0</v>
      </c>
      <c r="S179" s="32">
        <f>IFERROR(VLOOKUP(C179,PlayerStats!$B$1:$Z$999,MATCH("xAG",PlayerStats!$B$2:$Z$2,0),0),0)</f>
        <v>0</v>
      </c>
      <c r="T179" s="32">
        <f>IFERROR(VLOOKUP(D179,PlayerStats!$B$1:$Z$999,MATCH("xAG",PlayerStats!$B$2:$Z$2,0),0),0)</f>
        <v>0</v>
      </c>
      <c r="U179" s="40">
        <f t="shared" si="10"/>
        <v>0.1</v>
      </c>
      <c r="V179" s="42">
        <f t="shared" si="11"/>
        <v>3</v>
      </c>
      <c r="X179" s="43" t="str">
        <f>API!M179&amp;" "&amp;API!V179</f>
        <v>Lyle Foster</v>
      </c>
      <c r="Y179" s="43">
        <f>API!AC179</f>
        <v>2</v>
      </c>
    </row>
    <row r="180" spans="1:25">
      <c r="A180" s="32" t="str">
        <f>IF([1]FINAL!A180=0,"",[1]FINAL!A180)</f>
        <v>Kenny Tete</v>
      </c>
      <c r="B180" s="32" t="str">
        <f>IF([1]FINAL!B180=0,"",[1]FINAL!B180)</f>
        <v>Tete</v>
      </c>
      <c r="C180" s="32" t="str">
        <f>IF([1]FINAL!C180=0,"",[1]FINAL!C180)</f>
        <v/>
      </c>
      <c r="D180" s="32" t="str">
        <f>IF([1]FINAL!D180=0,"",[1]FINAL!D180)</f>
        <v/>
      </c>
      <c r="E180" s="43" t="str">
        <f>[1]FINAL!M180</f>
        <v>FUL</v>
      </c>
      <c r="F180" s="44">
        <f>IFERROR(VLOOKUP($E180,Table2!$B$1:$C$21,MATCH("MP",Table2!$B$1:$C$1,0),0),"")</f>
        <v>1</v>
      </c>
      <c r="G180" s="33">
        <f>IFERROR(VLOOKUP(A180,PlayingTime!$B$1:$Z$999,MATCH("Min",PlayingTime!$B$2:$Z$2,0),0),0)</f>
        <v>90</v>
      </c>
      <c r="H180" s="33">
        <f>IFERROR(VLOOKUP(B180,PlayingTime!$B$1:$Z$999,MATCH("Min",PlayingTime!$B$2:$Z$2,0),0),0)</f>
        <v>0</v>
      </c>
      <c r="I180" s="33">
        <f>IFERROR(VLOOKUP(C180,PlayingTime!$B$1:$Z$999,MATCH("Min",PlayingTime!$B$2:$Z$2,0),0),0)</f>
        <v>0</v>
      </c>
      <c r="J180" s="33">
        <f>IFERROR(VLOOKUP(D180,PlayingTime!$B$1:$Z$999,MATCH("Min",PlayingTime!$B$2:$Z$2,0),0),0)</f>
        <v>0</v>
      </c>
      <c r="K180" s="38">
        <f t="shared" si="8"/>
        <v>90</v>
      </c>
      <c r="L180" s="32">
        <f>IFERROR(VLOOKUP(A180,PlayerStats!$B$1:$Z$999,MATCH("xG",PlayerStats!$B$2:$Z$2,0),0),0)</f>
        <v>0</v>
      </c>
      <c r="M180" s="32">
        <f>IFERROR(VLOOKUP(B180,PlayerStats!$B$1:$Z$999,MATCH("xG",PlayerStats!$B$2:$Z$2,0),0),0)</f>
        <v>0</v>
      </c>
      <c r="N180" s="32">
        <f>IFERROR(VLOOKUP(C180,PlayerStats!$B$1:$Z$999,MATCH("xG",PlayerStats!$B$2:$Z$2,0),0),0)</f>
        <v>0</v>
      </c>
      <c r="O180" s="32">
        <f>IFERROR(VLOOKUP(D180,PlayerStats!$B$1:$Z$999,MATCH("xG",PlayerStats!$B$2:$Z$2,0),0),0)</f>
        <v>0</v>
      </c>
      <c r="P180" s="40">
        <f t="shared" si="9"/>
        <v>0</v>
      </c>
      <c r="Q180" s="32">
        <f>IFERROR(VLOOKUP(A180,PlayerStats!$B$1:$Z$999,MATCH("xAG",PlayerStats!$B$2:$Z$2,0),0),0)</f>
        <v>0.1</v>
      </c>
      <c r="R180" s="32">
        <f>IFERROR(VLOOKUP(B180,PlayerStats!$B$1:$Z$999,MATCH("xAG",PlayerStats!$B$2:$Z$2,0),0),0)</f>
        <v>0</v>
      </c>
      <c r="S180" s="32">
        <f>IFERROR(VLOOKUP(C180,PlayerStats!$B$1:$Z$999,MATCH("xAG",PlayerStats!$B$2:$Z$2,0),0),0)</f>
        <v>0</v>
      </c>
      <c r="T180" s="32">
        <f>IFERROR(VLOOKUP(D180,PlayerStats!$B$1:$Z$999,MATCH("xAG",PlayerStats!$B$2:$Z$2,0),0),0)</f>
        <v>0</v>
      </c>
      <c r="U180" s="40">
        <f t="shared" si="10"/>
        <v>0.1</v>
      </c>
      <c r="V180" s="42">
        <f t="shared" si="11"/>
        <v>5</v>
      </c>
      <c r="X180" s="43" t="str">
        <f>API!M180&amp;" "&amp;API!V180</f>
        <v>Denis Franchi</v>
      </c>
      <c r="Y180" s="43">
        <f>API!AC180</f>
        <v>0</v>
      </c>
    </row>
    <row r="181" spans="1:25">
      <c r="A181" s="32" t="str">
        <f>IF([1]FINAL!A181=0,"",[1]FINAL!A181)</f>
        <v>Ryan Christie</v>
      </c>
      <c r="B181" s="32" t="str">
        <f>IF([1]FINAL!B181=0,"",[1]FINAL!B181)</f>
        <v>Christie</v>
      </c>
      <c r="C181" s="32" t="str">
        <f>IF([1]FINAL!C181=0,"",[1]FINAL!C181)</f>
        <v/>
      </c>
      <c r="D181" s="32" t="str">
        <f>IF([1]FINAL!D181=0,"",[1]FINAL!D181)</f>
        <v/>
      </c>
      <c r="E181" s="43" t="str">
        <f>[1]FINAL!M181</f>
        <v>BOU</v>
      </c>
      <c r="F181" s="44">
        <f>IFERROR(VLOOKUP($E181,Table2!$B$1:$C$21,MATCH("MP",Table2!$B$1:$C$1,0),0),"")</f>
        <v>1</v>
      </c>
      <c r="G181" s="33">
        <f>IFERROR(VLOOKUP(A181,PlayingTime!$B$1:$Z$999,MATCH("Min",PlayingTime!$B$2:$Z$2,0),0),0)</f>
        <v>66</v>
      </c>
      <c r="H181" s="33">
        <f>IFERROR(VLOOKUP(B181,PlayingTime!$B$1:$Z$999,MATCH("Min",PlayingTime!$B$2:$Z$2,0),0),0)</f>
        <v>0</v>
      </c>
      <c r="I181" s="33">
        <f>IFERROR(VLOOKUP(C181,PlayingTime!$B$1:$Z$999,MATCH("Min",PlayingTime!$B$2:$Z$2,0),0),0)</f>
        <v>0</v>
      </c>
      <c r="J181" s="33">
        <f>IFERROR(VLOOKUP(D181,PlayingTime!$B$1:$Z$999,MATCH("Min",PlayingTime!$B$2:$Z$2,0),0),0)</f>
        <v>0</v>
      </c>
      <c r="K181" s="38">
        <f t="shared" si="8"/>
        <v>66</v>
      </c>
      <c r="L181" s="32">
        <f>IFERROR(VLOOKUP(A181,PlayerStats!$B$1:$Z$999,MATCH("xG",PlayerStats!$B$2:$Z$2,0),0),0)</f>
        <v>0</v>
      </c>
      <c r="M181" s="32">
        <f>IFERROR(VLOOKUP(B181,PlayerStats!$B$1:$Z$999,MATCH("xG",PlayerStats!$B$2:$Z$2,0),0),0)</f>
        <v>0</v>
      </c>
      <c r="N181" s="32">
        <f>IFERROR(VLOOKUP(C181,PlayerStats!$B$1:$Z$999,MATCH("xG",PlayerStats!$B$2:$Z$2,0),0),0)</f>
        <v>0</v>
      </c>
      <c r="O181" s="32">
        <f>IFERROR(VLOOKUP(D181,PlayerStats!$B$1:$Z$999,MATCH("xG",PlayerStats!$B$2:$Z$2,0),0),0)</f>
        <v>0</v>
      </c>
      <c r="P181" s="40">
        <f t="shared" si="9"/>
        <v>0</v>
      </c>
      <c r="Q181" s="32">
        <f>IFERROR(VLOOKUP(A181,PlayerStats!$B$1:$Z$999,MATCH("xAG",PlayerStats!$B$2:$Z$2,0),0),0)</f>
        <v>0</v>
      </c>
      <c r="R181" s="32">
        <f>IFERROR(VLOOKUP(B181,PlayerStats!$B$1:$Z$999,MATCH("xAG",PlayerStats!$B$2:$Z$2,0),0),0)</f>
        <v>0</v>
      </c>
      <c r="S181" s="32">
        <f>IFERROR(VLOOKUP(C181,PlayerStats!$B$1:$Z$999,MATCH("xAG",PlayerStats!$B$2:$Z$2,0),0),0)</f>
        <v>0</v>
      </c>
      <c r="T181" s="32">
        <f>IFERROR(VLOOKUP(D181,PlayerStats!$B$1:$Z$999,MATCH("xAG",PlayerStats!$B$2:$Z$2,0),0),0)</f>
        <v>0</v>
      </c>
      <c r="U181" s="40">
        <f t="shared" si="10"/>
        <v>0</v>
      </c>
      <c r="V181" s="42">
        <f t="shared" si="11"/>
        <v>2</v>
      </c>
      <c r="X181" s="43" t="str">
        <f>API!M181&amp;" "&amp;API!V181</f>
        <v>Jóhann Berg Gudmundsson</v>
      </c>
      <c r="Y181" s="43">
        <f>API!AC181</f>
        <v>0</v>
      </c>
    </row>
    <row r="182" spans="1:25">
      <c r="A182" s="32" t="str">
        <f>IF([1]FINAL!A182=0,"",[1]FINAL!A182)</f>
        <v>Kevin De Bruyne</v>
      </c>
      <c r="B182" s="32" t="str">
        <f>IF([1]FINAL!B182=0,"",[1]FINAL!B182)</f>
        <v>De Bruyne</v>
      </c>
      <c r="C182" s="32" t="str">
        <f>IF([1]FINAL!C182=0,"",[1]FINAL!C182)</f>
        <v/>
      </c>
      <c r="D182" s="32" t="str">
        <f>IF([1]FINAL!D182=0,"",[1]FINAL!D182)</f>
        <v/>
      </c>
      <c r="E182" s="43" t="str">
        <f>[1]FINAL!M182</f>
        <v>MCI</v>
      </c>
      <c r="F182" s="44">
        <f>IFERROR(VLOOKUP($E182,Table2!$B$1:$C$21,MATCH("MP",Table2!$B$1:$C$1,0),0),"")</f>
        <v>1</v>
      </c>
      <c r="G182" s="33">
        <f>IFERROR(VLOOKUP(A182,PlayingTime!$B$1:$Z$999,MATCH("Min",PlayingTime!$B$2:$Z$2,0),0),0)</f>
        <v>22</v>
      </c>
      <c r="H182" s="33">
        <f>IFERROR(VLOOKUP(B182,PlayingTime!$B$1:$Z$999,MATCH("Min",PlayingTime!$B$2:$Z$2,0),0),0)</f>
        <v>0</v>
      </c>
      <c r="I182" s="33">
        <f>IFERROR(VLOOKUP(C182,PlayingTime!$B$1:$Z$999,MATCH("Min",PlayingTime!$B$2:$Z$2,0),0),0)</f>
        <v>0</v>
      </c>
      <c r="J182" s="33">
        <f>IFERROR(VLOOKUP(D182,PlayingTime!$B$1:$Z$999,MATCH("Min",PlayingTime!$B$2:$Z$2,0),0),0)</f>
        <v>0</v>
      </c>
      <c r="K182" s="38">
        <f t="shared" si="8"/>
        <v>22</v>
      </c>
      <c r="L182" s="32">
        <f>IFERROR(VLOOKUP(A182,PlayerStats!$B$1:$Z$999,MATCH("xG",PlayerStats!$B$2:$Z$2,0),0),0)</f>
        <v>0</v>
      </c>
      <c r="M182" s="32">
        <f>IFERROR(VLOOKUP(B182,PlayerStats!$B$1:$Z$999,MATCH("xG",PlayerStats!$B$2:$Z$2,0),0),0)</f>
        <v>0</v>
      </c>
      <c r="N182" s="32">
        <f>IFERROR(VLOOKUP(C182,PlayerStats!$B$1:$Z$999,MATCH("xG",PlayerStats!$B$2:$Z$2,0),0),0)</f>
        <v>0</v>
      </c>
      <c r="O182" s="32">
        <f>IFERROR(VLOOKUP(D182,PlayerStats!$B$1:$Z$999,MATCH("xG",PlayerStats!$B$2:$Z$2,0),0),0)</f>
        <v>0</v>
      </c>
      <c r="P182" s="40">
        <f t="shared" si="9"/>
        <v>0</v>
      </c>
      <c r="Q182" s="32">
        <f>IFERROR(VLOOKUP(A182,PlayerStats!$B$1:$Z$999,MATCH("xAG",PlayerStats!$B$2:$Z$2,0),0),0)</f>
        <v>0.2</v>
      </c>
      <c r="R182" s="32">
        <f>IFERROR(VLOOKUP(B182,PlayerStats!$B$1:$Z$999,MATCH("xAG",PlayerStats!$B$2:$Z$2,0),0),0)</f>
        <v>0</v>
      </c>
      <c r="S182" s="32">
        <f>IFERROR(VLOOKUP(C182,PlayerStats!$B$1:$Z$999,MATCH("xAG",PlayerStats!$B$2:$Z$2,0),0),0)</f>
        <v>0</v>
      </c>
      <c r="T182" s="32">
        <f>IFERROR(VLOOKUP(D182,PlayerStats!$B$1:$Z$999,MATCH("xAG",PlayerStats!$B$2:$Z$2,0),0),0)</f>
        <v>0</v>
      </c>
      <c r="U182" s="40">
        <f t="shared" si="10"/>
        <v>0.2</v>
      </c>
      <c r="V182" s="42">
        <f t="shared" si="11"/>
        <v>1</v>
      </c>
      <c r="X182" s="43" t="str">
        <f>API!M182&amp;" "&amp;API!V182</f>
        <v>Luke McNally</v>
      </c>
      <c r="Y182" s="43">
        <f>API!AC182</f>
        <v>0</v>
      </c>
    </row>
    <row r="183" spans="1:25">
      <c r="A183" s="32" t="str">
        <f>IF([1]FINAL!A183=0,"",[1]FINAL!A183)</f>
        <v>James Tarkowski</v>
      </c>
      <c r="B183" s="32" t="str">
        <f>IF([1]FINAL!B183=0,"",[1]FINAL!B183)</f>
        <v>Tarkowski</v>
      </c>
      <c r="C183" s="32" t="str">
        <f>IF([1]FINAL!C183=0,"",[1]FINAL!C183)</f>
        <v/>
      </c>
      <c r="D183" s="32" t="str">
        <f>IF([1]FINAL!D183=0,"",[1]FINAL!D183)</f>
        <v/>
      </c>
      <c r="E183" s="43" t="str">
        <f>[1]FINAL!M183</f>
        <v>EVE</v>
      </c>
      <c r="F183" s="44">
        <f>IFERROR(VLOOKUP($E183,Table2!$B$1:$C$21,MATCH("MP",Table2!$B$1:$C$1,0),0),"")</f>
        <v>1</v>
      </c>
      <c r="G183" s="33">
        <f>IFERROR(VLOOKUP(A183,PlayingTime!$B$1:$Z$999,MATCH("Min",PlayingTime!$B$2:$Z$2,0),0),0)</f>
        <v>90</v>
      </c>
      <c r="H183" s="33">
        <f>IFERROR(VLOOKUP(B183,PlayingTime!$B$1:$Z$999,MATCH("Min",PlayingTime!$B$2:$Z$2,0),0),0)</f>
        <v>0</v>
      </c>
      <c r="I183" s="33">
        <f>IFERROR(VLOOKUP(C183,PlayingTime!$B$1:$Z$999,MATCH("Min",PlayingTime!$B$2:$Z$2,0),0),0)</f>
        <v>0</v>
      </c>
      <c r="J183" s="33">
        <f>IFERROR(VLOOKUP(D183,PlayingTime!$B$1:$Z$999,MATCH("Min",PlayingTime!$B$2:$Z$2,0),0),0)</f>
        <v>0</v>
      </c>
      <c r="K183" s="38">
        <f t="shared" si="8"/>
        <v>90</v>
      </c>
      <c r="L183" s="32">
        <f>IFERROR(VLOOKUP(A183,PlayerStats!$B$1:$Z$999,MATCH("xG",PlayerStats!$B$2:$Z$2,0),0),0)</f>
        <v>0</v>
      </c>
      <c r="M183" s="32">
        <f>IFERROR(VLOOKUP(B183,PlayerStats!$B$1:$Z$999,MATCH("xG",PlayerStats!$B$2:$Z$2,0),0),0)</f>
        <v>0</v>
      </c>
      <c r="N183" s="32">
        <f>IFERROR(VLOOKUP(C183,PlayerStats!$B$1:$Z$999,MATCH("xG",PlayerStats!$B$2:$Z$2,0),0),0)</f>
        <v>0</v>
      </c>
      <c r="O183" s="32">
        <f>IFERROR(VLOOKUP(D183,PlayerStats!$B$1:$Z$999,MATCH("xG",PlayerStats!$B$2:$Z$2,0),0),0)</f>
        <v>0</v>
      </c>
      <c r="P183" s="40">
        <f t="shared" si="9"/>
        <v>0</v>
      </c>
      <c r="Q183" s="32">
        <f>IFERROR(VLOOKUP(A183,PlayerStats!$B$1:$Z$999,MATCH("xAG",PlayerStats!$B$2:$Z$2,0),0),0)</f>
        <v>0</v>
      </c>
      <c r="R183" s="32">
        <f>IFERROR(VLOOKUP(B183,PlayerStats!$B$1:$Z$999,MATCH("xAG",PlayerStats!$B$2:$Z$2,0),0),0)</f>
        <v>0</v>
      </c>
      <c r="S183" s="32">
        <f>IFERROR(VLOOKUP(C183,PlayerStats!$B$1:$Z$999,MATCH("xAG",PlayerStats!$B$2:$Z$2,0),0),0)</f>
        <v>0</v>
      </c>
      <c r="T183" s="32">
        <f>IFERROR(VLOOKUP(D183,PlayerStats!$B$1:$Z$999,MATCH("xAG",PlayerStats!$B$2:$Z$2,0),0),0)</f>
        <v>0</v>
      </c>
      <c r="U183" s="40">
        <f t="shared" si="10"/>
        <v>0</v>
      </c>
      <c r="V183" s="42">
        <f t="shared" si="11"/>
        <v>2</v>
      </c>
      <c r="X183" s="43" t="str">
        <f>API!M183&amp;" "&amp;API!V183</f>
        <v>Arijanet Muric</v>
      </c>
      <c r="Y183" s="43">
        <f>API!AC183</f>
        <v>0</v>
      </c>
    </row>
    <row r="184" spans="1:25">
      <c r="A184" s="32" t="str">
        <f>IF([1]FINAL!A184=0,"",[1]FINAL!A184)</f>
        <v>José Malheiro de Sá</v>
      </c>
      <c r="B184" s="32" t="str">
        <f>IF([1]FINAL!B184=0,"",[1]FINAL!B184)</f>
        <v>José Sá</v>
      </c>
      <c r="C184" s="32" t="str">
        <f>IF([1]FINAL!C184=0,"",[1]FINAL!C184)</f>
        <v>Sa</v>
      </c>
      <c r="D184" s="32" t="str">
        <f>IF([1]FINAL!D184=0,"",[1]FINAL!D184)</f>
        <v/>
      </c>
      <c r="E184" s="43" t="str">
        <f>[1]FINAL!M184</f>
        <v>WOL</v>
      </c>
      <c r="F184" s="44">
        <f>IFERROR(VLOOKUP($E184,Table2!$B$1:$C$21,MATCH("MP",Table2!$B$1:$C$1,0),0),"")</f>
        <v>1</v>
      </c>
      <c r="G184" s="33">
        <f>IFERROR(VLOOKUP(A184,PlayingTime!$B$1:$Z$999,MATCH("Min",PlayingTime!$B$2:$Z$2,0),0),0)</f>
        <v>0</v>
      </c>
      <c r="H184" s="33">
        <f>IFERROR(VLOOKUP(B184,PlayingTime!$B$1:$Z$999,MATCH("Min",PlayingTime!$B$2:$Z$2,0),0),0)</f>
        <v>90</v>
      </c>
      <c r="I184" s="33">
        <f>IFERROR(VLOOKUP(C184,PlayingTime!$B$1:$Z$999,MATCH("Min",PlayingTime!$B$2:$Z$2,0),0),0)</f>
        <v>0</v>
      </c>
      <c r="J184" s="33">
        <f>IFERROR(VLOOKUP(D184,PlayingTime!$B$1:$Z$999,MATCH("Min",PlayingTime!$B$2:$Z$2,0),0),0)</f>
        <v>0</v>
      </c>
      <c r="K184" s="38">
        <f t="shared" si="8"/>
        <v>90</v>
      </c>
      <c r="L184" s="32">
        <f>IFERROR(VLOOKUP(A184,PlayerStats!$B$1:$Z$999,MATCH("xG",PlayerStats!$B$2:$Z$2,0),0),0)</f>
        <v>0</v>
      </c>
      <c r="M184" s="32">
        <f>IFERROR(VLOOKUP(B184,PlayerStats!$B$1:$Z$999,MATCH("xG",PlayerStats!$B$2:$Z$2,0),0),0)</f>
        <v>0</v>
      </c>
      <c r="N184" s="32">
        <f>IFERROR(VLOOKUP(C184,PlayerStats!$B$1:$Z$999,MATCH("xG",PlayerStats!$B$2:$Z$2,0),0),0)</f>
        <v>0</v>
      </c>
      <c r="O184" s="32">
        <f>IFERROR(VLOOKUP(D184,PlayerStats!$B$1:$Z$999,MATCH("xG",PlayerStats!$B$2:$Z$2,0),0),0)</f>
        <v>0</v>
      </c>
      <c r="P184" s="40">
        <f t="shared" si="9"/>
        <v>0</v>
      </c>
      <c r="Q184" s="32">
        <f>IFERROR(VLOOKUP(A184,PlayerStats!$B$1:$Z$999,MATCH("xAG",PlayerStats!$B$2:$Z$2,0),0),0)</f>
        <v>0</v>
      </c>
      <c r="R184" s="32">
        <f>IFERROR(VLOOKUP(B184,PlayerStats!$B$1:$Z$999,MATCH("xAG",PlayerStats!$B$2:$Z$2,0),0),0)</f>
        <v>0</v>
      </c>
      <c r="S184" s="32">
        <f>IFERROR(VLOOKUP(C184,PlayerStats!$B$1:$Z$999,MATCH("xAG",PlayerStats!$B$2:$Z$2,0),0),0)</f>
        <v>0</v>
      </c>
      <c r="T184" s="32">
        <f>IFERROR(VLOOKUP(D184,PlayerStats!$B$1:$Z$999,MATCH("xAG",PlayerStats!$B$2:$Z$2,0),0),0)</f>
        <v>0</v>
      </c>
      <c r="U184" s="40">
        <f t="shared" si="10"/>
        <v>0</v>
      </c>
      <c r="V184" s="42">
        <f t="shared" si="11"/>
        <v>2</v>
      </c>
      <c r="X184" s="43" t="str">
        <f>API!M184&amp;" "&amp;API!V184</f>
        <v>Dara O'Shea</v>
      </c>
      <c r="Y184" s="43">
        <f>API!AC184</f>
        <v>1</v>
      </c>
    </row>
    <row r="185" spans="1:25">
      <c r="A185" s="32" t="str">
        <f>IF([1]FINAL!A185=0,"",[1]FINAL!A185)</f>
        <v>Harrison Reed</v>
      </c>
      <c r="B185" s="32" t="str">
        <f>IF([1]FINAL!B185=0,"",[1]FINAL!B185)</f>
        <v>Reed</v>
      </c>
      <c r="C185" s="32" t="str">
        <f>IF([1]FINAL!C185=0,"",[1]FINAL!C185)</f>
        <v/>
      </c>
      <c r="D185" s="32" t="str">
        <f>IF([1]FINAL!D185=0,"",[1]FINAL!D185)</f>
        <v/>
      </c>
      <c r="E185" s="43" t="str">
        <f>[1]FINAL!M185</f>
        <v>FUL</v>
      </c>
      <c r="F185" s="44">
        <f>IFERROR(VLOOKUP($E185,Table2!$B$1:$C$21,MATCH("MP",Table2!$B$1:$C$1,0),0),"")</f>
        <v>1</v>
      </c>
      <c r="G185" s="33">
        <f>IFERROR(VLOOKUP(A185,PlayingTime!$B$1:$Z$999,MATCH("Min",PlayingTime!$B$2:$Z$2,0),0),0)</f>
        <v>90</v>
      </c>
      <c r="H185" s="33">
        <f>IFERROR(VLOOKUP(B185,PlayingTime!$B$1:$Z$999,MATCH("Min",PlayingTime!$B$2:$Z$2,0),0),0)</f>
        <v>0</v>
      </c>
      <c r="I185" s="33">
        <f>IFERROR(VLOOKUP(C185,PlayingTime!$B$1:$Z$999,MATCH("Min",PlayingTime!$B$2:$Z$2,0),0),0)</f>
        <v>0</v>
      </c>
      <c r="J185" s="33">
        <f>IFERROR(VLOOKUP(D185,PlayingTime!$B$1:$Z$999,MATCH("Min",PlayingTime!$B$2:$Z$2,0),0),0)</f>
        <v>0</v>
      </c>
      <c r="K185" s="38">
        <f t="shared" si="8"/>
        <v>90</v>
      </c>
      <c r="L185" s="32">
        <f>IFERROR(VLOOKUP(A185,PlayerStats!$B$1:$Z$999,MATCH("xG",PlayerStats!$B$2:$Z$2,0),0),0)</f>
        <v>0</v>
      </c>
      <c r="M185" s="32">
        <f>IFERROR(VLOOKUP(B185,PlayerStats!$B$1:$Z$999,MATCH("xG",PlayerStats!$B$2:$Z$2,0),0),0)</f>
        <v>0</v>
      </c>
      <c r="N185" s="32">
        <f>IFERROR(VLOOKUP(C185,PlayerStats!$B$1:$Z$999,MATCH("xG",PlayerStats!$B$2:$Z$2,0),0),0)</f>
        <v>0</v>
      </c>
      <c r="O185" s="32">
        <f>IFERROR(VLOOKUP(D185,PlayerStats!$B$1:$Z$999,MATCH("xG",PlayerStats!$B$2:$Z$2,0),0),0)</f>
        <v>0</v>
      </c>
      <c r="P185" s="40">
        <f t="shared" si="9"/>
        <v>0</v>
      </c>
      <c r="Q185" s="32">
        <f>IFERROR(VLOOKUP(A185,PlayerStats!$B$1:$Z$999,MATCH("xAG",PlayerStats!$B$2:$Z$2,0),0),0)</f>
        <v>0.1</v>
      </c>
      <c r="R185" s="32">
        <f>IFERROR(VLOOKUP(B185,PlayerStats!$B$1:$Z$999,MATCH("xAG",PlayerStats!$B$2:$Z$2,0),0),0)</f>
        <v>0</v>
      </c>
      <c r="S185" s="32">
        <f>IFERROR(VLOOKUP(C185,PlayerStats!$B$1:$Z$999,MATCH("xAG",PlayerStats!$B$2:$Z$2,0),0),0)</f>
        <v>0</v>
      </c>
      <c r="T185" s="32">
        <f>IFERROR(VLOOKUP(D185,PlayerStats!$B$1:$Z$999,MATCH("xAG",PlayerStats!$B$2:$Z$2,0),0),0)</f>
        <v>0</v>
      </c>
      <c r="U185" s="40">
        <f t="shared" si="10"/>
        <v>0.1</v>
      </c>
      <c r="V185" s="42">
        <f t="shared" si="11"/>
        <v>3</v>
      </c>
      <c r="X185" s="43" t="str">
        <f>API!M185&amp;" "&amp;API!V185</f>
        <v>Michael Obafemi</v>
      </c>
      <c r="Y185" s="43">
        <f>API!AC185</f>
        <v>0</v>
      </c>
    </row>
    <row r="186" spans="1:25">
      <c r="A186" s="32" t="str">
        <f>IF([1]FINAL!A186=0,"",[1]FINAL!A186)</f>
        <v>Matt Turner</v>
      </c>
      <c r="B186" s="32" t="str">
        <f>IF([1]FINAL!B186=0,"",[1]FINAL!B186)</f>
        <v>Turner</v>
      </c>
      <c r="C186" s="32" t="str">
        <f>IF([1]FINAL!C186=0,"",[1]FINAL!C186)</f>
        <v/>
      </c>
      <c r="D186" s="32" t="str">
        <f>IF([1]FINAL!D186=0,"",[1]FINAL!D186)</f>
        <v/>
      </c>
      <c r="E186" s="43" t="str">
        <f>[1]FINAL!M186</f>
        <v>NFO</v>
      </c>
      <c r="F186" s="44">
        <f>IFERROR(VLOOKUP($E186,Table2!$B$1:$C$21,MATCH("MP",Table2!$B$1:$C$1,0),0),"")</f>
        <v>1</v>
      </c>
      <c r="G186" s="33">
        <f>IFERROR(VLOOKUP(A186,PlayingTime!$B$1:$Z$999,MATCH("Min",PlayingTime!$B$2:$Z$2,0),0),0)</f>
        <v>90</v>
      </c>
      <c r="H186" s="33">
        <f>IFERROR(VLOOKUP(B186,PlayingTime!$B$1:$Z$999,MATCH("Min",PlayingTime!$B$2:$Z$2,0),0),0)</f>
        <v>0</v>
      </c>
      <c r="I186" s="33">
        <f>IFERROR(VLOOKUP(C186,PlayingTime!$B$1:$Z$999,MATCH("Min",PlayingTime!$B$2:$Z$2,0),0),0)</f>
        <v>0</v>
      </c>
      <c r="J186" s="33">
        <f>IFERROR(VLOOKUP(D186,PlayingTime!$B$1:$Z$999,MATCH("Min",PlayingTime!$B$2:$Z$2,0),0),0)</f>
        <v>0</v>
      </c>
      <c r="K186" s="38">
        <f t="shared" si="8"/>
        <v>90</v>
      </c>
      <c r="L186" s="32">
        <f>IFERROR(VLOOKUP(A186,PlayerStats!$B$1:$Z$999,MATCH("xG",PlayerStats!$B$2:$Z$2,0),0),0)</f>
        <v>0</v>
      </c>
      <c r="M186" s="32">
        <f>IFERROR(VLOOKUP(B186,PlayerStats!$B$1:$Z$999,MATCH("xG",PlayerStats!$B$2:$Z$2,0),0),0)</f>
        <v>0</v>
      </c>
      <c r="N186" s="32">
        <f>IFERROR(VLOOKUP(C186,PlayerStats!$B$1:$Z$999,MATCH("xG",PlayerStats!$B$2:$Z$2,0),0),0)</f>
        <v>0</v>
      </c>
      <c r="O186" s="32">
        <f>IFERROR(VLOOKUP(D186,PlayerStats!$B$1:$Z$999,MATCH("xG",PlayerStats!$B$2:$Z$2,0),0),0)</f>
        <v>0</v>
      </c>
      <c r="P186" s="40">
        <f t="shared" si="9"/>
        <v>0</v>
      </c>
      <c r="Q186" s="32">
        <f>IFERROR(VLOOKUP(A186,PlayerStats!$B$1:$Z$999,MATCH("xAG",PlayerStats!$B$2:$Z$2,0),0),0)</f>
        <v>0</v>
      </c>
      <c r="R186" s="32">
        <f>IFERROR(VLOOKUP(B186,PlayerStats!$B$1:$Z$999,MATCH("xAG",PlayerStats!$B$2:$Z$2,0),0),0)</f>
        <v>0</v>
      </c>
      <c r="S186" s="32">
        <f>IFERROR(VLOOKUP(C186,PlayerStats!$B$1:$Z$999,MATCH("xAG",PlayerStats!$B$2:$Z$2,0),0),0)</f>
        <v>0</v>
      </c>
      <c r="T186" s="32">
        <f>IFERROR(VLOOKUP(D186,PlayerStats!$B$1:$Z$999,MATCH("xAG",PlayerStats!$B$2:$Z$2,0),0),0)</f>
        <v>0</v>
      </c>
      <c r="U186" s="40">
        <f t="shared" si="10"/>
        <v>0</v>
      </c>
      <c r="V186" s="42">
        <f t="shared" si="11"/>
        <v>2</v>
      </c>
      <c r="X186" s="43" t="str">
        <f>API!M186&amp;" "&amp;API!V186</f>
        <v>Bailey Peacock-Farrell</v>
      </c>
      <c r="Y186" s="43">
        <f>API!AC186</f>
        <v>0</v>
      </c>
    </row>
    <row r="187" spans="1:25">
      <c r="A187" s="32" t="str">
        <f>IF([1]FINAL!A187=0,"",[1]FINAL!A187)</f>
        <v>Raúl Jiménez</v>
      </c>
      <c r="B187" s="32" t="str">
        <f>IF([1]FINAL!B187=0,"",[1]FINAL!B187)</f>
        <v>Raúl</v>
      </c>
      <c r="C187" s="32" t="str">
        <f>IF([1]FINAL!C187=0,"",[1]FINAL!C187)</f>
        <v>Jimenez</v>
      </c>
      <c r="D187" s="32" t="str">
        <f>IF([1]FINAL!D187=0,"",[1]FINAL!D187)</f>
        <v>Raul Jimenez</v>
      </c>
      <c r="E187" s="43" t="str">
        <f>[1]FINAL!M187</f>
        <v>FUL</v>
      </c>
      <c r="F187" s="44">
        <f>IFERROR(VLOOKUP($E187,Table2!$B$1:$C$21,MATCH("MP",Table2!$B$1:$C$1,0),0),"")</f>
        <v>1</v>
      </c>
      <c r="G187" s="33">
        <f>IFERROR(VLOOKUP(A187,PlayingTime!$B$1:$Z$999,MATCH("Min",PlayingTime!$B$2:$Z$2,0),0),0)</f>
        <v>57</v>
      </c>
      <c r="H187" s="33">
        <f>IFERROR(VLOOKUP(B187,PlayingTime!$B$1:$Z$999,MATCH("Min",PlayingTime!$B$2:$Z$2,0),0),0)</f>
        <v>0</v>
      </c>
      <c r="I187" s="33">
        <f>IFERROR(VLOOKUP(C187,PlayingTime!$B$1:$Z$999,MATCH("Min",PlayingTime!$B$2:$Z$2,0),0),0)</f>
        <v>0</v>
      </c>
      <c r="J187" s="33">
        <f>IFERROR(VLOOKUP(D187,PlayingTime!$B$1:$Z$999,MATCH("Min",PlayingTime!$B$2:$Z$2,0),0),0)</f>
        <v>0</v>
      </c>
      <c r="K187" s="38">
        <f t="shared" si="8"/>
        <v>57</v>
      </c>
      <c r="L187" s="32">
        <f>IFERROR(VLOOKUP(A187,PlayerStats!$B$1:$Z$999,MATCH("xG",PlayerStats!$B$2:$Z$2,0),0),0)</f>
        <v>0.1</v>
      </c>
      <c r="M187" s="32">
        <f>IFERROR(VLOOKUP(B187,PlayerStats!$B$1:$Z$999,MATCH("xG",PlayerStats!$B$2:$Z$2,0),0),0)</f>
        <v>0</v>
      </c>
      <c r="N187" s="32">
        <f>IFERROR(VLOOKUP(C187,PlayerStats!$B$1:$Z$999,MATCH("xG",PlayerStats!$B$2:$Z$2,0),0),0)</f>
        <v>0</v>
      </c>
      <c r="O187" s="32">
        <f>IFERROR(VLOOKUP(D187,PlayerStats!$B$1:$Z$999,MATCH("xG",PlayerStats!$B$2:$Z$2,0),0),0)</f>
        <v>0</v>
      </c>
      <c r="P187" s="40">
        <f t="shared" si="9"/>
        <v>0.1</v>
      </c>
      <c r="Q187" s="32">
        <f>IFERROR(VLOOKUP(A187,PlayerStats!$B$1:$Z$999,MATCH("xAG",PlayerStats!$B$2:$Z$2,0),0),0)</f>
        <v>0</v>
      </c>
      <c r="R187" s="32">
        <f>IFERROR(VLOOKUP(B187,PlayerStats!$B$1:$Z$999,MATCH("xAG",PlayerStats!$B$2:$Z$2,0),0),0)</f>
        <v>0</v>
      </c>
      <c r="S187" s="32">
        <f>IFERROR(VLOOKUP(C187,PlayerStats!$B$1:$Z$999,MATCH("xAG",PlayerStats!$B$2:$Z$2,0),0),0)</f>
        <v>0</v>
      </c>
      <c r="T187" s="32">
        <f>IFERROR(VLOOKUP(D187,PlayerStats!$B$1:$Z$999,MATCH("xAG",PlayerStats!$B$2:$Z$2,0),0),0)</f>
        <v>0</v>
      </c>
      <c r="U187" s="40">
        <f t="shared" si="10"/>
        <v>0</v>
      </c>
      <c r="V187" s="42">
        <f t="shared" si="11"/>
        <v>1</v>
      </c>
      <c r="X187" s="43" t="str">
        <f>API!M187&amp;" "&amp;API!V187</f>
        <v>Connor Roberts</v>
      </c>
      <c r="Y187" s="43">
        <f>API!AC187</f>
        <v>1</v>
      </c>
    </row>
    <row r="188" spans="1:25">
      <c r="A188" s="32" t="str">
        <f>IF([1]FINAL!A188=0,"",[1]FINAL!A188)</f>
        <v>Marcos Senesi</v>
      </c>
      <c r="B188" s="32" t="str">
        <f>IF([1]FINAL!B188=0,"",[1]FINAL!B188)</f>
        <v>Senesi</v>
      </c>
      <c r="C188" s="32" t="str">
        <f>IF([1]FINAL!C188=0,"",[1]FINAL!C188)</f>
        <v/>
      </c>
      <c r="D188" s="32" t="str">
        <f>IF([1]FINAL!D188=0,"",[1]FINAL!D188)</f>
        <v/>
      </c>
      <c r="E188" s="43" t="str">
        <f>[1]FINAL!M188</f>
        <v>BOU</v>
      </c>
      <c r="F188" s="44">
        <f>IFERROR(VLOOKUP($E188,Table2!$B$1:$C$21,MATCH("MP",Table2!$B$1:$C$1,0),0),"")</f>
        <v>1</v>
      </c>
      <c r="G188" s="33">
        <f>IFERROR(VLOOKUP(A188,PlayingTime!$B$1:$Z$999,MATCH("Min",PlayingTime!$B$2:$Z$2,0),0),0)</f>
        <v>59</v>
      </c>
      <c r="H188" s="33">
        <f>IFERROR(VLOOKUP(B188,PlayingTime!$B$1:$Z$999,MATCH("Min",PlayingTime!$B$2:$Z$2,0),0),0)</f>
        <v>0</v>
      </c>
      <c r="I188" s="33">
        <f>IFERROR(VLOOKUP(C188,PlayingTime!$B$1:$Z$999,MATCH("Min",PlayingTime!$B$2:$Z$2,0),0),0)</f>
        <v>0</v>
      </c>
      <c r="J188" s="33">
        <f>IFERROR(VLOOKUP(D188,PlayingTime!$B$1:$Z$999,MATCH("Min",PlayingTime!$B$2:$Z$2,0),0),0)</f>
        <v>0</v>
      </c>
      <c r="K188" s="38">
        <f t="shared" si="8"/>
        <v>59</v>
      </c>
      <c r="L188" s="32">
        <f>IFERROR(VLOOKUP(A188,PlayerStats!$B$1:$Z$999,MATCH("xG",PlayerStats!$B$2:$Z$2,0),0),0)</f>
        <v>0</v>
      </c>
      <c r="M188" s="32">
        <f>IFERROR(VLOOKUP(B188,PlayerStats!$B$1:$Z$999,MATCH("xG",PlayerStats!$B$2:$Z$2,0),0),0)</f>
        <v>0</v>
      </c>
      <c r="N188" s="32">
        <f>IFERROR(VLOOKUP(C188,PlayerStats!$B$1:$Z$999,MATCH("xG",PlayerStats!$B$2:$Z$2,0),0),0)</f>
        <v>0</v>
      </c>
      <c r="O188" s="32">
        <f>IFERROR(VLOOKUP(D188,PlayerStats!$B$1:$Z$999,MATCH("xG",PlayerStats!$B$2:$Z$2,0),0),0)</f>
        <v>0</v>
      </c>
      <c r="P188" s="40">
        <f t="shared" si="9"/>
        <v>0</v>
      </c>
      <c r="Q188" s="32">
        <f>IFERROR(VLOOKUP(A188,PlayerStats!$B$1:$Z$999,MATCH("xAG",PlayerStats!$B$2:$Z$2,0),0),0)</f>
        <v>0</v>
      </c>
      <c r="R188" s="32">
        <f>IFERROR(VLOOKUP(B188,PlayerStats!$B$1:$Z$999,MATCH("xAG",PlayerStats!$B$2:$Z$2,0),0),0)</f>
        <v>0</v>
      </c>
      <c r="S188" s="32">
        <f>IFERROR(VLOOKUP(C188,PlayerStats!$B$1:$Z$999,MATCH("xAG",PlayerStats!$B$2:$Z$2,0),0),0)</f>
        <v>0</v>
      </c>
      <c r="T188" s="32">
        <f>IFERROR(VLOOKUP(D188,PlayerStats!$B$1:$Z$999,MATCH("xAG",PlayerStats!$B$2:$Z$2,0),0),0)</f>
        <v>0</v>
      </c>
      <c r="U188" s="40">
        <f t="shared" si="10"/>
        <v>0</v>
      </c>
      <c r="V188" s="42">
        <f t="shared" si="11"/>
        <v>1</v>
      </c>
      <c r="X188" s="43" t="str">
        <f>API!M188&amp;" "&amp;API!V188</f>
        <v>Jay Rodriguez</v>
      </c>
      <c r="Y188" s="43">
        <f>API!AC188</f>
        <v>0</v>
      </c>
    </row>
    <row r="189" spans="1:25">
      <c r="A189" s="32" t="str">
        <f>IF([1]FINAL!A189=0,"",[1]FINAL!A189)</f>
        <v>Ashley Young</v>
      </c>
      <c r="B189" s="32" t="str">
        <f>IF([1]FINAL!B189=0,"",[1]FINAL!B189)</f>
        <v>Young</v>
      </c>
      <c r="C189" s="32" t="str">
        <f>IF([1]FINAL!C189=0,"",[1]FINAL!C189)</f>
        <v/>
      </c>
      <c r="D189" s="32" t="str">
        <f>IF([1]FINAL!D189=0,"",[1]FINAL!D189)</f>
        <v/>
      </c>
      <c r="E189" s="43" t="str">
        <f>[1]FINAL!M189</f>
        <v>EVE</v>
      </c>
      <c r="F189" s="44">
        <f>IFERROR(VLOOKUP($E189,Table2!$B$1:$C$21,MATCH("MP",Table2!$B$1:$C$1,0),0),"")</f>
        <v>1</v>
      </c>
      <c r="G189" s="33">
        <f>IFERROR(VLOOKUP(A189,PlayingTime!$B$1:$Z$999,MATCH("Min",PlayingTime!$B$2:$Z$2,0),0),0)</f>
        <v>90</v>
      </c>
      <c r="H189" s="33">
        <f>IFERROR(VLOOKUP(B189,PlayingTime!$B$1:$Z$999,MATCH("Min",PlayingTime!$B$2:$Z$2,0),0),0)</f>
        <v>0</v>
      </c>
      <c r="I189" s="33">
        <f>IFERROR(VLOOKUP(C189,PlayingTime!$B$1:$Z$999,MATCH("Min",PlayingTime!$B$2:$Z$2,0),0),0)</f>
        <v>0</v>
      </c>
      <c r="J189" s="33">
        <f>IFERROR(VLOOKUP(D189,PlayingTime!$B$1:$Z$999,MATCH("Min",PlayingTime!$B$2:$Z$2,0),0),0)</f>
        <v>0</v>
      </c>
      <c r="K189" s="38">
        <f t="shared" si="8"/>
        <v>90</v>
      </c>
      <c r="L189" s="32">
        <f>IFERROR(VLOOKUP(A189,PlayerStats!$B$1:$Z$999,MATCH("xG",PlayerStats!$B$2:$Z$2,0),0),0)</f>
        <v>0</v>
      </c>
      <c r="M189" s="32">
        <f>IFERROR(VLOOKUP(B189,PlayerStats!$B$1:$Z$999,MATCH("xG",PlayerStats!$B$2:$Z$2,0),0),0)</f>
        <v>0</v>
      </c>
      <c r="N189" s="32">
        <f>IFERROR(VLOOKUP(C189,PlayerStats!$B$1:$Z$999,MATCH("xG",PlayerStats!$B$2:$Z$2,0),0),0)</f>
        <v>0</v>
      </c>
      <c r="O189" s="32">
        <f>IFERROR(VLOOKUP(D189,PlayerStats!$B$1:$Z$999,MATCH("xG",PlayerStats!$B$2:$Z$2,0),0),0)</f>
        <v>0</v>
      </c>
      <c r="P189" s="40">
        <f t="shared" si="9"/>
        <v>0</v>
      </c>
      <c r="Q189" s="32">
        <f>IFERROR(VLOOKUP(A189,PlayerStats!$B$1:$Z$999,MATCH("xAG",PlayerStats!$B$2:$Z$2,0),0),0)</f>
        <v>0</v>
      </c>
      <c r="R189" s="32">
        <f>IFERROR(VLOOKUP(B189,PlayerStats!$B$1:$Z$999,MATCH("xAG",PlayerStats!$B$2:$Z$2,0),0),0)</f>
        <v>0</v>
      </c>
      <c r="S189" s="32">
        <f>IFERROR(VLOOKUP(C189,PlayerStats!$B$1:$Z$999,MATCH("xAG",PlayerStats!$B$2:$Z$2,0),0),0)</f>
        <v>0</v>
      </c>
      <c r="T189" s="32">
        <f>IFERROR(VLOOKUP(D189,PlayerStats!$B$1:$Z$999,MATCH("xAG",PlayerStats!$B$2:$Z$2,0),0),0)</f>
        <v>0</v>
      </c>
      <c r="U189" s="40">
        <f t="shared" si="10"/>
        <v>0</v>
      </c>
      <c r="V189" s="42">
        <f t="shared" si="11"/>
        <v>2</v>
      </c>
      <c r="X189" s="43" t="str">
        <f>API!M189&amp;" "&amp;API!V189</f>
        <v>Charlie Taylor</v>
      </c>
      <c r="Y189" s="43">
        <f>API!AC189</f>
        <v>0</v>
      </c>
    </row>
    <row r="190" spans="1:25">
      <c r="A190" s="32" t="str">
        <f>IF([1]FINAL!A190=0,"",[1]FINAL!A190)</f>
        <v>Tim Ream</v>
      </c>
      <c r="B190" s="32" t="str">
        <f>IF([1]FINAL!B190=0,"",[1]FINAL!B190)</f>
        <v>Ream</v>
      </c>
      <c r="C190" s="32" t="str">
        <f>IF([1]FINAL!C190=0,"",[1]FINAL!C190)</f>
        <v/>
      </c>
      <c r="D190" s="32" t="str">
        <f>IF([1]FINAL!D190=0,"",[1]FINAL!D190)</f>
        <v/>
      </c>
      <c r="E190" s="43" t="str">
        <f>[1]FINAL!M190</f>
        <v>FUL</v>
      </c>
      <c r="F190" s="44">
        <f>IFERROR(VLOOKUP($E190,Table2!$B$1:$C$21,MATCH("MP",Table2!$B$1:$C$1,0),0),"")</f>
        <v>1</v>
      </c>
      <c r="G190" s="33">
        <f>IFERROR(VLOOKUP(A190,PlayingTime!$B$1:$Z$999,MATCH("Min",PlayingTime!$B$2:$Z$2,0),0),0)</f>
        <v>90</v>
      </c>
      <c r="H190" s="33">
        <f>IFERROR(VLOOKUP(B190,PlayingTime!$B$1:$Z$999,MATCH("Min",PlayingTime!$B$2:$Z$2,0),0),0)</f>
        <v>0</v>
      </c>
      <c r="I190" s="33">
        <f>IFERROR(VLOOKUP(C190,PlayingTime!$B$1:$Z$999,MATCH("Min",PlayingTime!$B$2:$Z$2,0),0),0)</f>
        <v>0</v>
      </c>
      <c r="J190" s="33">
        <f>IFERROR(VLOOKUP(D190,PlayingTime!$B$1:$Z$999,MATCH("Min",PlayingTime!$B$2:$Z$2,0),0),0)</f>
        <v>0</v>
      </c>
      <c r="K190" s="38">
        <f t="shared" si="8"/>
        <v>90</v>
      </c>
      <c r="L190" s="32">
        <f>IFERROR(VLOOKUP(A190,PlayerStats!$B$1:$Z$999,MATCH("xG",PlayerStats!$B$2:$Z$2,0),0),0)</f>
        <v>0</v>
      </c>
      <c r="M190" s="32">
        <f>IFERROR(VLOOKUP(B190,PlayerStats!$B$1:$Z$999,MATCH("xG",PlayerStats!$B$2:$Z$2,0),0),0)</f>
        <v>0</v>
      </c>
      <c r="N190" s="32">
        <f>IFERROR(VLOOKUP(C190,PlayerStats!$B$1:$Z$999,MATCH("xG",PlayerStats!$B$2:$Z$2,0),0),0)</f>
        <v>0</v>
      </c>
      <c r="O190" s="32">
        <f>IFERROR(VLOOKUP(D190,PlayerStats!$B$1:$Z$999,MATCH("xG",PlayerStats!$B$2:$Z$2,0),0),0)</f>
        <v>0</v>
      </c>
      <c r="P190" s="40">
        <f t="shared" si="9"/>
        <v>0</v>
      </c>
      <c r="Q190" s="32">
        <f>IFERROR(VLOOKUP(A190,PlayerStats!$B$1:$Z$999,MATCH("xAG",PlayerStats!$B$2:$Z$2,0),0),0)</f>
        <v>0</v>
      </c>
      <c r="R190" s="32">
        <f>IFERROR(VLOOKUP(B190,PlayerStats!$B$1:$Z$999,MATCH("xAG",PlayerStats!$B$2:$Z$2,0),0),0)</f>
        <v>0</v>
      </c>
      <c r="S190" s="32">
        <f>IFERROR(VLOOKUP(C190,PlayerStats!$B$1:$Z$999,MATCH("xAG",PlayerStats!$B$2:$Z$2,0),0),0)</f>
        <v>0</v>
      </c>
      <c r="T190" s="32">
        <f>IFERROR(VLOOKUP(D190,PlayerStats!$B$1:$Z$999,MATCH("xAG",PlayerStats!$B$2:$Z$2,0),0),0)</f>
        <v>0</v>
      </c>
      <c r="U190" s="40">
        <f t="shared" si="10"/>
        <v>0</v>
      </c>
      <c r="V190" s="42">
        <f t="shared" si="11"/>
        <v>7</v>
      </c>
      <c r="X190" s="43" t="str">
        <f>API!M190&amp;" "&amp;API!V190</f>
        <v>Bobby Thomas</v>
      </c>
      <c r="Y190" s="43">
        <f>API!AC190</f>
        <v>0</v>
      </c>
    </row>
    <row r="191" spans="1:25">
      <c r="A191" s="32" t="str">
        <f>IF([1]FINAL!A191=0,"",[1]FINAL!A191)</f>
        <v>Nathan Patterson</v>
      </c>
      <c r="B191" s="32" t="str">
        <f>IF([1]FINAL!B191=0,"",[1]FINAL!B191)</f>
        <v>Patterson</v>
      </c>
      <c r="C191" s="32" t="str">
        <f>IF([1]FINAL!C191=0,"",[1]FINAL!C191)</f>
        <v/>
      </c>
      <c r="D191" s="32" t="str">
        <f>IF([1]FINAL!D191=0,"",[1]FINAL!D191)</f>
        <v/>
      </c>
      <c r="E191" s="43" t="str">
        <f>[1]FINAL!M191</f>
        <v>EVE</v>
      </c>
      <c r="F191" s="44">
        <f>IFERROR(VLOOKUP($E191,Table2!$B$1:$C$21,MATCH("MP",Table2!$B$1:$C$1,0),0),"")</f>
        <v>1</v>
      </c>
      <c r="G191" s="33">
        <f>IFERROR(VLOOKUP(A191,PlayingTime!$B$1:$Z$999,MATCH("Min",PlayingTime!$B$2:$Z$2,0),0),0)</f>
        <v>90</v>
      </c>
      <c r="H191" s="33">
        <f>IFERROR(VLOOKUP(B191,PlayingTime!$B$1:$Z$999,MATCH("Min",PlayingTime!$B$2:$Z$2,0),0),0)</f>
        <v>0</v>
      </c>
      <c r="I191" s="33">
        <f>IFERROR(VLOOKUP(C191,PlayingTime!$B$1:$Z$999,MATCH("Min",PlayingTime!$B$2:$Z$2,0),0),0)</f>
        <v>0</v>
      </c>
      <c r="J191" s="33">
        <f>IFERROR(VLOOKUP(D191,PlayingTime!$B$1:$Z$999,MATCH("Min",PlayingTime!$B$2:$Z$2,0),0),0)</f>
        <v>0</v>
      </c>
      <c r="K191" s="38">
        <f t="shared" si="8"/>
        <v>90</v>
      </c>
      <c r="L191" s="32">
        <f>IFERROR(VLOOKUP(A191,PlayerStats!$B$1:$Z$999,MATCH("xG",PlayerStats!$B$2:$Z$2,0),0),0)</f>
        <v>0.3</v>
      </c>
      <c r="M191" s="32">
        <f>IFERROR(VLOOKUP(B191,PlayerStats!$B$1:$Z$999,MATCH("xG",PlayerStats!$B$2:$Z$2,0),0),0)</f>
        <v>0</v>
      </c>
      <c r="N191" s="32">
        <f>IFERROR(VLOOKUP(C191,PlayerStats!$B$1:$Z$999,MATCH("xG",PlayerStats!$B$2:$Z$2,0),0),0)</f>
        <v>0</v>
      </c>
      <c r="O191" s="32">
        <f>IFERROR(VLOOKUP(D191,PlayerStats!$B$1:$Z$999,MATCH("xG",PlayerStats!$B$2:$Z$2,0),0),0)</f>
        <v>0</v>
      </c>
      <c r="P191" s="40">
        <f t="shared" si="9"/>
        <v>0.3</v>
      </c>
      <c r="Q191" s="32">
        <f>IFERROR(VLOOKUP(A191,PlayerStats!$B$1:$Z$999,MATCH("xAG",PlayerStats!$B$2:$Z$2,0),0),0)</f>
        <v>0</v>
      </c>
      <c r="R191" s="32">
        <f>IFERROR(VLOOKUP(B191,PlayerStats!$B$1:$Z$999,MATCH("xAG",PlayerStats!$B$2:$Z$2,0),0),0)</f>
        <v>0</v>
      </c>
      <c r="S191" s="32">
        <f>IFERROR(VLOOKUP(C191,PlayerStats!$B$1:$Z$999,MATCH("xAG",PlayerStats!$B$2:$Z$2,0),0),0)</f>
        <v>0</v>
      </c>
      <c r="T191" s="32">
        <f>IFERROR(VLOOKUP(D191,PlayerStats!$B$1:$Z$999,MATCH("xAG",PlayerStats!$B$2:$Z$2,0),0),0)</f>
        <v>0</v>
      </c>
      <c r="U191" s="40">
        <f t="shared" si="10"/>
        <v>0</v>
      </c>
      <c r="V191" s="42">
        <f t="shared" si="11"/>
        <v>2</v>
      </c>
      <c r="X191" s="43" t="str">
        <f>API!M191&amp;" "&amp;API!V191</f>
        <v>Scott Twine</v>
      </c>
      <c r="Y191" s="43">
        <f>API!AC191</f>
        <v>0</v>
      </c>
    </row>
    <row r="192" spans="1:25">
      <c r="A192" s="32" t="str">
        <f>IF([1]FINAL!A192=0,"",[1]FINAL!A192)</f>
        <v>Orel Mangala</v>
      </c>
      <c r="B192" s="32" t="str">
        <f>IF([1]FINAL!B192=0,"",[1]FINAL!B192)</f>
        <v>Mangala</v>
      </c>
      <c r="C192" s="32" t="str">
        <f>IF([1]FINAL!C192=0,"",[1]FINAL!C192)</f>
        <v/>
      </c>
      <c r="D192" s="32" t="str">
        <f>IF([1]FINAL!D192=0,"",[1]FINAL!D192)</f>
        <v/>
      </c>
      <c r="E192" s="43" t="str">
        <f>[1]FINAL!M192</f>
        <v>NFO</v>
      </c>
      <c r="F192" s="44">
        <f>IFERROR(VLOOKUP($E192,Table2!$B$1:$C$21,MATCH("MP",Table2!$B$1:$C$1,0),0),"")</f>
        <v>1</v>
      </c>
      <c r="G192" s="33">
        <f>IFERROR(VLOOKUP(A192,PlayingTime!$B$1:$Z$999,MATCH("Min",PlayingTime!$B$2:$Z$2,0),0),0)</f>
        <v>89</v>
      </c>
      <c r="H192" s="33">
        <f>IFERROR(VLOOKUP(B192,PlayingTime!$B$1:$Z$999,MATCH("Min",PlayingTime!$B$2:$Z$2,0),0),0)</f>
        <v>0</v>
      </c>
      <c r="I192" s="33">
        <f>IFERROR(VLOOKUP(C192,PlayingTime!$B$1:$Z$999,MATCH("Min",PlayingTime!$B$2:$Z$2,0),0),0)</f>
        <v>0</v>
      </c>
      <c r="J192" s="33">
        <f>IFERROR(VLOOKUP(D192,PlayingTime!$B$1:$Z$999,MATCH("Min",PlayingTime!$B$2:$Z$2,0),0),0)</f>
        <v>0</v>
      </c>
      <c r="K192" s="38">
        <f t="shared" si="8"/>
        <v>89</v>
      </c>
      <c r="L192" s="32">
        <f>IFERROR(VLOOKUP(A192,PlayerStats!$B$1:$Z$999,MATCH("xG",PlayerStats!$B$2:$Z$2,0),0),0)</f>
        <v>0</v>
      </c>
      <c r="M192" s="32">
        <f>IFERROR(VLOOKUP(B192,PlayerStats!$B$1:$Z$999,MATCH("xG",PlayerStats!$B$2:$Z$2,0),0),0)</f>
        <v>0</v>
      </c>
      <c r="N192" s="32">
        <f>IFERROR(VLOOKUP(C192,PlayerStats!$B$1:$Z$999,MATCH("xG",PlayerStats!$B$2:$Z$2,0),0),0)</f>
        <v>0</v>
      </c>
      <c r="O192" s="32">
        <f>IFERROR(VLOOKUP(D192,PlayerStats!$B$1:$Z$999,MATCH("xG",PlayerStats!$B$2:$Z$2,0),0),0)</f>
        <v>0</v>
      </c>
      <c r="P192" s="40">
        <f t="shared" si="9"/>
        <v>0</v>
      </c>
      <c r="Q192" s="32">
        <f>IFERROR(VLOOKUP(A192,PlayerStats!$B$1:$Z$999,MATCH("xAG",PlayerStats!$B$2:$Z$2,0),0),0)</f>
        <v>0</v>
      </c>
      <c r="R192" s="32">
        <f>IFERROR(VLOOKUP(B192,PlayerStats!$B$1:$Z$999,MATCH("xAG",PlayerStats!$B$2:$Z$2,0),0),0)</f>
        <v>0</v>
      </c>
      <c r="S192" s="32">
        <f>IFERROR(VLOOKUP(C192,PlayerStats!$B$1:$Z$999,MATCH("xAG",PlayerStats!$B$2:$Z$2,0),0),0)</f>
        <v>0</v>
      </c>
      <c r="T192" s="32">
        <f>IFERROR(VLOOKUP(D192,PlayerStats!$B$1:$Z$999,MATCH("xAG",PlayerStats!$B$2:$Z$2,0),0),0)</f>
        <v>0</v>
      </c>
      <c r="U192" s="40">
        <f t="shared" si="10"/>
        <v>0</v>
      </c>
      <c r="V192" s="42">
        <f t="shared" si="11"/>
        <v>1</v>
      </c>
      <c r="X192" s="43" t="str">
        <f>API!M192&amp;" "&amp;API!V192</f>
        <v>Lawrence Vigouroux</v>
      </c>
      <c r="Y192" s="43">
        <f>API!AC192</f>
        <v>0</v>
      </c>
    </row>
    <row r="193" spans="1:25">
      <c r="A193" s="32" t="str">
        <f>IF([1]FINAL!A193=0,"",[1]FINAL!A193)</f>
        <v>Rayan Aït-Nouri</v>
      </c>
      <c r="B193" s="32" t="str">
        <f>IF([1]FINAL!B193=0,"",[1]FINAL!B193)</f>
        <v>Aït-Nouri</v>
      </c>
      <c r="C193" s="32" t="str">
        <f>IF([1]FINAL!C193=0,"",[1]FINAL!C193)</f>
        <v>Rayan Ait-Nouri</v>
      </c>
      <c r="D193" s="32" t="str">
        <f>IF([1]FINAL!D193=0,"",[1]FINAL!D193)</f>
        <v>Rayan Aït Nouri</v>
      </c>
      <c r="E193" s="43" t="str">
        <f>[1]FINAL!M193</f>
        <v>WOL</v>
      </c>
      <c r="F193" s="44">
        <f>IFERROR(VLOOKUP($E193,Table2!$B$1:$C$21,MATCH("MP",Table2!$B$1:$C$1,0),0),"")</f>
        <v>1</v>
      </c>
      <c r="G193" s="33">
        <f>IFERROR(VLOOKUP(A193,PlayingTime!$B$1:$Z$999,MATCH("Min",PlayingTime!$B$2:$Z$2,0),0),0)</f>
        <v>0</v>
      </c>
      <c r="H193" s="33">
        <f>IFERROR(VLOOKUP(B193,PlayingTime!$B$1:$Z$999,MATCH("Min",PlayingTime!$B$2:$Z$2,0),0),0)</f>
        <v>0</v>
      </c>
      <c r="I193" s="33">
        <f>IFERROR(VLOOKUP(C193,PlayingTime!$B$1:$Z$999,MATCH("Min",PlayingTime!$B$2:$Z$2,0),0),0)</f>
        <v>0</v>
      </c>
      <c r="J193" s="33">
        <f>IFERROR(VLOOKUP(D193,PlayingTime!$B$1:$Z$999,MATCH("Min",PlayingTime!$B$2:$Z$2,0),0),0)</f>
        <v>76</v>
      </c>
      <c r="K193" s="38">
        <f t="shared" si="8"/>
        <v>76</v>
      </c>
      <c r="L193" s="32">
        <f>IFERROR(VLOOKUP(A193,PlayerStats!$B$1:$Z$999,MATCH("xG",PlayerStats!$B$2:$Z$2,0),0),0)</f>
        <v>0</v>
      </c>
      <c r="M193" s="32">
        <f>IFERROR(VLOOKUP(B193,PlayerStats!$B$1:$Z$999,MATCH("xG",PlayerStats!$B$2:$Z$2,0),0),0)</f>
        <v>0</v>
      </c>
      <c r="N193" s="32">
        <f>IFERROR(VLOOKUP(C193,PlayerStats!$B$1:$Z$999,MATCH("xG",PlayerStats!$B$2:$Z$2,0),0),0)</f>
        <v>0</v>
      </c>
      <c r="O193" s="32">
        <f>IFERROR(VLOOKUP(D193,PlayerStats!$B$1:$Z$999,MATCH("xG",PlayerStats!$B$2:$Z$2,0),0),0)</f>
        <v>0</v>
      </c>
      <c r="P193" s="40">
        <f t="shared" si="9"/>
        <v>0</v>
      </c>
      <c r="Q193" s="32">
        <f>IFERROR(VLOOKUP(A193,PlayerStats!$B$1:$Z$999,MATCH("xAG",PlayerStats!$B$2:$Z$2,0),0),0)</f>
        <v>0</v>
      </c>
      <c r="R193" s="32">
        <f>IFERROR(VLOOKUP(B193,PlayerStats!$B$1:$Z$999,MATCH("xAG",PlayerStats!$B$2:$Z$2,0),0),0)</f>
        <v>0</v>
      </c>
      <c r="S193" s="32">
        <f>IFERROR(VLOOKUP(C193,PlayerStats!$B$1:$Z$999,MATCH("xAG",PlayerStats!$B$2:$Z$2,0),0),0)</f>
        <v>0</v>
      </c>
      <c r="T193" s="32">
        <f>IFERROR(VLOOKUP(D193,PlayerStats!$B$1:$Z$999,MATCH("xAG",PlayerStats!$B$2:$Z$2,0),0),0)</f>
        <v>0</v>
      </c>
      <c r="U193" s="40">
        <f t="shared" si="10"/>
        <v>0</v>
      </c>
      <c r="V193" s="42">
        <f t="shared" si="11"/>
        <v>1</v>
      </c>
      <c r="X193" s="43" t="str">
        <f>API!M193&amp;" "&amp;API!V193</f>
        <v>Victor da Silva</v>
      </c>
      <c r="Y193" s="43">
        <f>API!AC193</f>
        <v>1</v>
      </c>
    </row>
    <row r="194" spans="1:25">
      <c r="A194" s="32" t="str">
        <f>IF([1]FINAL!A194=0,"",[1]FINAL!A194)</f>
        <v>Joelinton Cássio Apolinário de Lira</v>
      </c>
      <c r="B194" s="32" t="str">
        <f>IF([1]FINAL!B194=0,"",[1]FINAL!B194)</f>
        <v>Joelinton</v>
      </c>
      <c r="C194" s="32" t="str">
        <f>IF([1]FINAL!C194=0,"",[1]FINAL!C194)</f>
        <v/>
      </c>
      <c r="D194" s="32" t="str">
        <f>IF([1]FINAL!D194=0,"",[1]FINAL!D194)</f>
        <v/>
      </c>
      <c r="E194" s="43" t="str">
        <f>[1]FINAL!M194</f>
        <v>NEW</v>
      </c>
      <c r="F194" s="44">
        <f>IFERROR(VLOOKUP($E194,Table2!$B$1:$C$21,MATCH("MP",Table2!$B$1:$C$1,0),0),"")</f>
        <v>1</v>
      </c>
      <c r="G194" s="33">
        <f>IFERROR(VLOOKUP(A194,PlayingTime!$B$1:$Z$999,MATCH("Min",PlayingTime!$B$2:$Z$2,0),0),0)</f>
        <v>0</v>
      </c>
      <c r="H194" s="33">
        <f>IFERROR(VLOOKUP(B194,PlayingTime!$B$1:$Z$999,MATCH("Min",PlayingTime!$B$2:$Z$2,0),0),0)</f>
        <v>90</v>
      </c>
      <c r="I194" s="33">
        <f>IFERROR(VLOOKUP(C194,PlayingTime!$B$1:$Z$999,MATCH("Min",PlayingTime!$B$2:$Z$2,0),0),0)</f>
        <v>0</v>
      </c>
      <c r="J194" s="33">
        <f>IFERROR(VLOOKUP(D194,PlayingTime!$B$1:$Z$999,MATCH("Min",PlayingTime!$B$2:$Z$2,0),0),0)</f>
        <v>0</v>
      </c>
      <c r="K194" s="38">
        <f t="shared" si="8"/>
        <v>90</v>
      </c>
      <c r="L194" s="32">
        <f>IFERROR(VLOOKUP(A194,PlayerStats!$B$1:$Z$999,MATCH("xG",PlayerStats!$B$2:$Z$2,0),0),0)</f>
        <v>0</v>
      </c>
      <c r="M194" s="32">
        <f>IFERROR(VLOOKUP(B194,PlayerStats!$B$1:$Z$999,MATCH("xG",PlayerStats!$B$2:$Z$2,0),0),0)</f>
        <v>0.1</v>
      </c>
      <c r="N194" s="32">
        <f>IFERROR(VLOOKUP(C194,PlayerStats!$B$1:$Z$999,MATCH("xG",PlayerStats!$B$2:$Z$2,0),0),0)</f>
        <v>0</v>
      </c>
      <c r="O194" s="32">
        <f>IFERROR(VLOOKUP(D194,PlayerStats!$B$1:$Z$999,MATCH("xG",PlayerStats!$B$2:$Z$2,0),0),0)</f>
        <v>0</v>
      </c>
      <c r="P194" s="40">
        <f t="shared" si="9"/>
        <v>0.1</v>
      </c>
      <c r="Q194" s="32">
        <f>IFERROR(VLOOKUP(A194,PlayerStats!$B$1:$Z$999,MATCH("xAG",PlayerStats!$B$2:$Z$2,0),0),0)</f>
        <v>0</v>
      </c>
      <c r="R194" s="32">
        <f>IFERROR(VLOOKUP(B194,PlayerStats!$B$1:$Z$999,MATCH("xAG",PlayerStats!$B$2:$Z$2,0),0),0)</f>
        <v>0</v>
      </c>
      <c r="S194" s="32">
        <f>IFERROR(VLOOKUP(C194,PlayerStats!$B$1:$Z$999,MATCH("xAG",PlayerStats!$B$2:$Z$2,0),0),0)</f>
        <v>0</v>
      </c>
      <c r="T194" s="32">
        <f>IFERROR(VLOOKUP(D194,PlayerStats!$B$1:$Z$999,MATCH("xAG",PlayerStats!$B$2:$Z$2,0),0),0)</f>
        <v>0</v>
      </c>
      <c r="U194" s="40">
        <f t="shared" si="10"/>
        <v>0</v>
      </c>
      <c r="V194" s="42">
        <f t="shared" si="11"/>
        <v>2</v>
      </c>
      <c r="X194" s="43" t="str">
        <f>API!M194&amp;" "&amp;API!V194</f>
        <v>Wout Weghorst</v>
      </c>
      <c r="Y194" s="43">
        <f>API!AC194</f>
        <v>0</v>
      </c>
    </row>
    <row r="195" spans="1:25">
      <c r="A195" s="32" t="str">
        <f>IF([1]FINAL!A195=0,"",[1]FINAL!A195)</f>
        <v>Nélson Cabral Semedo</v>
      </c>
      <c r="B195" s="32" t="str">
        <f>IF([1]FINAL!B195=0,"",[1]FINAL!B195)</f>
        <v>N.Semedo</v>
      </c>
      <c r="C195" s="32" t="str">
        <f>IF([1]FINAL!C195=0,"",[1]FINAL!C195)</f>
        <v>Nélson Semedo</v>
      </c>
      <c r="D195" s="32" t="str">
        <f>IF([1]FINAL!D195=0,"",[1]FINAL!D195)</f>
        <v/>
      </c>
      <c r="E195" s="43" t="str">
        <f>[1]FINAL!M195</f>
        <v>WOL</v>
      </c>
      <c r="F195" s="44">
        <f>IFERROR(VLOOKUP($E195,Table2!$B$1:$C$21,MATCH("MP",Table2!$B$1:$C$1,0),0),"")</f>
        <v>1</v>
      </c>
      <c r="G195" s="33">
        <f>IFERROR(VLOOKUP(A195,PlayingTime!$B$1:$Z$999,MATCH("Min",PlayingTime!$B$2:$Z$2,0),0),0)</f>
        <v>0</v>
      </c>
      <c r="H195" s="33">
        <f>IFERROR(VLOOKUP(B195,PlayingTime!$B$1:$Z$999,MATCH("Min",PlayingTime!$B$2:$Z$2,0),0),0)</f>
        <v>0</v>
      </c>
      <c r="I195" s="33">
        <f>IFERROR(VLOOKUP(C195,PlayingTime!$B$1:$Z$999,MATCH("Min",PlayingTime!$B$2:$Z$2,0),0),0)</f>
        <v>90</v>
      </c>
      <c r="J195" s="33">
        <f>IFERROR(VLOOKUP(D195,PlayingTime!$B$1:$Z$999,MATCH("Min",PlayingTime!$B$2:$Z$2,0),0),0)</f>
        <v>0</v>
      </c>
      <c r="K195" s="38">
        <f t="shared" ref="K195:K258" si="12">G195+H195+I195+J195</f>
        <v>90</v>
      </c>
      <c r="L195" s="32">
        <f>IFERROR(VLOOKUP(A195,PlayerStats!$B$1:$Z$999,MATCH("xG",PlayerStats!$B$2:$Z$2,0),0),0)</f>
        <v>0</v>
      </c>
      <c r="M195" s="32">
        <f>IFERROR(VLOOKUP(B195,PlayerStats!$B$1:$Z$999,MATCH("xG",PlayerStats!$B$2:$Z$2,0),0),0)</f>
        <v>0</v>
      </c>
      <c r="N195" s="32">
        <f>IFERROR(VLOOKUP(C195,PlayerStats!$B$1:$Z$999,MATCH("xG",PlayerStats!$B$2:$Z$2,0),0),0)</f>
        <v>0</v>
      </c>
      <c r="O195" s="32">
        <f>IFERROR(VLOOKUP(D195,PlayerStats!$B$1:$Z$999,MATCH("xG",PlayerStats!$B$2:$Z$2,0),0),0)</f>
        <v>0</v>
      </c>
      <c r="P195" s="40">
        <f t="shared" ref="P195:P258" si="13">L195+M195+N195+O195</f>
        <v>0</v>
      </c>
      <c r="Q195" s="32">
        <f>IFERROR(VLOOKUP(A195,PlayerStats!$B$1:$Z$999,MATCH("xAG",PlayerStats!$B$2:$Z$2,0),0),0)</f>
        <v>0</v>
      </c>
      <c r="R195" s="32">
        <f>IFERROR(VLOOKUP(B195,PlayerStats!$B$1:$Z$999,MATCH("xAG",PlayerStats!$B$2:$Z$2,0),0),0)</f>
        <v>0</v>
      </c>
      <c r="S195" s="32">
        <f>IFERROR(VLOOKUP(C195,PlayerStats!$B$1:$Z$999,MATCH("xAG",PlayerStats!$B$2:$Z$2,0),0),0)</f>
        <v>0</v>
      </c>
      <c r="T195" s="32">
        <f>IFERROR(VLOOKUP(D195,PlayerStats!$B$1:$Z$999,MATCH("xAG",PlayerStats!$B$2:$Z$2,0),0),0)</f>
        <v>0</v>
      </c>
      <c r="U195" s="40">
        <f t="shared" ref="U195:U258" si="14">Q195+R195+S195+T195</f>
        <v>0</v>
      </c>
      <c r="V195" s="42">
        <f t="shared" ref="V195:V258" si="15">IFERROR(VLOOKUP(A195,$X$1:$Y$1000,MATCH("total_points",$X$1:$Y$1,0),0),"")</f>
        <v>2</v>
      </c>
      <c r="X195" s="43" t="str">
        <f>API!M195&amp;" "&amp;API!V195</f>
        <v>Anass Zaroury</v>
      </c>
      <c r="Y195" s="43">
        <f>API!AC195</f>
        <v>-2</v>
      </c>
    </row>
    <row r="196" spans="1:25">
      <c r="A196" s="32" t="str">
        <f>IF([1]FINAL!A196=0,"",[1]FINAL!A196)</f>
        <v>James Milner</v>
      </c>
      <c r="B196" s="32" t="str">
        <f>IF([1]FINAL!B196=0,"",[1]FINAL!B196)</f>
        <v>Milner</v>
      </c>
      <c r="C196" s="32" t="str">
        <f>IF([1]FINAL!C196=0,"",[1]FINAL!C196)</f>
        <v/>
      </c>
      <c r="D196" s="32" t="str">
        <f>IF([1]FINAL!D196=0,"",[1]FINAL!D196)</f>
        <v/>
      </c>
      <c r="E196" s="43" t="str">
        <f>[1]FINAL!M196</f>
        <v>BHA</v>
      </c>
      <c r="F196" s="44">
        <f>IFERROR(VLOOKUP($E196,Table2!$B$1:$C$21,MATCH("MP",Table2!$B$1:$C$1,0),0),"")</f>
        <v>1</v>
      </c>
      <c r="G196" s="33">
        <f>IFERROR(VLOOKUP(A196,PlayingTime!$B$1:$Z$999,MATCH("Min",PlayingTime!$B$2:$Z$2,0),0),0)</f>
        <v>78</v>
      </c>
      <c r="H196" s="33">
        <f>IFERROR(VLOOKUP(B196,PlayingTime!$B$1:$Z$999,MATCH("Min",PlayingTime!$B$2:$Z$2,0),0),0)</f>
        <v>0</v>
      </c>
      <c r="I196" s="33">
        <f>IFERROR(VLOOKUP(C196,PlayingTime!$B$1:$Z$999,MATCH("Min",PlayingTime!$B$2:$Z$2,0),0),0)</f>
        <v>0</v>
      </c>
      <c r="J196" s="33">
        <f>IFERROR(VLOOKUP(D196,PlayingTime!$B$1:$Z$999,MATCH("Min",PlayingTime!$B$2:$Z$2,0),0),0)</f>
        <v>0</v>
      </c>
      <c r="K196" s="38">
        <f t="shared" si="12"/>
        <v>78</v>
      </c>
      <c r="L196" s="32">
        <f>IFERROR(VLOOKUP(A196,PlayerStats!$B$1:$Z$999,MATCH("xG",PlayerStats!$B$2:$Z$2,0),0),0)</f>
        <v>0</v>
      </c>
      <c r="M196" s="32">
        <f>IFERROR(VLOOKUP(B196,PlayerStats!$B$1:$Z$999,MATCH("xG",PlayerStats!$B$2:$Z$2,0),0),0)</f>
        <v>0</v>
      </c>
      <c r="N196" s="32">
        <f>IFERROR(VLOOKUP(C196,PlayerStats!$B$1:$Z$999,MATCH("xG",PlayerStats!$B$2:$Z$2,0),0),0)</f>
        <v>0</v>
      </c>
      <c r="O196" s="32">
        <f>IFERROR(VLOOKUP(D196,PlayerStats!$B$1:$Z$999,MATCH("xG",PlayerStats!$B$2:$Z$2,0),0),0)</f>
        <v>0</v>
      </c>
      <c r="P196" s="40">
        <f t="shared" si="13"/>
        <v>0</v>
      </c>
      <c r="Q196" s="32">
        <f>IFERROR(VLOOKUP(A196,PlayerStats!$B$1:$Z$999,MATCH("xAG",PlayerStats!$B$2:$Z$2,0),0),0)</f>
        <v>0</v>
      </c>
      <c r="R196" s="32">
        <f>IFERROR(VLOOKUP(B196,PlayerStats!$B$1:$Z$999,MATCH("xAG",PlayerStats!$B$2:$Z$2,0),0),0)</f>
        <v>0</v>
      </c>
      <c r="S196" s="32">
        <f>IFERROR(VLOOKUP(C196,PlayerStats!$B$1:$Z$999,MATCH("xAG",PlayerStats!$B$2:$Z$2,0),0),0)</f>
        <v>0</v>
      </c>
      <c r="T196" s="32">
        <f>IFERROR(VLOOKUP(D196,PlayerStats!$B$1:$Z$999,MATCH("xAG",PlayerStats!$B$2:$Z$2,0),0),0)</f>
        <v>0</v>
      </c>
      <c r="U196" s="40">
        <f t="shared" si="14"/>
        <v>0</v>
      </c>
      <c r="V196" s="42">
        <f t="shared" si="15"/>
        <v>3</v>
      </c>
      <c r="X196" s="43" t="str">
        <f>API!M196&amp;" "&amp;API!V196</f>
        <v>Sander Berge</v>
      </c>
      <c r="Y196" s="43">
        <f>API!AC196</f>
        <v>2</v>
      </c>
    </row>
    <row r="197" spans="1:25">
      <c r="A197" s="32" t="str">
        <f>IF([1]FINAL!A197=0,"",[1]FINAL!A197)</f>
        <v>Bruno Guimarães Rodriguez Moura</v>
      </c>
      <c r="B197" s="32" t="str">
        <f>IF([1]FINAL!B197=0,"",[1]FINAL!B197)</f>
        <v>Bruno G.</v>
      </c>
      <c r="C197" s="32" t="str">
        <f>IF([1]FINAL!C197=0,"",[1]FINAL!C197)</f>
        <v>Guimaraes</v>
      </c>
      <c r="D197" s="32" t="str">
        <f>IF([1]FINAL!D197=0,"",[1]FINAL!D197)</f>
        <v>Bruno Guimarães</v>
      </c>
      <c r="E197" s="43" t="str">
        <f>[1]FINAL!M197</f>
        <v>NEW</v>
      </c>
      <c r="F197" s="44">
        <f>IFERROR(VLOOKUP($E197,Table2!$B$1:$C$21,MATCH("MP",Table2!$B$1:$C$1,0),0),"")</f>
        <v>1</v>
      </c>
      <c r="G197" s="33">
        <f>IFERROR(VLOOKUP(A197,PlayingTime!$B$1:$Z$999,MATCH("Min",PlayingTime!$B$2:$Z$2,0),0),0)</f>
        <v>0</v>
      </c>
      <c r="H197" s="33">
        <f>IFERROR(VLOOKUP(B197,PlayingTime!$B$1:$Z$999,MATCH("Min",PlayingTime!$B$2:$Z$2,0),0),0)</f>
        <v>0</v>
      </c>
      <c r="I197" s="33">
        <f>IFERROR(VLOOKUP(C197,PlayingTime!$B$1:$Z$999,MATCH("Min",PlayingTime!$B$2:$Z$2,0),0),0)</f>
        <v>0</v>
      </c>
      <c r="J197" s="33">
        <f>IFERROR(VLOOKUP(D197,PlayingTime!$B$1:$Z$999,MATCH("Min",PlayingTime!$B$2:$Z$2,0),0),0)</f>
        <v>84</v>
      </c>
      <c r="K197" s="38">
        <f t="shared" si="12"/>
        <v>84</v>
      </c>
      <c r="L197" s="32">
        <f>IFERROR(VLOOKUP(A197,PlayerStats!$B$1:$Z$999,MATCH("xG",PlayerStats!$B$2:$Z$2,0),0),0)</f>
        <v>0</v>
      </c>
      <c r="M197" s="32">
        <f>IFERROR(VLOOKUP(B197,PlayerStats!$B$1:$Z$999,MATCH("xG",PlayerStats!$B$2:$Z$2,0),0),0)</f>
        <v>0</v>
      </c>
      <c r="N197" s="32">
        <f>IFERROR(VLOOKUP(C197,PlayerStats!$B$1:$Z$999,MATCH("xG",PlayerStats!$B$2:$Z$2,0),0),0)</f>
        <v>0</v>
      </c>
      <c r="O197" s="32">
        <f>IFERROR(VLOOKUP(D197,PlayerStats!$B$1:$Z$999,MATCH("xG",PlayerStats!$B$2:$Z$2,0),0),0)</f>
        <v>0.1</v>
      </c>
      <c r="P197" s="40">
        <f t="shared" si="13"/>
        <v>0.1</v>
      </c>
      <c r="Q197" s="32">
        <f>IFERROR(VLOOKUP(A197,PlayerStats!$B$1:$Z$999,MATCH("xAG",PlayerStats!$B$2:$Z$2,0),0),0)</f>
        <v>0</v>
      </c>
      <c r="R197" s="32">
        <f>IFERROR(VLOOKUP(B197,PlayerStats!$B$1:$Z$999,MATCH("xAG",PlayerStats!$B$2:$Z$2,0),0),0)</f>
        <v>0</v>
      </c>
      <c r="S197" s="32">
        <f>IFERROR(VLOOKUP(C197,PlayerStats!$B$1:$Z$999,MATCH("xAG",PlayerStats!$B$2:$Z$2,0),0),0)</f>
        <v>0</v>
      </c>
      <c r="T197" s="32">
        <f>IFERROR(VLOOKUP(D197,PlayerStats!$B$1:$Z$999,MATCH("xAG",PlayerStats!$B$2:$Z$2,0),0),0)</f>
        <v>0</v>
      </c>
      <c r="U197" s="40">
        <f t="shared" si="14"/>
        <v>0</v>
      </c>
      <c r="V197" s="42">
        <f t="shared" si="15"/>
        <v>1</v>
      </c>
      <c r="X197" s="43" t="str">
        <f>API!M197&amp;" "&amp;API!V197</f>
        <v>Zeki Amdouni</v>
      </c>
      <c r="Y197" s="43">
        <f>API!AC197</f>
        <v>2</v>
      </c>
    </row>
    <row r="198" spans="1:25">
      <c r="A198" s="32" t="str">
        <f>IF([1]FINAL!A198=0,"",[1]FINAL!A198)</f>
        <v>Pedro Lomba Neto</v>
      </c>
      <c r="B198" s="32" t="str">
        <f>IF([1]FINAL!B198=0,"",[1]FINAL!B198)</f>
        <v>Neto</v>
      </c>
      <c r="C198" s="32" t="str">
        <f>IF([1]FINAL!C198=0,"",[1]FINAL!C198)</f>
        <v>P Neto</v>
      </c>
      <c r="D198" s="32" t="str">
        <f>IF([1]FINAL!D198=0,"",[1]FINAL!D198)</f>
        <v/>
      </c>
      <c r="E198" s="43" t="str">
        <f>[1]FINAL!M198</f>
        <v>WOL</v>
      </c>
      <c r="F198" s="44">
        <f>IFERROR(VLOOKUP($E198,Table2!$B$1:$C$21,MATCH("MP",Table2!$B$1:$C$1,0),0),"")</f>
        <v>1</v>
      </c>
      <c r="G198" s="33">
        <f>IFERROR(VLOOKUP(A198,PlayingTime!$B$1:$Z$999,MATCH("Min",PlayingTime!$B$2:$Z$2,0),0),0)</f>
        <v>0</v>
      </c>
      <c r="H198" s="33">
        <f>IFERROR(VLOOKUP(B198,PlayingTime!$B$1:$Z$999,MATCH("Min",PlayingTime!$B$2:$Z$2,0),0),0)</f>
        <v>90</v>
      </c>
      <c r="I198" s="33">
        <f>IFERROR(VLOOKUP(C198,PlayingTime!$B$1:$Z$999,MATCH("Min",PlayingTime!$B$2:$Z$2,0),0),0)</f>
        <v>0</v>
      </c>
      <c r="J198" s="33">
        <f>IFERROR(VLOOKUP(D198,PlayingTime!$B$1:$Z$999,MATCH("Min",PlayingTime!$B$2:$Z$2,0),0),0)</f>
        <v>0</v>
      </c>
      <c r="K198" s="38">
        <f t="shared" si="12"/>
        <v>90</v>
      </c>
      <c r="L198" s="32">
        <f>IFERROR(VLOOKUP(A198,PlayerStats!$B$1:$Z$999,MATCH("xG",PlayerStats!$B$2:$Z$2,0),0),0)</f>
        <v>0</v>
      </c>
      <c r="M198" s="32">
        <f>IFERROR(VLOOKUP(B198,PlayerStats!$B$1:$Z$999,MATCH("xG",PlayerStats!$B$2:$Z$2,0),0),0)</f>
        <v>0</v>
      </c>
      <c r="N198" s="32">
        <f>IFERROR(VLOOKUP(C198,PlayerStats!$B$1:$Z$999,MATCH("xG",PlayerStats!$B$2:$Z$2,0),0),0)</f>
        <v>0</v>
      </c>
      <c r="O198" s="32">
        <f>IFERROR(VLOOKUP(D198,PlayerStats!$B$1:$Z$999,MATCH("xG",PlayerStats!$B$2:$Z$2,0),0),0)</f>
        <v>0</v>
      </c>
      <c r="P198" s="40">
        <f t="shared" si="13"/>
        <v>0</v>
      </c>
      <c r="Q198" s="32">
        <f>IFERROR(VLOOKUP(A198,PlayerStats!$B$1:$Z$999,MATCH("xAG",PlayerStats!$B$2:$Z$2,0),0),0)</f>
        <v>0</v>
      </c>
      <c r="R198" s="32">
        <f>IFERROR(VLOOKUP(B198,PlayerStats!$B$1:$Z$999,MATCH("xAG",PlayerStats!$B$2:$Z$2,0),0),0)</f>
        <v>0</v>
      </c>
      <c r="S198" s="32">
        <f>IFERROR(VLOOKUP(C198,PlayerStats!$B$1:$Z$999,MATCH("xAG",PlayerStats!$B$2:$Z$2,0),0),0)</f>
        <v>0</v>
      </c>
      <c r="T198" s="32">
        <f>IFERROR(VLOOKUP(D198,PlayerStats!$B$1:$Z$999,MATCH("xAG",PlayerStats!$B$2:$Z$2,0),0),0)</f>
        <v>0</v>
      </c>
      <c r="U198" s="40">
        <f t="shared" si="14"/>
        <v>0</v>
      </c>
      <c r="V198" s="42">
        <f t="shared" si="15"/>
        <v>1</v>
      </c>
      <c r="X198" s="43" t="str">
        <f>API!M198&amp;" "&amp;API!V198</f>
        <v>James Trafford</v>
      </c>
      <c r="Y198" s="43">
        <f>API!AC198</f>
        <v>2</v>
      </c>
    </row>
    <row r="199" spans="1:25">
      <c r="A199" s="32" t="str">
        <f>IF([1]FINAL!A199=0,"",[1]FINAL!A199)</f>
        <v>Dominic Calvert-Lewin</v>
      </c>
      <c r="B199" s="32" t="str">
        <f>IF([1]FINAL!B199=0,"",[1]FINAL!B199)</f>
        <v>Calvert-Lewin</v>
      </c>
      <c r="C199" s="32" t="str">
        <f>IF([1]FINAL!C199=0,"",[1]FINAL!C199)</f>
        <v/>
      </c>
      <c r="D199" s="32" t="str">
        <f>IF([1]FINAL!D199=0,"",[1]FINAL!D199)</f>
        <v/>
      </c>
      <c r="E199" s="43" t="str">
        <f>[1]FINAL!M199</f>
        <v>EVE</v>
      </c>
      <c r="F199" s="44">
        <f>IFERROR(VLOOKUP($E199,Table2!$B$1:$C$21,MATCH("MP",Table2!$B$1:$C$1,0),0),"")</f>
        <v>1</v>
      </c>
      <c r="G199" s="33">
        <f>IFERROR(VLOOKUP(A199,PlayingTime!$B$1:$Z$999,MATCH("Min",PlayingTime!$B$2:$Z$2,0),0),0)</f>
        <v>0</v>
      </c>
      <c r="H199" s="33">
        <f>IFERROR(VLOOKUP(B199,PlayingTime!$B$1:$Z$999,MATCH("Min",PlayingTime!$B$2:$Z$2,0),0),0)</f>
        <v>0</v>
      </c>
      <c r="I199" s="33">
        <f>IFERROR(VLOOKUP(C199,PlayingTime!$B$1:$Z$999,MATCH("Min",PlayingTime!$B$2:$Z$2,0),0),0)</f>
        <v>0</v>
      </c>
      <c r="J199" s="33">
        <f>IFERROR(VLOOKUP(D199,PlayingTime!$B$1:$Z$999,MATCH("Min",PlayingTime!$B$2:$Z$2,0),0),0)</f>
        <v>0</v>
      </c>
      <c r="K199" s="38">
        <f t="shared" si="12"/>
        <v>0</v>
      </c>
      <c r="L199" s="32">
        <f>IFERROR(VLOOKUP(A199,PlayerStats!$B$1:$Z$999,MATCH("xG",PlayerStats!$B$2:$Z$2,0),0),0)</f>
        <v>0</v>
      </c>
      <c r="M199" s="32">
        <f>IFERROR(VLOOKUP(B199,PlayerStats!$B$1:$Z$999,MATCH("xG",PlayerStats!$B$2:$Z$2,0),0),0)</f>
        <v>0</v>
      </c>
      <c r="N199" s="32">
        <f>IFERROR(VLOOKUP(C199,PlayerStats!$B$1:$Z$999,MATCH("xG",PlayerStats!$B$2:$Z$2,0),0),0)</f>
        <v>0</v>
      </c>
      <c r="O199" s="32">
        <f>IFERROR(VLOOKUP(D199,PlayerStats!$B$1:$Z$999,MATCH("xG",PlayerStats!$B$2:$Z$2,0),0),0)</f>
        <v>0</v>
      </c>
      <c r="P199" s="40">
        <f t="shared" si="13"/>
        <v>0</v>
      </c>
      <c r="Q199" s="32">
        <f>IFERROR(VLOOKUP(A199,PlayerStats!$B$1:$Z$999,MATCH("xAG",PlayerStats!$B$2:$Z$2,0),0),0)</f>
        <v>0</v>
      </c>
      <c r="R199" s="32">
        <f>IFERROR(VLOOKUP(B199,PlayerStats!$B$1:$Z$999,MATCH("xAG",PlayerStats!$B$2:$Z$2,0),0),0)</f>
        <v>0</v>
      </c>
      <c r="S199" s="32">
        <f>IFERROR(VLOOKUP(C199,PlayerStats!$B$1:$Z$999,MATCH("xAG",PlayerStats!$B$2:$Z$2,0),0),0)</f>
        <v>0</v>
      </c>
      <c r="T199" s="32">
        <f>IFERROR(VLOOKUP(D199,PlayerStats!$B$1:$Z$999,MATCH("xAG",PlayerStats!$B$2:$Z$2,0),0),0)</f>
        <v>0</v>
      </c>
      <c r="U199" s="40">
        <f t="shared" si="14"/>
        <v>0</v>
      </c>
      <c r="V199" s="42">
        <f t="shared" si="15"/>
        <v>0</v>
      </c>
      <c r="X199" s="43" t="str">
        <f>API!M199&amp;" "&amp;API!V199</f>
        <v>Nathan Redmond</v>
      </c>
      <c r="Y199" s="43">
        <f>API!AC199</f>
        <v>1</v>
      </c>
    </row>
    <row r="200" spans="1:25">
      <c r="A200" s="32" t="str">
        <f>IF([1]FINAL!A200=0,"",[1]FINAL!A200)</f>
        <v>Tom Cairney</v>
      </c>
      <c r="B200" s="32" t="str">
        <f>IF([1]FINAL!B200=0,"",[1]FINAL!B200)</f>
        <v>Cairney</v>
      </c>
      <c r="C200" s="32" t="str">
        <f>IF([1]FINAL!C200=0,"",[1]FINAL!C200)</f>
        <v/>
      </c>
      <c r="D200" s="32" t="str">
        <f>IF([1]FINAL!D200=0,"",[1]FINAL!D200)</f>
        <v/>
      </c>
      <c r="E200" s="43" t="str">
        <f>[1]FINAL!M200</f>
        <v>FUL</v>
      </c>
      <c r="F200" s="44">
        <f>IFERROR(VLOOKUP($E200,Table2!$B$1:$C$21,MATCH("MP",Table2!$B$1:$C$1,0),0),"")</f>
        <v>1</v>
      </c>
      <c r="G200" s="33">
        <f>IFERROR(VLOOKUP(A200,PlayingTime!$B$1:$Z$999,MATCH("Min",PlayingTime!$B$2:$Z$2,0),0),0)</f>
        <v>57</v>
      </c>
      <c r="H200" s="33">
        <f>IFERROR(VLOOKUP(B200,PlayingTime!$B$1:$Z$999,MATCH("Min",PlayingTime!$B$2:$Z$2,0),0),0)</f>
        <v>0</v>
      </c>
      <c r="I200" s="33">
        <f>IFERROR(VLOOKUP(C200,PlayingTime!$B$1:$Z$999,MATCH("Min",PlayingTime!$B$2:$Z$2,0),0),0)</f>
        <v>0</v>
      </c>
      <c r="J200" s="33">
        <f>IFERROR(VLOOKUP(D200,PlayingTime!$B$1:$Z$999,MATCH("Min",PlayingTime!$B$2:$Z$2,0),0),0)</f>
        <v>0</v>
      </c>
      <c r="K200" s="38">
        <f t="shared" si="12"/>
        <v>57</v>
      </c>
      <c r="L200" s="32">
        <f>IFERROR(VLOOKUP(A200,PlayerStats!$B$1:$Z$999,MATCH("xG",PlayerStats!$B$2:$Z$2,0),0),0)</f>
        <v>0</v>
      </c>
      <c r="M200" s="32">
        <f>IFERROR(VLOOKUP(B200,PlayerStats!$B$1:$Z$999,MATCH("xG",PlayerStats!$B$2:$Z$2,0),0),0)</f>
        <v>0</v>
      </c>
      <c r="N200" s="32">
        <f>IFERROR(VLOOKUP(C200,PlayerStats!$B$1:$Z$999,MATCH("xG",PlayerStats!$B$2:$Z$2,0),0),0)</f>
        <v>0</v>
      </c>
      <c r="O200" s="32">
        <f>IFERROR(VLOOKUP(D200,PlayerStats!$B$1:$Z$999,MATCH("xG",PlayerStats!$B$2:$Z$2,0),0),0)</f>
        <v>0</v>
      </c>
      <c r="P200" s="40">
        <f t="shared" si="13"/>
        <v>0</v>
      </c>
      <c r="Q200" s="32">
        <f>IFERROR(VLOOKUP(A200,PlayerStats!$B$1:$Z$999,MATCH("xAG",PlayerStats!$B$2:$Z$2,0),0),0)</f>
        <v>0</v>
      </c>
      <c r="R200" s="32">
        <f>IFERROR(VLOOKUP(B200,PlayerStats!$B$1:$Z$999,MATCH("xAG",PlayerStats!$B$2:$Z$2,0),0),0)</f>
        <v>0</v>
      </c>
      <c r="S200" s="32">
        <f>IFERROR(VLOOKUP(C200,PlayerStats!$B$1:$Z$999,MATCH("xAG",PlayerStats!$B$2:$Z$2,0),0),0)</f>
        <v>0</v>
      </c>
      <c r="T200" s="32">
        <f>IFERROR(VLOOKUP(D200,PlayerStats!$B$1:$Z$999,MATCH("xAG",PlayerStats!$B$2:$Z$2,0),0),0)</f>
        <v>0</v>
      </c>
      <c r="U200" s="40">
        <f t="shared" si="14"/>
        <v>0</v>
      </c>
      <c r="V200" s="42">
        <f t="shared" si="15"/>
        <v>1</v>
      </c>
      <c r="X200" s="43" t="str">
        <f>API!M200&amp;" "&amp;API!V200</f>
        <v>Luca Koleosho</v>
      </c>
      <c r="Y200" s="43">
        <f>API!AC200</f>
        <v>2</v>
      </c>
    </row>
    <row r="201" spans="1:25">
      <c r="A201" s="32" t="str">
        <f>IF([1]FINAL!A201=0,"",[1]FINAL!A201)</f>
        <v>Craig Dawson</v>
      </c>
      <c r="B201" s="32" t="str">
        <f>IF([1]FINAL!B201=0,"",[1]FINAL!B201)</f>
        <v>Dawson</v>
      </c>
      <c r="C201" s="32" t="str">
        <f>IF([1]FINAL!C201=0,"",[1]FINAL!C201)</f>
        <v/>
      </c>
      <c r="D201" s="32" t="str">
        <f>IF([1]FINAL!D201=0,"",[1]FINAL!D201)</f>
        <v/>
      </c>
      <c r="E201" s="43" t="str">
        <f>[1]FINAL!M201</f>
        <v>WOL</v>
      </c>
      <c r="F201" s="44">
        <f>IFERROR(VLOOKUP($E201,Table2!$B$1:$C$21,MATCH("MP",Table2!$B$1:$C$1,0),0),"")</f>
        <v>1</v>
      </c>
      <c r="G201" s="33">
        <f>IFERROR(VLOOKUP(A201,PlayingTime!$B$1:$Z$999,MATCH("Min",PlayingTime!$B$2:$Z$2,0),0),0)</f>
        <v>90</v>
      </c>
      <c r="H201" s="33">
        <f>IFERROR(VLOOKUP(B201,PlayingTime!$B$1:$Z$999,MATCH("Min",PlayingTime!$B$2:$Z$2,0),0),0)</f>
        <v>0</v>
      </c>
      <c r="I201" s="33">
        <f>IFERROR(VLOOKUP(C201,PlayingTime!$B$1:$Z$999,MATCH("Min",PlayingTime!$B$2:$Z$2,0),0),0)</f>
        <v>0</v>
      </c>
      <c r="J201" s="33">
        <f>IFERROR(VLOOKUP(D201,PlayingTime!$B$1:$Z$999,MATCH("Min",PlayingTime!$B$2:$Z$2,0),0),0)</f>
        <v>0</v>
      </c>
      <c r="K201" s="38">
        <f t="shared" si="12"/>
        <v>90</v>
      </c>
      <c r="L201" s="32">
        <f>IFERROR(VLOOKUP(A201,PlayerStats!$B$1:$Z$999,MATCH("xG",PlayerStats!$B$2:$Z$2,0),0),0)</f>
        <v>0.1</v>
      </c>
      <c r="M201" s="32">
        <f>IFERROR(VLOOKUP(B201,PlayerStats!$B$1:$Z$999,MATCH("xG",PlayerStats!$B$2:$Z$2,0),0),0)</f>
        <v>0</v>
      </c>
      <c r="N201" s="32">
        <f>IFERROR(VLOOKUP(C201,PlayerStats!$B$1:$Z$999,MATCH("xG",PlayerStats!$B$2:$Z$2,0),0),0)</f>
        <v>0</v>
      </c>
      <c r="O201" s="32">
        <f>IFERROR(VLOOKUP(D201,PlayerStats!$B$1:$Z$999,MATCH("xG",PlayerStats!$B$2:$Z$2,0),0),0)</f>
        <v>0</v>
      </c>
      <c r="P201" s="40">
        <f t="shared" si="13"/>
        <v>0.1</v>
      </c>
      <c r="Q201" s="32">
        <f>IFERROR(VLOOKUP(A201,PlayerStats!$B$1:$Z$999,MATCH("xAG",PlayerStats!$B$2:$Z$2,0),0),0)</f>
        <v>0.1</v>
      </c>
      <c r="R201" s="32">
        <f>IFERROR(VLOOKUP(B201,PlayerStats!$B$1:$Z$999,MATCH("xAG",PlayerStats!$B$2:$Z$2,0),0),0)</f>
        <v>0</v>
      </c>
      <c r="S201" s="32">
        <f>IFERROR(VLOOKUP(C201,PlayerStats!$B$1:$Z$999,MATCH("xAG",PlayerStats!$B$2:$Z$2,0),0),0)</f>
        <v>0</v>
      </c>
      <c r="T201" s="32">
        <f>IFERROR(VLOOKUP(D201,PlayerStats!$B$1:$Z$999,MATCH("xAG",PlayerStats!$B$2:$Z$2,0),0),0)</f>
        <v>0</v>
      </c>
      <c r="U201" s="40">
        <f t="shared" si="14"/>
        <v>0.1</v>
      </c>
      <c r="V201" s="42">
        <f t="shared" si="15"/>
        <v>2</v>
      </c>
      <c r="X201" s="43" t="str">
        <f>API!M201&amp;" "&amp;API!V201</f>
        <v>Jacob Bruun Larsen</v>
      </c>
      <c r="Y201" s="43">
        <f>API!AC201</f>
        <v>1</v>
      </c>
    </row>
    <row r="202" spans="1:25">
      <c r="A202" s="32" t="str">
        <f>IF([1]FINAL!A202=0,"",[1]FINAL!A202)</f>
        <v>Jordan Pickford</v>
      </c>
      <c r="B202" s="32" t="str">
        <f>IF([1]FINAL!B202=0,"",[1]FINAL!B202)</f>
        <v>Pickford</v>
      </c>
      <c r="C202" s="32" t="str">
        <f>IF([1]FINAL!C202=0,"",[1]FINAL!C202)</f>
        <v/>
      </c>
      <c r="D202" s="32" t="str">
        <f>IF([1]FINAL!D202=0,"",[1]FINAL!D202)</f>
        <v/>
      </c>
      <c r="E202" s="43" t="str">
        <f>[1]FINAL!M202</f>
        <v>EVE</v>
      </c>
      <c r="F202" s="44">
        <f>IFERROR(VLOOKUP($E202,Table2!$B$1:$C$21,MATCH("MP",Table2!$B$1:$C$1,0),0),"")</f>
        <v>1</v>
      </c>
      <c r="G202" s="33">
        <f>IFERROR(VLOOKUP(A202,PlayingTime!$B$1:$Z$999,MATCH("Min",PlayingTime!$B$2:$Z$2,0),0),0)</f>
        <v>90</v>
      </c>
      <c r="H202" s="33">
        <f>IFERROR(VLOOKUP(B202,PlayingTime!$B$1:$Z$999,MATCH("Min",PlayingTime!$B$2:$Z$2,0),0),0)</f>
        <v>0</v>
      </c>
      <c r="I202" s="33">
        <f>IFERROR(VLOOKUP(C202,PlayingTime!$B$1:$Z$999,MATCH("Min",PlayingTime!$B$2:$Z$2,0),0),0)</f>
        <v>0</v>
      </c>
      <c r="J202" s="33">
        <f>IFERROR(VLOOKUP(D202,PlayingTime!$B$1:$Z$999,MATCH("Min",PlayingTime!$B$2:$Z$2,0),0),0)</f>
        <v>0</v>
      </c>
      <c r="K202" s="38">
        <f t="shared" si="12"/>
        <v>90</v>
      </c>
      <c r="L202" s="32">
        <f>IFERROR(VLOOKUP(A202,PlayerStats!$B$1:$Z$999,MATCH("xG",PlayerStats!$B$2:$Z$2,0),0),0)</f>
        <v>0</v>
      </c>
      <c r="M202" s="32">
        <f>IFERROR(VLOOKUP(B202,PlayerStats!$B$1:$Z$999,MATCH("xG",PlayerStats!$B$2:$Z$2,0),0),0)</f>
        <v>0</v>
      </c>
      <c r="N202" s="32">
        <f>IFERROR(VLOOKUP(C202,PlayerStats!$B$1:$Z$999,MATCH("xG",PlayerStats!$B$2:$Z$2,0),0),0)</f>
        <v>0</v>
      </c>
      <c r="O202" s="32">
        <f>IFERROR(VLOOKUP(D202,PlayerStats!$B$1:$Z$999,MATCH("xG",PlayerStats!$B$2:$Z$2,0),0),0)</f>
        <v>0</v>
      </c>
      <c r="P202" s="40">
        <f t="shared" si="13"/>
        <v>0</v>
      </c>
      <c r="Q202" s="32">
        <f>IFERROR(VLOOKUP(A202,PlayerStats!$B$1:$Z$999,MATCH("xAG",PlayerStats!$B$2:$Z$2,0),0),0)</f>
        <v>0</v>
      </c>
      <c r="R202" s="32">
        <f>IFERROR(VLOOKUP(B202,PlayerStats!$B$1:$Z$999,MATCH("xAG",PlayerStats!$B$2:$Z$2,0),0),0)</f>
        <v>0</v>
      </c>
      <c r="S202" s="32">
        <f>IFERROR(VLOOKUP(C202,PlayerStats!$B$1:$Z$999,MATCH("xAG",PlayerStats!$B$2:$Z$2,0),0),0)</f>
        <v>0</v>
      </c>
      <c r="T202" s="32">
        <f>IFERROR(VLOOKUP(D202,PlayerStats!$B$1:$Z$999,MATCH("xAG",PlayerStats!$B$2:$Z$2,0),0),0)</f>
        <v>0</v>
      </c>
      <c r="U202" s="40">
        <f t="shared" si="14"/>
        <v>0</v>
      </c>
      <c r="V202" s="42">
        <f t="shared" si="15"/>
        <v>2</v>
      </c>
      <c r="X202" s="43" t="str">
        <f>API!M202&amp;" "&amp;API!V202</f>
        <v>Owen Dodgson</v>
      </c>
      <c r="Y202" s="43">
        <f>API!AC202</f>
        <v>0</v>
      </c>
    </row>
    <row r="203" spans="1:25">
      <c r="A203" s="32" t="str">
        <f>IF([1]FINAL!A203=0,"",[1]FINAL!A203)</f>
        <v>Jaidon Anthony</v>
      </c>
      <c r="B203" s="32" t="str">
        <f>IF([1]FINAL!B203=0,"",[1]FINAL!B203)</f>
        <v>Anthony</v>
      </c>
      <c r="C203" s="32" t="str">
        <f>IF([1]FINAL!C203=0,"",[1]FINAL!C203)</f>
        <v/>
      </c>
      <c r="D203" s="32" t="str">
        <f>IF([1]FINAL!D203=0,"",[1]FINAL!D203)</f>
        <v/>
      </c>
      <c r="E203" s="43" t="str">
        <f>[1]FINAL!M203</f>
        <v>BOU</v>
      </c>
      <c r="F203" s="44">
        <f>IFERROR(VLOOKUP($E203,Table2!$B$1:$C$21,MATCH("MP",Table2!$B$1:$C$1,0),0),"")</f>
        <v>1</v>
      </c>
      <c r="G203" s="33">
        <f>IFERROR(VLOOKUP(A203,PlayingTime!$B$1:$Z$999,MATCH("Min",PlayingTime!$B$2:$Z$2,0),0),0)</f>
        <v>59</v>
      </c>
      <c r="H203" s="33">
        <f>IFERROR(VLOOKUP(B203,PlayingTime!$B$1:$Z$999,MATCH("Min",PlayingTime!$B$2:$Z$2,0),0),0)</f>
        <v>0</v>
      </c>
      <c r="I203" s="33">
        <f>IFERROR(VLOOKUP(C203,PlayingTime!$B$1:$Z$999,MATCH("Min",PlayingTime!$B$2:$Z$2,0),0),0)</f>
        <v>0</v>
      </c>
      <c r="J203" s="33">
        <f>IFERROR(VLOOKUP(D203,PlayingTime!$B$1:$Z$999,MATCH("Min",PlayingTime!$B$2:$Z$2,0),0),0)</f>
        <v>0</v>
      </c>
      <c r="K203" s="38">
        <f t="shared" si="12"/>
        <v>59</v>
      </c>
      <c r="L203" s="32">
        <f>IFERROR(VLOOKUP(A203,PlayerStats!$B$1:$Z$999,MATCH("xG",PlayerStats!$B$2:$Z$2,0),0),0)</f>
        <v>0</v>
      </c>
      <c r="M203" s="32">
        <f>IFERROR(VLOOKUP(B203,PlayerStats!$B$1:$Z$999,MATCH("xG",PlayerStats!$B$2:$Z$2,0),0),0)</f>
        <v>0</v>
      </c>
      <c r="N203" s="32">
        <f>IFERROR(VLOOKUP(C203,PlayerStats!$B$1:$Z$999,MATCH("xG",PlayerStats!$B$2:$Z$2,0),0),0)</f>
        <v>0</v>
      </c>
      <c r="O203" s="32">
        <f>IFERROR(VLOOKUP(D203,PlayerStats!$B$1:$Z$999,MATCH("xG",PlayerStats!$B$2:$Z$2,0),0),0)</f>
        <v>0</v>
      </c>
      <c r="P203" s="40">
        <f t="shared" si="13"/>
        <v>0</v>
      </c>
      <c r="Q203" s="32">
        <f>IFERROR(VLOOKUP(A203,PlayerStats!$B$1:$Z$999,MATCH("xAG",PlayerStats!$B$2:$Z$2,0),0),0)</f>
        <v>0</v>
      </c>
      <c r="R203" s="32">
        <f>IFERROR(VLOOKUP(B203,PlayerStats!$B$1:$Z$999,MATCH("xAG",PlayerStats!$B$2:$Z$2,0),0),0)</f>
        <v>0</v>
      </c>
      <c r="S203" s="32">
        <f>IFERROR(VLOOKUP(C203,PlayerStats!$B$1:$Z$999,MATCH("xAG",PlayerStats!$B$2:$Z$2,0),0),0)</f>
        <v>0</v>
      </c>
      <c r="T203" s="32">
        <f>IFERROR(VLOOKUP(D203,PlayerStats!$B$1:$Z$999,MATCH("xAG",PlayerStats!$B$2:$Z$2,0),0),0)</f>
        <v>0</v>
      </c>
      <c r="U203" s="40">
        <f t="shared" si="14"/>
        <v>0</v>
      </c>
      <c r="V203" s="42">
        <f t="shared" si="15"/>
        <v>1</v>
      </c>
      <c r="X203" s="43" t="str">
        <f>API!M203&amp;" "&amp;API!V203</f>
        <v>Wilson Odobert</v>
      </c>
      <c r="Y203" s="43">
        <f>API!AC203</f>
        <v>0</v>
      </c>
    </row>
    <row r="204" spans="1:25">
      <c r="A204" s="32" t="str">
        <f>IF([1]FINAL!A204=0,"",[1]FINAL!A204)</f>
        <v>Adam Webster</v>
      </c>
      <c r="B204" s="32" t="str">
        <f>IF([1]FINAL!B204=0,"",[1]FINAL!B204)</f>
        <v>Webster</v>
      </c>
      <c r="C204" s="32" t="str">
        <f>IF([1]FINAL!C204=0,"",[1]FINAL!C204)</f>
        <v/>
      </c>
      <c r="D204" s="32" t="str">
        <f>IF([1]FINAL!D204=0,"",[1]FINAL!D204)</f>
        <v/>
      </c>
      <c r="E204" s="43" t="str">
        <f>[1]FINAL!M204</f>
        <v>BHA</v>
      </c>
      <c r="F204" s="44">
        <f>IFERROR(VLOOKUP($E204,Table2!$B$1:$C$21,MATCH("MP",Table2!$B$1:$C$1,0),0),"")</f>
        <v>1</v>
      </c>
      <c r="G204" s="33">
        <f>IFERROR(VLOOKUP(A204,PlayingTime!$B$1:$Z$999,MATCH("Min",PlayingTime!$B$2:$Z$2,0),0),0)</f>
        <v>0</v>
      </c>
      <c r="H204" s="33">
        <f>IFERROR(VLOOKUP(B204,PlayingTime!$B$1:$Z$999,MATCH("Min",PlayingTime!$B$2:$Z$2,0),0),0)</f>
        <v>0</v>
      </c>
      <c r="I204" s="33">
        <f>IFERROR(VLOOKUP(C204,PlayingTime!$B$1:$Z$999,MATCH("Min",PlayingTime!$B$2:$Z$2,0),0),0)</f>
        <v>0</v>
      </c>
      <c r="J204" s="33">
        <f>IFERROR(VLOOKUP(D204,PlayingTime!$B$1:$Z$999,MATCH("Min",PlayingTime!$B$2:$Z$2,0),0),0)</f>
        <v>0</v>
      </c>
      <c r="K204" s="38">
        <f t="shared" si="12"/>
        <v>0</v>
      </c>
      <c r="L204" s="32">
        <f>IFERROR(VLOOKUP(A204,PlayerStats!$B$1:$Z$999,MATCH("xG",PlayerStats!$B$2:$Z$2,0),0),0)</f>
        <v>0</v>
      </c>
      <c r="M204" s="32">
        <f>IFERROR(VLOOKUP(B204,PlayerStats!$B$1:$Z$999,MATCH("xG",PlayerStats!$B$2:$Z$2,0),0),0)</f>
        <v>0</v>
      </c>
      <c r="N204" s="32">
        <f>IFERROR(VLOOKUP(C204,PlayerStats!$B$1:$Z$999,MATCH("xG",PlayerStats!$B$2:$Z$2,0),0),0)</f>
        <v>0</v>
      </c>
      <c r="O204" s="32">
        <f>IFERROR(VLOOKUP(D204,PlayerStats!$B$1:$Z$999,MATCH("xG",PlayerStats!$B$2:$Z$2,0),0),0)</f>
        <v>0</v>
      </c>
      <c r="P204" s="40">
        <f t="shared" si="13"/>
        <v>0</v>
      </c>
      <c r="Q204" s="32">
        <f>IFERROR(VLOOKUP(A204,PlayerStats!$B$1:$Z$999,MATCH("xAG",PlayerStats!$B$2:$Z$2,0),0),0)</f>
        <v>0</v>
      </c>
      <c r="R204" s="32">
        <f>IFERROR(VLOOKUP(B204,PlayerStats!$B$1:$Z$999,MATCH("xAG",PlayerStats!$B$2:$Z$2,0),0),0)</f>
        <v>0</v>
      </c>
      <c r="S204" s="32">
        <f>IFERROR(VLOOKUP(C204,PlayerStats!$B$1:$Z$999,MATCH("xAG",PlayerStats!$B$2:$Z$2,0),0),0)</f>
        <v>0</v>
      </c>
      <c r="T204" s="32">
        <f>IFERROR(VLOOKUP(D204,PlayerStats!$B$1:$Z$999,MATCH("xAG",PlayerStats!$B$2:$Z$2,0),0),0)</f>
        <v>0</v>
      </c>
      <c r="U204" s="40">
        <f t="shared" si="14"/>
        <v>0</v>
      </c>
      <c r="V204" s="42">
        <f t="shared" si="15"/>
        <v>0</v>
      </c>
      <c r="X204" s="43" t="str">
        <f>API!M204&amp;" "&amp;API!V204</f>
        <v>Moisés Caicedo Corozo</v>
      </c>
      <c r="Y204" s="43">
        <f>API!AC204</f>
        <v>0</v>
      </c>
    </row>
    <row r="205" spans="1:25">
      <c r="A205" s="32" t="str">
        <f>IF([1]FINAL!A205=0,"",[1]FINAL!A205)</f>
        <v>Tyrone Mings</v>
      </c>
      <c r="B205" s="32" t="str">
        <f>IF([1]FINAL!B205=0,"",[1]FINAL!B205)</f>
        <v>Mings</v>
      </c>
      <c r="C205" s="32" t="str">
        <f>IF([1]FINAL!C205=0,"",[1]FINAL!C205)</f>
        <v/>
      </c>
      <c r="D205" s="32" t="str">
        <f>IF([1]FINAL!D205=0,"",[1]FINAL!D205)</f>
        <v/>
      </c>
      <c r="E205" s="43" t="str">
        <f>[1]FINAL!M205</f>
        <v>AVL</v>
      </c>
      <c r="F205" s="44">
        <f>IFERROR(VLOOKUP($E205,Table2!$B$1:$C$21,MATCH("MP",Table2!$B$1:$C$1,0),0),"")</f>
        <v>1</v>
      </c>
      <c r="G205" s="33">
        <f>IFERROR(VLOOKUP(A205,PlayingTime!$B$1:$Z$999,MATCH("Min",PlayingTime!$B$2:$Z$2,0),0),0)</f>
        <v>30</v>
      </c>
      <c r="H205" s="33">
        <f>IFERROR(VLOOKUP(B205,PlayingTime!$B$1:$Z$999,MATCH("Min",PlayingTime!$B$2:$Z$2,0),0),0)</f>
        <v>0</v>
      </c>
      <c r="I205" s="33">
        <f>IFERROR(VLOOKUP(C205,PlayingTime!$B$1:$Z$999,MATCH("Min",PlayingTime!$B$2:$Z$2,0),0),0)</f>
        <v>0</v>
      </c>
      <c r="J205" s="33">
        <f>IFERROR(VLOOKUP(D205,PlayingTime!$B$1:$Z$999,MATCH("Min",PlayingTime!$B$2:$Z$2,0),0),0)</f>
        <v>0</v>
      </c>
      <c r="K205" s="38">
        <f t="shared" si="12"/>
        <v>30</v>
      </c>
      <c r="L205" s="32">
        <f>IFERROR(VLOOKUP(A205,PlayerStats!$B$1:$Z$999,MATCH("xG",PlayerStats!$B$2:$Z$2,0),0),0)</f>
        <v>0</v>
      </c>
      <c r="M205" s="32">
        <f>IFERROR(VLOOKUP(B205,PlayerStats!$B$1:$Z$999,MATCH("xG",PlayerStats!$B$2:$Z$2,0),0),0)</f>
        <v>0</v>
      </c>
      <c r="N205" s="32">
        <f>IFERROR(VLOOKUP(C205,PlayerStats!$B$1:$Z$999,MATCH("xG",PlayerStats!$B$2:$Z$2,0),0),0)</f>
        <v>0</v>
      </c>
      <c r="O205" s="32">
        <f>IFERROR(VLOOKUP(D205,PlayerStats!$B$1:$Z$999,MATCH("xG",PlayerStats!$B$2:$Z$2,0),0),0)</f>
        <v>0</v>
      </c>
      <c r="P205" s="40">
        <f t="shared" si="13"/>
        <v>0</v>
      </c>
      <c r="Q205" s="32">
        <f>IFERROR(VLOOKUP(A205,PlayerStats!$B$1:$Z$999,MATCH("xAG",PlayerStats!$B$2:$Z$2,0),0),0)</f>
        <v>0</v>
      </c>
      <c r="R205" s="32">
        <f>IFERROR(VLOOKUP(B205,PlayerStats!$B$1:$Z$999,MATCH("xAG",PlayerStats!$B$2:$Z$2,0),0),0)</f>
        <v>0</v>
      </c>
      <c r="S205" s="32">
        <f>IFERROR(VLOOKUP(C205,PlayerStats!$B$1:$Z$999,MATCH("xAG",PlayerStats!$B$2:$Z$2,0),0),0)</f>
        <v>0</v>
      </c>
      <c r="T205" s="32">
        <f>IFERROR(VLOOKUP(D205,PlayerStats!$B$1:$Z$999,MATCH("xAG",PlayerStats!$B$2:$Z$2,0),0),0)</f>
        <v>0</v>
      </c>
      <c r="U205" s="40">
        <f t="shared" si="14"/>
        <v>0</v>
      </c>
      <c r="V205" s="42">
        <f t="shared" si="15"/>
        <v>0</v>
      </c>
      <c r="X205" s="43" t="str">
        <f>API!M205&amp;" "&amp;API!V205</f>
        <v>Robert Sánchez</v>
      </c>
      <c r="Y205" s="43">
        <f>API!AC205</f>
        <v>2</v>
      </c>
    </row>
    <row r="206" spans="1:25">
      <c r="A206" s="32" t="str">
        <f>IF([1]FINAL!A206=0,"",[1]FINAL!A206)</f>
        <v>Michael Keane</v>
      </c>
      <c r="B206" s="32" t="str">
        <f>IF([1]FINAL!B206=0,"",[1]FINAL!B206)</f>
        <v>Keane</v>
      </c>
      <c r="C206" s="32" t="str">
        <f>IF([1]FINAL!C206=0,"",[1]FINAL!C206)</f>
        <v/>
      </c>
      <c r="D206" s="32" t="str">
        <f>IF([1]FINAL!D206=0,"",[1]FINAL!D206)</f>
        <v/>
      </c>
      <c r="E206" s="43" t="str">
        <f>[1]FINAL!M206</f>
        <v>EVE</v>
      </c>
      <c r="F206" s="44">
        <f>IFERROR(VLOOKUP($E206,Table2!$B$1:$C$21,MATCH("MP",Table2!$B$1:$C$1,0),0),"")</f>
        <v>1</v>
      </c>
      <c r="G206" s="33">
        <f>IFERROR(VLOOKUP(A206,PlayingTime!$B$1:$Z$999,MATCH("Min",PlayingTime!$B$2:$Z$2,0),0),0)</f>
        <v>90</v>
      </c>
      <c r="H206" s="33">
        <f>IFERROR(VLOOKUP(B206,PlayingTime!$B$1:$Z$999,MATCH("Min",PlayingTime!$B$2:$Z$2,0),0),0)</f>
        <v>0</v>
      </c>
      <c r="I206" s="33">
        <f>IFERROR(VLOOKUP(C206,PlayingTime!$B$1:$Z$999,MATCH("Min",PlayingTime!$B$2:$Z$2,0),0),0)</f>
        <v>0</v>
      </c>
      <c r="J206" s="33">
        <f>IFERROR(VLOOKUP(D206,PlayingTime!$B$1:$Z$999,MATCH("Min",PlayingTime!$B$2:$Z$2,0),0),0)</f>
        <v>0</v>
      </c>
      <c r="K206" s="38">
        <f t="shared" si="12"/>
        <v>90</v>
      </c>
      <c r="L206" s="32">
        <f>IFERROR(VLOOKUP(A206,PlayerStats!$B$1:$Z$999,MATCH("xG",PlayerStats!$B$2:$Z$2,0),0),0)</f>
        <v>0</v>
      </c>
      <c r="M206" s="32">
        <f>IFERROR(VLOOKUP(B206,PlayerStats!$B$1:$Z$999,MATCH("xG",PlayerStats!$B$2:$Z$2,0),0),0)</f>
        <v>0</v>
      </c>
      <c r="N206" s="32">
        <f>IFERROR(VLOOKUP(C206,PlayerStats!$B$1:$Z$999,MATCH("xG",PlayerStats!$B$2:$Z$2,0),0),0)</f>
        <v>0</v>
      </c>
      <c r="O206" s="32">
        <f>IFERROR(VLOOKUP(D206,PlayerStats!$B$1:$Z$999,MATCH("xG",PlayerStats!$B$2:$Z$2,0),0),0)</f>
        <v>0</v>
      </c>
      <c r="P206" s="40">
        <f t="shared" si="13"/>
        <v>0</v>
      </c>
      <c r="Q206" s="32">
        <f>IFERROR(VLOOKUP(A206,PlayerStats!$B$1:$Z$999,MATCH("xAG",PlayerStats!$B$2:$Z$2,0),0),0)</f>
        <v>0</v>
      </c>
      <c r="R206" s="32">
        <f>IFERROR(VLOOKUP(B206,PlayerStats!$B$1:$Z$999,MATCH("xAG",PlayerStats!$B$2:$Z$2,0),0),0)</f>
        <v>0</v>
      </c>
      <c r="S206" s="32">
        <f>IFERROR(VLOOKUP(C206,PlayerStats!$B$1:$Z$999,MATCH("xAG",PlayerStats!$B$2:$Z$2,0),0),0)</f>
        <v>0</v>
      </c>
      <c r="T206" s="32">
        <f>IFERROR(VLOOKUP(D206,PlayerStats!$B$1:$Z$999,MATCH("xAG",PlayerStats!$B$2:$Z$2,0),0),0)</f>
        <v>0</v>
      </c>
      <c r="U206" s="40">
        <f t="shared" si="14"/>
        <v>0</v>
      </c>
      <c r="V206" s="42">
        <f t="shared" si="15"/>
        <v>2</v>
      </c>
      <c r="X206" s="43" t="str">
        <f>API!M206&amp;" "&amp;API!V206</f>
        <v>Ethan Ampadu</v>
      </c>
      <c r="Y206" s="43">
        <f>API!AC206</f>
        <v>0</v>
      </c>
    </row>
    <row r="207" spans="1:25">
      <c r="A207" s="32" t="str">
        <f>IF([1]FINAL!A207=0,"",[1]FINAL!A207)</f>
        <v>Max Kilman</v>
      </c>
      <c r="B207" s="32" t="str">
        <f>IF([1]FINAL!B207=0,"",[1]FINAL!B207)</f>
        <v>Kilman</v>
      </c>
      <c r="C207" s="32" t="str">
        <f>IF([1]FINAL!C207=0,"",[1]FINAL!C207)</f>
        <v/>
      </c>
      <c r="D207" s="32" t="str">
        <f>IF([1]FINAL!D207=0,"",[1]FINAL!D207)</f>
        <v/>
      </c>
      <c r="E207" s="43" t="str">
        <f>[1]FINAL!M207</f>
        <v>WOL</v>
      </c>
      <c r="F207" s="44">
        <f>IFERROR(VLOOKUP($E207,Table2!$B$1:$C$21,MATCH("MP",Table2!$B$1:$C$1,0),0),"")</f>
        <v>1</v>
      </c>
      <c r="G207" s="33">
        <f>IFERROR(VLOOKUP(A207,PlayingTime!$B$1:$Z$999,MATCH("Min",PlayingTime!$B$2:$Z$2,0),0),0)</f>
        <v>90</v>
      </c>
      <c r="H207" s="33">
        <f>IFERROR(VLOOKUP(B207,PlayingTime!$B$1:$Z$999,MATCH("Min",PlayingTime!$B$2:$Z$2,0),0),0)</f>
        <v>0</v>
      </c>
      <c r="I207" s="33">
        <f>IFERROR(VLOOKUP(C207,PlayingTime!$B$1:$Z$999,MATCH("Min",PlayingTime!$B$2:$Z$2,0),0),0)</f>
        <v>0</v>
      </c>
      <c r="J207" s="33">
        <f>IFERROR(VLOOKUP(D207,PlayingTime!$B$1:$Z$999,MATCH("Min",PlayingTime!$B$2:$Z$2,0),0),0)</f>
        <v>0</v>
      </c>
      <c r="K207" s="38">
        <f t="shared" si="12"/>
        <v>90</v>
      </c>
      <c r="L207" s="32">
        <f>IFERROR(VLOOKUP(A207,PlayerStats!$B$1:$Z$999,MATCH("xG",PlayerStats!$B$2:$Z$2,0),0),0)</f>
        <v>0</v>
      </c>
      <c r="M207" s="32">
        <f>IFERROR(VLOOKUP(B207,PlayerStats!$B$1:$Z$999,MATCH("xG",PlayerStats!$B$2:$Z$2,0),0),0)</f>
        <v>0</v>
      </c>
      <c r="N207" s="32">
        <f>IFERROR(VLOOKUP(C207,PlayerStats!$B$1:$Z$999,MATCH("xG",PlayerStats!$B$2:$Z$2,0),0),0)</f>
        <v>0</v>
      </c>
      <c r="O207" s="32">
        <f>IFERROR(VLOOKUP(D207,PlayerStats!$B$1:$Z$999,MATCH("xG",PlayerStats!$B$2:$Z$2,0),0),0)</f>
        <v>0</v>
      </c>
      <c r="P207" s="40">
        <f t="shared" si="13"/>
        <v>0</v>
      </c>
      <c r="Q207" s="32">
        <f>IFERROR(VLOOKUP(A207,PlayerStats!$B$1:$Z$999,MATCH("xAG",PlayerStats!$B$2:$Z$2,0),0),0)</f>
        <v>0</v>
      </c>
      <c r="R207" s="32">
        <f>IFERROR(VLOOKUP(B207,PlayerStats!$B$1:$Z$999,MATCH("xAG",PlayerStats!$B$2:$Z$2,0),0),0)</f>
        <v>0</v>
      </c>
      <c r="S207" s="32">
        <f>IFERROR(VLOOKUP(C207,PlayerStats!$B$1:$Z$999,MATCH("xAG",PlayerStats!$B$2:$Z$2,0),0),0)</f>
        <v>0</v>
      </c>
      <c r="T207" s="32">
        <f>IFERROR(VLOOKUP(D207,PlayerStats!$B$1:$Z$999,MATCH("xAG",PlayerStats!$B$2:$Z$2,0),0),0)</f>
        <v>0</v>
      </c>
      <c r="U207" s="40">
        <f t="shared" si="14"/>
        <v>0</v>
      </c>
      <c r="V207" s="42">
        <f t="shared" si="15"/>
        <v>2</v>
      </c>
      <c r="X207" s="43" t="str">
        <f>API!M207&amp;" "&amp;API!V207</f>
        <v>Andrey Nascimento dos Santos</v>
      </c>
      <c r="Y207" s="43">
        <f>API!AC207</f>
        <v>0</v>
      </c>
    </row>
    <row r="208" spans="1:25">
      <c r="A208" s="32" t="str">
        <f>IF([1]FINAL!A208=0,"",[1]FINAL!A208)</f>
        <v>Oliver Skipp</v>
      </c>
      <c r="B208" s="32" t="str">
        <f>IF([1]FINAL!B208=0,"",[1]FINAL!B208)</f>
        <v>Skipp</v>
      </c>
      <c r="C208" s="32" t="str">
        <f>IF([1]FINAL!C208=0,"",[1]FINAL!C208)</f>
        <v/>
      </c>
      <c r="D208" s="32" t="str">
        <f>IF([1]FINAL!D208=0,"",[1]FINAL!D208)</f>
        <v/>
      </c>
      <c r="E208" s="43" t="str">
        <f>[1]FINAL!M208</f>
        <v>TOT</v>
      </c>
      <c r="F208" s="44">
        <f>IFERROR(VLOOKUP($E208,Table2!$B$1:$C$21,MATCH("MP",Table2!$B$1:$C$1,0),0),"")</f>
        <v>1</v>
      </c>
      <c r="G208" s="33">
        <f>IFERROR(VLOOKUP(A208,PlayingTime!$B$1:$Z$999,MATCH("Min",PlayingTime!$B$2:$Z$2,0),0),0)</f>
        <v>74</v>
      </c>
      <c r="H208" s="33">
        <f>IFERROR(VLOOKUP(B208,PlayingTime!$B$1:$Z$999,MATCH("Min",PlayingTime!$B$2:$Z$2,0),0),0)</f>
        <v>0</v>
      </c>
      <c r="I208" s="33">
        <f>IFERROR(VLOOKUP(C208,PlayingTime!$B$1:$Z$999,MATCH("Min",PlayingTime!$B$2:$Z$2,0),0),0)</f>
        <v>0</v>
      </c>
      <c r="J208" s="33">
        <f>IFERROR(VLOOKUP(D208,PlayingTime!$B$1:$Z$999,MATCH("Min",PlayingTime!$B$2:$Z$2,0),0),0)</f>
        <v>0</v>
      </c>
      <c r="K208" s="38">
        <f t="shared" si="12"/>
        <v>74</v>
      </c>
      <c r="L208" s="32">
        <f>IFERROR(VLOOKUP(A208,PlayerStats!$B$1:$Z$999,MATCH("xG",PlayerStats!$B$2:$Z$2,0),0),0)</f>
        <v>0</v>
      </c>
      <c r="M208" s="32">
        <f>IFERROR(VLOOKUP(B208,PlayerStats!$B$1:$Z$999,MATCH("xG",PlayerStats!$B$2:$Z$2,0),0),0)</f>
        <v>0</v>
      </c>
      <c r="N208" s="32">
        <f>IFERROR(VLOOKUP(C208,PlayerStats!$B$1:$Z$999,MATCH("xG",PlayerStats!$B$2:$Z$2,0),0),0)</f>
        <v>0</v>
      </c>
      <c r="O208" s="32">
        <f>IFERROR(VLOOKUP(D208,PlayerStats!$B$1:$Z$999,MATCH("xG",PlayerStats!$B$2:$Z$2,0),0),0)</f>
        <v>0</v>
      </c>
      <c r="P208" s="40">
        <f t="shared" si="13"/>
        <v>0</v>
      </c>
      <c r="Q208" s="32">
        <f>IFERROR(VLOOKUP(A208,PlayerStats!$B$1:$Z$999,MATCH("xAG",PlayerStats!$B$2:$Z$2,0),0),0)</f>
        <v>0</v>
      </c>
      <c r="R208" s="32">
        <f>IFERROR(VLOOKUP(B208,PlayerStats!$B$1:$Z$999,MATCH("xAG",PlayerStats!$B$2:$Z$2,0),0),0)</f>
        <v>0</v>
      </c>
      <c r="S208" s="32">
        <f>IFERROR(VLOOKUP(C208,PlayerStats!$B$1:$Z$999,MATCH("xAG",PlayerStats!$B$2:$Z$2,0),0),0)</f>
        <v>0</v>
      </c>
      <c r="T208" s="32">
        <f>IFERROR(VLOOKUP(D208,PlayerStats!$B$1:$Z$999,MATCH("xAG",PlayerStats!$B$2:$Z$2,0),0),0)</f>
        <v>0</v>
      </c>
      <c r="U208" s="40">
        <f t="shared" si="14"/>
        <v>0</v>
      </c>
      <c r="V208" s="42">
        <f t="shared" si="15"/>
        <v>1</v>
      </c>
      <c r="X208" s="43" t="str">
        <f>API!M208&amp;" "&amp;API!V208</f>
        <v>Kepa Arrizabalaga</v>
      </c>
      <c r="Y208" s="43">
        <f>API!AC208</f>
        <v>0</v>
      </c>
    </row>
    <row r="209" spans="1:25">
      <c r="A209" s="32" t="str">
        <f>IF([1]FINAL!A209=0,"",[1]FINAL!A209)</f>
        <v>Davinson Sánchez</v>
      </c>
      <c r="B209" s="32" t="str">
        <f>IF([1]FINAL!B209=0,"",[1]FINAL!B209)</f>
        <v>Sánchez</v>
      </c>
      <c r="C209" s="32" t="str">
        <f>IF([1]FINAL!C209=0,"",[1]FINAL!C209)</f>
        <v>D Sanchez</v>
      </c>
      <c r="D209" s="32" t="str">
        <f>IF([1]FINAL!D209=0,"",[1]FINAL!D209)</f>
        <v>Davinson Sanchez</v>
      </c>
      <c r="E209" s="43" t="str">
        <f>[1]FINAL!M209</f>
        <v>TOT</v>
      </c>
      <c r="F209" s="44">
        <f>IFERROR(VLOOKUP($E209,Table2!$B$1:$C$21,MATCH("MP",Table2!$B$1:$C$1,0),0),"")</f>
        <v>1</v>
      </c>
      <c r="G209" s="33">
        <f>IFERROR(VLOOKUP(A209,PlayingTime!$B$1:$Z$999,MATCH("Min",PlayingTime!$B$2:$Z$2,0),0),0)</f>
        <v>77</v>
      </c>
      <c r="H209" s="33">
        <f>IFERROR(VLOOKUP(B209,PlayingTime!$B$1:$Z$999,MATCH("Min",PlayingTime!$B$2:$Z$2,0),0),0)</f>
        <v>0</v>
      </c>
      <c r="I209" s="33">
        <f>IFERROR(VLOOKUP(C209,PlayingTime!$B$1:$Z$999,MATCH("Min",PlayingTime!$B$2:$Z$2,0),0),0)</f>
        <v>0</v>
      </c>
      <c r="J209" s="33">
        <f>IFERROR(VLOOKUP(D209,PlayingTime!$B$1:$Z$999,MATCH("Min",PlayingTime!$B$2:$Z$2,0),0),0)</f>
        <v>0</v>
      </c>
      <c r="K209" s="38">
        <f t="shared" si="12"/>
        <v>77</v>
      </c>
      <c r="L209" s="32">
        <f>IFERROR(VLOOKUP(A209,PlayerStats!$B$1:$Z$999,MATCH("xG",PlayerStats!$B$2:$Z$2,0),0),0)</f>
        <v>0.1</v>
      </c>
      <c r="M209" s="32">
        <f>IFERROR(VLOOKUP(B209,PlayerStats!$B$1:$Z$999,MATCH("xG",PlayerStats!$B$2:$Z$2,0),0),0)</f>
        <v>0</v>
      </c>
      <c r="N209" s="32">
        <f>IFERROR(VLOOKUP(C209,PlayerStats!$B$1:$Z$999,MATCH("xG",PlayerStats!$B$2:$Z$2,0),0),0)</f>
        <v>0</v>
      </c>
      <c r="O209" s="32">
        <f>IFERROR(VLOOKUP(D209,PlayerStats!$B$1:$Z$999,MATCH("xG",PlayerStats!$B$2:$Z$2,0),0),0)</f>
        <v>0</v>
      </c>
      <c r="P209" s="40">
        <f t="shared" si="13"/>
        <v>0.1</v>
      </c>
      <c r="Q209" s="32">
        <f>IFERROR(VLOOKUP(A209,PlayerStats!$B$1:$Z$999,MATCH("xAG",PlayerStats!$B$2:$Z$2,0),0),0)</f>
        <v>0</v>
      </c>
      <c r="R209" s="32">
        <f>IFERROR(VLOOKUP(B209,PlayerStats!$B$1:$Z$999,MATCH("xAG",PlayerStats!$B$2:$Z$2,0),0),0)</f>
        <v>0</v>
      </c>
      <c r="S209" s="32">
        <f>IFERROR(VLOOKUP(C209,PlayerStats!$B$1:$Z$999,MATCH("xAG",PlayerStats!$B$2:$Z$2,0),0),0)</f>
        <v>0</v>
      </c>
      <c r="T209" s="32">
        <f>IFERROR(VLOOKUP(D209,PlayerStats!$B$1:$Z$999,MATCH("xAG",PlayerStats!$B$2:$Z$2,0),0),0)</f>
        <v>0</v>
      </c>
      <c r="U209" s="40">
        <f t="shared" si="14"/>
        <v>0</v>
      </c>
      <c r="V209" s="42">
        <f t="shared" si="15"/>
        <v>0</v>
      </c>
      <c r="X209" s="43" t="str">
        <f>API!M209&amp;" "&amp;API!V209</f>
        <v>Pierre-Emerick Aubameyang</v>
      </c>
      <c r="Y209" s="43">
        <f>API!AC209</f>
        <v>0</v>
      </c>
    </row>
    <row r="210" spans="1:25">
      <c r="A210" s="32" t="str">
        <f>IF([1]FINAL!A210=0,"",[1]FINAL!A210)</f>
        <v>Matheus Luiz Nunes</v>
      </c>
      <c r="B210" s="32" t="str">
        <f>IF([1]FINAL!B210=0,"",[1]FINAL!B210)</f>
        <v>Matheus N.</v>
      </c>
      <c r="C210" s="32" t="str">
        <f>IF([1]FINAL!C210=0,"",[1]FINAL!C210)</f>
        <v>Nunes</v>
      </c>
      <c r="D210" s="32" t="str">
        <f>IF([1]FINAL!D210=0,"",[1]FINAL!D210)</f>
        <v>Matheus Nunes</v>
      </c>
      <c r="E210" s="43" t="str">
        <f>[1]FINAL!M210</f>
        <v>WOL</v>
      </c>
      <c r="F210" s="44">
        <f>IFERROR(VLOOKUP($E210,Table2!$B$1:$C$21,MATCH("MP",Table2!$B$1:$C$1,0),0),"")</f>
        <v>1</v>
      </c>
      <c r="G210" s="33">
        <f>IFERROR(VLOOKUP(A210,PlayingTime!$B$1:$Z$999,MATCH("Min",PlayingTime!$B$2:$Z$2,0),0),0)</f>
        <v>0</v>
      </c>
      <c r="H210" s="33">
        <f>IFERROR(VLOOKUP(B210,PlayingTime!$B$1:$Z$999,MATCH("Min",PlayingTime!$B$2:$Z$2,0),0),0)</f>
        <v>0</v>
      </c>
      <c r="I210" s="33">
        <f>IFERROR(VLOOKUP(C210,PlayingTime!$B$1:$Z$999,MATCH("Min",PlayingTime!$B$2:$Z$2,0),0),0)</f>
        <v>0</v>
      </c>
      <c r="J210" s="33">
        <f>IFERROR(VLOOKUP(D210,PlayingTime!$B$1:$Z$999,MATCH("Min",PlayingTime!$B$2:$Z$2,0),0),0)</f>
        <v>90</v>
      </c>
      <c r="K210" s="38">
        <f t="shared" si="12"/>
        <v>90</v>
      </c>
      <c r="L210" s="32">
        <f>IFERROR(VLOOKUP(A210,PlayerStats!$B$1:$Z$999,MATCH("xG",PlayerStats!$B$2:$Z$2,0),0),0)</f>
        <v>0</v>
      </c>
      <c r="M210" s="32">
        <f>IFERROR(VLOOKUP(B210,PlayerStats!$B$1:$Z$999,MATCH("xG",PlayerStats!$B$2:$Z$2,0),0),0)</f>
        <v>0</v>
      </c>
      <c r="N210" s="32">
        <f>IFERROR(VLOOKUP(C210,PlayerStats!$B$1:$Z$999,MATCH("xG",PlayerStats!$B$2:$Z$2,0),0),0)</f>
        <v>0</v>
      </c>
      <c r="O210" s="32">
        <f>IFERROR(VLOOKUP(D210,PlayerStats!$B$1:$Z$999,MATCH("xG",PlayerStats!$B$2:$Z$2,0),0),0)</f>
        <v>0</v>
      </c>
      <c r="P210" s="40">
        <f t="shared" si="13"/>
        <v>0</v>
      </c>
      <c r="Q210" s="32">
        <f>IFERROR(VLOOKUP(A210,PlayerStats!$B$1:$Z$999,MATCH("xAG",PlayerStats!$B$2:$Z$2,0),0),0)</f>
        <v>0</v>
      </c>
      <c r="R210" s="32">
        <f>IFERROR(VLOOKUP(B210,PlayerStats!$B$1:$Z$999,MATCH("xAG",PlayerStats!$B$2:$Z$2,0),0),0)</f>
        <v>0</v>
      </c>
      <c r="S210" s="32">
        <f>IFERROR(VLOOKUP(C210,PlayerStats!$B$1:$Z$999,MATCH("xAG",PlayerStats!$B$2:$Z$2,0),0),0)</f>
        <v>0</v>
      </c>
      <c r="T210" s="32">
        <f>IFERROR(VLOOKUP(D210,PlayerStats!$B$1:$Z$999,MATCH("xAG",PlayerStats!$B$2:$Z$2,0),0),0)</f>
        <v>0</v>
      </c>
      <c r="U210" s="40">
        <f t="shared" si="14"/>
        <v>0</v>
      </c>
      <c r="V210" s="42">
        <f t="shared" si="15"/>
        <v>2</v>
      </c>
      <c r="X210" s="43" t="str">
        <f>API!M210&amp;" "&amp;API!V210</f>
        <v>César Azpilicueta</v>
      </c>
      <c r="Y210" s="43">
        <f>API!AC210</f>
        <v>0</v>
      </c>
    </row>
    <row r="211" spans="1:25">
      <c r="A211" s="32" t="str">
        <f>IF([1]FINAL!A211=0,"",[1]FINAL!A211)</f>
        <v>Lisandro Martínez</v>
      </c>
      <c r="B211" s="32" t="str">
        <f>IF([1]FINAL!B211=0,"",[1]FINAL!B211)</f>
        <v>Martinez</v>
      </c>
      <c r="C211" s="32" t="str">
        <f>IF([1]FINAL!C211=0,"",[1]FINAL!C211)</f>
        <v>L Martinez</v>
      </c>
      <c r="D211" s="32" t="str">
        <f>IF([1]FINAL!D211=0,"",[1]FINAL!D211)</f>
        <v>Lisandro Martinez</v>
      </c>
      <c r="E211" s="43" t="str">
        <f>[1]FINAL!M211</f>
        <v>MUN</v>
      </c>
      <c r="F211" s="44">
        <f>IFERROR(VLOOKUP($E211,Table2!$B$1:$C$21,MATCH("MP",Table2!$B$1:$C$1,0),0),"")</f>
        <v>1</v>
      </c>
      <c r="G211" s="33">
        <f>IFERROR(VLOOKUP(A211,PlayingTime!$B$1:$Z$999,MATCH("Min",PlayingTime!$B$2:$Z$2,0),0),0)</f>
        <v>45</v>
      </c>
      <c r="H211" s="33">
        <f>IFERROR(VLOOKUP(B211,PlayingTime!$B$1:$Z$999,MATCH("Min",PlayingTime!$B$2:$Z$2,0),0),0)</f>
        <v>0</v>
      </c>
      <c r="I211" s="33">
        <f>IFERROR(VLOOKUP(C211,PlayingTime!$B$1:$Z$999,MATCH("Min",PlayingTime!$B$2:$Z$2,0),0),0)</f>
        <v>0</v>
      </c>
      <c r="J211" s="33">
        <f>IFERROR(VLOOKUP(D211,PlayingTime!$B$1:$Z$999,MATCH("Min",PlayingTime!$B$2:$Z$2,0),0),0)</f>
        <v>0</v>
      </c>
      <c r="K211" s="38">
        <f t="shared" si="12"/>
        <v>45</v>
      </c>
      <c r="L211" s="32">
        <f>IFERROR(VLOOKUP(A211,PlayerStats!$B$1:$Z$999,MATCH("xG",PlayerStats!$B$2:$Z$2,0),0),0)</f>
        <v>0</v>
      </c>
      <c r="M211" s="32">
        <f>IFERROR(VLOOKUP(B211,PlayerStats!$B$1:$Z$999,MATCH("xG",PlayerStats!$B$2:$Z$2,0),0),0)</f>
        <v>0</v>
      </c>
      <c r="N211" s="32">
        <f>IFERROR(VLOOKUP(C211,PlayerStats!$B$1:$Z$999,MATCH("xG",PlayerStats!$B$2:$Z$2,0),0),0)</f>
        <v>0</v>
      </c>
      <c r="O211" s="32">
        <f>IFERROR(VLOOKUP(D211,PlayerStats!$B$1:$Z$999,MATCH("xG",PlayerStats!$B$2:$Z$2,0),0),0)</f>
        <v>0</v>
      </c>
      <c r="P211" s="40">
        <f t="shared" si="13"/>
        <v>0</v>
      </c>
      <c r="Q211" s="32">
        <f>IFERROR(VLOOKUP(A211,PlayerStats!$B$1:$Z$999,MATCH("xAG",PlayerStats!$B$2:$Z$2,0),0),0)</f>
        <v>0</v>
      </c>
      <c r="R211" s="32">
        <f>IFERROR(VLOOKUP(B211,PlayerStats!$B$1:$Z$999,MATCH("xAG",PlayerStats!$B$2:$Z$2,0),0),0)</f>
        <v>0</v>
      </c>
      <c r="S211" s="32">
        <f>IFERROR(VLOOKUP(C211,PlayerStats!$B$1:$Z$999,MATCH("xAG",PlayerStats!$B$2:$Z$2,0),0),0)</f>
        <v>0</v>
      </c>
      <c r="T211" s="32">
        <f>IFERROR(VLOOKUP(D211,PlayerStats!$B$1:$Z$999,MATCH("xAG",PlayerStats!$B$2:$Z$2,0),0),0)</f>
        <v>0</v>
      </c>
      <c r="U211" s="40">
        <f t="shared" si="14"/>
        <v>0</v>
      </c>
      <c r="V211" s="42">
        <f t="shared" si="15"/>
        <v>0</v>
      </c>
      <c r="X211" s="43" t="str">
        <f>API!M211&amp;" "&amp;API!V211</f>
        <v>Abdul Rahman Baba</v>
      </c>
      <c r="Y211" s="43">
        <f>API!AC211</f>
        <v>0</v>
      </c>
    </row>
    <row r="212" spans="1:25">
      <c r="A212" s="32" t="str">
        <f>IF([1]FINAL!A212=0,"",[1]FINAL!A212)</f>
        <v>Alexis Mac Allister</v>
      </c>
      <c r="B212" s="32" t="str">
        <f>IF([1]FINAL!B212=0,"",[1]FINAL!B212)</f>
        <v>Mac Allister</v>
      </c>
      <c r="C212" s="32" t="str">
        <f>IF([1]FINAL!C212=0,"",[1]FINAL!C212)</f>
        <v/>
      </c>
      <c r="D212" s="32" t="str">
        <f>IF([1]FINAL!D212=0,"",[1]FINAL!D212)</f>
        <v/>
      </c>
      <c r="E212" s="43" t="str">
        <f>[1]FINAL!M212</f>
        <v>LIV</v>
      </c>
      <c r="F212" s="44">
        <f>IFERROR(VLOOKUP($E212,Table2!$B$1:$C$21,MATCH("MP",Table2!$B$1:$C$1,0),0),"")</f>
        <v>1</v>
      </c>
      <c r="G212" s="33">
        <f>IFERROR(VLOOKUP(A212,PlayingTime!$B$1:$Z$999,MATCH("Min",PlayingTime!$B$2:$Z$2,0),0),0)</f>
        <v>90</v>
      </c>
      <c r="H212" s="33">
        <f>IFERROR(VLOOKUP(B212,PlayingTime!$B$1:$Z$999,MATCH("Min",PlayingTime!$B$2:$Z$2,0),0),0)</f>
        <v>0</v>
      </c>
      <c r="I212" s="33">
        <f>IFERROR(VLOOKUP(C212,PlayingTime!$B$1:$Z$999,MATCH("Min",PlayingTime!$B$2:$Z$2,0),0),0)</f>
        <v>0</v>
      </c>
      <c r="J212" s="33">
        <f>IFERROR(VLOOKUP(D212,PlayingTime!$B$1:$Z$999,MATCH("Min",PlayingTime!$B$2:$Z$2,0),0),0)</f>
        <v>0</v>
      </c>
      <c r="K212" s="38">
        <f t="shared" si="12"/>
        <v>90</v>
      </c>
      <c r="L212" s="32">
        <f>IFERROR(VLOOKUP(A212,PlayerStats!$B$1:$Z$999,MATCH("xG",PlayerStats!$B$2:$Z$2,0),0),0)</f>
        <v>0</v>
      </c>
      <c r="M212" s="32">
        <f>IFERROR(VLOOKUP(B212,PlayerStats!$B$1:$Z$999,MATCH("xG",PlayerStats!$B$2:$Z$2,0),0),0)</f>
        <v>0</v>
      </c>
      <c r="N212" s="32">
        <f>IFERROR(VLOOKUP(C212,PlayerStats!$B$1:$Z$999,MATCH("xG",PlayerStats!$B$2:$Z$2,0),0),0)</f>
        <v>0</v>
      </c>
      <c r="O212" s="32">
        <f>IFERROR(VLOOKUP(D212,PlayerStats!$B$1:$Z$999,MATCH("xG",PlayerStats!$B$2:$Z$2,0),0),0)</f>
        <v>0</v>
      </c>
      <c r="P212" s="40">
        <f t="shared" si="13"/>
        <v>0</v>
      </c>
      <c r="Q212" s="32">
        <f>IFERROR(VLOOKUP(A212,PlayerStats!$B$1:$Z$999,MATCH("xAG",PlayerStats!$B$2:$Z$2,0),0),0)</f>
        <v>0</v>
      </c>
      <c r="R212" s="32">
        <f>IFERROR(VLOOKUP(B212,PlayerStats!$B$1:$Z$999,MATCH("xAG",PlayerStats!$B$2:$Z$2,0),0),0)</f>
        <v>0</v>
      </c>
      <c r="S212" s="32">
        <f>IFERROR(VLOOKUP(C212,PlayerStats!$B$1:$Z$999,MATCH("xAG",PlayerStats!$B$2:$Z$2,0),0),0)</f>
        <v>0</v>
      </c>
      <c r="T212" s="32">
        <f>IFERROR(VLOOKUP(D212,PlayerStats!$B$1:$Z$999,MATCH("xAG",PlayerStats!$B$2:$Z$2,0),0),0)</f>
        <v>0</v>
      </c>
      <c r="U212" s="40">
        <f t="shared" si="14"/>
        <v>0</v>
      </c>
      <c r="V212" s="42">
        <f t="shared" si="15"/>
        <v>1</v>
      </c>
      <c r="X212" s="43" t="str">
        <f>API!M212&amp;" "&amp;API!V212</f>
        <v>Benoît Badiashile</v>
      </c>
      <c r="Y212" s="43">
        <f>API!AC212</f>
        <v>0</v>
      </c>
    </row>
    <row r="213" spans="1:25">
      <c r="A213" s="32" t="str">
        <f>IF([1]FINAL!A213=0,"",[1]FINAL!A213)</f>
        <v>Harry Kane</v>
      </c>
      <c r="B213" s="32" t="str">
        <f>IF([1]FINAL!B213=0,"",[1]FINAL!B213)</f>
        <v>Kane</v>
      </c>
      <c r="C213" s="32" t="str">
        <f>IF([1]FINAL!C213=0,"",[1]FINAL!C213)</f>
        <v/>
      </c>
      <c r="D213" s="32" t="str">
        <f>IF([1]FINAL!D213=0,"",[1]FINAL!D213)</f>
        <v/>
      </c>
      <c r="E213" s="43" t="str">
        <f>[1]FINAL!M213</f>
        <v>TOT</v>
      </c>
      <c r="F213" s="44">
        <f>IFERROR(VLOOKUP($E213,Table2!$B$1:$C$21,MATCH("MP",Table2!$B$1:$C$1,0),0),"")</f>
        <v>1</v>
      </c>
      <c r="G213" s="33">
        <f>IFERROR(VLOOKUP(A213,PlayingTime!$B$1:$Z$999,MATCH("Min",PlayingTime!$B$2:$Z$2,0),0),0)</f>
        <v>0</v>
      </c>
      <c r="H213" s="33">
        <f>IFERROR(VLOOKUP(B213,PlayingTime!$B$1:$Z$999,MATCH("Min",PlayingTime!$B$2:$Z$2,0),0),0)</f>
        <v>0</v>
      </c>
      <c r="I213" s="33">
        <f>IFERROR(VLOOKUP(C213,PlayingTime!$B$1:$Z$999,MATCH("Min",PlayingTime!$B$2:$Z$2,0),0),0)</f>
        <v>0</v>
      </c>
      <c r="J213" s="33">
        <f>IFERROR(VLOOKUP(D213,PlayingTime!$B$1:$Z$999,MATCH("Min",PlayingTime!$B$2:$Z$2,0),0),0)</f>
        <v>0</v>
      </c>
      <c r="K213" s="38">
        <f t="shared" si="12"/>
        <v>0</v>
      </c>
      <c r="L213" s="32">
        <f>IFERROR(VLOOKUP(A213,PlayerStats!$B$1:$Z$999,MATCH("xG",PlayerStats!$B$2:$Z$2,0),0),0)</f>
        <v>0</v>
      </c>
      <c r="M213" s="32">
        <f>IFERROR(VLOOKUP(B213,PlayerStats!$B$1:$Z$999,MATCH("xG",PlayerStats!$B$2:$Z$2,0),0),0)</f>
        <v>0</v>
      </c>
      <c r="N213" s="32">
        <f>IFERROR(VLOOKUP(C213,PlayerStats!$B$1:$Z$999,MATCH("xG",PlayerStats!$B$2:$Z$2,0),0),0)</f>
        <v>0</v>
      </c>
      <c r="O213" s="32">
        <f>IFERROR(VLOOKUP(D213,PlayerStats!$B$1:$Z$999,MATCH("xG",PlayerStats!$B$2:$Z$2,0),0),0)</f>
        <v>0</v>
      </c>
      <c r="P213" s="40">
        <f t="shared" si="13"/>
        <v>0</v>
      </c>
      <c r="Q213" s="32">
        <f>IFERROR(VLOOKUP(A213,PlayerStats!$B$1:$Z$999,MATCH("xAG",PlayerStats!$B$2:$Z$2,0),0),0)</f>
        <v>0</v>
      </c>
      <c r="R213" s="32">
        <f>IFERROR(VLOOKUP(B213,PlayerStats!$B$1:$Z$999,MATCH("xAG",PlayerStats!$B$2:$Z$2,0),0),0)</f>
        <v>0</v>
      </c>
      <c r="S213" s="32">
        <f>IFERROR(VLOOKUP(C213,PlayerStats!$B$1:$Z$999,MATCH("xAG",PlayerStats!$B$2:$Z$2,0),0),0)</f>
        <v>0</v>
      </c>
      <c r="T213" s="32">
        <f>IFERROR(VLOOKUP(D213,PlayerStats!$B$1:$Z$999,MATCH("xAG",PlayerStats!$B$2:$Z$2,0),0),0)</f>
        <v>0</v>
      </c>
      <c r="U213" s="40">
        <f t="shared" si="14"/>
        <v>0</v>
      </c>
      <c r="V213" s="42">
        <f t="shared" si="15"/>
        <v>0</v>
      </c>
      <c r="X213" s="43" t="str">
        <f>API!M213&amp;" "&amp;API!V213</f>
        <v>Marcus Bettinelli</v>
      </c>
      <c r="Y213" s="43">
        <f>API!AC213</f>
        <v>0</v>
      </c>
    </row>
    <row r="214" spans="1:25">
      <c r="A214" s="32" t="str">
        <f>IF([1]FINAL!A214=0,"",[1]FINAL!A214)</f>
        <v>Ivan Toney</v>
      </c>
      <c r="B214" s="32" t="str">
        <f>IF([1]FINAL!B214=0,"",[1]FINAL!B214)</f>
        <v>Toney</v>
      </c>
      <c r="C214" s="32" t="str">
        <f>IF([1]FINAL!C214=0,"",[1]FINAL!C214)</f>
        <v/>
      </c>
      <c r="D214" s="32" t="str">
        <f>IF([1]FINAL!D214=0,"",[1]FINAL!D214)</f>
        <v/>
      </c>
      <c r="E214" s="43" t="str">
        <f>[1]FINAL!M214</f>
        <v>BRE</v>
      </c>
      <c r="F214" s="44">
        <f>IFERROR(VLOOKUP($E214,Table2!$B$1:$C$21,MATCH("MP",Table2!$B$1:$C$1,0),0),"")</f>
        <v>1</v>
      </c>
      <c r="G214" s="33">
        <f>IFERROR(VLOOKUP(A214,PlayingTime!$B$1:$Z$999,MATCH("Min",PlayingTime!$B$2:$Z$2,0),0),0)</f>
        <v>0</v>
      </c>
      <c r="H214" s="33">
        <f>IFERROR(VLOOKUP(B214,PlayingTime!$B$1:$Z$999,MATCH("Min",PlayingTime!$B$2:$Z$2,0),0),0)</f>
        <v>0</v>
      </c>
      <c r="I214" s="33">
        <f>IFERROR(VLOOKUP(C214,PlayingTime!$B$1:$Z$999,MATCH("Min",PlayingTime!$B$2:$Z$2,0),0),0)</f>
        <v>0</v>
      </c>
      <c r="J214" s="33">
        <f>IFERROR(VLOOKUP(D214,PlayingTime!$B$1:$Z$999,MATCH("Min",PlayingTime!$B$2:$Z$2,0),0),0)</f>
        <v>0</v>
      </c>
      <c r="K214" s="38">
        <f t="shared" si="12"/>
        <v>0</v>
      </c>
      <c r="L214" s="32">
        <f>IFERROR(VLOOKUP(A214,PlayerStats!$B$1:$Z$999,MATCH("xG",PlayerStats!$B$2:$Z$2,0),0),0)</f>
        <v>0</v>
      </c>
      <c r="M214" s="32">
        <f>IFERROR(VLOOKUP(B214,PlayerStats!$B$1:$Z$999,MATCH("xG",PlayerStats!$B$2:$Z$2,0),0),0)</f>
        <v>0</v>
      </c>
      <c r="N214" s="32">
        <f>IFERROR(VLOOKUP(C214,PlayerStats!$B$1:$Z$999,MATCH("xG",PlayerStats!$B$2:$Z$2,0),0),0)</f>
        <v>0</v>
      </c>
      <c r="O214" s="32">
        <f>IFERROR(VLOOKUP(D214,PlayerStats!$B$1:$Z$999,MATCH("xG",PlayerStats!$B$2:$Z$2,0),0),0)</f>
        <v>0</v>
      </c>
      <c r="P214" s="40">
        <f t="shared" si="13"/>
        <v>0</v>
      </c>
      <c r="Q214" s="32">
        <f>IFERROR(VLOOKUP(A214,PlayerStats!$B$1:$Z$999,MATCH("xAG",PlayerStats!$B$2:$Z$2,0),0),0)</f>
        <v>0</v>
      </c>
      <c r="R214" s="32">
        <f>IFERROR(VLOOKUP(B214,PlayerStats!$B$1:$Z$999,MATCH("xAG",PlayerStats!$B$2:$Z$2,0),0),0)</f>
        <v>0</v>
      </c>
      <c r="S214" s="32">
        <f>IFERROR(VLOOKUP(C214,PlayerStats!$B$1:$Z$999,MATCH("xAG",PlayerStats!$B$2:$Z$2,0),0),0)</f>
        <v>0</v>
      </c>
      <c r="T214" s="32">
        <f>IFERROR(VLOOKUP(D214,PlayerStats!$B$1:$Z$999,MATCH("xAG",PlayerStats!$B$2:$Z$2,0),0),0)</f>
        <v>0</v>
      </c>
      <c r="U214" s="40">
        <f t="shared" si="14"/>
        <v>0</v>
      </c>
      <c r="V214" s="42">
        <f t="shared" si="15"/>
        <v>0</v>
      </c>
      <c r="X214" s="43" t="str">
        <f>API!M214&amp;" "&amp;API!V214</f>
        <v>Armando Broja</v>
      </c>
      <c r="Y214" s="43">
        <f>API!AC214</f>
        <v>0</v>
      </c>
    </row>
    <row r="215" spans="1:25">
      <c r="A215" s="32" t="str">
        <f>IF([1]FINAL!A215=0,"",[1]FINAL!A215)</f>
        <v>Gabriel Fernando de Jesus</v>
      </c>
      <c r="B215" s="32" t="str">
        <f>IF([1]FINAL!B215=0,"",[1]FINAL!B215)</f>
        <v>G.Jesus</v>
      </c>
      <c r="C215" s="32" t="str">
        <f>IF([1]FINAL!C215=0,"",[1]FINAL!C215)</f>
        <v>Gabriel Jesus</v>
      </c>
      <c r="D215" s="32" t="str">
        <f>IF([1]FINAL!D215=0,"",[1]FINAL!D215)</f>
        <v/>
      </c>
      <c r="E215" s="43" t="str">
        <f>[1]FINAL!M215</f>
        <v>ARS</v>
      </c>
      <c r="F215" s="44">
        <f>IFERROR(VLOOKUP($E215,Table2!$B$1:$C$21,MATCH("MP",Table2!$B$1:$C$1,0),0),"")</f>
        <v>1</v>
      </c>
      <c r="G215" s="33">
        <f>IFERROR(VLOOKUP(A215,PlayingTime!$B$1:$Z$999,MATCH("Min",PlayingTime!$B$2:$Z$2,0),0),0)</f>
        <v>0</v>
      </c>
      <c r="H215" s="33">
        <f>IFERROR(VLOOKUP(B215,PlayingTime!$B$1:$Z$999,MATCH("Min",PlayingTime!$B$2:$Z$2,0),0),0)</f>
        <v>0</v>
      </c>
      <c r="I215" s="33">
        <f>IFERROR(VLOOKUP(C215,PlayingTime!$B$1:$Z$999,MATCH("Min",PlayingTime!$B$2:$Z$2,0),0),0)</f>
        <v>0</v>
      </c>
      <c r="J215" s="33">
        <f>IFERROR(VLOOKUP(D215,PlayingTime!$B$1:$Z$999,MATCH("Min",PlayingTime!$B$2:$Z$2,0),0),0)</f>
        <v>0</v>
      </c>
      <c r="K215" s="38">
        <f t="shared" si="12"/>
        <v>0</v>
      </c>
      <c r="L215" s="32">
        <f>IFERROR(VLOOKUP(A215,PlayerStats!$B$1:$Z$999,MATCH("xG",PlayerStats!$B$2:$Z$2,0),0),0)</f>
        <v>0</v>
      </c>
      <c r="M215" s="32">
        <f>IFERROR(VLOOKUP(B215,PlayerStats!$B$1:$Z$999,MATCH("xG",PlayerStats!$B$2:$Z$2,0),0),0)</f>
        <v>0</v>
      </c>
      <c r="N215" s="32">
        <f>IFERROR(VLOOKUP(C215,PlayerStats!$B$1:$Z$999,MATCH("xG",PlayerStats!$B$2:$Z$2,0),0),0)</f>
        <v>0</v>
      </c>
      <c r="O215" s="32">
        <f>IFERROR(VLOOKUP(D215,PlayerStats!$B$1:$Z$999,MATCH("xG",PlayerStats!$B$2:$Z$2,0),0),0)</f>
        <v>0</v>
      </c>
      <c r="P215" s="40">
        <f t="shared" si="13"/>
        <v>0</v>
      </c>
      <c r="Q215" s="32">
        <f>IFERROR(VLOOKUP(A215,PlayerStats!$B$1:$Z$999,MATCH("xAG",PlayerStats!$B$2:$Z$2,0),0),0)</f>
        <v>0</v>
      </c>
      <c r="R215" s="32">
        <f>IFERROR(VLOOKUP(B215,PlayerStats!$B$1:$Z$999,MATCH("xAG",PlayerStats!$B$2:$Z$2,0),0),0)</f>
        <v>0</v>
      </c>
      <c r="S215" s="32">
        <f>IFERROR(VLOOKUP(C215,PlayerStats!$B$1:$Z$999,MATCH("xAG",PlayerStats!$B$2:$Z$2,0),0),0)</f>
        <v>0</v>
      </c>
      <c r="T215" s="32">
        <f>IFERROR(VLOOKUP(D215,PlayerStats!$B$1:$Z$999,MATCH("xAG",PlayerStats!$B$2:$Z$2,0),0),0)</f>
        <v>0</v>
      </c>
      <c r="U215" s="40">
        <f t="shared" si="14"/>
        <v>0</v>
      </c>
      <c r="V215" s="42">
        <f t="shared" si="15"/>
        <v>0</v>
      </c>
      <c r="X215" s="43" t="str">
        <f>API!M215&amp;" "&amp;API!V215</f>
        <v>Trevoh Chalobah</v>
      </c>
      <c r="Y215" s="43">
        <f>API!AC215</f>
        <v>0</v>
      </c>
    </row>
    <row r="216" spans="1:25">
      <c r="A216" s="32" t="str">
        <f>IF([1]FINAL!A216=0,"",[1]FINAL!A216)</f>
        <v>Deniz Undav</v>
      </c>
      <c r="B216" s="32" t="str">
        <f>IF([1]FINAL!B216=0,"",[1]FINAL!B216)</f>
        <v>Undav</v>
      </c>
      <c r="C216" s="32" t="str">
        <f>IF([1]FINAL!C216=0,"",[1]FINAL!C216)</f>
        <v/>
      </c>
      <c r="D216" s="32" t="str">
        <f>IF([1]FINAL!D216=0,"",[1]FINAL!D216)</f>
        <v/>
      </c>
      <c r="E216" s="43" t="str">
        <f>[1]FINAL!M216</f>
        <v>BHA</v>
      </c>
      <c r="F216" s="44">
        <f>IFERROR(VLOOKUP($E216,Table2!$B$1:$C$21,MATCH("MP",Table2!$B$1:$C$1,0),0),"")</f>
        <v>1</v>
      </c>
      <c r="G216" s="33">
        <f>IFERROR(VLOOKUP(A216,PlayingTime!$B$1:$Z$999,MATCH("Min",PlayingTime!$B$2:$Z$2,0),0),0)</f>
        <v>0</v>
      </c>
      <c r="H216" s="33">
        <f>IFERROR(VLOOKUP(B216,PlayingTime!$B$1:$Z$999,MATCH("Min",PlayingTime!$B$2:$Z$2,0),0),0)</f>
        <v>0</v>
      </c>
      <c r="I216" s="33">
        <f>IFERROR(VLOOKUP(C216,PlayingTime!$B$1:$Z$999,MATCH("Min",PlayingTime!$B$2:$Z$2,0),0),0)</f>
        <v>0</v>
      </c>
      <c r="J216" s="33">
        <f>IFERROR(VLOOKUP(D216,PlayingTime!$B$1:$Z$999,MATCH("Min",PlayingTime!$B$2:$Z$2,0),0),0)</f>
        <v>0</v>
      </c>
      <c r="K216" s="38">
        <f t="shared" si="12"/>
        <v>0</v>
      </c>
      <c r="L216" s="32">
        <f>IFERROR(VLOOKUP(A216,PlayerStats!$B$1:$Z$999,MATCH("xG",PlayerStats!$B$2:$Z$2,0),0),0)</f>
        <v>0</v>
      </c>
      <c r="M216" s="32">
        <f>IFERROR(VLOOKUP(B216,PlayerStats!$B$1:$Z$999,MATCH("xG",PlayerStats!$B$2:$Z$2,0),0),0)</f>
        <v>0</v>
      </c>
      <c r="N216" s="32">
        <f>IFERROR(VLOOKUP(C216,PlayerStats!$B$1:$Z$999,MATCH("xG",PlayerStats!$B$2:$Z$2,0),0),0)</f>
        <v>0</v>
      </c>
      <c r="O216" s="32">
        <f>IFERROR(VLOOKUP(D216,PlayerStats!$B$1:$Z$999,MATCH("xG",PlayerStats!$B$2:$Z$2,0),0),0)</f>
        <v>0</v>
      </c>
      <c r="P216" s="40">
        <f t="shared" si="13"/>
        <v>0</v>
      </c>
      <c r="Q216" s="32">
        <f>IFERROR(VLOOKUP(A216,PlayerStats!$B$1:$Z$999,MATCH("xAG",PlayerStats!$B$2:$Z$2,0),0),0)</f>
        <v>0</v>
      </c>
      <c r="R216" s="32">
        <f>IFERROR(VLOOKUP(B216,PlayerStats!$B$1:$Z$999,MATCH("xAG",PlayerStats!$B$2:$Z$2,0),0),0)</f>
        <v>0</v>
      </c>
      <c r="S216" s="32">
        <f>IFERROR(VLOOKUP(C216,PlayerStats!$B$1:$Z$999,MATCH("xAG",PlayerStats!$B$2:$Z$2,0),0),0)</f>
        <v>0</v>
      </c>
      <c r="T216" s="32">
        <f>IFERROR(VLOOKUP(D216,PlayerStats!$B$1:$Z$999,MATCH("xAG",PlayerStats!$B$2:$Z$2,0),0),0)</f>
        <v>0</v>
      </c>
      <c r="U216" s="40">
        <f t="shared" si="14"/>
        <v>0</v>
      </c>
      <c r="V216" s="42">
        <f t="shared" si="15"/>
        <v>0</v>
      </c>
      <c r="X216" s="43" t="str">
        <f>API!M216&amp;" "&amp;API!V216</f>
        <v>Ben Chilwell</v>
      </c>
      <c r="Y216" s="43">
        <f>API!AC216</f>
        <v>7</v>
      </c>
    </row>
    <row r="217" spans="1:25">
      <c r="A217" s="32" t="str">
        <f>IF([1]FINAL!A217=0,"",[1]FINAL!A217)</f>
        <v>Riyad Mahrez</v>
      </c>
      <c r="B217" s="32" t="str">
        <f>IF([1]FINAL!B217=0,"",[1]FINAL!B217)</f>
        <v>Mahrez</v>
      </c>
      <c r="C217" s="32" t="str">
        <f>IF([1]FINAL!C217=0,"",[1]FINAL!C217)</f>
        <v/>
      </c>
      <c r="D217" s="32" t="str">
        <f>IF([1]FINAL!D217=0,"",[1]FINAL!D217)</f>
        <v/>
      </c>
      <c r="E217" s="43" t="str">
        <f>[1]FINAL!M217</f>
        <v>MCI</v>
      </c>
      <c r="F217" s="44">
        <f>IFERROR(VLOOKUP($E217,Table2!$B$1:$C$21,MATCH("MP",Table2!$B$1:$C$1,0),0),"")</f>
        <v>1</v>
      </c>
      <c r="G217" s="33">
        <f>IFERROR(VLOOKUP(A217,PlayingTime!$B$1:$Z$999,MATCH("Min",PlayingTime!$B$2:$Z$2,0),0),0)</f>
        <v>0</v>
      </c>
      <c r="H217" s="33">
        <f>IFERROR(VLOOKUP(B217,PlayingTime!$B$1:$Z$999,MATCH("Min",PlayingTime!$B$2:$Z$2,0),0),0)</f>
        <v>0</v>
      </c>
      <c r="I217" s="33">
        <f>IFERROR(VLOOKUP(C217,PlayingTime!$B$1:$Z$999,MATCH("Min",PlayingTime!$B$2:$Z$2,0),0),0)</f>
        <v>0</v>
      </c>
      <c r="J217" s="33">
        <f>IFERROR(VLOOKUP(D217,PlayingTime!$B$1:$Z$999,MATCH("Min",PlayingTime!$B$2:$Z$2,0),0),0)</f>
        <v>0</v>
      </c>
      <c r="K217" s="38">
        <f t="shared" si="12"/>
        <v>0</v>
      </c>
      <c r="L217" s="32">
        <f>IFERROR(VLOOKUP(A217,PlayerStats!$B$1:$Z$999,MATCH("xG",PlayerStats!$B$2:$Z$2,0),0),0)</f>
        <v>0</v>
      </c>
      <c r="M217" s="32">
        <f>IFERROR(VLOOKUP(B217,PlayerStats!$B$1:$Z$999,MATCH("xG",PlayerStats!$B$2:$Z$2,0),0),0)</f>
        <v>0</v>
      </c>
      <c r="N217" s="32">
        <f>IFERROR(VLOOKUP(C217,PlayerStats!$B$1:$Z$999,MATCH("xG",PlayerStats!$B$2:$Z$2,0),0),0)</f>
        <v>0</v>
      </c>
      <c r="O217" s="32">
        <f>IFERROR(VLOOKUP(D217,PlayerStats!$B$1:$Z$999,MATCH("xG",PlayerStats!$B$2:$Z$2,0),0),0)</f>
        <v>0</v>
      </c>
      <c r="P217" s="40">
        <f t="shared" si="13"/>
        <v>0</v>
      </c>
      <c r="Q217" s="32">
        <f>IFERROR(VLOOKUP(A217,PlayerStats!$B$1:$Z$999,MATCH("xAG",PlayerStats!$B$2:$Z$2,0),0),0)</f>
        <v>0</v>
      </c>
      <c r="R217" s="32">
        <f>IFERROR(VLOOKUP(B217,PlayerStats!$B$1:$Z$999,MATCH("xAG",PlayerStats!$B$2:$Z$2,0),0),0)</f>
        <v>0</v>
      </c>
      <c r="S217" s="32">
        <f>IFERROR(VLOOKUP(C217,PlayerStats!$B$1:$Z$999,MATCH("xAG",PlayerStats!$B$2:$Z$2,0),0),0)</f>
        <v>0</v>
      </c>
      <c r="T217" s="32">
        <f>IFERROR(VLOOKUP(D217,PlayerStats!$B$1:$Z$999,MATCH("xAG",PlayerStats!$B$2:$Z$2,0),0),0)</f>
        <v>0</v>
      </c>
      <c r="U217" s="40">
        <f t="shared" si="14"/>
        <v>0</v>
      </c>
      <c r="V217" s="42">
        <f t="shared" si="15"/>
        <v>0</v>
      </c>
      <c r="X217" s="43" t="str">
        <f>API!M217&amp;" "&amp;API!V217</f>
        <v>Carney Chukwuemeka</v>
      </c>
      <c r="Y217" s="43">
        <f>API!AC217</f>
        <v>1</v>
      </c>
    </row>
    <row r="218" spans="1:25">
      <c r="A218" s="32" t="str">
        <f>IF([1]FINAL!A218=0,"",[1]FINAL!A218)</f>
        <v>Sergio Gómez</v>
      </c>
      <c r="B218" s="32" t="str">
        <f>IF([1]FINAL!B218=0,"",[1]FINAL!B218)</f>
        <v>Sergio Gómez</v>
      </c>
      <c r="C218" s="32" t="str">
        <f>IF([1]FINAL!C218=0,"",[1]FINAL!C218)</f>
        <v>S Gomez</v>
      </c>
      <c r="D218" s="32" t="str">
        <f>IF([1]FINAL!D218=0,"",[1]FINAL!D218)</f>
        <v/>
      </c>
      <c r="E218" s="43" t="str">
        <f>[1]FINAL!M218</f>
        <v>MCI</v>
      </c>
      <c r="F218" s="44">
        <f>IFERROR(VLOOKUP($E218,Table2!$B$1:$C$21,MATCH("MP",Table2!$B$1:$C$1,0),0),"")</f>
        <v>1</v>
      </c>
      <c r="G218" s="33">
        <f>IFERROR(VLOOKUP(A218,PlayingTime!$B$1:$Z$999,MATCH("Min",PlayingTime!$B$2:$Z$2,0),0),0)</f>
        <v>0</v>
      </c>
      <c r="H218" s="33">
        <f>IFERROR(VLOOKUP(B218,PlayingTime!$B$1:$Z$999,MATCH("Min",PlayingTime!$B$2:$Z$2,0),0),0)</f>
        <v>0</v>
      </c>
      <c r="I218" s="33">
        <f>IFERROR(VLOOKUP(C218,PlayingTime!$B$1:$Z$999,MATCH("Min",PlayingTime!$B$2:$Z$2,0),0),0)</f>
        <v>0</v>
      </c>
      <c r="J218" s="33">
        <f>IFERROR(VLOOKUP(D218,PlayingTime!$B$1:$Z$999,MATCH("Min",PlayingTime!$B$2:$Z$2,0),0),0)</f>
        <v>0</v>
      </c>
      <c r="K218" s="38">
        <f t="shared" si="12"/>
        <v>0</v>
      </c>
      <c r="L218" s="32">
        <f>IFERROR(VLOOKUP(A218,PlayerStats!$B$1:$Z$999,MATCH("xG",PlayerStats!$B$2:$Z$2,0),0),0)</f>
        <v>0</v>
      </c>
      <c r="M218" s="32">
        <f>IFERROR(VLOOKUP(B218,PlayerStats!$B$1:$Z$999,MATCH("xG",PlayerStats!$B$2:$Z$2,0),0),0)</f>
        <v>0</v>
      </c>
      <c r="N218" s="32">
        <f>IFERROR(VLOOKUP(C218,PlayerStats!$B$1:$Z$999,MATCH("xG",PlayerStats!$B$2:$Z$2,0),0),0)</f>
        <v>0</v>
      </c>
      <c r="O218" s="32">
        <f>IFERROR(VLOOKUP(D218,PlayerStats!$B$1:$Z$999,MATCH("xG",PlayerStats!$B$2:$Z$2,0),0),0)</f>
        <v>0</v>
      </c>
      <c r="P218" s="40">
        <f t="shared" si="13"/>
        <v>0</v>
      </c>
      <c r="Q218" s="32">
        <f>IFERROR(VLOOKUP(A218,PlayerStats!$B$1:$Z$999,MATCH("xAG",PlayerStats!$B$2:$Z$2,0),0),0)</f>
        <v>0</v>
      </c>
      <c r="R218" s="32">
        <f>IFERROR(VLOOKUP(B218,PlayerStats!$B$1:$Z$999,MATCH("xAG",PlayerStats!$B$2:$Z$2,0),0),0)</f>
        <v>0</v>
      </c>
      <c r="S218" s="32">
        <f>IFERROR(VLOOKUP(C218,PlayerStats!$B$1:$Z$999,MATCH("xAG",PlayerStats!$B$2:$Z$2,0),0),0)</f>
        <v>0</v>
      </c>
      <c r="T218" s="32">
        <f>IFERROR(VLOOKUP(D218,PlayerStats!$B$1:$Z$999,MATCH("xAG",PlayerStats!$B$2:$Z$2,0),0),0)</f>
        <v>0</v>
      </c>
      <c r="U218" s="40">
        <f t="shared" si="14"/>
        <v>0</v>
      </c>
      <c r="V218" s="42">
        <f t="shared" si="15"/>
        <v>0</v>
      </c>
      <c r="X218" s="43" t="str">
        <f>API!M218&amp;" "&amp;API!V218</f>
        <v>Levi Colwill</v>
      </c>
      <c r="Y218" s="43">
        <f>API!AC218</f>
        <v>2</v>
      </c>
    </row>
    <row r="219" spans="1:25">
      <c r="A219" s="32" t="str">
        <f>IF([1]FINAL!A219=0,"",[1]FINAL!A219)</f>
        <v>João Cancelo</v>
      </c>
      <c r="B219" s="32" t="str">
        <f>IF([1]FINAL!B219=0,"",[1]FINAL!B219)</f>
        <v>Cancelo</v>
      </c>
      <c r="C219" s="32" t="str">
        <f>IF([1]FINAL!C219=0,"",[1]FINAL!C219)</f>
        <v>Joao Cancelo</v>
      </c>
      <c r="D219" s="32" t="str">
        <f>IF([1]FINAL!D219=0,"",[1]FINAL!D219)</f>
        <v/>
      </c>
      <c r="E219" s="43" t="str">
        <f>[1]FINAL!M219</f>
        <v>MCI</v>
      </c>
      <c r="F219" s="44">
        <f>IFERROR(VLOOKUP($E219,Table2!$B$1:$C$21,MATCH("MP",Table2!$B$1:$C$1,0),0),"")</f>
        <v>1</v>
      </c>
      <c r="G219" s="33">
        <f>IFERROR(VLOOKUP(A219,PlayingTime!$B$1:$Z$999,MATCH("Min",PlayingTime!$B$2:$Z$2,0),0),0)</f>
        <v>0</v>
      </c>
      <c r="H219" s="33">
        <f>IFERROR(VLOOKUP(B219,PlayingTime!$B$1:$Z$999,MATCH("Min",PlayingTime!$B$2:$Z$2,0),0),0)</f>
        <v>0</v>
      </c>
      <c r="I219" s="33">
        <f>IFERROR(VLOOKUP(C219,PlayingTime!$B$1:$Z$999,MATCH("Min",PlayingTime!$B$2:$Z$2,0),0),0)</f>
        <v>0</v>
      </c>
      <c r="J219" s="33">
        <f>IFERROR(VLOOKUP(D219,PlayingTime!$B$1:$Z$999,MATCH("Min",PlayingTime!$B$2:$Z$2,0),0),0)</f>
        <v>0</v>
      </c>
      <c r="K219" s="38">
        <f t="shared" si="12"/>
        <v>0</v>
      </c>
      <c r="L219" s="32">
        <f>IFERROR(VLOOKUP(A219,PlayerStats!$B$1:$Z$999,MATCH("xG",PlayerStats!$B$2:$Z$2,0),0),0)</f>
        <v>0</v>
      </c>
      <c r="M219" s="32">
        <f>IFERROR(VLOOKUP(B219,PlayerStats!$B$1:$Z$999,MATCH("xG",PlayerStats!$B$2:$Z$2,0),0),0)</f>
        <v>0</v>
      </c>
      <c r="N219" s="32">
        <f>IFERROR(VLOOKUP(C219,PlayerStats!$B$1:$Z$999,MATCH("xG",PlayerStats!$B$2:$Z$2,0),0),0)</f>
        <v>0</v>
      </c>
      <c r="O219" s="32">
        <f>IFERROR(VLOOKUP(D219,PlayerStats!$B$1:$Z$999,MATCH("xG",PlayerStats!$B$2:$Z$2,0),0),0)</f>
        <v>0</v>
      </c>
      <c r="P219" s="40">
        <f t="shared" si="13"/>
        <v>0</v>
      </c>
      <c r="Q219" s="32">
        <f>IFERROR(VLOOKUP(A219,PlayerStats!$B$1:$Z$999,MATCH("xAG",PlayerStats!$B$2:$Z$2,0),0),0)</f>
        <v>0</v>
      </c>
      <c r="R219" s="32">
        <f>IFERROR(VLOOKUP(B219,PlayerStats!$B$1:$Z$999,MATCH("xAG",PlayerStats!$B$2:$Z$2,0),0),0)</f>
        <v>0</v>
      </c>
      <c r="S219" s="32">
        <f>IFERROR(VLOOKUP(C219,PlayerStats!$B$1:$Z$999,MATCH("xAG",PlayerStats!$B$2:$Z$2,0),0),0)</f>
        <v>0</v>
      </c>
      <c r="T219" s="32">
        <f>IFERROR(VLOOKUP(D219,PlayerStats!$B$1:$Z$999,MATCH("xAG",PlayerStats!$B$2:$Z$2,0),0),0)</f>
        <v>0</v>
      </c>
      <c r="U219" s="40">
        <f t="shared" si="14"/>
        <v>0</v>
      </c>
      <c r="V219" s="42">
        <f t="shared" si="15"/>
        <v>0</v>
      </c>
      <c r="X219" s="43" t="str">
        <f>API!M219&amp;" "&amp;API!V219</f>
        <v>Marc Cucurella Saseta</v>
      </c>
      <c r="Y219" s="43">
        <f>API!AC219</f>
        <v>0</v>
      </c>
    </row>
    <row r="220" spans="1:25">
      <c r="A220" s="32" t="str">
        <f>IF([1]FINAL!A220=0,"",[1]FINAL!A220)</f>
        <v>John Stones</v>
      </c>
      <c r="B220" s="32" t="str">
        <f>IF([1]FINAL!B220=0,"",[1]FINAL!B220)</f>
        <v>Stones</v>
      </c>
      <c r="C220" s="32" t="str">
        <f>IF([1]FINAL!C220=0,"",[1]FINAL!C220)</f>
        <v/>
      </c>
      <c r="D220" s="32" t="str">
        <f>IF([1]FINAL!D220=0,"",[1]FINAL!D220)</f>
        <v/>
      </c>
      <c r="E220" s="43" t="str">
        <f>[1]FINAL!M220</f>
        <v>MCI</v>
      </c>
      <c r="F220" s="44">
        <f>IFERROR(VLOOKUP($E220,Table2!$B$1:$C$21,MATCH("MP",Table2!$B$1:$C$1,0),0),"")</f>
        <v>1</v>
      </c>
      <c r="G220" s="33">
        <f>IFERROR(VLOOKUP(A220,PlayingTime!$B$1:$Z$999,MATCH("Min",PlayingTime!$B$2:$Z$2,0),0),0)</f>
        <v>0</v>
      </c>
      <c r="H220" s="33">
        <f>IFERROR(VLOOKUP(B220,PlayingTime!$B$1:$Z$999,MATCH("Min",PlayingTime!$B$2:$Z$2,0),0),0)</f>
        <v>0</v>
      </c>
      <c r="I220" s="33">
        <f>IFERROR(VLOOKUP(C220,PlayingTime!$B$1:$Z$999,MATCH("Min",PlayingTime!$B$2:$Z$2,0),0),0)</f>
        <v>0</v>
      </c>
      <c r="J220" s="33">
        <f>IFERROR(VLOOKUP(D220,PlayingTime!$B$1:$Z$999,MATCH("Min",PlayingTime!$B$2:$Z$2,0),0),0)</f>
        <v>0</v>
      </c>
      <c r="K220" s="38">
        <f t="shared" si="12"/>
        <v>0</v>
      </c>
      <c r="L220" s="32">
        <f>IFERROR(VLOOKUP(A220,PlayerStats!$B$1:$Z$999,MATCH("xG",PlayerStats!$B$2:$Z$2,0),0),0)</f>
        <v>0</v>
      </c>
      <c r="M220" s="32">
        <f>IFERROR(VLOOKUP(B220,PlayerStats!$B$1:$Z$999,MATCH("xG",PlayerStats!$B$2:$Z$2,0),0),0)</f>
        <v>0</v>
      </c>
      <c r="N220" s="32">
        <f>IFERROR(VLOOKUP(C220,PlayerStats!$B$1:$Z$999,MATCH("xG",PlayerStats!$B$2:$Z$2,0),0),0)</f>
        <v>0</v>
      </c>
      <c r="O220" s="32">
        <f>IFERROR(VLOOKUP(D220,PlayerStats!$B$1:$Z$999,MATCH("xG",PlayerStats!$B$2:$Z$2,0),0),0)</f>
        <v>0</v>
      </c>
      <c r="P220" s="40">
        <f t="shared" si="13"/>
        <v>0</v>
      </c>
      <c r="Q220" s="32">
        <f>IFERROR(VLOOKUP(A220,PlayerStats!$B$1:$Z$999,MATCH("xAG",PlayerStats!$B$2:$Z$2,0),0),0)</f>
        <v>0</v>
      </c>
      <c r="R220" s="32">
        <f>IFERROR(VLOOKUP(B220,PlayerStats!$B$1:$Z$999,MATCH("xAG",PlayerStats!$B$2:$Z$2,0),0),0)</f>
        <v>0</v>
      </c>
      <c r="S220" s="32">
        <f>IFERROR(VLOOKUP(C220,PlayerStats!$B$1:$Z$999,MATCH("xAG",PlayerStats!$B$2:$Z$2,0),0),0)</f>
        <v>0</v>
      </c>
      <c r="T220" s="32">
        <f>IFERROR(VLOOKUP(D220,PlayerStats!$B$1:$Z$999,MATCH("xAG",PlayerStats!$B$2:$Z$2,0),0),0)</f>
        <v>0</v>
      </c>
      <c r="U220" s="40">
        <f t="shared" si="14"/>
        <v>0</v>
      </c>
      <c r="V220" s="42">
        <f t="shared" si="15"/>
        <v>0</v>
      </c>
      <c r="X220" s="43" t="str">
        <f>API!M220&amp;" "&amp;API!V220</f>
        <v>Enzo Fernández</v>
      </c>
      <c r="Y220" s="43">
        <f>API!AC220</f>
        <v>1</v>
      </c>
    </row>
    <row r="221" spans="1:25">
      <c r="A221" s="32" t="str">
        <f>IF([1]FINAL!A221=0,"",[1]FINAL!A221)</f>
        <v>Anthony Martial</v>
      </c>
      <c r="B221" s="32" t="str">
        <f>IF([1]FINAL!B221=0,"",[1]FINAL!B221)</f>
        <v>Martial</v>
      </c>
      <c r="C221" s="32" t="str">
        <f>IF([1]FINAL!C221=0,"",[1]FINAL!C221)</f>
        <v/>
      </c>
      <c r="D221" s="32" t="str">
        <f>IF([1]FINAL!D221=0,"",[1]FINAL!D221)</f>
        <v/>
      </c>
      <c r="E221" s="43" t="str">
        <f>[1]FINAL!M221</f>
        <v>MUN</v>
      </c>
      <c r="F221" s="44">
        <f>IFERROR(VLOOKUP($E221,Table2!$B$1:$C$21,MATCH("MP",Table2!$B$1:$C$1,0),0),"")</f>
        <v>1</v>
      </c>
      <c r="G221" s="33">
        <f>IFERROR(VLOOKUP(A221,PlayingTime!$B$1:$Z$999,MATCH("Min",PlayingTime!$B$2:$Z$2,0),0),0)</f>
        <v>0</v>
      </c>
      <c r="H221" s="33">
        <f>IFERROR(VLOOKUP(B221,PlayingTime!$B$1:$Z$999,MATCH("Min",PlayingTime!$B$2:$Z$2,0),0),0)</f>
        <v>0</v>
      </c>
      <c r="I221" s="33">
        <f>IFERROR(VLOOKUP(C221,PlayingTime!$B$1:$Z$999,MATCH("Min",PlayingTime!$B$2:$Z$2,0),0),0)</f>
        <v>0</v>
      </c>
      <c r="J221" s="33">
        <f>IFERROR(VLOOKUP(D221,PlayingTime!$B$1:$Z$999,MATCH("Min",PlayingTime!$B$2:$Z$2,0),0),0)</f>
        <v>0</v>
      </c>
      <c r="K221" s="38">
        <f t="shared" si="12"/>
        <v>0</v>
      </c>
      <c r="L221" s="32">
        <f>IFERROR(VLOOKUP(A221,PlayerStats!$B$1:$Z$999,MATCH("xG",PlayerStats!$B$2:$Z$2,0),0),0)</f>
        <v>0</v>
      </c>
      <c r="M221" s="32">
        <f>IFERROR(VLOOKUP(B221,PlayerStats!$B$1:$Z$999,MATCH("xG",PlayerStats!$B$2:$Z$2,0),0),0)</f>
        <v>0</v>
      </c>
      <c r="N221" s="32">
        <f>IFERROR(VLOOKUP(C221,PlayerStats!$B$1:$Z$999,MATCH("xG",PlayerStats!$B$2:$Z$2,0),0),0)</f>
        <v>0</v>
      </c>
      <c r="O221" s="32">
        <f>IFERROR(VLOOKUP(D221,PlayerStats!$B$1:$Z$999,MATCH("xG",PlayerStats!$B$2:$Z$2,0),0),0)</f>
        <v>0</v>
      </c>
      <c r="P221" s="40">
        <f t="shared" si="13"/>
        <v>0</v>
      </c>
      <c r="Q221" s="32">
        <f>IFERROR(VLOOKUP(A221,PlayerStats!$B$1:$Z$999,MATCH("xAG",PlayerStats!$B$2:$Z$2,0),0),0)</f>
        <v>0</v>
      </c>
      <c r="R221" s="32">
        <f>IFERROR(VLOOKUP(B221,PlayerStats!$B$1:$Z$999,MATCH("xAG",PlayerStats!$B$2:$Z$2,0),0),0)</f>
        <v>0</v>
      </c>
      <c r="S221" s="32">
        <f>IFERROR(VLOOKUP(C221,PlayerStats!$B$1:$Z$999,MATCH("xAG",PlayerStats!$B$2:$Z$2,0),0),0)</f>
        <v>0</v>
      </c>
      <c r="T221" s="32">
        <f>IFERROR(VLOOKUP(D221,PlayerStats!$B$1:$Z$999,MATCH("xAG",PlayerStats!$B$2:$Z$2,0),0),0)</f>
        <v>0</v>
      </c>
      <c r="U221" s="40">
        <f t="shared" si="14"/>
        <v>0</v>
      </c>
      <c r="V221" s="42">
        <f t="shared" si="15"/>
        <v>0</v>
      </c>
      <c r="X221" s="43" t="str">
        <f>API!M221&amp;" "&amp;API!V221</f>
        <v>David Datro Fofana</v>
      </c>
      <c r="Y221" s="43">
        <f>API!AC221</f>
        <v>0</v>
      </c>
    </row>
    <row r="222" spans="1:25">
      <c r="A222" s="32" t="str">
        <f>IF([1]FINAL!A222=0,"",[1]FINAL!A222)</f>
        <v>Manor Solomon</v>
      </c>
      <c r="B222" s="32" t="str">
        <f>IF([1]FINAL!B222=0,"",[1]FINAL!B222)</f>
        <v>Solomon</v>
      </c>
      <c r="C222" s="32" t="str">
        <f>IF([1]FINAL!C222=0,"",[1]FINAL!C222)</f>
        <v/>
      </c>
      <c r="D222" s="32" t="str">
        <f>IF([1]FINAL!D222=0,"",[1]FINAL!D222)</f>
        <v/>
      </c>
      <c r="E222" s="43" t="str">
        <f>[1]FINAL!M222</f>
        <v>TOT</v>
      </c>
      <c r="F222" s="44">
        <f>IFERROR(VLOOKUP($E222,Table2!$B$1:$C$21,MATCH("MP",Table2!$B$1:$C$1,0),0),"")</f>
        <v>1</v>
      </c>
      <c r="G222" s="33">
        <f>IFERROR(VLOOKUP(A222,PlayingTime!$B$1:$Z$999,MATCH("Min",PlayingTime!$B$2:$Z$2,0),0),0)</f>
        <v>0</v>
      </c>
      <c r="H222" s="33">
        <f>IFERROR(VLOOKUP(B222,PlayingTime!$B$1:$Z$999,MATCH("Min",PlayingTime!$B$2:$Z$2,0),0),0)</f>
        <v>0</v>
      </c>
      <c r="I222" s="33">
        <f>IFERROR(VLOOKUP(C222,PlayingTime!$B$1:$Z$999,MATCH("Min",PlayingTime!$B$2:$Z$2,0),0),0)</f>
        <v>0</v>
      </c>
      <c r="J222" s="33">
        <f>IFERROR(VLOOKUP(D222,PlayingTime!$B$1:$Z$999,MATCH("Min",PlayingTime!$B$2:$Z$2,0),0),0)</f>
        <v>0</v>
      </c>
      <c r="K222" s="38">
        <f t="shared" si="12"/>
        <v>0</v>
      </c>
      <c r="L222" s="32">
        <f>IFERROR(VLOOKUP(A222,PlayerStats!$B$1:$Z$999,MATCH("xG",PlayerStats!$B$2:$Z$2,0),0),0)</f>
        <v>0</v>
      </c>
      <c r="M222" s="32">
        <f>IFERROR(VLOOKUP(B222,PlayerStats!$B$1:$Z$999,MATCH("xG",PlayerStats!$B$2:$Z$2,0),0),0)</f>
        <v>0</v>
      </c>
      <c r="N222" s="32">
        <f>IFERROR(VLOOKUP(C222,PlayerStats!$B$1:$Z$999,MATCH("xG",PlayerStats!$B$2:$Z$2,0),0),0)</f>
        <v>0</v>
      </c>
      <c r="O222" s="32">
        <f>IFERROR(VLOOKUP(D222,PlayerStats!$B$1:$Z$999,MATCH("xG",PlayerStats!$B$2:$Z$2,0),0),0)</f>
        <v>0</v>
      </c>
      <c r="P222" s="40">
        <f t="shared" si="13"/>
        <v>0</v>
      </c>
      <c r="Q222" s="32">
        <f>IFERROR(VLOOKUP(A222,PlayerStats!$B$1:$Z$999,MATCH("xAG",PlayerStats!$B$2:$Z$2,0),0),0)</f>
        <v>0</v>
      </c>
      <c r="R222" s="32">
        <f>IFERROR(VLOOKUP(B222,PlayerStats!$B$1:$Z$999,MATCH("xAG",PlayerStats!$B$2:$Z$2,0),0),0)</f>
        <v>0</v>
      </c>
      <c r="S222" s="32">
        <f>IFERROR(VLOOKUP(C222,PlayerStats!$B$1:$Z$999,MATCH("xAG",PlayerStats!$B$2:$Z$2,0),0),0)</f>
        <v>0</v>
      </c>
      <c r="T222" s="32">
        <f>IFERROR(VLOOKUP(D222,PlayerStats!$B$1:$Z$999,MATCH("xAG",PlayerStats!$B$2:$Z$2,0),0),0)</f>
        <v>0</v>
      </c>
      <c r="U222" s="40">
        <f t="shared" si="14"/>
        <v>0</v>
      </c>
      <c r="V222" s="42">
        <f t="shared" si="15"/>
        <v>0</v>
      </c>
      <c r="X222" s="43" t="str">
        <f>API!M222&amp;" "&amp;API!V222</f>
        <v>Wesley Fofana</v>
      </c>
      <c r="Y222" s="43">
        <f>API!AC222</f>
        <v>0</v>
      </c>
    </row>
    <row r="223" spans="1:25">
      <c r="A223" s="32" t="str">
        <f>IF([1]FINAL!A223=0,"",[1]FINAL!A223)</f>
        <v>Sam Surridge</v>
      </c>
      <c r="B223" s="32" t="str">
        <f>IF([1]FINAL!B223=0,"",[1]FINAL!B223)</f>
        <v>Surridge</v>
      </c>
      <c r="C223" s="32" t="str">
        <f>IF([1]FINAL!C223=0,"",[1]FINAL!C223)</f>
        <v/>
      </c>
      <c r="D223" s="32" t="str">
        <f>IF([1]FINAL!D223=0,"",[1]FINAL!D223)</f>
        <v/>
      </c>
      <c r="E223" s="43" t="str">
        <f>[1]FINAL!M223</f>
        <v>NFO</v>
      </c>
      <c r="F223" s="44">
        <f>IFERROR(VLOOKUP($E223,Table2!$B$1:$C$21,MATCH("MP",Table2!$B$1:$C$1,0),0),"")</f>
        <v>1</v>
      </c>
      <c r="G223" s="33">
        <f>IFERROR(VLOOKUP(A223,PlayingTime!$B$1:$Z$999,MATCH("Min",PlayingTime!$B$2:$Z$2,0),0),0)</f>
        <v>0</v>
      </c>
      <c r="H223" s="33">
        <f>IFERROR(VLOOKUP(B223,PlayingTime!$B$1:$Z$999,MATCH("Min",PlayingTime!$B$2:$Z$2,0),0),0)</f>
        <v>0</v>
      </c>
      <c r="I223" s="33">
        <f>IFERROR(VLOOKUP(C223,PlayingTime!$B$1:$Z$999,MATCH("Min",PlayingTime!$B$2:$Z$2,0),0),0)</f>
        <v>0</v>
      </c>
      <c r="J223" s="33">
        <f>IFERROR(VLOOKUP(D223,PlayingTime!$B$1:$Z$999,MATCH("Min",PlayingTime!$B$2:$Z$2,0),0),0)</f>
        <v>0</v>
      </c>
      <c r="K223" s="38">
        <f t="shared" si="12"/>
        <v>0</v>
      </c>
      <c r="L223" s="32">
        <f>IFERROR(VLOOKUP(A223,PlayerStats!$B$1:$Z$999,MATCH("xG",PlayerStats!$B$2:$Z$2,0),0),0)</f>
        <v>0</v>
      </c>
      <c r="M223" s="32">
        <f>IFERROR(VLOOKUP(B223,PlayerStats!$B$1:$Z$999,MATCH("xG",PlayerStats!$B$2:$Z$2,0),0),0)</f>
        <v>0</v>
      </c>
      <c r="N223" s="32">
        <f>IFERROR(VLOOKUP(C223,PlayerStats!$B$1:$Z$999,MATCH("xG",PlayerStats!$B$2:$Z$2,0),0),0)</f>
        <v>0</v>
      </c>
      <c r="O223" s="32">
        <f>IFERROR(VLOOKUP(D223,PlayerStats!$B$1:$Z$999,MATCH("xG",PlayerStats!$B$2:$Z$2,0),0),0)</f>
        <v>0</v>
      </c>
      <c r="P223" s="40">
        <f t="shared" si="13"/>
        <v>0</v>
      </c>
      <c r="Q223" s="32">
        <f>IFERROR(VLOOKUP(A223,PlayerStats!$B$1:$Z$999,MATCH("xAG",PlayerStats!$B$2:$Z$2,0),0),0)</f>
        <v>0</v>
      </c>
      <c r="R223" s="32">
        <f>IFERROR(VLOOKUP(B223,PlayerStats!$B$1:$Z$999,MATCH("xAG",PlayerStats!$B$2:$Z$2,0),0),0)</f>
        <v>0</v>
      </c>
      <c r="S223" s="32">
        <f>IFERROR(VLOOKUP(C223,PlayerStats!$B$1:$Z$999,MATCH("xAG",PlayerStats!$B$2:$Z$2,0),0),0)</f>
        <v>0</v>
      </c>
      <c r="T223" s="32">
        <f>IFERROR(VLOOKUP(D223,PlayerStats!$B$1:$Z$999,MATCH("xAG",PlayerStats!$B$2:$Z$2,0),0),0)</f>
        <v>0</v>
      </c>
      <c r="U223" s="40">
        <f t="shared" si="14"/>
        <v>0</v>
      </c>
      <c r="V223" s="42">
        <f t="shared" si="15"/>
        <v>0</v>
      </c>
      <c r="X223" s="43" t="str">
        <f>API!M223&amp;" "&amp;API!V223</f>
        <v>Conor Gallagher</v>
      </c>
      <c r="Y223" s="43">
        <f>API!AC223</f>
        <v>2</v>
      </c>
    </row>
    <row r="224" spans="1:25">
      <c r="A224" s="32" t="str">
        <f>IF([1]FINAL!A224=0,"",[1]FINAL!A224)</f>
        <v>Joe Willock</v>
      </c>
      <c r="B224" s="32" t="str">
        <f>IF([1]FINAL!B224=0,"",[1]FINAL!B224)</f>
        <v>Willock</v>
      </c>
      <c r="C224" s="32" t="str">
        <f>IF([1]FINAL!C224=0,"",[1]FINAL!C224)</f>
        <v/>
      </c>
      <c r="D224" s="32" t="str">
        <f>IF([1]FINAL!D224=0,"",[1]FINAL!D224)</f>
        <v/>
      </c>
      <c r="E224" s="43" t="str">
        <f>[1]FINAL!M224</f>
        <v>NEW</v>
      </c>
      <c r="F224" s="44">
        <f>IFERROR(VLOOKUP($E224,Table2!$B$1:$C$21,MATCH("MP",Table2!$B$1:$C$1,0),0),"")</f>
        <v>1</v>
      </c>
      <c r="G224" s="33">
        <f>IFERROR(VLOOKUP(A224,PlayingTime!$B$1:$Z$999,MATCH("Min",PlayingTime!$B$2:$Z$2,0),0),0)</f>
        <v>0</v>
      </c>
      <c r="H224" s="33">
        <f>IFERROR(VLOOKUP(B224,PlayingTime!$B$1:$Z$999,MATCH("Min",PlayingTime!$B$2:$Z$2,0),0),0)</f>
        <v>0</v>
      </c>
      <c r="I224" s="33">
        <f>IFERROR(VLOOKUP(C224,PlayingTime!$B$1:$Z$999,MATCH("Min",PlayingTime!$B$2:$Z$2,0),0),0)</f>
        <v>0</v>
      </c>
      <c r="J224" s="33">
        <f>IFERROR(VLOOKUP(D224,PlayingTime!$B$1:$Z$999,MATCH("Min",PlayingTime!$B$2:$Z$2,0),0),0)</f>
        <v>0</v>
      </c>
      <c r="K224" s="38">
        <f t="shared" si="12"/>
        <v>0</v>
      </c>
      <c r="L224" s="32">
        <f>IFERROR(VLOOKUP(A224,PlayerStats!$B$1:$Z$999,MATCH("xG",PlayerStats!$B$2:$Z$2,0),0),0)</f>
        <v>0</v>
      </c>
      <c r="M224" s="32">
        <f>IFERROR(VLOOKUP(B224,PlayerStats!$B$1:$Z$999,MATCH("xG",PlayerStats!$B$2:$Z$2,0),0),0)</f>
        <v>0</v>
      </c>
      <c r="N224" s="32">
        <f>IFERROR(VLOOKUP(C224,PlayerStats!$B$1:$Z$999,MATCH("xG",PlayerStats!$B$2:$Z$2,0),0),0)</f>
        <v>0</v>
      </c>
      <c r="O224" s="32">
        <f>IFERROR(VLOOKUP(D224,PlayerStats!$B$1:$Z$999,MATCH("xG",PlayerStats!$B$2:$Z$2,0),0),0)</f>
        <v>0</v>
      </c>
      <c r="P224" s="40">
        <f t="shared" si="13"/>
        <v>0</v>
      </c>
      <c r="Q224" s="32">
        <f>IFERROR(VLOOKUP(A224,PlayerStats!$B$1:$Z$999,MATCH("xAG",PlayerStats!$B$2:$Z$2,0),0),0)</f>
        <v>0</v>
      </c>
      <c r="R224" s="32">
        <f>IFERROR(VLOOKUP(B224,PlayerStats!$B$1:$Z$999,MATCH("xAG",PlayerStats!$B$2:$Z$2,0),0),0)</f>
        <v>0</v>
      </c>
      <c r="S224" s="32">
        <f>IFERROR(VLOOKUP(C224,PlayerStats!$B$1:$Z$999,MATCH("xAG",PlayerStats!$B$2:$Z$2,0),0),0)</f>
        <v>0</v>
      </c>
      <c r="T224" s="32">
        <f>IFERROR(VLOOKUP(D224,PlayerStats!$B$1:$Z$999,MATCH("xAG",PlayerStats!$B$2:$Z$2,0),0),0)</f>
        <v>0</v>
      </c>
      <c r="U224" s="40">
        <f t="shared" si="14"/>
        <v>0</v>
      </c>
      <c r="V224" s="42">
        <f t="shared" si="15"/>
        <v>0</v>
      </c>
      <c r="X224" s="43" t="str">
        <f>API!M224&amp;" "&amp;API!V224</f>
        <v>Malo Gusto</v>
      </c>
      <c r="Y224" s="43">
        <f>API!AC224</f>
        <v>1</v>
      </c>
    </row>
    <row r="225" spans="1:25">
      <c r="A225" s="32" t="str">
        <f>IF([1]FINAL!A225=0,"",[1]FINAL!A225)</f>
        <v>Allan Saint-Maximin</v>
      </c>
      <c r="B225" s="32" t="str">
        <f>IF([1]FINAL!B225=0,"",[1]FINAL!B225)</f>
        <v>Saint-Maximin</v>
      </c>
      <c r="C225" s="32" t="str">
        <f>IF([1]FINAL!C225=0,"",[1]FINAL!C225)</f>
        <v/>
      </c>
      <c r="D225" s="32" t="str">
        <f>IF([1]FINAL!D225=0,"",[1]FINAL!D225)</f>
        <v/>
      </c>
      <c r="E225" s="43" t="str">
        <f>[1]FINAL!M225</f>
        <v>NEW</v>
      </c>
      <c r="F225" s="44">
        <f>IFERROR(VLOOKUP($E225,Table2!$B$1:$C$21,MATCH("MP",Table2!$B$1:$C$1,0),0),"")</f>
        <v>1</v>
      </c>
      <c r="G225" s="33">
        <f>IFERROR(VLOOKUP(A225,PlayingTime!$B$1:$Z$999,MATCH("Min",PlayingTime!$B$2:$Z$2,0),0),0)</f>
        <v>0</v>
      </c>
      <c r="H225" s="33">
        <f>IFERROR(VLOOKUP(B225,PlayingTime!$B$1:$Z$999,MATCH("Min",PlayingTime!$B$2:$Z$2,0),0),0)</f>
        <v>0</v>
      </c>
      <c r="I225" s="33">
        <f>IFERROR(VLOOKUP(C225,PlayingTime!$B$1:$Z$999,MATCH("Min",PlayingTime!$B$2:$Z$2,0),0),0)</f>
        <v>0</v>
      </c>
      <c r="J225" s="33">
        <f>IFERROR(VLOOKUP(D225,PlayingTime!$B$1:$Z$999,MATCH("Min",PlayingTime!$B$2:$Z$2,0),0),0)</f>
        <v>0</v>
      </c>
      <c r="K225" s="38">
        <f t="shared" si="12"/>
        <v>0</v>
      </c>
      <c r="L225" s="32">
        <f>IFERROR(VLOOKUP(A225,PlayerStats!$B$1:$Z$999,MATCH("xG",PlayerStats!$B$2:$Z$2,0),0),0)</f>
        <v>0</v>
      </c>
      <c r="M225" s="32">
        <f>IFERROR(VLOOKUP(B225,PlayerStats!$B$1:$Z$999,MATCH("xG",PlayerStats!$B$2:$Z$2,0),0),0)</f>
        <v>0</v>
      </c>
      <c r="N225" s="32">
        <f>IFERROR(VLOOKUP(C225,PlayerStats!$B$1:$Z$999,MATCH("xG",PlayerStats!$B$2:$Z$2,0),0),0)</f>
        <v>0</v>
      </c>
      <c r="O225" s="32">
        <f>IFERROR(VLOOKUP(D225,PlayerStats!$B$1:$Z$999,MATCH("xG",PlayerStats!$B$2:$Z$2,0),0),0)</f>
        <v>0</v>
      </c>
      <c r="P225" s="40">
        <f t="shared" si="13"/>
        <v>0</v>
      </c>
      <c r="Q225" s="32">
        <f>IFERROR(VLOOKUP(A225,PlayerStats!$B$1:$Z$999,MATCH("xAG",PlayerStats!$B$2:$Z$2,0),0),0)</f>
        <v>0</v>
      </c>
      <c r="R225" s="32">
        <f>IFERROR(VLOOKUP(B225,PlayerStats!$B$1:$Z$999,MATCH("xAG",PlayerStats!$B$2:$Z$2,0),0),0)</f>
        <v>0</v>
      </c>
      <c r="S225" s="32">
        <f>IFERROR(VLOOKUP(C225,PlayerStats!$B$1:$Z$999,MATCH("xAG",PlayerStats!$B$2:$Z$2,0),0),0)</f>
        <v>0</v>
      </c>
      <c r="T225" s="32">
        <f>IFERROR(VLOOKUP(D225,PlayerStats!$B$1:$Z$999,MATCH("xAG",PlayerStats!$B$2:$Z$2,0),0),0)</f>
        <v>0</v>
      </c>
      <c r="U225" s="40">
        <f t="shared" si="14"/>
        <v>0</v>
      </c>
      <c r="V225" s="42">
        <f t="shared" si="15"/>
        <v>0</v>
      </c>
      <c r="X225" s="43" t="str">
        <f>API!M225&amp;" "&amp;API!V225</f>
        <v>Lewis Hall</v>
      </c>
      <c r="Y225" s="43">
        <f>API!AC225</f>
        <v>0</v>
      </c>
    </row>
    <row r="226" spans="1:25">
      <c r="A226" s="32" t="str">
        <f>IF([1]FINAL!A226=0,"",[1]FINAL!A226)</f>
        <v>Marcus Tavernier</v>
      </c>
      <c r="B226" s="32" t="str">
        <f>IF([1]FINAL!B226=0,"",[1]FINAL!B226)</f>
        <v>Tavernier</v>
      </c>
      <c r="C226" s="32" t="str">
        <f>IF([1]FINAL!C226=0,"",[1]FINAL!C226)</f>
        <v/>
      </c>
      <c r="D226" s="32" t="str">
        <f>IF([1]FINAL!D226=0,"",[1]FINAL!D226)</f>
        <v/>
      </c>
      <c r="E226" s="43" t="str">
        <f>[1]FINAL!M226</f>
        <v>BOU</v>
      </c>
      <c r="F226" s="44">
        <f>IFERROR(VLOOKUP($E226,Table2!$B$1:$C$21,MATCH("MP",Table2!$B$1:$C$1,0),0),"")</f>
        <v>1</v>
      </c>
      <c r="G226" s="33">
        <f>IFERROR(VLOOKUP(A226,PlayingTime!$B$1:$Z$999,MATCH("Min",PlayingTime!$B$2:$Z$2,0),0),0)</f>
        <v>0</v>
      </c>
      <c r="H226" s="33">
        <f>IFERROR(VLOOKUP(B226,PlayingTime!$B$1:$Z$999,MATCH("Min",PlayingTime!$B$2:$Z$2,0),0),0)</f>
        <v>0</v>
      </c>
      <c r="I226" s="33">
        <f>IFERROR(VLOOKUP(C226,PlayingTime!$B$1:$Z$999,MATCH("Min",PlayingTime!$B$2:$Z$2,0),0),0)</f>
        <v>0</v>
      </c>
      <c r="J226" s="33">
        <f>IFERROR(VLOOKUP(D226,PlayingTime!$B$1:$Z$999,MATCH("Min",PlayingTime!$B$2:$Z$2,0),0),0)</f>
        <v>0</v>
      </c>
      <c r="K226" s="38">
        <f t="shared" si="12"/>
        <v>0</v>
      </c>
      <c r="L226" s="32">
        <f>IFERROR(VLOOKUP(A226,PlayerStats!$B$1:$Z$999,MATCH("xG",PlayerStats!$B$2:$Z$2,0),0),0)</f>
        <v>0</v>
      </c>
      <c r="M226" s="32">
        <f>IFERROR(VLOOKUP(B226,PlayerStats!$B$1:$Z$999,MATCH("xG",PlayerStats!$B$2:$Z$2,0),0),0)</f>
        <v>0</v>
      </c>
      <c r="N226" s="32">
        <f>IFERROR(VLOOKUP(C226,PlayerStats!$B$1:$Z$999,MATCH("xG",PlayerStats!$B$2:$Z$2,0),0),0)</f>
        <v>0</v>
      </c>
      <c r="O226" s="32">
        <f>IFERROR(VLOOKUP(D226,PlayerStats!$B$1:$Z$999,MATCH("xG",PlayerStats!$B$2:$Z$2,0),0),0)</f>
        <v>0</v>
      </c>
      <c r="P226" s="40">
        <f t="shared" si="13"/>
        <v>0</v>
      </c>
      <c r="Q226" s="32">
        <f>IFERROR(VLOOKUP(A226,PlayerStats!$B$1:$Z$999,MATCH("xAG",PlayerStats!$B$2:$Z$2,0),0),0)</f>
        <v>0</v>
      </c>
      <c r="R226" s="32">
        <f>IFERROR(VLOOKUP(B226,PlayerStats!$B$1:$Z$999,MATCH("xAG",PlayerStats!$B$2:$Z$2,0),0),0)</f>
        <v>0</v>
      </c>
      <c r="S226" s="32">
        <f>IFERROR(VLOOKUP(C226,PlayerStats!$B$1:$Z$999,MATCH("xAG",PlayerStats!$B$2:$Z$2,0),0),0)</f>
        <v>0</v>
      </c>
      <c r="T226" s="32">
        <f>IFERROR(VLOOKUP(D226,PlayerStats!$B$1:$Z$999,MATCH("xAG",PlayerStats!$B$2:$Z$2,0),0),0)</f>
        <v>0</v>
      </c>
      <c r="U226" s="40">
        <f t="shared" si="14"/>
        <v>0</v>
      </c>
      <c r="V226" s="42">
        <f t="shared" si="15"/>
        <v>0</v>
      </c>
      <c r="X226" s="43" t="str">
        <f>API!M226&amp;" "&amp;API!V226</f>
        <v>Callum Hudson-Odoi</v>
      </c>
      <c r="Y226" s="43">
        <f>API!AC226</f>
        <v>0</v>
      </c>
    </row>
    <row r="227" spans="1:25">
      <c r="A227" s="32" t="str">
        <f>IF([1]FINAL!A227=0,"",[1]FINAL!A227)</f>
        <v>Emiliano Buendía Stati</v>
      </c>
      <c r="B227" s="32" t="str">
        <f>IF([1]FINAL!B227=0,"",[1]FINAL!B227)</f>
        <v>Buendia</v>
      </c>
      <c r="C227" s="32" t="str">
        <f>IF([1]FINAL!C227=0,"",[1]FINAL!C227)</f>
        <v>Emi Buendía</v>
      </c>
      <c r="D227" s="32" t="str">
        <f>IF([1]FINAL!D227=0,"",[1]FINAL!D227)</f>
        <v>Emiliano Buendia</v>
      </c>
      <c r="E227" s="43" t="str">
        <f>[1]FINAL!M227</f>
        <v>AVL</v>
      </c>
      <c r="F227" s="44">
        <f>IFERROR(VLOOKUP($E227,Table2!$B$1:$C$21,MATCH("MP",Table2!$B$1:$C$1,0),0),"")</f>
        <v>1</v>
      </c>
      <c r="G227" s="33">
        <f>IFERROR(VLOOKUP(A227,PlayingTime!$B$1:$Z$999,MATCH("Min",PlayingTime!$B$2:$Z$2,0),0),0)</f>
        <v>0</v>
      </c>
      <c r="H227" s="33">
        <f>IFERROR(VLOOKUP(B227,PlayingTime!$B$1:$Z$999,MATCH("Min",PlayingTime!$B$2:$Z$2,0),0),0)</f>
        <v>0</v>
      </c>
      <c r="I227" s="33">
        <f>IFERROR(VLOOKUP(C227,PlayingTime!$B$1:$Z$999,MATCH("Min",PlayingTime!$B$2:$Z$2,0),0),0)</f>
        <v>0</v>
      </c>
      <c r="J227" s="33">
        <f>IFERROR(VLOOKUP(D227,PlayingTime!$B$1:$Z$999,MATCH("Min",PlayingTime!$B$2:$Z$2,0),0),0)</f>
        <v>0</v>
      </c>
      <c r="K227" s="38">
        <f t="shared" si="12"/>
        <v>0</v>
      </c>
      <c r="L227" s="32">
        <f>IFERROR(VLOOKUP(A227,PlayerStats!$B$1:$Z$999,MATCH("xG",PlayerStats!$B$2:$Z$2,0),0),0)</f>
        <v>0</v>
      </c>
      <c r="M227" s="32">
        <f>IFERROR(VLOOKUP(B227,PlayerStats!$B$1:$Z$999,MATCH("xG",PlayerStats!$B$2:$Z$2,0),0),0)</f>
        <v>0</v>
      </c>
      <c r="N227" s="32">
        <f>IFERROR(VLOOKUP(C227,PlayerStats!$B$1:$Z$999,MATCH("xG",PlayerStats!$B$2:$Z$2,0),0),0)</f>
        <v>0</v>
      </c>
      <c r="O227" s="32">
        <f>IFERROR(VLOOKUP(D227,PlayerStats!$B$1:$Z$999,MATCH("xG",PlayerStats!$B$2:$Z$2,0),0),0)</f>
        <v>0</v>
      </c>
      <c r="P227" s="40">
        <f t="shared" si="13"/>
        <v>0</v>
      </c>
      <c r="Q227" s="32">
        <f>IFERROR(VLOOKUP(A227,PlayerStats!$B$1:$Z$999,MATCH("xAG",PlayerStats!$B$2:$Z$2,0),0),0)</f>
        <v>0</v>
      </c>
      <c r="R227" s="32">
        <f>IFERROR(VLOOKUP(B227,PlayerStats!$B$1:$Z$999,MATCH("xAG",PlayerStats!$B$2:$Z$2,0),0),0)</f>
        <v>0</v>
      </c>
      <c r="S227" s="32">
        <f>IFERROR(VLOOKUP(C227,PlayerStats!$B$1:$Z$999,MATCH("xAG",PlayerStats!$B$2:$Z$2,0),0),0)</f>
        <v>0</v>
      </c>
      <c r="T227" s="32">
        <f>IFERROR(VLOOKUP(D227,PlayerStats!$B$1:$Z$999,MATCH("xAG",PlayerStats!$B$2:$Z$2,0),0),0)</f>
        <v>0</v>
      </c>
      <c r="U227" s="40">
        <f t="shared" si="14"/>
        <v>0</v>
      </c>
      <c r="V227" s="42">
        <f t="shared" si="15"/>
        <v>0</v>
      </c>
      <c r="X227" s="43" t="str">
        <f>API!M227&amp;" "&amp;API!V227</f>
        <v>Reece James</v>
      </c>
      <c r="Y227" s="43">
        <f>API!AC227</f>
        <v>2</v>
      </c>
    </row>
    <row r="228" spans="1:25">
      <c r="A228" s="32" t="str">
        <f>IF([1]FINAL!A228=0,"",[1]FINAL!A228)</f>
        <v>Michael Olise</v>
      </c>
      <c r="B228" s="32" t="str">
        <f>IF([1]FINAL!B228=0,"",[1]FINAL!B228)</f>
        <v>Olise</v>
      </c>
      <c r="C228" s="32" t="str">
        <f>IF([1]FINAL!C228=0,"",[1]FINAL!C228)</f>
        <v/>
      </c>
      <c r="D228" s="32" t="str">
        <f>IF([1]FINAL!D228=0,"",[1]FINAL!D228)</f>
        <v/>
      </c>
      <c r="E228" s="43" t="str">
        <f>[1]FINAL!M228</f>
        <v>CRY</v>
      </c>
      <c r="F228" s="44">
        <f>IFERROR(VLOOKUP($E228,Table2!$B$1:$C$21,MATCH("MP",Table2!$B$1:$C$1,0),0),"")</f>
        <v>1</v>
      </c>
      <c r="G228" s="33">
        <f>IFERROR(VLOOKUP(A228,PlayingTime!$B$1:$Z$999,MATCH("Min",PlayingTime!$B$2:$Z$2,0),0),0)</f>
        <v>0</v>
      </c>
      <c r="H228" s="33">
        <f>IFERROR(VLOOKUP(B228,PlayingTime!$B$1:$Z$999,MATCH("Min",PlayingTime!$B$2:$Z$2,0),0),0)</f>
        <v>0</v>
      </c>
      <c r="I228" s="33">
        <f>IFERROR(VLOOKUP(C228,PlayingTime!$B$1:$Z$999,MATCH("Min",PlayingTime!$B$2:$Z$2,0),0),0)</f>
        <v>0</v>
      </c>
      <c r="J228" s="33">
        <f>IFERROR(VLOOKUP(D228,PlayingTime!$B$1:$Z$999,MATCH("Min",PlayingTime!$B$2:$Z$2,0),0),0)</f>
        <v>0</v>
      </c>
      <c r="K228" s="38">
        <f t="shared" si="12"/>
        <v>0</v>
      </c>
      <c r="L228" s="32">
        <f>IFERROR(VLOOKUP(A228,PlayerStats!$B$1:$Z$999,MATCH("xG",PlayerStats!$B$2:$Z$2,0),0),0)</f>
        <v>0</v>
      </c>
      <c r="M228" s="32">
        <f>IFERROR(VLOOKUP(B228,PlayerStats!$B$1:$Z$999,MATCH("xG",PlayerStats!$B$2:$Z$2,0),0),0)</f>
        <v>0</v>
      </c>
      <c r="N228" s="32">
        <f>IFERROR(VLOOKUP(C228,PlayerStats!$B$1:$Z$999,MATCH("xG",PlayerStats!$B$2:$Z$2,0),0),0)</f>
        <v>0</v>
      </c>
      <c r="O228" s="32">
        <f>IFERROR(VLOOKUP(D228,PlayerStats!$B$1:$Z$999,MATCH("xG",PlayerStats!$B$2:$Z$2,0),0),0)</f>
        <v>0</v>
      </c>
      <c r="P228" s="40">
        <f t="shared" si="13"/>
        <v>0</v>
      </c>
      <c r="Q228" s="32">
        <f>IFERROR(VLOOKUP(A228,PlayerStats!$B$1:$Z$999,MATCH("xAG",PlayerStats!$B$2:$Z$2,0),0),0)</f>
        <v>0</v>
      </c>
      <c r="R228" s="32">
        <f>IFERROR(VLOOKUP(B228,PlayerStats!$B$1:$Z$999,MATCH("xAG",PlayerStats!$B$2:$Z$2,0),0),0)</f>
        <v>0</v>
      </c>
      <c r="S228" s="32">
        <f>IFERROR(VLOOKUP(C228,PlayerStats!$B$1:$Z$999,MATCH("xAG",PlayerStats!$B$2:$Z$2,0),0),0)</f>
        <v>0</v>
      </c>
      <c r="T228" s="32">
        <f>IFERROR(VLOOKUP(D228,PlayerStats!$B$1:$Z$999,MATCH("xAG",PlayerStats!$B$2:$Z$2,0),0),0)</f>
        <v>0</v>
      </c>
      <c r="U228" s="40">
        <f t="shared" si="14"/>
        <v>0</v>
      </c>
      <c r="V228" s="42">
        <f t="shared" si="15"/>
        <v>0</v>
      </c>
      <c r="X228" s="43" t="str">
        <f>API!M228&amp;" "&amp;API!V228</f>
        <v>Romelu Lukaku Bolingoli</v>
      </c>
      <c r="Y228" s="43">
        <f>API!AC228</f>
        <v>0</v>
      </c>
    </row>
    <row r="229" spans="1:25">
      <c r="A229" s="32" t="str">
        <f>IF([1]FINAL!A229=0,"",[1]FINAL!A229)</f>
        <v>Jacob Ramsey</v>
      </c>
      <c r="B229" s="32" t="str">
        <f>IF([1]FINAL!B229=0,"",[1]FINAL!B229)</f>
        <v>J.Ramsey</v>
      </c>
      <c r="C229" s="32" t="str">
        <f>IF([1]FINAL!C229=0,"",[1]FINAL!C229)</f>
        <v/>
      </c>
      <c r="D229" s="32" t="str">
        <f>IF([1]FINAL!D229=0,"",[1]FINAL!D229)</f>
        <v/>
      </c>
      <c r="E229" s="43" t="str">
        <f>[1]FINAL!M229</f>
        <v>AVL</v>
      </c>
      <c r="F229" s="44">
        <f>IFERROR(VLOOKUP($E229,Table2!$B$1:$C$21,MATCH("MP",Table2!$B$1:$C$1,0),0),"")</f>
        <v>1</v>
      </c>
      <c r="G229" s="33">
        <f>IFERROR(VLOOKUP(A229,PlayingTime!$B$1:$Z$999,MATCH("Min",PlayingTime!$B$2:$Z$2,0),0),0)</f>
        <v>0</v>
      </c>
      <c r="H229" s="33">
        <f>IFERROR(VLOOKUP(B229,PlayingTime!$B$1:$Z$999,MATCH("Min",PlayingTime!$B$2:$Z$2,0),0),0)</f>
        <v>0</v>
      </c>
      <c r="I229" s="33">
        <f>IFERROR(VLOOKUP(C229,PlayingTime!$B$1:$Z$999,MATCH("Min",PlayingTime!$B$2:$Z$2,0),0),0)</f>
        <v>0</v>
      </c>
      <c r="J229" s="33">
        <f>IFERROR(VLOOKUP(D229,PlayingTime!$B$1:$Z$999,MATCH("Min",PlayingTime!$B$2:$Z$2,0),0),0)</f>
        <v>0</v>
      </c>
      <c r="K229" s="38">
        <f t="shared" si="12"/>
        <v>0</v>
      </c>
      <c r="L229" s="32">
        <f>IFERROR(VLOOKUP(A229,PlayerStats!$B$1:$Z$999,MATCH("xG",PlayerStats!$B$2:$Z$2,0),0),0)</f>
        <v>0</v>
      </c>
      <c r="M229" s="32">
        <f>IFERROR(VLOOKUP(B229,PlayerStats!$B$1:$Z$999,MATCH("xG",PlayerStats!$B$2:$Z$2,0),0),0)</f>
        <v>0</v>
      </c>
      <c r="N229" s="32">
        <f>IFERROR(VLOOKUP(C229,PlayerStats!$B$1:$Z$999,MATCH("xG",PlayerStats!$B$2:$Z$2,0),0),0)</f>
        <v>0</v>
      </c>
      <c r="O229" s="32">
        <f>IFERROR(VLOOKUP(D229,PlayerStats!$B$1:$Z$999,MATCH("xG",PlayerStats!$B$2:$Z$2,0),0),0)</f>
        <v>0</v>
      </c>
      <c r="P229" s="40">
        <f t="shared" si="13"/>
        <v>0</v>
      </c>
      <c r="Q229" s="32">
        <f>IFERROR(VLOOKUP(A229,PlayerStats!$B$1:$Z$999,MATCH("xAG",PlayerStats!$B$2:$Z$2,0),0),0)</f>
        <v>0</v>
      </c>
      <c r="R229" s="32">
        <f>IFERROR(VLOOKUP(B229,PlayerStats!$B$1:$Z$999,MATCH("xAG",PlayerStats!$B$2:$Z$2,0),0),0)</f>
        <v>0</v>
      </c>
      <c r="S229" s="32">
        <f>IFERROR(VLOOKUP(C229,PlayerStats!$B$1:$Z$999,MATCH("xAG",PlayerStats!$B$2:$Z$2,0),0),0)</f>
        <v>0</v>
      </c>
      <c r="T229" s="32">
        <f>IFERROR(VLOOKUP(D229,PlayerStats!$B$1:$Z$999,MATCH("xAG",PlayerStats!$B$2:$Z$2,0),0),0)</f>
        <v>0</v>
      </c>
      <c r="U229" s="40">
        <f t="shared" si="14"/>
        <v>0</v>
      </c>
      <c r="V229" s="42">
        <f t="shared" si="15"/>
        <v>0</v>
      </c>
      <c r="X229" s="43" t="str">
        <f>API!M229&amp;" "&amp;API!V229</f>
        <v>Noni Madueke</v>
      </c>
      <c r="Y229" s="43">
        <f>API!AC229</f>
        <v>0</v>
      </c>
    </row>
    <row r="230" spans="1:25">
      <c r="A230" s="32" t="str">
        <f>IF([1]FINAL!A230=0,"",[1]FINAL!A230)</f>
        <v>Dwight McNeil</v>
      </c>
      <c r="B230" s="32" t="str">
        <f>IF([1]FINAL!B230=0,"",[1]FINAL!B230)</f>
        <v>McNeil</v>
      </c>
      <c r="C230" s="32" t="str">
        <f>IF([1]FINAL!C230=0,"",[1]FINAL!C230)</f>
        <v/>
      </c>
      <c r="D230" s="32" t="str">
        <f>IF([1]FINAL!D230=0,"",[1]FINAL!D230)</f>
        <v/>
      </c>
      <c r="E230" s="43" t="str">
        <f>[1]FINAL!M230</f>
        <v>EVE</v>
      </c>
      <c r="F230" s="44">
        <f>IFERROR(VLOOKUP($E230,Table2!$B$1:$C$21,MATCH("MP",Table2!$B$1:$C$1,0),0),"")</f>
        <v>1</v>
      </c>
      <c r="G230" s="33">
        <f>IFERROR(VLOOKUP(A230,PlayingTime!$B$1:$Z$999,MATCH("Min",PlayingTime!$B$2:$Z$2,0),0),0)</f>
        <v>0</v>
      </c>
      <c r="H230" s="33">
        <f>IFERROR(VLOOKUP(B230,PlayingTime!$B$1:$Z$999,MATCH("Min",PlayingTime!$B$2:$Z$2,0),0),0)</f>
        <v>0</v>
      </c>
      <c r="I230" s="33">
        <f>IFERROR(VLOOKUP(C230,PlayingTime!$B$1:$Z$999,MATCH("Min",PlayingTime!$B$2:$Z$2,0),0),0)</f>
        <v>0</v>
      </c>
      <c r="J230" s="33">
        <f>IFERROR(VLOOKUP(D230,PlayingTime!$B$1:$Z$999,MATCH("Min",PlayingTime!$B$2:$Z$2,0),0),0)</f>
        <v>0</v>
      </c>
      <c r="K230" s="38">
        <f t="shared" si="12"/>
        <v>0</v>
      </c>
      <c r="L230" s="32">
        <f>IFERROR(VLOOKUP(A230,PlayerStats!$B$1:$Z$999,MATCH("xG",PlayerStats!$B$2:$Z$2,0),0),0)</f>
        <v>0</v>
      </c>
      <c r="M230" s="32">
        <f>IFERROR(VLOOKUP(B230,PlayerStats!$B$1:$Z$999,MATCH("xG",PlayerStats!$B$2:$Z$2,0),0),0)</f>
        <v>0</v>
      </c>
      <c r="N230" s="32">
        <f>IFERROR(VLOOKUP(C230,PlayerStats!$B$1:$Z$999,MATCH("xG",PlayerStats!$B$2:$Z$2,0),0),0)</f>
        <v>0</v>
      </c>
      <c r="O230" s="32">
        <f>IFERROR(VLOOKUP(D230,PlayerStats!$B$1:$Z$999,MATCH("xG",PlayerStats!$B$2:$Z$2,0),0),0)</f>
        <v>0</v>
      </c>
      <c r="P230" s="40">
        <f t="shared" si="13"/>
        <v>0</v>
      </c>
      <c r="Q230" s="32">
        <f>IFERROR(VLOOKUP(A230,PlayerStats!$B$1:$Z$999,MATCH("xAG",PlayerStats!$B$2:$Z$2,0),0),0)</f>
        <v>0</v>
      </c>
      <c r="R230" s="32">
        <f>IFERROR(VLOOKUP(B230,PlayerStats!$B$1:$Z$999,MATCH("xAG",PlayerStats!$B$2:$Z$2,0),0),0)</f>
        <v>0</v>
      </c>
      <c r="S230" s="32">
        <f>IFERROR(VLOOKUP(C230,PlayerStats!$B$1:$Z$999,MATCH("xAG",PlayerStats!$B$2:$Z$2,0),0),0)</f>
        <v>0</v>
      </c>
      <c r="T230" s="32">
        <f>IFERROR(VLOOKUP(D230,PlayerStats!$B$1:$Z$999,MATCH("xAG",PlayerStats!$B$2:$Z$2,0),0),0)</f>
        <v>0</v>
      </c>
      <c r="U230" s="40">
        <f t="shared" si="14"/>
        <v>0</v>
      </c>
      <c r="V230" s="42">
        <f t="shared" si="15"/>
        <v>0</v>
      </c>
      <c r="X230" s="43" t="str">
        <f>API!M230&amp;" "&amp;API!V230</f>
        <v>Mykhailo Mudryk</v>
      </c>
      <c r="Y230" s="43">
        <f>API!AC230</f>
        <v>1</v>
      </c>
    </row>
    <row r="231" spans="1:25">
      <c r="A231" s="32" t="str">
        <f>IF([1]FINAL!A231=0,"",[1]FINAL!A231)</f>
        <v>Matt Doherty</v>
      </c>
      <c r="B231" s="32" t="str">
        <f>IF([1]FINAL!B231=0,"",[1]FINAL!B231)</f>
        <v>Doherty</v>
      </c>
      <c r="C231" s="32" t="str">
        <f>IF([1]FINAL!C231=0,"",[1]FINAL!C231)</f>
        <v/>
      </c>
      <c r="D231" s="32" t="str">
        <f>IF([1]FINAL!D231=0,"",[1]FINAL!D231)</f>
        <v/>
      </c>
      <c r="E231" s="43" t="str">
        <f>[1]FINAL!M231</f>
        <v>WOL</v>
      </c>
      <c r="F231" s="44">
        <f>IFERROR(VLOOKUP($E231,Table2!$B$1:$C$21,MATCH("MP",Table2!$B$1:$C$1,0),0),"")</f>
        <v>1</v>
      </c>
      <c r="G231" s="33">
        <f>IFERROR(VLOOKUP(A231,PlayingTime!$B$1:$Z$999,MATCH("Min",PlayingTime!$B$2:$Z$2,0),0),0)</f>
        <v>0</v>
      </c>
      <c r="H231" s="33">
        <f>IFERROR(VLOOKUP(B231,PlayingTime!$B$1:$Z$999,MATCH("Min",PlayingTime!$B$2:$Z$2,0),0),0)</f>
        <v>0</v>
      </c>
      <c r="I231" s="33">
        <f>IFERROR(VLOOKUP(C231,PlayingTime!$B$1:$Z$999,MATCH("Min",PlayingTime!$B$2:$Z$2,0),0),0)</f>
        <v>0</v>
      </c>
      <c r="J231" s="33">
        <f>IFERROR(VLOOKUP(D231,PlayingTime!$B$1:$Z$999,MATCH("Min",PlayingTime!$B$2:$Z$2,0),0),0)</f>
        <v>0</v>
      </c>
      <c r="K231" s="38">
        <f t="shared" si="12"/>
        <v>0</v>
      </c>
      <c r="L231" s="32">
        <f>IFERROR(VLOOKUP(A231,PlayerStats!$B$1:$Z$999,MATCH("xG",PlayerStats!$B$2:$Z$2,0),0),0)</f>
        <v>0</v>
      </c>
      <c r="M231" s="32">
        <f>IFERROR(VLOOKUP(B231,PlayerStats!$B$1:$Z$999,MATCH("xG",PlayerStats!$B$2:$Z$2,0),0),0)</f>
        <v>0</v>
      </c>
      <c r="N231" s="32">
        <f>IFERROR(VLOOKUP(C231,PlayerStats!$B$1:$Z$999,MATCH("xG",PlayerStats!$B$2:$Z$2,0),0),0)</f>
        <v>0</v>
      </c>
      <c r="O231" s="32">
        <f>IFERROR(VLOOKUP(D231,PlayerStats!$B$1:$Z$999,MATCH("xG",PlayerStats!$B$2:$Z$2,0),0),0)</f>
        <v>0</v>
      </c>
      <c r="P231" s="40">
        <f t="shared" si="13"/>
        <v>0</v>
      </c>
      <c r="Q231" s="32">
        <f>IFERROR(VLOOKUP(A231,PlayerStats!$B$1:$Z$999,MATCH("xAG",PlayerStats!$B$2:$Z$2,0),0),0)</f>
        <v>0</v>
      </c>
      <c r="R231" s="32">
        <f>IFERROR(VLOOKUP(B231,PlayerStats!$B$1:$Z$999,MATCH("xAG",PlayerStats!$B$2:$Z$2,0),0),0)</f>
        <v>0</v>
      </c>
      <c r="S231" s="32">
        <f>IFERROR(VLOOKUP(C231,PlayerStats!$B$1:$Z$999,MATCH("xAG",PlayerStats!$B$2:$Z$2,0),0),0)</f>
        <v>0</v>
      </c>
      <c r="T231" s="32">
        <f>IFERROR(VLOOKUP(D231,PlayerStats!$B$1:$Z$999,MATCH("xAG",PlayerStats!$B$2:$Z$2,0),0),0)</f>
        <v>0</v>
      </c>
      <c r="U231" s="40">
        <f t="shared" si="14"/>
        <v>0</v>
      </c>
      <c r="V231" s="42">
        <f t="shared" si="15"/>
        <v>0</v>
      </c>
      <c r="X231" s="43" t="str">
        <f>API!M231&amp;" "&amp;API!V231</f>
        <v>Nicolas Jackson</v>
      </c>
      <c r="Y231" s="43">
        <f>API!AC231</f>
        <v>1</v>
      </c>
    </row>
    <row r="232" spans="1:25">
      <c r="A232" s="32" t="str">
        <f>IF([1]FINAL!A232=0,"",[1]FINAL!A232)</f>
        <v>Granit Xhaka</v>
      </c>
      <c r="B232" s="32" t="str">
        <f>IF([1]FINAL!B232=0,"",[1]FINAL!B232)</f>
        <v>Xhaka</v>
      </c>
      <c r="C232" s="32" t="str">
        <f>IF([1]FINAL!C232=0,"",[1]FINAL!C232)</f>
        <v/>
      </c>
      <c r="D232" s="32" t="str">
        <f>IF([1]FINAL!D232=0,"",[1]FINAL!D232)</f>
        <v/>
      </c>
      <c r="E232" s="43" t="str">
        <f>[1]FINAL!M232</f>
        <v>ARS</v>
      </c>
      <c r="F232" s="44">
        <f>IFERROR(VLOOKUP($E232,Table2!$B$1:$C$21,MATCH("MP",Table2!$B$1:$C$1,0),0),"")</f>
        <v>1</v>
      </c>
      <c r="G232" s="33">
        <f>IFERROR(VLOOKUP(A232,PlayingTime!$B$1:$Z$999,MATCH("Min",PlayingTime!$B$2:$Z$2,0),0),0)</f>
        <v>0</v>
      </c>
      <c r="H232" s="33">
        <f>IFERROR(VLOOKUP(B232,PlayingTime!$B$1:$Z$999,MATCH("Min",PlayingTime!$B$2:$Z$2,0),0),0)</f>
        <v>0</v>
      </c>
      <c r="I232" s="33">
        <f>IFERROR(VLOOKUP(C232,PlayingTime!$B$1:$Z$999,MATCH("Min",PlayingTime!$B$2:$Z$2,0),0),0)</f>
        <v>0</v>
      </c>
      <c r="J232" s="33">
        <f>IFERROR(VLOOKUP(D232,PlayingTime!$B$1:$Z$999,MATCH("Min",PlayingTime!$B$2:$Z$2,0),0),0)</f>
        <v>0</v>
      </c>
      <c r="K232" s="38">
        <f t="shared" si="12"/>
        <v>0</v>
      </c>
      <c r="L232" s="32">
        <f>IFERROR(VLOOKUP(A232,PlayerStats!$B$1:$Z$999,MATCH("xG",PlayerStats!$B$2:$Z$2,0),0),0)</f>
        <v>0</v>
      </c>
      <c r="M232" s="32">
        <f>IFERROR(VLOOKUP(B232,PlayerStats!$B$1:$Z$999,MATCH("xG",PlayerStats!$B$2:$Z$2,0),0),0)</f>
        <v>0</v>
      </c>
      <c r="N232" s="32">
        <f>IFERROR(VLOOKUP(C232,PlayerStats!$B$1:$Z$999,MATCH("xG",PlayerStats!$B$2:$Z$2,0),0),0)</f>
        <v>0</v>
      </c>
      <c r="O232" s="32">
        <f>IFERROR(VLOOKUP(D232,PlayerStats!$B$1:$Z$999,MATCH("xG",PlayerStats!$B$2:$Z$2,0),0),0)</f>
        <v>0</v>
      </c>
      <c r="P232" s="40">
        <f t="shared" si="13"/>
        <v>0</v>
      </c>
      <c r="Q232" s="32">
        <f>IFERROR(VLOOKUP(A232,PlayerStats!$B$1:$Z$999,MATCH("xAG",PlayerStats!$B$2:$Z$2,0),0),0)</f>
        <v>0</v>
      </c>
      <c r="R232" s="32">
        <f>IFERROR(VLOOKUP(B232,PlayerStats!$B$1:$Z$999,MATCH("xAG",PlayerStats!$B$2:$Z$2,0),0),0)</f>
        <v>0</v>
      </c>
      <c r="S232" s="32">
        <f>IFERROR(VLOOKUP(C232,PlayerStats!$B$1:$Z$999,MATCH("xAG",PlayerStats!$B$2:$Z$2,0),0),0)</f>
        <v>0</v>
      </c>
      <c r="T232" s="32">
        <f>IFERROR(VLOOKUP(D232,PlayerStats!$B$1:$Z$999,MATCH("xAG",PlayerStats!$B$2:$Z$2,0),0),0)</f>
        <v>0</v>
      </c>
      <c r="U232" s="40">
        <f t="shared" si="14"/>
        <v>0</v>
      </c>
      <c r="V232" s="42">
        <f t="shared" si="15"/>
        <v>0</v>
      </c>
      <c r="X232" s="43" t="str">
        <f>API!M232&amp;" "&amp;API!V232</f>
        <v>Christopher Nkunku</v>
      </c>
      <c r="Y232" s="43">
        <f>API!AC232</f>
        <v>0</v>
      </c>
    </row>
    <row r="233" spans="1:25">
      <c r="A233" s="32" t="str">
        <f>IF([1]FINAL!A233=0,"",[1]FINAL!A233)</f>
        <v>Oleksandr Zinchenko</v>
      </c>
      <c r="B233" s="32" t="str">
        <f>IF([1]FINAL!B233=0,"",[1]FINAL!B233)</f>
        <v>Zinchenko</v>
      </c>
      <c r="C233" s="32" t="str">
        <f>IF([1]FINAL!C233=0,"",[1]FINAL!C233)</f>
        <v/>
      </c>
      <c r="D233" s="32" t="str">
        <f>IF([1]FINAL!D233=0,"",[1]FINAL!D233)</f>
        <v/>
      </c>
      <c r="E233" s="43" t="str">
        <f>[1]FINAL!M233</f>
        <v>ARS</v>
      </c>
      <c r="F233" s="44">
        <f>IFERROR(VLOOKUP($E233,Table2!$B$1:$C$21,MATCH("MP",Table2!$B$1:$C$1,0),0),"")</f>
        <v>1</v>
      </c>
      <c r="G233" s="33">
        <f>IFERROR(VLOOKUP(A233,PlayingTime!$B$1:$Z$999,MATCH("Min",PlayingTime!$B$2:$Z$2,0),0),0)</f>
        <v>0</v>
      </c>
      <c r="H233" s="33">
        <f>IFERROR(VLOOKUP(B233,PlayingTime!$B$1:$Z$999,MATCH("Min",PlayingTime!$B$2:$Z$2,0),0),0)</f>
        <v>0</v>
      </c>
      <c r="I233" s="33">
        <f>IFERROR(VLOOKUP(C233,PlayingTime!$B$1:$Z$999,MATCH("Min",PlayingTime!$B$2:$Z$2,0),0),0)</f>
        <v>0</v>
      </c>
      <c r="J233" s="33">
        <f>IFERROR(VLOOKUP(D233,PlayingTime!$B$1:$Z$999,MATCH("Min",PlayingTime!$B$2:$Z$2,0),0),0)</f>
        <v>0</v>
      </c>
      <c r="K233" s="38">
        <f t="shared" si="12"/>
        <v>0</v>
      </c>
      <c r="L233" s="32">
        <f>IFERROR(VLOOKUP(A233,PlayerStats!$B$1:$Z$999,MATCH("xG",PlayerStats!$B$2:$Z$2,0),0),0)</f>
        <v>0</v>
      </c>
      <c r="M233" s="32">
        <f>IFERROR(VLOOKUP(B233,PlayerStats!$B$1:$Z$999,MATCH("xG",PlayerStats!$B$2:$Z$2,0),0),0)</f>
        <v>0</v>
      </c>
      <c r="N233" s="32">
        <f>IFERROR(VLOOKUP(C233,PlayerStats!$B$1:$Z$999,MATCH("xG",PlayerStats!$B$2:$Z$2,0),0),0)</f>
        <v>0</v>
      </c>
      <c r="O233" s="32">
        <f>IFERROR(VLOOKUP(D233,PlayerStats!$B$1:$Z$999,MATCH("xG",PlayerStats!$B$2:$Z$2,0),0),0)</f>
        <v>0</v>
      </c>
      <c r="P233" s="40">
        <f t="shared" si="13"/>
        <v>0</v>
      </c>
      <c r="Q233" s="32">
        <f>IFERROR(VLOOKUP(A233,PlayerStats!$B$1:$Z$999,MATCH("xAG",PlayerStats!$B$2:$Z$2,0),0),0)</f>
        <v>0</v>
      </c>
      <c r="R233" s="32">
        <f>IFERROR(VLOOKUP(B233,PlayerStats!$B$1:$Z$999,MATCH("xAG",PlayerStats!$B$2:$Z$2,0),0),0)</f>
        <v>0</v>
      </c>
      <c r="S233" s="32">
        <f>IFERROR(VLOOKUP(C233,PlayerStats!$B$1:$Z$999,MATCH("xAG",PlayerStats!$B$2:$Z$2,0),0),0)</f>
        <v>0</v>
      </c>
      <c r="T233" s="32">
        <f>IFERROR(VLOOKUP(D233,PlayerStats!$B$1:$Z$999,MATCH("xAG",PlayerStats!$B$2:$Z$2,0),0),0)</f>
        <v>0</v>
      </c>
      <c r="U233" s="40">
        <f t="shared" si="14"/>
        <v>0</v>
      </c>
      <c r="V233" s="42">
        <f t="shared" si="15"/>
        <v>0</v>
      </c>
      <c r="X233" s="43" t="str">
        <f>API!M233&amp;" "&amp;API!V233</f>
        <v>Christian Pulisic</v>
      </c>
      <c r="Y233" s="43">
        <f>API!AC233</f>
        <v>0</v>
      </c>
    </row>
    <row r="234" spans="1:25">
      <c r="A234" s="32" t="str">
        <f>IF([1]FINAL!A234=0,"",[1]FINAL!A234)</f>
        <v>Jacob Murphy</v>
      </c>
      <c r="B234" s="32" t="str">
        <f>IF([1]FINAL!B234=0,"",[1]FINAL!B234)</f>
        <v>J.Murphy</v>
      </c>
      <c r="C234" s="32" t="str">
        <f>IF([1]FINAL!C234=0,"",[1]FINAL!C234)</f>
        <v/>
      </c>
      <c r="D234" s="32" t="str">
        <f>IF([1]FINAL!D234=0,"",[1]FINAL!D234)</f>
        <v/>
      </c>
      <c r="E234" s="43" t="str">
        <f>[1]FINAL!M234</f>
        <v>NEW</v>
      </c>
      <c r="F234" s="44">
        <f>IFERROR(VLOOKUP($E234,Table2!$B$1:$C$21,MATCH("MP",Table2!$B$1:$C$1,0),0),"")</f>
        <v>1</v>
      </c>
      <c r="G234" s="33">
        <f>IFERROR(VLOOKUP(A234,PlayingTime!$B$1:$Z$999,MATCH("Min",PlayingTime!$B$2:$Z$2,0),0),0)</f>
        <v>5</v>
      </c>
      <c r="H234" s="33">
        <f>IFERROR(VLOOKUP(B234,PlayingTime!$B$1:$Z$999,MATCH("Min",PlayingTime!$B$2:$Z$2,0),0),0)</f>
        <v>0</v>
      </c>
      <c r="I234" s="33">
        <f>IFERROR(VLOOKUP(C234,PlayingTime!$B$1:$Z$999,MATCH("Min",PlayingTime!$B$2:$Z$2,0),0),0)</f>
        <v>0</v>
      </c>
      <c r="J234" s="33">
        <f>IFERROR(VLOOKUP(D234,PlayingTime!$B$1:$Z$999,MATCH("Min",PlayingTime!$B$2:$Z$2,0),0),0)</f>
        <v>0</v>
      </c>
      <c r="K234" s="38">
        <f t="shared" si="12"/>
        <v>5</v>
      </c>
      <c r="L234" s="32">
        <f>IFERROR(VLOOKUP(A234,PlayerStats!$B$1:$Z$999,MATCH("xG",PlayerStats!$B$2:$Z$2,0),0),0)</f>
        <v>0</v>
      </c>
      <c r="M234" s="32">
        <f>IFERROR(VLOOKUP(B234,PlayerStats!$B$1:$Z$999,MATCH("xG",PlayerStats!$B$2:$Z$2,0),0),0)</f>
        <v>0</v>
      </c>
      <c r="N234" s="32">
        <f>IFERROR(VLOOKUP(C234,PlayerStats!$B$1:$Z$999,MATCH("xG",PlayerStats!$B$2:$Z$2,0),0),0)</f>
        <v>0</v>
      </c>
      <c r="O234" s="32">
        <f>IFERROR(VLOOKUP(D234,PlayerStats!$B$1:$Z$999,MATCH("xG",PlayerStats!$B$2:$Z$2,0),0),0)</f>
        <v>0</v>
      </c>
      <c r="P234" s="40">
        <f t="shared" si="13"/>
        <v>0</v>
      </c>
      <c r="Q234" s="32">
        <f>IFERROR(VLOOKUP(A234,PlayerStats!$B$1:$Z$999,MATCH("xAG",PlayerStats!$B$2:$Z$2,0),0),0)</f>
        <v>0.6</v>
      </c>
      <c r="R234" s="32">
        <f>IFERROR(VLOOKUP(B234,PlayerStats!$B$1:$Z$999,MATCH("xAG",PlayerStats!$B$2:$Z$2,0),0),0)</f>
        <v>0</v>
      </c>
      <c r="S234" s="32">
        <f>IFERROR(VLOOKUP(C234,PlayerStats!$B$1:$Z$999,MATCH("xAG",PlayerStats!$B$2:$Z$2,0),0),0)</f>
        <v>0</v>
      </c>
      <c r="T234" s="32">
        <f>IFERROR(VLOOKUP(D234,PlayerStats!$B$1:$Z$999,MATCH("xAG",PlayerStats!$B$2:$Z$2,0),0),0)</f>
        <v>0</v>
      </c>
      <c r="U234" s="40">
        <f t="shared" si="14"/>
        <v>0.6</v>
      </c>
      <c r="V234" s="42">
        <f t="shared" si="15"/>
        <v>4</v>
      </c>
      <c r="X234" s="43" t="str">
        <f>API!M234&amp;" "&amp;API!V234</f>
        <v>Malang Sarr</v>
      </c>
      <c r="Y234" s="43">
        <f>API!AC234</f>
        <v>0</v>
      </c>
    </row>
    <row r="235" spans="1:25">
      <c r="A235" s="32" t="str">
        <f>IF([1]FINAL!A235=0,"",[1]FINAL!A235)</f>
        <v>Konstantinos Tsimikas</v>
      </c>
      <c r="B235" s="32" t="str">
        <f>IF([1]FINAL!B235=0,"",[1]FINAL!B235)</f>
        <v>Tsimikas</v>
      </c>
      <c r="C235" s="32" t="str">
        <f>IF([1]FINAL!C235=0,"",[1]FINAL!C235)</f>
        <v>Kostas Tsimikas</v>
      </c>
      <c r="D235" s="32" t="str">
        <f>IF([1]FINAL!D235=0,"",[1]FINAL!D235)</f>
        <v/>
      </c>
      <c r="E235" s="43" t="str">
        <f>[1]FINAL!M235</f>
        <v>LIV</v>
      </c>
      <c r="F235" s="44">
        <f>IFERROR(VLOOKUP($E235,Table2!$B$1:$C$21,MATCH("MP",Table2!$B$1:$C$1,0),0),"")</f>
        <v>1</v>
      </c>
      <c r="G235" s="33">
        <f>IFERROR(VLOOKUP(A235,PlayingTime!$B$1:$Z$999,MATCH("Min",PlayingTime!$B$2:$Z$2,0),0),0)</f>
        <v>0</v>
      </c>
      <c r="H235" s="33">
        <f>IFERROR(VLOOKUP(B235,PlayingTime!$B$1:$Z$999,MATCH("Min",PlayingTime!$B$2:$Z$2,0),0),0)</f>
        <v>0</v>
      </c>
      <c r="I235" s="33">
        <f>IFERROR(VLOOKUP(C235,PlayingTime!$B$1:$Z$999,MATCH("Min",PlayingTime!$B$2:$Z$2,0),0),0)</f>
        <v>0</v>
      </c>
      <c r="J235" s="33">
        <f>IFERROR(VLOOKUP(D235,PlayingTime!$B$1:$Z$999,MATCH("Min",PlayingTime!$B$2:$Z$2,0),0),0)</f>
        <v>0</v>
      </c>
      <c r="K235" s="38">
        <f t="shared" si="12"/>
        <v>0</v>
      </c>
      <c r="L235" s="32">
        <f>IFERROR(VLOOKUP(A235,PlayerStats!$B$1:$Z$999,MATCH("xG",PlayerStats!$B$2:$Z$2,0),0),0)</f>
        <v>0</v>
      </c>
      <c r="M235" s="32">
        <f>IFERROR(VLOOKUP(B235,PlayerStats!$B$1:$Z$999,MATCH("xG",PlayerStats!$B$2:$Z$2,0),0),0)</f>
        <v>0</v>
      </c>
      <c r="N235" s="32">
        <f>IFERROR(VLOOKUP(C235,PlayerStats!$B$1:$Z$999,MATCH("xG",PlayerStats!$B$2:$Z$2,0),0),0)</f>
        <v>0</v>
      </c>
      <c r="O235" s="32">
        <f>IFERROR(VLOOKUP(D235,PlayerStats!$B$1:$Z$999,MATCH("xG",PlayerStats!$B$2:$Z$2,0),0),0)</f>
        <v>0</v>
      </c>
      <c r="P235" s="40">
        <f t="shared" si="13"/>
        <v>0</v>
      </c>
      <c r="Q235" s="32">
        <f>IFERROR(VLOOKUP(A235,PlayerStats!$B$1:$Z$999,MATCH("xAG",PlayerStats!$B$2:$Z$2,0),0),0)</f>
        <v>0</v>
      </c>
      <c r="R235" s="32">
        <f>IFERROR(VLOOKUP(B235,PlayerStats!$B$1:$Z$999,MATCH("xAG",PlayerStats!$B$2:$Z$2,0),0),0)</f>
        <v>0</v>
      </c>
      <c r="S235" s="32">
        <f>IFERROR(VLOOKUP(C235,PlayerStats!$B$1:$Z$999,MATCH("xAG",PlayerStats!$B$2:$Z$2,0),0),0)</f>
        <v>0</v>
      </c>
      <c r="T235" s="32">
        <f>IFERROR(VLOOKUP(D235,PlayerStats!$B$1:$Z$999,MATCH("xAG",PlayerStats!$B$2:$Z$2,0),0),0)</f>
        <v>0</v>
      </c>
      <c r="U235" s="40">
        <f t="shared" si="14"/>
        <v>0</v>
      </c>
      <c r="V235" s="42">
        <f t="shared" si="15"/>
        <v>0</v>
      </c>
      <c r="X235" s="43" t="str">
        <f>API!M235&amp;" "&amp;API!V235</f>
        <v>Gabriel Słonina</v>
      </c>
      <c r="Y235" s="43">
        <f>API!AC235</f>
        <v>0</v>
      </c>
    </row>
    <row r="236" spans="1:25">
      <c r="A236" s="32" t="str">
        <f>IF([1]FINAL!A236=0,"",[1]FINAL!A236)</f>
        <v>Matt Targett</v>
      </c>
      <c r="B236" s="32" t="str">
        <f>IF([1]FINAL!B236=0,"",[1]FINAL!B236)</f>
        <v>Targett</v>
      </c>
      <c r="C236" s="32" t="str">
        <f>IF([1]FINAL!C236=0,"",[1]FINAL!C236)</f>
        <v/>
      </c>
      <c r="D236" s="32" t="str">
        <f>IF([1]FINAL!D236=0,"",[1]FINAL!D236)</f>
        <v/>
      </c>
      <c r="E236" s="43" t="str">
        <f>[1]FINAL!M236</f>
        <v>NEW</v>
      </c>
      <c r="F236" s="44">
        <f>IFERROR(VLOOKUP($E236,Table2!$B$1:$C$21,MATCH("MP",Table2!$B$1:$C$1,0),0),"")</f>
        <v>1</v>
      </c>
      <c r="G236" s="33">
        <f>IFERROR(VLOOKUP(A236,PlayingTime!$B$1:$Z$999,MATCH("Min",PlayingTime!$B$2:$Z$2,0),0),0)</f>
        <v>0</v>
      </c>
      <c r="H236" s="33">
        <f>IFERROR(VLOOKUP(B236,PlayingTime!$B$1:$Z$999,MATCH("Min",PlayingTime!$B$2:$Z$2,0),0),0)</f>
        <v>0</v>
      </c>
      <c r="I236" s="33">
        <f>IFERROR(VLOOKUP(C236,PlayingTime!$B$1:$Z$999,MATCH("Min",PlayingTime!$B$2:$Z$2,0),0),0)</f>
        <v>0</v>
      </c>
      <c r="J236" s="33">
        <f>IFERROR(VLOOKUP(D236,PlayingTime!$B$1:$Z$999,MATCH("Min",PlayingTime!$B$2:$Z$2,0),0),0)</f>
        <v>0</v>
      </c>
      <c r="K236" s="38">
        <f t="shared" si="12"/>
        <v>0</v>
      </c>
      <c r="L236" s="32">
        <f>IFERROR(VLOOKUP(A236,PlayerStats!$B$1:$Z$999,MATCH("xG",PlayerStats!$B$2:$Z$2,0),0),0)</f>
        <v>0</v>
      </c>
      <c r="M236" s="32">
        <f>IFERROR(VLOOKUP(B236,PlayerStats!$B$1:$Z$999,MATCH("xG",PlayerStats!$B$2:$Z$2,0),0),0)</f>
        <v>0</v>
      </c>
      <c r="N236" s="32">
        <f>IFERROR(VLOOKUP(C236,PlayerStats!$B$1:$Z$999,MATCH("xG",PlayerStats!$B$2:$Z$2,0),0),0)</f>
        <v>0</v>
      </c>
      <c r="O236" s="32">
        <f>IFERROR(VLOOKUP(D236,PlayerStats!$B$1:$Z$999,MATCH("xG",PlayerStats!$B$2:$Z$2,0),0),0)</f>
        <v>0</v>
      </c>
      <c r="P236" s="40">
        <f t="shared" si="13"/>
        <v>0</v>
      </c>
      <c r="Q236" s="32">
        <f>IFERROR(VLOOKUP(A236,PlayerStats!$B$1:$Z$999,MATCH("xAG",PlayerStats!$B$2:$Z$2,0),0),0)</f>
        <v>0</v>
      </c>
      <c r="R236" s="32">
        <f>IFERROR(VLOOKUP(B236,PlayerStats!$B$1:$Z$999,MATCH("xAG",PlayerStats!$B$2:$Z$2,0),0),0)</f>
        <v>0</v>
      </c>
      <c r="S236" s="32">
        <f>IFERROR(VLOOKUP(C236,PlayerStats!$B$1:$Z$999,MATCH("xAG",PlayerStats!$B$2:$Z$2,0),0),0)</f>
        <v>0</v>
      </c>
      <c r="T236" s="32">
        <f>IFERROR(VLOOKUP(D236,PlayerStats!$B$1:$Z$999,MATCH("xAG",PlayerStats!$B$2:$Z$2,0),0),0)</f>
        <v>0</v>
      </c>
      <c r="U236" s="40">
        <f t="shared" si="14"/>
        <v>0</v>
      </c>
      <c r="V236" s="42">
        <f t="shared" si="15"/>
        <v>0</v>
      </c>
      <c r="X236" s="43" t="str">
        <f>API!M236&amp;" "&amp;API!V236</f>
        <v>Raheem Sterling</v>
      </c>
      <c r="Y236" s="43">
        <f>API!AC236</f>
        <v>2</v>
      </c>
    </row>
    <row r="237" spans="1:25">
      <c r="A237" s="32" t="str">
        <f>IF([1]FINAL!A237=0,"",[1]FINAL!A237)</f>
        <v>Aymeric Laporte</v>
      </c>
      <c r="B237" s="32" t="str">
        <f>IF([1]FINAL!B237=0,"",[1]FINAL!B237)</f>
        <v>Laporte</v>
      </c>
      <c r="C237" s="32" t="str">
        <f>IF([1]FINAL!C237=0,"",[1]FINAL!C237)</f>
        <v/>
      </c>
      <c r="D237" s="32" t="str">
        <f>IF([1]FINAL!D237=0,"",[1]FINAL!D237)</f>
        <v/>
      </c>
      <c r="E237" s="43" t="str">
        <f>[1]FINAL!M237</f>
        <v>MCI</v>
      </c>
      <c r="F237" s="44">
        <f>IFERROR(VLOOKUP($E237,Table2!$B$1:$C$21,MATCH("MP",Table2!$B$1:$C$1,0),0),"")</f>
        <v>1</v>
      </c>
      <c r="G237" s="33">
        <f>IFERROR(VLOOKUP(A237,PlayingTime!$B$1:$Z$999,MATCH("Min",PlayingTime!$B$2:$Z$2,0),0),0)</f>
        <v>12</v>
      </c>
      <c r="H237" s="33">
        <f>IFERROR(VLOOKUP(B237,PlayingTime!$B$1:$Z$999,MATCH("Min",PlayingTime!$B$2:$Z$2,0),0),0)</f>
        <v>0</v>
      </c>
      <c r="I237" s="33">
        <f>IFERROR(VLOOKUP(C237,PlayingTime!$B$1:$Z$999,MATCH("Min",PlayingTime!$B$2:$Z$2,0),0),0)</f>
        <v>0</v>
      </c>
      <c r="J237" s="33">
        <f>IFERROR(VLOOKUP(D237,PlayingTime!$B$1:$Z$999,MATCH("Min",PlayingTime!$B$2:$Z$2,0),0),0)</f>
        <v>0</v>
      </c>
      <c r="K237" s="38">
        <f t="shared" si="12"/>
        <v>12</v>
      </c>
      <c r="L237" s="32">
        <f>IFERROR(VLOOKUP(A237,PlayerStats!$B$1:$Z$999,MATCH("xG",PlayerStats!$B$2:$Z$2,0),0),0)</f>
        <v>0</v>
      </c>
      <c r="M237" s="32">
        <f>IFERROR(VLOOKUP(B237,PlayerStats!$B$1:$Z$999,MATCH("xG",PlayerStats!$B$2:$Z$2,0),0),0)</f>
        <v>0</v>
      </c>
      <c r="N237" s="32">
        <f>IFERROR(VLOOKUP(C237,PlayerStats!$B$1:$Z$999,MATCH("xG",PlayerStats!$B$2:$Z$2,0),0),0)</f>
        <v>0</v>
      </c>
      <c r="O237" s="32">
        <f>IFERROR(VLOOKUP(D237,PlayerStats!$B$1:$Z$999,MATCH("xG",PlayerStats!$B$2:$Z$2,0),0),0)</f>
        <v>0</v>
      </c>
      <c r="P237" s="40">
        <f t="shared" si="13"/>
        <v>0</v>
      </c>
      <c r="Q237" s="32">
        <f>IFERROR(VLOOKUP(A237,PlayerStats!$B$1:$Z$999,MATCH("xAG",PlayerStats!$B$2:$Z$2,0),0),0)</f>
        <v>0</v>
      </c>
      <c r="R237" s="32">
        <f>IFERROR(VLOOKUP(B237,PlayerStats!$B$1:$Z$999,MATCH("xAG",PlayerStats!$B$2:$Z$2,0),0),0)</f>
        <v>0</v>
      </c>
      <c r="S237" s="32">
        <f>IFERROR(VLOOKUP(C237,PlayerStats!$B$1:$Z$999,MATCH("xAG",PlayerStats!$B$2:$Z$2,0),0),0)</f>
        <v>0</v>
      </c>
      <c r="T237" s="32">
        <f>IFERROR(VLOOKUP(D237,PlayerStats!$B$1:$Z$999,MATCH("xAG",PlayerStats!$B$2:$Z$2,0),0),0)</f>
        <v>0</v>
      </c>
      <c r="U237" s="40">
        <f t="shared" si="14"/>
        <v>0</v>
      </c>
      <c r="V237" s="42">
        <f t="shared" si="15"/>
        <v>1</v>
      </c>
      <c r="X237" s="43" t="str">
        <f>API!M237&amp;" "&amp;API!V237</f>
        <v>Thiago Emiliano da Silva</v>
      </c>
      <c r="Y237" s="43">
        <f>API!AC237</f>
        <v>2</v>
      </c>
    </row>
    <row r="238" spans="1:25">
      <c r="A238" s="32" t="str">
        <f>IF([1]FINAL!A238=0,"",[1]FINAL!A238)</f>
        <v>Ben Mee</v>
      </c>
      <c r="B238" s="32" t="str">
        <f>IF([1]FINAL!B238=0,"",[1]FINAL!B238)</f>
        <v>Mee</v>
      </c>
      <c r="C238" s="32" t="str">
        <f>IF([1]FINAL!C238=0,"",[1]FINAL!C238)</f>
        <v/>
      </c>
      <c r="D238" s="32" t="str">
        <f>IF([1]FINAL!D238=0,"",[1]FINAL!D238)</f>
        <v/>
      </c>
      <c r="E238" s="43" t="str">
        <f>[1]FINAL!M238</f>
        <v>BRE</v>
      </c>
      <c r="F238" s="44">
        <f>IFERROR(VLOOKUP($E238,Table2!$B$1:$C$21,MATCH("MP",Table2!$B$1:$C$1,0),0),"")</f>
        <v>1</v>
      </c>
      <c r="G238" s="33">
        <f>IFERROR(VLOOKUP(A238,PlayingTime!$B$1:$Z$999,MATCH("Min",PlayingTime!$B$2:$Z$2,0),0),0)</f>
        <v>0</v>
      </c>
      <c r="H238" s="33">
        <f>IFERROR(VLOOKUP(B238,PlayingTime!$B$1:$Z$999,MATCH("Min",PlayingTime!$B$2:$Z$2,0),0),0)</f>
        <v>0</v>
      </c>
      <c r="I238" s="33">
        <f>IFERROR(VLOOKUP(C238,PlayingTime!$B$1:$Z$999,MATCH("Min",PlayingTime!$B$2:$Z$2,0),0),0)</f>
        <v>0</v>
      </c>
      <c r="J238" s="33">
        <f>IFERROR(VLOOKUP(D238,PlayingTime!$B$1:$Z$999,MATCH("Min",PlayingTime!$B$2:$Z$2,0),0),0)</f>
        <v>0</v>
      </c>
      <c r="K238" s="38">
        <f t="shared" si="12"/>
        <v>0</v>
      </c>
      <c r="L238" s="32">
        <f>IFERROR(VLOOKUP(A238,PlayerStats!$B$1:$Z$999,MATCH("xG",PlayerStats!$B$2:$Z$2,0),0),0)</f>
        <v>0</v>
      </c>
      <c r="M238" s="32">
        <f>IFERROR(VLOOKUP(B238,PlayerStats!$B$1:$Z$999,MATCH("xG",PlayerStats!$B$2:$Z$2,0),0),0)</f>
        <v>0</v>
      </c>
      <c r="N238" s="32">
        <f>IFERROR(VLOOKUP(C238,PlayerStats!$B$1:$Z$999,MATCH("xG",PlayerStats!$B$2:$Z$2,0),0),0)</f>
        <v>0</v>
      </c>
      <c r="O238" s="32">
        <f>IFERROR(VLOOKUP(D238,PlayerStats!$B$1:$Z$999,MATCH("xG",PlayerStats!$B$2:$Z$2,0),0),0)</f>
        <v>0</v>
      </c>
      <c r="P238" s="40">
        <f t="shared" si="13"/>
        <v>0</v>
      </c>
      <c r="Q238" s="32">
        <f>IFERROR(VLOOKUP(A238,PlayerStats!$B$1:$Z$999,MATCH("xAG",PlayerStats!$B$2:$Z$2,0),0),0)</f>
        <v>0</v>
      </c>
      <c r="R238" s="32">
        <f>IFERROR(VLOOKUP(B238,PlayerStats!$B$1:$Z$999,MATCH("xAG",PlayerStats!$B$2:$Z$2,0),0),0)</f>
        <v>0</v>
      </c>
      <c r="S238" s="32">
        <f>IFERROR(VLOOKUP(C238,PlayerStats!$B$1:$Z$999,MATCH("xAG",PlayerStats!$B$2:$Z$2,0),0),0)</f>
        <v>0</v>
      </c>
      <c r="T238" s="32">
        <f>IFERROR(VLOOKUP(D238,PlayerStats!$B$1:$Z$999,MATCH("xAG",PlayerStats!$B$2:$Z$2,0),0),0)</f>
        <v>0</v>
      </c>
      <c r="U238" s="40">
        <f t="shared" si="14"/>
        <v>0</v>
      </c>
      <c r="V238" s="42">
        <f t="shared" si="15"/>
        <v>0</v>
      </c>
      <c r="X238" s="43" t="str">
        <f>API!M238&amp;" "&amp;API!V238</f>
        <v>Hakim Ziyech</v>
      </c>
      <c r="Y238" s="43">
        <f>API!AC238</f>
        <v>0</v>
      </c>
    </row>
    <row r="239" spans="1:25">
      <c r="A239" s="32" t="str">
        <f>IF([1]FINAL!A239=0,"",[1]FINAL!A239)</f>
        <v>Dean Henderson</v>
      </c>
      <c r="B239" s="32" t="str">
        <f>IF([1]FINAL!B239=0,"",[1]FINAL!B239)</f>
        <v>Henderson</v>
      </c>
      <c r="C239" s="32" t="str">
        <f>IF([1]FINAL!C239=0,"",[1]FINAL!C239)</f>
        <v>D Henderson</v>
      </c>
      <c r="D239" s="32" t="str">
        <f>IF([1]FINAL!D239=0,"",[1]FINAL!D239)</f>
        <v/>
      </c>
      <c r="E239" s="43" t="str">
        <f>[1]FINAL!M239</f>
        <v>MUN</v>
      </c>
      <c r="F239" s="44">
        <f>IFERROR(VLOOKUP($E239,Table2!$B$1:$C$21,MATCH("MP",Table2!$B$1:$C$1,0),0),"")</f>
        <v>1</v>
      </c>
      <c r="G239" s="33">
        <f>IFERROR(VLOOKUP(A239,PlayingTime!$B$1:$Z$999,MATCH("Min",PlayingTime!$B$2:$Z$2,0),0),0)</f>
        <v>0</v>
      </c>
      <c r="H239" s="33">
        <f>IFERROR(VLOOKUP(B239,PlayingTime!$B$1:$Z$999,MATCH("Min",PlayingTime!$B$2:$Z$2,0),0),0)</f>
        <v>0</v>
      </c>
      <c r="I239" s="33">
        <f>IFERROR(VLOOKUP(C239,PlayingTime!$B$1:$Z$999,MATCH("Min",PlayingTime!$B$2:$Z$2,0),0),0)</f>
        <v>0</v>
      </c>
      <c r="J239" s="33">
        <f>IFERROR(VLOOKUP(D239,PlayingTime!$B$1:$Z$999,MATCH("Min",PlayingTime!$B$2:$Z$2,0),0),0)</f>
        <v>0</v>
      </c>
      <c r="K239" s="38">
        <f t="shared" si="12"/>
        <v>0</v>
      </c>
      <c r="L239" s="32">
        <f>IFERROR(VLOOKUP(A239,PlayerStats!$B$1:$Z$999,MATCH("xG",PlayerStats!$B$2:$Z$2,0),0),0)</f>
        <v>0</v>
      </c>
      <c r="M239" s="32">
        <f>IFERROR(VLOOKUP(B239,PlayerStats!$B$1:$Z$999,MATCH("xG",PlayerStats!$B$2:$Z$2,0),0),0)</f>
        <v>0</v>
      </c>
      <c r="N239" s="32">
        <f>IFERROR(VLOOKUP(C239,PlayerStats!$B$1:$Z$999,MATCH("xG",PlayerStats!$B$2:$Z$2,0),0),0)</f>
        <v>0</v>
      </c>
      <c r="O239" s="32">
        <f>IFERROR(VLOOKUP(D239,PlayerStats!$B$1:$Z$999,MATCH("xG",PlayerStats!$B$2:$Z$2,0),0),0)</f>
        <v>0</v>
      </c>
      <c r="P239" s="40">
        <f t="shared" si="13"/>
        <v>0</v>
      </c>
      <c r="Q239" s="32">
        <f>IFERROR(VLOOKUP(A239,PlayerStats!$B$1:$Z$999,MATCH("xAG",PlayerStats!$B$2:$Z$2,0),0),0)</f>
        <v>0</v>
      </c>
      <c r="R239" s="32">
        <f>IFERROR(VLOOKUP(B239,PlayerStats!$B$1:$Z$999,MATCH("xAG",PlayerStats!$B$2:$Z$2,0),0),0)</f>
        <v>0</v>
      </c>
      <c r="S239" s="32">
        <f>IFERROR(VLOOKUP(C239,PlayerStats!$B$1:$Z$999,MATCH("xAG",PlayerStats!$B$2:$Z$2,0),0),0)</f>
        <v>0</v>
      </c>
      <c r="T239" s="32">
        <f>IFERROR(VLOOKUP(D239,PlayerStats!$B$1:$Z$999,MATCH("xAG",PlayerStats!$B$2:$Z$2,0),0),0)</f>
        <v>0</v>
      </c>
      <c r="U239" s="40">
        <f t="shared" si="14"/>
        <v>0</v>
      </c>
      <c r="V239" s="42">
        <f t="shared" si="15"/>
        <v>0</v>
      </c>
      <c r="X239" s="43" t="str">
        <f>API!M239&amp;" "&amp;API!V239</f>
        <v>Ângelo Gabriel Borges Damaceno</v>
      </c>
      <c r="Y239" s="43">
        <f>API!AC239</f>
        <v>0</v>
      </c>
    </row>
    <row r="240" spans="1:25">
      <c r="A240" s="32" t="str">
        <f>IF([1]FINAL!A240=0,"",[1]FINAL!A240)</f>
        <v>Danny Ings</v>
      </c>
      <c r="B240" s="32" t="str">
        <f>IF([1]FINAL!B240=0,"",[1]FINAL!B240)</f>
        <v>Ings</v>
      </c>
      <c r="C240" s="32" t="str">
        <f>IF([1]FINAL!C240=0,"",[1]FINAL!C240)</f>
        <v/>
      </c>
      <c r="D240" s="32" t="str">
        <f>IF([1]FINAL!D240=0,"",[1]FINAL!D240)</f>
        <v/>
      </c>
      <c r="E240" s="43" t="str">
        <f>[1]FINAL!M240</f>
        <v>WHU</v>
      </c>
      <c r="F240" s="44">
        <f>IFERROR(VLOOKUP($E240,Table2!$B$1:$C$21,MATCH("MP",Table2!$B$1:$C$1,0),0),"")</f>
        <v>1</v>
      </c>
      <c r="G240" s="33">
        <f>IFERROR(VLOOKUP(A240,PlayingTime!$B$1:$Z$999,MATCH("Min",PlayingTime!$B$2:$Z$2,0),0),0)</f>
        <v>13</v>
      </c>
      <c r="H240" s="33">
        <f>IFERROR(VLOOKUP(B240,PlayingTime!$B$1:$Z$999,MATCH("Min",PlayingTime!$B$2:$Z$2,0),0),0)</f>
        <v>0</v>
      </c>
      <c r="I240" s="33">
        <f>IFERROR(VLOOKUP(C240,PlayingTime!$B$1:$Z$999,MATCH("Min",PlayingTime!$B$2:$Z$2,0),0),0)</f>
        <v>0</v>
      </c>
      <c r="J240" s="33">
        <f>IFERROR(VLOOKUP(D240,PlayingTime!$B$1:$Z$999,MATCH("Min",PlayingTime!$B$2:$Z$2,0),0),0)</f>
        <v>0</v>
      </c>
      <c r="K240" s="38">
        <f t="shared" si="12"/>
        <v>13</v>
      </c>
      <c r="L240" s="32">
        <f>IFERROR(VLOOKUP(A240,PlayerStats!$B$1:$Z$999,MATCH("xG",PlayerStats!$B$2:$Z$2,0),0),0)</f>
        <v>0.1</v>
      </c>
      <c r="M240" s="32">
        <f>IFERROR(VLOOKUP(B240,PlayerStats!$B$1:$Z$999,MATCH("xG",PlayerStats!$B$2:$Z$2,0),0),0)</f>
        <v>0</v>
      </c>
      <c r="N240" s="32">
        <f>IFERROR(VLOOKUP(C240,PlayerStats!$B$1:$Z$999,MATCH("xG",PlayerStats!$B$2:$Z$2,0),0),0)</f>
        <v>0</v>
      </c>
      <c r="O240" s="32">
        <f>IFERROR(VLOOKUP(D240,PlayerStats!$B$1:$Z$999,MATCH("xG",PlayerStats!$B$2:$Z$2,0),0),0)</f>
        <v>0</v>
      </c>
      <c r="P240" s="40">
        <f t="shared" si="13"/>
        <v>0.1</v>
      </c>
      <c r="Q240" s="32">
        <f>IFERROR(VLOOKUP(A240,PlayerStats!$B$1:$Z$999,MATCH("xAG",PlayerStats!$B$2:$Z$2,0),0),0)</f>
        <v>0</v>
      </c>
      <c r="R240" s="32">
        <f>IFERROR(VLOOKUP(B240,PlayerStats!$B$1:$Z$999,MATCH("xAG",PlayerStats!$B$2:$Z$2,0),0),0)</f>
        <v>0</v>
      </c>
      <c r="S240" s="32">
        <f>IFERROR(VLOOKUP(C240,PlayerStats!$B$1:$Z$999,MATCH("xAG",PlayerStats!$B$2:$Z$2,0),0),0)</f>
        <v>0</v>
      </c>
      <c r="T240" s="32">
        <f>IFERROR(VLOOKUP(D240,PlayerStats!$B$1:$Z$999,MATCH("xAG",PlayerStats!$B$2:$Z$2,0),0),0)</f>
        <v>0</v>
      </c>
      <c r="U240" s="40">
        <f t="shared" si="14"/>
        <v>0</v>
      </c>
      <c r="V240" s="42">
        <f t="shared" si="15"/>
        <v>1</v>
      </c>
      <c r="X240" s="43" t="str">
        <f>API!M240&amp;" "&amp;API!V240</f>
        <v>Ian Maatsen</v>
      </c>
      <c r="Y240" s="43">
        <f>API!AC240</f>
        <v>1</v>
      </c>
    </row>
    <row r="241" spans="1:25">
      <c r="A241" s="32" t="str">
        <f>IF([1]FINAL!A241=0,"",[1]FINAL!A241)</f>
        <v>David Raya Martin</v>
      </c>
      <c r="B241" s="32" t="str">
        <f>IF([1]FINAL!B241=0,"",[1]FINAL!B241)</f>
        <v>Raya</v>
      </c>
      <c r="C241" s="32" t="str">
        <f>IF([1]FINAL!C241=0,"",[1]FINAL!C241)</f>
        <v>David Raya</v>
      </c>
      <c r="D241" s="32" t="str">
        <f>IF([1]FINAL!D241=0,"",[1]FINAL!D241)</f>
        <v/>
      </c>
      <c r="E241" s="43" t="str">
        <f>[1]FINAL!M241</f>
        <v>ARS</v>
      </c>
      <c r="F241" s="44">
        <f>IFERROR(VLOOKUP($E241,Table2!$B$1:$C$21,MATCH("MP",Table2!$B$1:$C$1,0),0),"")</f>
        <v>1</v>
      </c>
      <c r="G241" s="33">
        <f>IFERROR(VLOOKUP(A241,PlayingTime!$B$1:$Z$999,MATCH("Min",PlayingTime!$B$2:$Z$2,0),0),0)</f>
        <v>0</v>
      </c>
      <c r="H241" s="33">
        <f>IFERROR(VLOOKUP(B241,PlayingTime!$B$1:$Z$999,MATCH("Min",PlayingTime!$B$2:$Z$2,0),0),0)</f>
        <v>0</v>
      </c>
      <c r="I241" s="33">
        <f>IFERROR(VLOOKUP(C241,PlayingTime!$B$1:$Z$999,MATCH("Min",PlayingTime!$B$2:$Z$2,0),0),0)</f>
        <v>0</v>
      </c>
      <c r="J241" s="33">
        <f>IFERROR(VLOOKUP(D241,PlayingTime!$B$1:$Z$999,MATCH("Min",PlayingTime!$B$2:$Z$2,0),0),0)</f>
        <v>0</v>
      </c>
      <c r="K241" s="38">
        <f t="shared" si="12"/>
        <v>0</v>
      </c>
      <c r="L241" s="32">
        <f>IFERROR(VLOOKUP(A241,PlayerStats!$B$1:$Z$999,MATCH("xG",PlayerStats!$B$2:$Z$2,0),0),0)</f>
        <v>0</v>
      </c>
      <c r="M241" s="32">
        <f>IFERROR(VLOOKUP(B241,PlayerStats!$B$1:$Z$999,MATCH("xG",PlayerStats!$B$2:$Z$2,0),0),0)</f>
        <v>0</v>
      </c>
      <c r="N241" s="32">
        <f>IFERROR(VLOOKUP(C241,PlayerStats!$B$1:$Z$999,MATCH("xG",PlayerStats!$B$2:$Z$2,0),0),0)</f>
        <v>0</v>
      </c>
      <c r="O241" s="32">
        <f>IFERROR(VLOOKUP(D241,PlayerStats!$B$1:$Z$999,MATCH("xG",PlayerStats!$B$2:$Z$2,0),0),0)</f>
        <v>0</v>
      </c>
      <c r="P241" s="40">
        <f t="shared" si="13"/>
        <v>0</v>
      </c>
      <c r="Q241" s="32">
        <f>IFERROR(VLOOKUP(A241,PlayerStats!$B$1:$Z$999,MATCH("xAG",PlayerStats!$B$2:$Z$2,0),0),0)</f>
        <v>0</v>
      </c>
      <c r="R241" s="32">
        <f>IFERROR(VLOOKUP(B241,PlayerStats!$B$1:$Z$999,MATCH("xAG",PlayerStats!$B$2:$Z$2,0),0),0)</f>
        <v>0</v>
      </c>
      <c r="S241" s="32">
        <f>IFERROR(VLOOKUP(C241,PlayerStats!$B$1:$Z$999,MATCH("xAG",PlayerStats!$B$2:$Z$2,0),0),0)</f>
        <v>0</v>
      </c>
      <c r="T241" s="32">
        <f>IFERROR(VLOOKUP(D241,PlayerStats!$B$1:$Z$999,MATCH("xAG",PlayerStats!$B$2:$Z$2,0),0),0)</f>
        <v>0</v>
      </c>
      <c r="U241" s="40">
        <f t="shared" si="14"/>
        <v>0</v>
      </c>
      <c r="V241" s="42">
        <f t="shared" si="15"/>
        <v>0</v>
      </c>
      <c r="X241" s="43" t="str">
        <f>API!M241&amp;" "&amp;API!V241</f>
        <v>Axel Disasi</v>
      </c>
      <c r="Y241" s="43">
        <f>API!AC241</f>
        <v>11</v>
      </c>
    </row>
    <row r="242" spans="1:25">
      <c r="A242" s="32" t="str">
        <f>IF([1]FINAL!A242=0,"",[1]FINAL!A242)</f>
        <v>Chris Richards</v>
      </c>
      <c r="B242" s="32" t="str">
        <f>IF([1]FINAL!B242=0,"",[1]FINAL!B242)</f>
        <v>C.Richards</v>
      </c>
      <c r="C242" s="32" t="str">
        <f>IF([1]FINAL!C242=0,"",[1]FINAL!C242)</f>
        <v>C Richards</v>
      </c>
      <c r="D242" s="32" t="str">
        <f>IF([1]FINAL!D242=0,"",[1]FINAL!D242)</f>
        <v/>
      </c>
      <c r="E242" s="43" t="str">
        <f>[1]FINAL!M242</f>
        <v>CRY</v>
      </c>
      <c r="F242" s="44">
        <f>IFERROR(VLOOKUP($E242,Table2!$B$1:$C$21,MATCH("MP",Table2!$B$1:$C$1,0),0),"")</f>
        <v>1</v>
      </c>
      <c r="G242" s="33">
        <f>IFERROR(VLOOKUP(A242,PlayingTime!$B$1:$Z$999,MATCH("Min",PlayingTime!$B$2:$Z$2,0),0),0)</f>
        <v>0</v>
      </c>
      <c r="H242" s="33">
        <f>IFERROR(VLOOKUP(B242,PlayingTime!$B$1:$Z$999,MATCH("Min",PlayingTime!$B$2:$Z$2,0),0),0)</f>
        <v>0</v>
      </c>
      <c r="I242" s="33">
        <f>IFERROR(VLOOKUP(C242,PlayingTime!$B$1:$Z$999,MATCH("Min",PlayingTime!$B$2:$Z$2,0),0),0)</f>
        <v>0</v>
      </c>
      <c r="J242" s="33">
        <f>IFERROR(VLOOKUP(D242,PlayingTime!$B$1:$Z$999,MATCH("Min",PlayingTime!$B$2:$Z$2,0),0),0)</f>
        <v>0</v>
      </c>
      <c r="K242" s="38">
        <f t="shared" si="12"/>
        <v>0</v>
      </c>
      <c r="L242" s="32">
        <f>IFERROR(VLOOKUP(A242,PlayerStats!$B$1:$Z$999,MATCH("xG",PlayerStats!$B$2:$Z$2,0),0),0)</f>
        <v>0</v>
      </c>
      <c r="M242" s="32">
        <f>IFERROR(VLOOKUP(B242,PlayerStats!$B$1:$Z$999,MATCH("xG",PlayerStats!$B$2:$Z$2,0),0),0)</f>
        <v>0</v>
      </c>
      <c r="N242" s="32">
        <f>IFERROR(VLOOKUP(C242,PlayerStats!$B$1:$Z$999,MATCH("xG",PlayerStats!$B$2:$Z$2,0),0),0)</f>
        <v>0</v>
      </c>
      <c r="O242" s="32">
        <f>IFERROR(VLOOKUP(D242,PlayerStats!$B$1:$Z$999,MATCH("xG",PlayerStats!$B$2:$Z$2,0),0),0)</f>
        <v>0</v>
      </c>
      <c r="P242" s="40">
        <f t="shared" si="13"/>
        <v>0</v>
      </c>
      <c r="Q242" s="32">
        <f>IFERROR(VLOOKUP(A242,PlayerStats!$B$1:$Z$999,MATCH("xAG",PlayerStats!$B$2:$Z$2,0),0),0)</f>
        <v>0</v>
      </c>
      <c r="R242" s="32">
        <f>IFERROR(VLOOKUP(B242,PlayerStats!$B$1:$Z$999,MATCH("xAG",PlayerStats!$B$2:$Z$2,0),0),0)</f>
        <v>0</v>
      </c>
      <c r="S242" s="32">
        <f>IFERROR(VLOOKUP(C242,PlayerStats!$B$1:$Z$999,MATCH("xAG",PlayerStats!$B$2:$Z$2,0),0),0)</f>
        <v>0</v>
      </c>
      <c r="T242" s="32">
        <f>IFERROR(VLOOKUP(D242,PlayerStats!$B$1:$Z$999,MATCH("xAG",PlayerStats!$B$2:$Z$2,0),0),0)</f>
        <v>0</v>
      </c>
      <c r="U242" s="40">
        <f t="shared" si="14"/>
        <v>0</v>
      </c>
      <c r="V242" s="42">
        <f t="shared" si="15"/>
        <v>0</v>
      </c>
      <c r="X242" s="43" t="str">
        <f>API!M242&amp;" "&amp;API!V242</f>
        <v>Lesley Ugochukwu</v>
      </c>
      <c r="Y242" s="43">
        <f>API!AC242</f>
        <v>1</v>
      </c>
    </row>
    <row r="243" spans="1:25">
      <c r="A243" s="32" t="str">
        <f>IF([1]FINAL!A243=0,"",[1]FINAL!A243)</f>
        <v>Chris Wood</v>
      </c>
      <c r="B243" s="32" t="str">
        <f>IF([1]FINAL!B243=0,"",[1]FINAL!B243)</f>
        <v>Wood</v>
      </c>
      <c r="C243" s="32" t="str">
        <f>IF([1]FINAL!C243=0,"",[1]FINAL!C243)</f>
        <v/>
      </c>
      <c r="D243" s="32" t="str">
        <f>IF([1]FINAL!D243=0,"",[1]FINAL!D243)</f>
        <v/>
      </c>
      <c r="E243" s="43" t="str">
        <f>[1]FINAL!M243</f>
        <v>NFO</v>
      </c>
      <c r="F243" s="44">
        <f>IFERROR(VLOOKUP($E243,Table2!$B$1:$C$21,MATCH("MP",Table2!$B$1:$C$1,0),0),"")</f>
        <v>1</v>
      </c>
      <c r="G243" s="33">
        <f>IFERROR(VLOOKUP(A243,PlayingTime!$B$1:$Z$999,MATCH("Min",PlayingTime!$B$2:$Z$2,0),0),0)</f>
        <v>1</v>
      </c>
      <c r="H243" s="33">
        <f>IFERROR(VLOOKUP(B243,PlayingTime!$B$1:$Z$999,MATCH("Min",PlayingTime!$B$2:$Z$2,0),0),0)</f>
        <v>0</v>
      </c>
      <c r="I243" s="33">
        <f>IFERROR(VLOOKUP(C243,PlayingTime!$B$1:$Z$999,MATCH("Min",PlayingTime!$B$2:$Z$2,0),0),0)</f>
        <v>0</v>
      </c>
      <c r="J243" s="33">
        <f>IFERROR(VLOOKUP(D243,PlayingTime!$B$1:$Z$999,MATCH("Min",PlayingTime!$B$2:$Z$2,0),0),0)</f>
        <v>0</v>
      </c>
      <c r="K243" s="38">
        <f t="shared" si="12"/>
        <v>1</v>
      </c>
      <c r="L243" s="32">
        <f>IFERROR(VLOOKUP(A243,PlayerStats!$B$1:$Z$999,MATCH("xG",PlayerStats!$B$2:$Z$2,0),0),0)</f>
        <v>0</v>
      </c>
      <c r="M243" s="32">
        <f>IFERROR(VLOOKUP(B243,PlayerStats!$B$1:$Z$999,MATCH("xG",PlayerStats!$B$2:$Z$2,0),0),0)</f>
        <v>0</v>
      </c>
      <c r="N243" s="32">
        <f>IFERROR(VLOOKUP(C243,PlayerStats!$B$1:$Z$999,MATCH("xG",PlayerStats!$B$2:$Z$2,0),0),0)</f>
        <v>0</v>
      </c>
      <c r="O243" s="32">
        <f>IFERROR(VLOOKUP(D243,PlayerStats!$B$1:$Z$999,MATCH("xG",PlayerStats!$B$2:$Z$2,0),0),0)</f>
        <v>0</v>
      </c>
      <c r="P243" s="40">
        <f t="shared" si="13"/>
        <v>0</v>
      </c>
      <c r="Q243" s="32">
        <f>IFERROR(VLOOKUP(A243,PlayerStats!$B$1:$Z$999,MATCH("xAG",PlayerStats!$B$2:$Z$2,0),0),0)</f>
        <v>0</v>
      </c>
      <c r="R243" s="32">
        <f>IFERROR(VLOOKUP(B243,PlayerStats!$B$1:$Z$999,MATCH("xAG",PlayerStats!$B$2:$Z$2,0),0),0)</f>
        <v>0</v>
      </c>
      <c r="S243" s="32">
        <f>IFERROR(VLOOKUP(C243,PlayerStats!$B$1:$Z$999,MATCH("xAG",PlayerStats!$B$2:$Z$2,0),0),0)</f>
        <v>0</v>
      </c>
      <c r="T243" s="32">
        <f>IFERROR(VLOOKUP(D243,PlayerStats!$B$1:$Z$999,MATCH("xAG",PlayerStats!$B$2:$Z$2,0),0),0)</f>
        <v>0</v>
      </c>
      <c r="U243" s="40">
        <f t="shared" si="14"/>
        <v>0</v>
      </c>
      <c r="V243" s="42">
        <f t="shared" si="15"/>
        <v>1</v>
      </c>
      <c r="X243" s="43" t="str">
        <f>API!M243&amp;" "&amp;API!V243</f>
        <v>Mason Burstow</v>
      </c>
      <c r="Y243" s="43">
        <f>API!AC243</f>
        <v>0</v>
      </c>
    </row>
    <row r="244" spans="1:25">
      <c r="A244" s="32" t="str">
        <f>IF([1]FINAL!A244=0,"",[1]FINAL!A244)</f>
        <v>Ryan Sessegnon</v>
      </c>
      <c r="B244" s="32" t="str">
        <f>IF([1]FINAL!B244=0,"",[1]FINAL!B244)</f>
        <v>Sessegnon</v>
      </c>
      <c r="C244" s="32" t="str">
        <f>IF([1]FINAL!C244=0,"",[1]FINAL!C244)</f>
        <v/>
      </c>
      <c r="D244" s="32" t="str">
        <f>IF([1]FINAL!D244=0,"",[1]FINAL!D244)</f>
        <v/>
      </c>
      <c r="E244" s="43" t="str">
        <f>[1]FINAL!M244</f>
        <v>TOT</v>
      </c>
      <c r="F244" s="44">
        <f>IFERROR(VLOOKUP($E244,Table2!$B$1:$C$21,MATCH("MP",Table2!$B$1:$C$1,0),0),"")</f>
        <v>1</v>
      </c>
      <c r="G244" s="33">
        <f>IFERROR(VLOOKUP(A244,PlayingTime!$B$1:$Z$999,MATCH("Min",PlayingTime!$B$2:$Z$2,0),0),0)</f>
        <v>0</v>
      </c>
      <c r="H244" s="33">
        <f>IFERROR(VLOOKUP(B244,PlayingTime!$B$1:$Z$999,MATCH("Min",PlayingTime!$B$2:$Z$2,0),0),0)</f>
        <v>0</v>
      </c>
      <c r="I244" s="33">
        <f>IFERROR(VLOOKUP(C244,PlayingTime!$B$1:$Z$999,MATCH("Min",PlayingTime!$B$2:$Z$2,0),0),0)</f>
        <v>0</v>
      </c>
      <c r="J244" s="33">
        <f>IFERROR(VLOOKUP(D244,PlayingTime!$B$1:$Z$999,MATCH("Min",PlayingTime!$B$2:$Z$2,0),0),0)</f>
        <v>0</v>
      </c>
      <c r="K244" s="38">
        <f t="shared" si="12"/>
        <v>0</v>
      </c>
      <c r="L244" s="32">
        <f>IFERROR(VLOOKUP(A244,PlayerStats!$B$1:$Z$999,MATCH("xG",PlayerStats!$B$2:$Z$2,0),0),0)</f>
        <v>0</v>
      </c>
      <c r="M244" s="32">
        <f>IFERROR(VLOOKUP(B244,PlayerStats!$B$1:$Z$999,MATCH("xG",PlayerStats!$B$2:$Z$2,0),0),0)</f>
        <v>0</v>
      </c>
      <c r="N244" s="32">
        <f>IFERROR(VLOOKUP(C244,PlayerStats!$B$1:$Z$999,MATCH("xG",PlayerStats!$B$2:$Z$2,0),0),0)</f>
        <v>0</v>
      </c>
      <c r="O244" s="32">
        <f>IFERROR(VLOOKUP(D244,PlayerStats!$B$1:$Z$999,MATCH("xG",PlayerStats!$B$2:$Z$2,0),0),0)</f>
        <v>0</v>
      </c>
      <c r="P244" s="40">
        <f t="shared" si="13"/>
        <v>0</v>
      </c>
      <c r="Q244" s="32">
        <f>IFERROR(VLOOKUP(A244,PlayerStats!$B$1:$Z$999,MATCH("xAG",PlayerStats!$B$2:$Z$2,0),0),0)</f>
        <v>0</v>
      </c>
      <c r="R244" s="32">
        <f>IFERROR(VLOOKUP(B244,PlayerStats!$B$1:$Z$999,MATCH("xAG",PlayerStats!$B$2:$Z$2,0),0),0)</f>
        <v>0</v>
      </c>
      <c r="S244" s="32">
        <f>IFERROR(VLOOKUP(C244,PlayerStats!$B$1:$Z$999,MATCH("xAG",PlayerStats!$B$2:$Z$2,0),0),0)</f>
        <v>0</v>
      </c>
      <c r="T244" s="32">
        <f>IFERROR(VLOOKUP(D244,PlayerStats!$B$1:$Z$999,MATCH("xAG",PlayerStats!$B$2:$Z$2,0),0),0)</f>
        <v>0</v>
      </c>
      <c r="U244" s="40">
        <f t="shared" si="14"/>
        <v>0</v>
      </c>
      <c r="V244" s="42">
        <f t="shared" si="15"/>
        <v>0</v>
      </c>
      <c r="X244" s="43" t="str">
        <f>API!M244&amp;" "&amp;API!V244</f>
        <v>Lucas Bergström</v>
      </c>
      <c r="Y244" s="43">
        <f>API!AC244</f>
        <v>0</v>
      </c>
    </row>
    <row r="245" spans="1:25">
      <c r="A245" s="32" t="str">
        <f>IF([1]FINAL!A245=0,"",[1]FINAL!A245)</f>
        <v>Daniel Castelo Podence</v>
      </c>
      <c r="B245" s="32" t="str">
        <f>IF([1]FINAL!B245=0,"",[1]FINAL!B245)</f>
        <v>Podence</v>
      </c>
      <c r="C245" s="32" t="str">
        <f>IF([1]FINAL!C245=0,"",[1]FINAL!C245)</f>
        <v>Daniel Podence</v>
      </c>
      <c r="D245" s="32" t="str">
        <f>IF([1]FINAL!D245=0,"",[1]FINAL!D245)</f>
        <v/>
      </c>
      <c r="E245" s="43" t="str">
        <f>[1]FINAL!M245</f>
        <v>WOL</v>
      </c>
      <c r="F245" s="44">
        <f>IFERROR(VLOOKUP($E245,Table2!$B$1:$C$21,MATCH("MP",Table2!$B$1:$C$1,0),0),"")</f>
        <v>1</v>
      </c>
      <c r="G245" s="33">
        <f>IFERROR(VLOOKUP(A245,PlayingTime!$B$1:$Z$999,MATCH("Min",PlayingTime!$B$2:$Z$2,0),0),0)</f>
        <v>0</v>
      </c>
      <c r="H245" s="33">
        <f>IFERROR(VLOOKUP(B245,PlayingTime!$B$1:$Z$999,MATCH("Min",PlayingTime!$B$2:$Z$2,0),0),0)</f>
        <v>0</v>
      </c>
      <c r="I245" s="33">
        <f>IFERROR(VLOOKUP(C245,PlayingTime!$B$1:$Z$999,MATCH("Min",PlayingTime!$B$2:$Z$2,0),0),0)</f>
        <v>0</v>
      </c>
      <c r="J245" s="33">
        <f>IFERROR(VLOOKUP(D245,PlayingTime!$B$1:$Z$999,MATCH("Min",PlayingTime!$B$2:$Z$2,0),0),0)</f>
        <v>0</v>
      </c>
      <c r="K245" s="38">
        <f t="shared" si="12"/>
        <v>0</v>
      </c>
      <c r="L245" s="32">
        <f>IFERROR(VLOOKUP(A245,PlayerStats!$B$1:$Z$999,MATCH("xG",PlayerStats!$B$2:$Z$2,0),0),0)</f>
        <v>0</v>
      </c>
      <c r="M245" s="32">
        <f>IFERROR(VLOOKUP(B245,PlayerStats!$B$1:$Z$999,MATCH("xG",PlayerStats!$B$2:$Z$2,0),0),0)</f>
        <v>0</v>
      </c>
      <c r="N245" s="32">
        <f>IFERROR(VLOOKUP(C245,PlayerStats!$B$1:$Z$999,MATCH("xG",PlayerStats!$B$2:$Z$2,0),0),0)</f>
        <v>0</v>
      </c>
      <c r="O245" s="32">
        <f>IFERROR(VLOOKUP(D245,PlayerStats!$B$1:$Z$999,MATCH("xG",PlayerStats!$B$2:$Z$2,0),0),0)</f>
        <v>0</v>
      </c>
      <c r="P245" s="40">
        <f t="shared" si="13"/>
        <v>0</v>
      </c>
      <c r="Q245" s="32">
        <f>IFERROR(VLOOKUP(A245,PlayerStats!$B$1:$Z$999,MATCH("xAG",PlayerStats!$B$2:$Z$2,0),0),0)</f>
        <v>0</v>
      </c>
      <c r="R245" s="32">
        <f>IFERROR(VLOOKUP(B245,PlayerStats!$B$1:$Z$999,MATCH("xAG",PlayerStats!$B$2:$Z$2,0),0),0)</f>
        <v>0</v>
      </c>
      <c r="S245" s="32">
        <f>IFERROR(VLOOKUP(C245,PlayerStats!$B$1:$Z$999,MATCH("xAG",PlayerStats!$B$2:$Z$2,0),0),0)</f>
        <v>0</v>
      </c>
      <c r="T245" s="32">
        <f>IFERROR(VLOOKUP(D245,PlayerStats!$B$1:$Z$999,MATCH("xAG",PlayerStats!$B$2:$Z$2,0),0),0)</f>
        <v>0</v>
      </c>
      <c r="U245" s="40">
        <f t="shared" si="14"/>
        <v>0</v>
      </c>
      <c r="V245" s="42">
        <f t="shared" si="15"/>
        <v>0</v>
      </c>
      <c r="X245" s="43" t="str">
        <f>API!M245&amp;" "&amp;API!V245</f>
        <v>Naouirou Ahamada</v>
      </c>
      <c r="Y245" s="43">
        <f>API!AC245</f>
        <v>0</v>
      </c>
    </row>
    <row r="246" spans="1:25">
      <c r="A246" s="32" t="str">
        <f>IF([1]FINAL!A246=0,"",[1]FINAL!A246)</f>
        <v>Kepa Arrizabalaga</v>
      </c>
      <c r="B246" s="32" t="str">
        <f>IF([1]FINAL!B246=0,"",[1]FINAL!B246)</f>
        <v>Arrizabalaga</v>
      </c>
      <c r="C246" s="32" t="str">
        <f>IF([1]FINAL!C246=0,"",[1]FINAL!C246)</f>
        <v>Kepa</v>
      </c>
      <c r="D246" s="32" t="str">
        <f>IF([1]FINAL!D246=0,"",[1]FINAL!D246)</f>
        <v/>
      </c>
      <c r="E246" s="43" t="str">
        <f>[1]FINAL!M246</f>
        <v>CHE</v>
      </c>
      <c r="F246" s="44">
        <f>IFERROR(VLOOKUP($E246,Table2!$B$1:$C$21,MATCH("MP",Table2!$B$1:$C$1,0),0),"")</f>
        <v>1</v>
      </c>
      <c r="G246" s="33">
        <f>IFERROR(VLOOKUP(A246,PlayingTime!$B$1:$Z$999,MATCH("Min",PlayingTime!$B$2:$Z$2,0),0),0)</f>
        <v>0</v>
      </c>
      <c r="H246" s="33">
        <f>IFERROR(VLOOKUP(B246,PlayingTime!$B$1:$Z$999,MATCH("Min",PlayingTime!$B$2:$Z$2,0),0),0)</f>
        <v>0</v>
      </c>
      <c r="I246" s="33">
        <f>IFERROR(VLOOKUP(C246,PlayingTime!$B$1:$Z$999,MATCH("Min",PlayingTime!$B$2:$Z$2,0),0),0)</f>
        <v>0</v>
      </c>
      <c r="J246" s="33">
        <f>IFERROR(VLOOKUP(D246,PlayingTime!$B$1:$Z$999,MATCH("Min",PlayingTime!$B$2:$Z$2,0),0),0)</f>
        <v>0</v>
      </c>
      <c r="K246" s="38">
        <f t="shared" si="12"/>
        <v>0</v>
      </c>
      <c r="L246" s="32">
        <f>IFERROR(VLOOKUP(A246,PlayerStats!$B$1:$Z$999,MATCH("xG",PlayerStats!$B$2:$Z$2,0),0),0)</f>
        <v>0</v>
      </c>
      <c r="M246" s="32">
        <f>IFERROR(VLOOKUP(B246,PlayerStats!$B$1:$Z$999,MATCH("xG",PlayerStats!$B$2:$Z$2,0),0),0)</f>
        <v>0</v>
      </c>
      <c r="N246" s="32">
        <f>IFERROR(VLOOKUP(C246,PlayerStats!$B$1:$Z$999,MATCH("xG",PlayerStats!$B$2:$Z$2,0),0),0)</f>
        <v>0</v>
      </c>
      <c r="O246" s="32">
        <f>IFERROR(VLOOKUP(D246,PlayerStats!$B$1:$Z$999,MATCH("xG",PlayerStats!$B$2:$Z$2,0),0),0)</f>
        <v>0</v>
      </c>
      <c r="P246" s="40">
        <f t="shared" si="13"/>
        <v>0</v>
      </c>
      <c r="Q246" s="32">
        <f>IFERROR(VLOOKUP(A246,PlayerStats!$B$1:$Z$999,MATCH("xAG",PlayerStats!$B$2:$Z$2,0),0),0)</f>
        <v>0</v>
      </c>
      <c r="R246" s="32">
        <f>IFERROR(VLOOKUP(B246,PlayerStats!$B$1:$Z$999,MATCH("xAG",PlayerStats!$B$2:$Z$2,0),0),0)</f>
        <v>0</v>
      </c>
      <c r="S246" s="32">
        <f>IFERROR(VLOOKUP(C246,PlayerStats!$B$1:$Z$999,MATCH("xAG",PlayerStats!$B$2:$Z$2,0),0),0)</f>
        <v>0</v>
      </c>
      <c r="T246" s="32">
        <f>IFERROR(VLOOKUP(D246,PlayerStats!$B$1:$Z$999,MATCH("xAG",PlayerStats!$B$2:$Z$2,0),0),0)</f>
        <v>0</v>
      </c>
      <c r="U246" s="40">
        <f t="shared" si="14"/>
        <v>0</v>
      </c>
      <c r="V246" s="42">
        <f t="shared" si="15"/>
        <v>0</v>
      </c>
      <c r="X246" s="43" t="str">
        <f>API!M246&amp;" "&amp;API!V246</f>
        <v>Joachim Andersen</v>
      </c>
      <c r="Y246" s="43">
        <f>API!AC246</f>
        <v>9</v>
      </c>
    </row>
    <row r="247" spans="1:25">
      <c r="A247" s="32" t="str">
        <f>IF([1]FINAL!A247=0,"",[1]FINAL!A247)</f>
        <v>Kieran Tierney</v>
      </c>
      <c r="B247" s="32" t="str">
        <f>IF([1]FINAL!B247=0,"",[1]FINAL!B247)</f>
        <v>Tierney</v>
      </c>
      <c r="C247" s="32" t="str">
        <f>IF([1]FINAL!C247=0,"",[1]FINAL!C247)</f>
        <v/>
      </c>
      <c r="D247" s="32" t="str">
        <f>IF([1]FINAL!D247=0,"",[1]FINAL!D247)</f>
        <v/>
      </c>
      <c r="E247" s="43" t="str">
        <f>[1]FINAL!M247</f>
        <v>ARS</v>
      </c>
      <c r="F247" s="44">
        <f>IFERROR(VLOOKUP($E247,Table2!$B$1:$C$21,MATCH("MP",Table2!$B$1:$C$1,0),0),"")</f>
        <v>1</v>
      </c>
      <c r="G247" s="33">
        <f>IFERROR(VLOOKUP(A247,PlayingTime!$B$1:$Z$999,MATCH("Min",PlayingTime!$B$2:$Z$2,0),0),0)</f>
        <v>0</v>
      </c>
      <c r="H247" s="33">
        <f>IFERROR(VLOOKUP(B247,PlayingTime!$B$1:$Z$999,MATCH("Min",PlayingTime!$B$2:$Z$2,0),0),0)</f>
        <v>0</v>
      </c>
      <c r="I247" s="33">
        <f>IFERROR(VLOOKUP(C247,PlayingTime!$B$1:$Z$999,MATCH("Min",PlayingTime!$B$2:$Z$2,0),0),0)</f>
        <v>0</v>
      </c>
      <c r="J247" s="33">
        <f>IFERROR(VLOOKUP(D247,PlayingTime!$B$1:$Z$999,MATCH("Min",PlayingTime!$B$2:$Z$2,0),0),0)</f>
        <v>0</v>
      </c>
      <c r="K247" s="38">
        <f t="shared" si="12"/>
        <v>0</v>
      </c>
      <c r="L247" s="32">
        <f>IFERROR(VLOOKUP(A247,PlayerStats!$B$1:$Z$999,MATCH("xG",PlayerStats!$B$2:$Z$2,0),0),0)</f>
        <v>0</v>
      </c>
      <c r="M247" s="32">
        <f>IFERROR(VLOOKUP(B247,PlayerStats!$B$1:$Z$999,MATCH("xG",PlayerStats!$B$2:$Z$2,0),0),0)</f>
        <v>0</v>
      </c>
      <c r="N247" s="32">
        <f>IFERROR(VLOOKUP(C247,PlayerStats!$B$1:$Z$999,MATCH("xG",PlayerStats!$B$2:$Z$2,0),0),0)</f>
        <v>0</v>
      </c>
      <c r="O247" s="32">
        <f>IFERROR(VLOOKUP(D247,PlayerStats!$B$1:$Z$999,MATCH("xG",PlayerStats!$B$2:$Z$2,0),0),0)</f>
        <v>0</v>
      </c>
      <c r="P247" s="40">
        <f t="shared" si="13"/>
        <v>0</v>
      </c>
      <c r="Q247" s="32">
        <f>IFERROR(VLOOKUP(A247,PlayerStats!$B$1:$Z$999,MATCH("xAG",PlayerStats!$B$2:$Z$2,0),0),0)</f>
        <v>0</v>
      </c>
      <c r="R247" s="32">
        <f>IFERROR(VLOOKUP(B247,PlayerStats!$B$1:$Z$999,MATCH("xAG",PlayerStats!$B$2:$Z$2,0),0),0)</f>
        <v>0</v>
      </c>
      <c r="S247" s="32">
        <f>IFERROR(VLOOKUP(C247,PlayerStats!$B$1:$Z$999,MATCH("xAG",PlayerStats!$B$2:$Z$2,0),0),0)</f>
        <v>0</v>
      </c>
      <c r="T247" s="32">
        <f>IFERROR(VLOOKUP(D247,PlayerStats!$B$1:$Z$999,MATCH("xAG",PlayerStats!$B$2:$Z$2,0),0),0)</f>
        <v>0</v>
      </c>
      <c r="U247" s="40">
        <f t="shared" si="14"/>
        <v>0</v>
      </c>
      <c r="V247" s="42">
        <f t="shared" si="15"/>
        <v>0</v>
      </c>
      <c r="X247" s="43" t="str">
        <f>API!M247&amp;" "&amp;API!V247</f>
        <v>Jordan Ayew</v>
      </c>
      <c r="Y247" s="43">
        <f>API!AC247</f>
        <v>6</v>
      </c>
    </row>
    <row r="248" spans="1:25">
      <c r="A248" s="32" t="str">
        <f>IF([1]FINAL!A248=0,"",[1]FINAL!A248)</f>
        <v>Leandro Trossard</v>
      </c>
      <c r="B248" s="32" t="str">
        <f>IF([1]FINAL!B248=0,"",[1]FINAL!B248)</f>
        <v>Trossard</v>
      </c>
      <c r="C248" s="32" t="str">
        <f>IF([1]FINAL!C248=0,"",[1]FINAL!C248)</f>
        <v/>
      </c>
      <c r="D248" s="32" t="str">
        <f>IF([1]FINAL!D248=0,"",[1]FINAL!D248)</f>
        <v/>
      </c>
      <c r="E248" s="43" t="str">
        <f>[1]FINAL!M248</f>
        <v>ARS</v>
      </c>
      <c r="F248" s="44">
        <f>IFERROR(VLOOKUP($E248,Table2!$B$1:$C$21,MATCH("MP",Table2!$B$1:$C$1,0),0),"")</f>
        <v>1</v>
      </c>
      <c r="G248" s="33">
        <f>IFERROR(VLOOKUP(A248,PlayingTime!$B$1:$Z$999,MATCH("Min",PlayingTime!$B$2:$Z$2,0),0),0)</f>
        <v>18</v>
      </c>
      <c r="H248" s="33">
        <f>IFERROR(VLOOKUP(B248,PlayingTime!$B$1:$Z$999,MATCH("Min",PlayingTime!$B$2:$Z$2,0),0),0)</f>
        <v>0</v>
      </c>
      <c r="I248" s="33">
        <f>IFERROR(VLOOKUP(C248,PlayingTime!$B$1:$Z$999,MATCH("Min",PlayingTime!$B$2:$Z$2,0),0),0)</f>
        <v>0</v>
      </c>
      <c r="J248" s="33">
        <f>IFERROR(VLOOKUP(D248,PlayingTime!$B$1:$Z$999,MATCH("Min",PlayingTime!$B$2:$Z$2,0),0),0)</f>
        <v>0</v>
      </c>
      <c r="K248" s="38">
        <f t="shared" si="12"/>
        <v>18</v>
      </c>
      <c r="L248" s="32">
        <f>IFERROR(VLOOKUP(A248,PlayerStats!$B$1:$Z$999,MATCH("xG",PlayerStats!$B$2:$Z$2,0),0),0)</f>
        <v>0</v>
      </c>
      <c r="M248" s="32">
        <f>IFERROR(VLOOKUP(B248,PlayerStats!$B$1:$Z$999,MATCH("xG",PlayerStats!$B$2:$Z$2,0),0),0)</f>
        <v>0</v>
      </c>
      <c r="N248" s="32">
        <f>IFERROR(VLOOKUP(C248,PlayerStats!$B$1:$Z$999,MATCH("xG",PlayerStats!$B$2:$Z$2,0),0),0)</f>
        <v>0</v>
      </c>
      <c r="O248" s="32">
        <f>IFERROR(VLOOKUP(D248,PlayerStats!$B$1:$Z$999,MATCH("xG",PlayerStats!$B$2:$Z$2,0),0),0)</f>
        <v>0</v>
      </c>
      <c r="P248" s="40">
        <f t="shared" si="13"/>
        <v>0</v>
      </c>
      <c r="Q248" s="32">
        <f>IFERROR(VLOOKUP(A248,PlayerStats!$B$1:$Z$999,MATCH("xAG",PlayerStats!$B$2:$Z$2,0),0),0)</f>
        <v>0</v>
      </c>
      <c r="R248" s="32">
        <f>IFERROR(VLOOKUP(B248,PlayerStats!$B$1:$Z$999,MATCH("xAG",PlayerStats!$B$2:$Z$2,0),0),0)</f>
        <v>0</v>
      </c>
      <c r="S248" s="32">
        <f>IFERROR(VLOOKUP(C248,PlayerStats!$B$1:$Z$999,MATCH("xAG",PlayerStats!$B$2:$Z$2,0),0),0)</f>
        <v>0</v>
      </c>
      <c r="T248" s="32">
        <f>IFERROR(VLOOKUP(D248,PlayerStats!$B$1:$Z$999,MATCH("xAG",PlayerStats!$B$2:$Z$2,0),0),0)</f>
        <v>0</v>
      </c>
      <c r="U248" s="40">
        <f t="shared" si="14"/>
        <v>0</v>
      </c>
      <c r="V248" s="42">
        <f t="shared" si="15"/>
        <v>1</v>
      </c>
      <c r="X248" s="43" t="str">
        <f>API!M248&amp;" "&amp;API!V248</f>
        <v>Nathaniel Clyne</v>
      </c>
      <c r="Y248" s="43">
        <f>API!AC248</f>
        <v>0</v>
      </c>
    </row>
    <row r="249" spans="1:25">
      <c r="A249" s="32" t="str">
        <f>IF([1]FINAL!A249=0,"",[1]FINAL!A249)</f>
        <v>Cole Palmer</v>
      </c>
      <c r="B249" s="32" t="str">
        <f>IF([1]FINAL!B249=0,"",[1]FINAL!B249)</f>
        <v>Palmer</v>
      </c>
      <c r="C249" s="32" t="str">
        <f>IF([1]FINAL!C249=0,"",[1]FINAL!C249)</f>
        <v/>
      </c>
      <c r="D249" s="32" t="str">
        <f>IF([1]FINAL!D249=0,"",[1]FINAL!D249)</f>
        <v/>
      </c>
      <c r="E249" s="43" t="str">
        <f>[1]FINAL!M249</f>
        <v>MCI</v>
      </c>
      <c r="F249" s="44">
        <f>IFERROR(VLOOKUP($E249,Table2!$B$1:$C$21,MATCH("MP",Table2!$B$1:$C$1,0),0),"")</f>
        <v>1</v>
      </c>
      <c r="G249" s="33">
        <f>IFERROR(VLOOKUP(A249,PlayingTime!$B$1:$Z$999,MATCH("Min",PlayingTime!$B$2:$Z$2,0),0),0)</f>
        <v>11</v>
      </c>
      <c r="H249" s="33">
        <f>IFERROR(VLOOKUP(B249,PlayingTime!$B$1:$Z$999,MATCH("Min",PlayingTime!$B$2:$Z$2,0),0),0)</f>
        <v>0</v>
      </c>
      <c r="I249" s="33">
        <f>IFERROR(VLOOKUP(C249,PlayingTime!$B$1:$Z$999,MATCH("Min",PlayingTime!$B$2:$Z$2,0),0),0)</f>
        <v>0</v>
      </c>
      <c r="J249" s="33">
        <f>IFERROR(VLOOKUP(D249,PlayingTime!$B$1:$Z$999,MATCH("Min",PlayingTime!$B$2:$Z$2,0),0),0)</f>
        <v>0</v>
      </c>
      <c r="K249" s="38">
        <f t="shared" si="12"/>
        <v>11</v>
      </c>
      <c r="L249" s="32">
        <f>IFERROR(VLOOKUP(A249,PlayerStats!$B$1:$Z$999,MATCH("xG",PlayerStats!$B$2:$Z$2,0),0),0)</f>
        <v>0</v>
      </c>
      <c r="M249" s="32">
        <f>IFERROR(VLOOKUP(B249,PlayerStats!$B$1:$Z$999,MATCH("xG",PlayerStats!$B$2:$Z$2,0),0),0)</f>
        <v>0</v>
      </c>
      <c r="N249" s="32">
        <f>IFERROR(VLOOKUP(C249,PlayerStats!$B$1:$Z$999,MATCH("xG",PlayerStats!$B$2:$Z$2,0),0),0)</f>
        <v>0</v>
      </c>
      <c r="O249" s="32">
        <f>IFERROR(VLOOKUP(D249,PlayerStats!$B$1:$Z$999,MATCH("xG",PlayerStats!$B$2:$Z$2,0),0),0)</f>
        <v>0</v>
      </c>
      <c r="P249" s="40">
        <f t="shared" si="13"/>
        <v>0</v>
      </c>
      <c r="Q249" s="32">
        <f>IFERROR(VLOOKUP(A249,PlayerStats!$B$1:$Z$999,MATCH("xAG",PlayerStats!$B$2:$Z$2,0),0),0)</f>
        <v>0</v>
      </c>
      <c r="R249" s="32">
        <f>IFERROR(VLOOKUP(B249,PlayerStats!$B$1:$Z$999,MATCH("xAG",PlayerStats!$B$2:$Z$2,0),0),0)</f>
        <v>0</v>
      </c>
      <c r="S249" s="32">
        <f>IFERROR(VLOOKUP(C249,PlayerStats!$B$1:$Z$999,MATCH("xAG",PlayerStats!$B$2:$Z$2,0),0),0)</f>
        <v>0</v>
      </c>
      <c r="T249" s="32">
        <f>IFERROR(VLOOKUP(D249,PlayerStats!$B$1:$Z$999,MATCH("xAG",PlayerStats!$B$2:$Z$2,0),0),0)</f>
        <v>0</v>
      </c>
      <c r="U249" s="40">
        <f t="shared" si="14"/>
        <v>0</v>
      </c>
      <c r="V249" s="42">
        <f t="shared" si="15"/>
        <v>1</v>
      </c>
      <c r="X249" s="43" t="str">
        <f>API!M249&amp;" "&amp;API!V249</f>
        <v>Cheick Doucouré</v>
      </c>
      <c r="Y249" s="43">
        <f>API!AC249</f>
        <v>3</v>
      </c>
    </row>
    <row r="250" spans="1:25">
      <c r="A250" s="32" t="str">
        <f>IF([1]FINAL!A250=0,"",[1]FINAL!A250)</f>
        <v>Demarai Gray</v>
      </c>
      <c r="B250" s="32" t="str">
        <f>IF([1]FINAL!B250=0,"",[1]FINAL!B250)</f>
        <v>Gray</v>
      </c>
      <c r="C250" s="32" t="str">
        <f>IF([1]FINAL!C250=0,"",[1]FINAL!C250)</f>
        <v>D Gray</v>
      </c>
      <c r="D250" s="32" t="str">
        <f>IF([1]FINAL!D250=0,"",[1]FINAL!D250)</f>
        <v/>
      </c>
      <c r="E250" s="43" t="str">
        <f>[1]FINAL!M250</f>
        <v>EVE</v>
      </c>
      <c r="F250" s="44">
        <f>IFERROR(VLOOKUP($E250,Table2!$B$1:$C$21,MATCH("MP",Table2!$B$1:$C$1,0),0),"")</f>
        <v>1</v>
      </c>
      <c r="G250" s="33">
        <f>IFERROR(VLOOKUP(A250,PlayingTime!$B$1:$Z$999,MATCH("Min",PlayingTime!$B$2:$Z$2,0),0),0)</f>
        <v>0</v>
      </c>
      <c r="H250" s="33">
        <f>IFERROR(VLOOKUP(B250,PlayingTime!$B$1:$Z$999,MATCH("Min",PlayingTime!$B$2:$Z$2,0),0),0)</f>
        <v>0</v>
      </c>
      <c r="I250" s="33">
        <f>IFERROR(VLOOKUP(C250,PlayingTime!$B$1:$Z$999,MATCH("Min",PlayingTime!$B$2:$Z$2,0),0),0)</f>
        <v>0</v>
      </c>
      <c r="J250" s="33">
        <f>IFERROR(VLOOKUP(D250,PlayingTime!$B$1:$Z$999,MATCH("Min",PlayingTime!$B$2:$Z$2,0),0),0)</f>
        <v>0</v>
      </c>
      <c r="K250" s="38">
        <f t="shared" si="12"/>
        <v>0</v>
      </c>
      <c r="L250" s="32">
        <f>IFERROR(VLOOKUP(A250,PlayerStats!$B$1:$Z$999,MATCH("xG",PlayerStats!$B$2:$Z$2,0),0),0)</f>
        <v>0</v>
      </c>
      <c r="M250" s="32">
        <f>IFERROR(VLOOKUP(B250,PlayerStats!$B$1:$Z$999,MATCH("xG",PlayerStats!$B$2:$Z$2,0),0),0)</f>
        <v>0</v>
      </c>
      <c r="N250" s="32">
        <f>IFERROR(VLOOKUP(C250,PlayerStats!$B$1:$Z$999,MATCH("xG",PlayerStats!$B$2:$Z$2,0),0),0)</f>
        <v>0</v>
      </c>
      <c r="O250" s="32">
        <f>IFERROR(VLOOKUP(D250,PlayerStats!$B$1:$Z$999,MATCH("xG",PlayerStats!$B$2:$Z$2,0),0),0)</f>
        <v>0</v>
      </c>
      <c r="P250" s="40">
        <f t="shared" si="13"/>
        <v>0</v>
      </c>
      <c r="Q250" s="32">
        <f>IFERROR(VLOOKUP(A250,PlayerStats!$B$1:$Z$999,MATCH("xAG",PlayerStats!$B$2:$Z$2,0),0),0)</f>
        <v>0</v>
      </c>
      <c r="R250" s="32">
        <f>IFERROR(VLOOKUP(B250,PlayerStats!$B$1:$Z$999,MATCH("xAG",PlayerStats!$B$2:$Z$2,0),0),0)</f>
        <v>0</v>
      </c>
      <c r="S250" s="32">
        <f>IFERROR(VLOOKUP(C250,PlayerStats!$B$1:$Z$999,MATCH("xAG",PlayerStats!$B$2:$Z$2,0),0),0)</f>
        <v>0</v>
      </c>
      <c r="T250" s="32">
        <f>IFERROR(VLOOKUP(D250,PlayerStats!$B$1:$Z$999,MATCH("xAG",PlayerStats!$B$2:$Z$2,0),0),0)</f>
        <v>0</v>
      </c>
      <c r="U250" s="40">
        <f t="shared" si="14"/>
        <v>0</v>
      </c>
      <c r="V250" s="42">
        <f t="shared" si="15"/>
        <v>0</v>
      </c>
      <c r="X250" s="43" t="str">
        <f>API!M250&amp;" "&amp;API!V250</f>
        <v>Malcolm Ebiowei</v>
      </c>
      <c r="Y250" s="43">
        <f>API!AC250</f>
        <v>0</v>
      </c>
    </row>
    <row r="251" spans="1:25">
      <c r="A251" s="32" t="str">
        <f>IF([1]FINAL!A251=0,"",[1]FINAL!A251)</f>
        <v>Ben Davies</v>
      </c>
      <c r="B251" s="32" t="str">
        <f>IF([1]FINAL!B251=0,"",[1]FINAL!B251)</f>
        <v>Davies</v>
      </c>
      <c r="C251" s="32" t="str">
        <f>IF([1]FINAL!C251=0,"",[1]FINAL!C251)</f>
        <v>Ben T Davies</v>
      </c>
      <c r="D251" s="32" t="str">
        <f>IF([1]FINAL!D251=0,"",[1]FINAL!D251)</f>
        <v/>
      </c>
      <c r="E251" s="43" t="str">
        <f>[1]FINAL!M251</f>
        <v>TOT</v>
      </c>
      <c r="F251" s="44">
        <f>IFERROR(VLOOKUP($E251,Table2!$B$1:$C$21,MATCH("MP",Table2!$B$1:$C$1,0),0),"")</f>
        <v>1</v>
      </c>
      <c r="G251" s="33">
        <f>IFERROR(VLOOKUP(A251,PlayingTime!$B$1:$Z$999,MATCH("Min",PlayingTime!$B$2:$Z$2,0),0),0)</f>
        <v>0</v>
      </c>
      <c r="H251" s="33">
        <f>IFERROR(VLOOKUP(B251,PlayingTime!$B$1:$Z$999,MATCH("Min",PlayingTime!$B$2:$Z$2,0),0),0)</f>
        <v>0</v>
      </c>
      <c r="I251" s="33">
        <f>IFERROR(VLOOKUP(C251,PlayingTime!$B$1:$Z$999,MATCH("Min",PlayingTime!$B$2:$Z$2,0),0),0)</f>
        <v>0</v>
      </c>
      <c r="J251" s="33">
        <f>IFERROR(VLOOKUP(D251,PlayingTime!$B$1:$Z$999,MATCH("Min",PlayingTime!$B$2:$Z$2,0),0),0)</f>
        <v>0</v>
      </c>
      <c r="K251" s="38">
        <f t="shared" si="12"/>
        <v>0</v>
      </c>
      <c r="L251" s="32">
        <f>IFERROR(VLOOKUP(A251,PlayerStats!$B$1:$Z$999,MATCH("xG",PlayerStats!$B$2:$Z$2,0),0),0)</f>
        <v>0</v>
      </c>
      <c r="M251" s="32">
        <f>IFERROR(VLOOKUP(B251,PlayerStats!$B$1:$Z$999,MATCH("xG",PlayerStats!$B$2:$Z$2,0),0),0)</f>
        <v>0</v>
      </c>
      <c r="N251" s="32">
        <f>IFERROR(VLOOKUP(C251,PlayerStats!$B$1:$Z$999,MATCH("xG",PlayerStats!$B$2:$Z$2,0),0),0)</f>
        <v>0</v>
      </c>
      <c r="O251" s="32">
        <f>IFERROR(VLOOKUP(D251,PlayerStats!$B$1:$Z$999,MATCH("xG",PlayerStats!$B$2:$Z$2,0),0),0)</f>
        <v>0</v>
      </c>
      <c r="P251" s="40">
        <f t="shared" si="13"/>
        <v>0</v>
      </c>
      <c r="Q251" s="32">
        <f>IFERROR(VLOOKUP(A251,PlayerStats!$B$1:$Z$999,MATCH("xAG",PlayerStats!$B$2:$Z$2,0),0),0)</f>
        <v>0</v>
      </c>
      <c r="R251" s="32">
        <f>IFERROR(VLOOKUP(B251,PlayerStats!$B$1:$Z$999,MATCH("xAG",PlayerStats!$B$2:$Z$2,0),0),0)</f>
        <v>0</v>
      </c>
      <c r="S251" s="32">
        <f>IFERROR(VLOOKUP(C251,PlayerStats!$B$1:$Z$999,MATCH("xAG",PlayerStats!$B$2:$Z$2,0),0),0)</f>
        <v>0</v>
      </c>
      <c r="T251" s="32">
        <f>IFERROR(VLOOKUP(D251,PlayerStats!$B$1:$Z$999,MATCH("xAG",PlayerStats!$B$2:$Z$2,0),0),0)</f>
        <v>0</v>
      </c>
      <c r="U251" s="40">
        <f t="shared" si="14"/>
        <v>0</v>
      </c>
      <c r="V251" s="42">
        <f t="shared" si="15"/>
        <v>0</v>
      </c>
      <c r="X251" s="43" t="str">
        <f>API!M251&amp;" "&amp;API!V251</f>
        <v>Odsonne Edouard</v>
      </c>
      <c r="Y251" s="43">
        <f>API!AC251</f>
        <v>7</v>
      </c>
    </row>
    <row r="252" spans="1:25">
      <c r="A252" s="32" t="str">
        <f>IF([1]FINAL!A252=0,"",[1]FINAL!A252)</f>
        <v>Vicente Guaita</v>
      </c>
      <c r="B252" s="32" t="str">
        <f>IF([1]FINAL!B252=0,"",[1]FINAL!B252)</f>
        <v>Guaita</v>
      </c>
      <c r="C252" s="32" t="str">
        <f>IF([1]FINAL!C252=0,"",[1]FINAL!C252)</f>
        <v/>
      </c>
      <c r="D252" s="32" t="str">
        <f>IF([1]FINAL!D252=0,"",[1]FINAL!D252)</f>
        <v/>
      </c>
      <c r="E252" s="43" t="str">
        <f>[1]FINAL!M252</f>
        <v>CRY</v>
      </c>
      <c r="F252" s="44">
        <f>IFERROR(VLOOKUP($E252,Table2!$B$1:$C$21,MATCH("MP",Table2!$B$1:$C$1,0),0),"")</f>
        <v>1</v>
      </c>
      <c r="G252" s="33">
        <f>IFERROR(VLOOKUP(A252,PlayingTime!$B$1:$Z$999,MATCH("Min",PlayingTime!$B$2:$Z$2,0),0),0)</f>
        <v>0</v>
      </c>
      <c r="H252" s="33">
        <f>IFERROR(VLOOKUP(B252,PlayingTime!$B$1:$Z$999,MATCH("Min",PlayingTime!$B$2:$Z$2,0),0),0)</f>
        <v>0</v>
      </c>
      <c r="I252" s="33">
        <f>IFERROR(VLOOKUP(C252,PlayingTime!$B$1:$Z$999,MATCH("Min",PlayingTime!$B$2:$Z$2,0),0),0)</f>
        <v>0</v>
      </c>
      <c r="J252" s="33">
        <f>IFERROR(VLOOKUP(D252,PlayingTime!$B$1:$Z$999,MATCH("Min",PlayingTime!$B$2:$Z$2,0),0),0)</f>
        <v>0</v>
      </c>
      <c r="K252" s="38">
        <f t="shared" si="12"/>
        <v>0</v>
      </c>
      <c r="L252" s="32">
        <f>IFERROR(VLOOKUP(A252,PlayerStats!$B$1:$Z$999,MATCH("xG",PlayerStats!$B$2:$Z$2,0),0),0)</f>
        <v>0</v>
      </c>
      <c r="M252" s="32">
        <f>IFERROR(VLOOKUP(B252,PlayerStats!$B$1:$Z$999,MATCH("xG",PlayerStats!$B$2:$Z$2,0),0),0)</f>
        <v>0</v>
      </c>
      <c r="N252" s="32">
        <f>IFERROR(VLOOKUP(C252,PlayerStats!$B$1:$Z$999,MATCH("xG",PlayerStats!$B$2:$Z$2,0),0),0)</f>
        <v>0</v>
      </c>
      <c r="O252" s="32">
        <f>IFERROR(VLOOKUP(D252,PlayerStats!$B$1:$Z$999,MATCH("xG",PlayerStats!$B$2:$Z$2,0),0),0)</f>
        <v>0</v>
      </c>
      <c r="P252" s="40">
        <f t="shared" si="13"/>
        <v>0</v>
      </c>
      <c r="Q252" s="32">
        <f>IFERROR(VLOOKUP(A252,PlayerStats!$B$1:$Z$999,MATCH("xAG",PlayerStats!$B$2:$Z$2,0),0),0)</f>
        <v>0</v>
      </c>
      <c r="R252" s="32">
        <f>IFERROR(VLOOKUP(B252,PlayerStats!$B$1:$Z$999,MATCH("xAG",PlayerStats!$B$2:$Z$2,0),0),0)</f>
        <v>0</v>
      </c>
      <c r="S252" s="32">
        <f>IFERROR(VLOOKUP(C252,PlayerStats!$B$1:$Z$999,MATCH("xAG",PlayerStats!$B$2:$Z$2,0),0),0)</f>
        <v>0</v>
      </c>
      <c r="T252" s="32">
        <f>IFERROR(VLOOKUP(D252,PlayerStats!$B$1:$Z$999,MATCH("xAG",PlayerStats!$B$2:$Z$2,0),0),0)</f>
        <v>0</v>
      </c>
      <c r="U252" s="40">
        <f t="shared" si="14"/>
        <v>0</v>
      </c>
      <c r="V252" s="42">
        <f t="shared" si="15"/>
        <v>0</v>
      </c>
      <c r="X252" s="43" t="str">
        <f>API!M252&amp;" "&amp;API!V252</f>
        <v>Eberechi Eze</v>
      </c>
      <c r="Y252" s="43">
        <f>API!AC252</f>
        <v>3</v>
      </c>
    </row>
    <row r="253" spans="1:25">
      <c r="A253" s="32" t="str">
        <f>IF([1]FINAL!A253=0,"",[1]FINAL!A253)</f>
        <v>Hugo Lloris</v>
      </c>
      <c r="B253" s="32" t="str">
        <f>IF([1]FINAL!B253=0,"",[1]FINAL!B253)</f>
        <v>Lloris</v>
      </c>
      <c r="C253" s="32" t="str">
        <f>IF([1]FINAL!C253=0,"",[1]FINAL!C253)</f>
        <v/>
      </c>
      <c r="D253" s="32" t="str">
        <f>IF([1]FINAL!D253=0,"",[1]FINAL!D253)</f>
        <v/>
      </c>
      <c r="E253" s="43" t="str">
        <f>[1]FINAL!M253</f>
        <v>TOT</v>
      </c>
      <c r="F253" s="44">
        <f>IFERROR(VLOOKUP($E253,Table2!$B$1:$C$21,MATCH("MP",Table2!$B$1:$C$1,0),0),"")</f>
        <v>1</v>
      </c>
      <c r="G253" s="33">
        <f>IFERROR(VLOOKUP(A253,PlayingTime!$B$1:$Z$999,MATCH("Min",PlayingTime!$B$2:$Z$2,0),0),0)</f>
        <v>0</v>
      </c>
      <c r="H253" s="33">
        <f>IFERROR(VLOOKUP(B253,PlayingTime!$B$1:$Z$999,MATCH("Min",PlayingTime!$B$2:$Z$2,0),0),0)</f>
        <v>0</v>
      </c>
      <c r="I253" s="33">
        <f>IFERROR(VLOOKUP(C253,PlayingTime!$B$1:$Z$999,MATCH("Min",PlayingTime!$B$2:$Z$2,0),0),0)</f>
        <v>0</v>
      </c>
      <c r="J253" s="33">
        <f>IFERROR(VLOOKUP(D253,PlayingTime!$B$1:$Z$999,MATCH("Min",PlayingTime!$B$2:$Z$2,0),0),0)</f>
        <v>0</v>
      </c>
      <c r="K253" s="38">
        <f t="shared" si="12"/>
        <v>0</v>
      </c>
      <c r="L253" s="32">
        <f>IFERROR(VLOOKUP(A253,PlayerStats!$B$1:$Z$999,MATCH("xG",PlayerStats!$B$2:$Z$2,0),0),0)</f>
        <v>0</v>
      </c>
      <c r="M253" s="32">
        <f>IFERROR(VLOOKUP(B253,PlayerStats!$B$1:$Z$999,MATCH("xG",PlayerStats!$B$2:$Z$2,0),0),0)</f>
        <v>0</v>
      </c>
      <c r="N253" s="32">
        <f>IFERROR(VLOOKUP(C253,PlayerStats!$B$1:$Z$999,MATCH("xG",PlayerStats!$B$2:$Z$2,0),0),0)</f>
        <v>0</v>
      </c>
      <c r="O253" s="32">
        <f>IFERROR(VLOOKUP(D253,PlayerStats!$B$1:$Z$999,MATCH("xG",PlayerStats!$B$2:$Z$2,0),0),0)</f>
        <v>0</v>
      </c>
      <c r="P253" s="40">
        <f t="shared" si="13"/>
        <v>0</v>
      </c>
      <c r="Q253" s="32">
        <f>IFERROR(VLOOKUP(A253,PlayerStats!$B$1:$Z$999,MATCH("xAG",PlayerStats!$B$2:$Z$2,0),0),0)</f>
        <v>0</v>
      </c>
      <c r="R253" s="32">
        <f>IFERROR(VLOOKUP(B253,PlayerStats!$B$1:$Z$999,MATCH("xAG",PlayerStats!$B$2:$Z$2,0),0),0)</f>
        <v>0</v>
      </c>
      <c r="S253" s="32">
        <f>IFERROR(VLOOKUP(C253,PlayerStats!$B$1:$Z$999,MATCH("xAG",PlayerStats!$B$2:$Z$2,0),0),0)</f>
        <v>0</v>
      </c>
      <c r="T253" s="32">
        <f>IFERROR(VLOOKUP(D253,PlayerStats!$B$1:$Z$999,MATCH("xAG",PlayerStats!$B$2:$Z$2,0),0),0)</f>
        <v>0</v>
      </c>
      <c r="U253" s="40">
        <f t="shared" si="14"/>
        <v>0</v>
      </c>
      <c r="V253" s="42">
        <f t="shared" si="15"/>
        <v>0</v>
      </c>
      <c r="X253" s="43" t="str">
        <f>API!M253&amp;" "&amp;API!V253</f>
        <v>Vicente Guaita</v>
      </c>
      <c r="Y253" s="43">
        <f>API!AC253</f>
        <v>0</v>
      </c>
    </row>
    <row r="254" spans="1:25">
      <c r="A254" s="32" t="str">
        <f>IF([1]FINAL!A254=0,"",[1]FINAL!A254)</f>
        <v>Aaron Cresswell</v>
      </c>
      <c r="B254" s="32" t="str">
        <f>IF([1]FINAL!B254=0,"",[1]FINAL!B254)</f>
        <v>Cresswell</v>
      </c>
      <c r="C254" s="32" t="str">
        <f>IF([1]FINAL!C254=0,"",[1]FINAL!C254)</f>
        <v/>
      </c>
      <c r="D254" s="32" t="str">
        <f>IF([1]FINAL!D254=0,"",[1]FINAL!D254)</f>
        <v/>
      </c>
      <c r="E254" s="43" t="str">
        <f>[1]FINAL!M254</f>
        <v>WHU</v>
      </c>
      <c r="F254" s="44">
        <f>IFERROR(VLOOKUP($E254,Table2!$B$1:$C$21,MATCH("MP",Table2!$B$1:$C$1,0),0),"")</f>
        <v>1</v>
      </c>
      <c r="G254" s="33">
        <f>IFERROR(VLOOKUP(A254,PlayingTime!$B$1:$Z$999,MATCH("Min",PlayingTime!$B$2:$Z$2,0),0),0)</f>
        <v>0</v>
      </c>
      <c r="H254" s="33">
        <f>IFERROR(VLOOKUP(B254,PlayingTime!$B$1:$Z$999,MATCH("Min",PlayingTime!$B$2:$Z$2,0),0),0)</f>
        <v>0</v>
      </c>
      <c r="I254" s="33">
        <f>IFERROR(VLOOKUP(C254,PlayingTime!$B$1:$Z$999,MATCH("Min",PlayingTime!$B$2:$Z$2,0),0),0)</f>
        <v>0</v>
      </c>
      <c r="J254" s="33">
        <f>IFERROR(VLOOKUP(D254,PlayingTime!$B$1:$Z$999,MATCH("Min",PlayingTime!$B$2:$Z$2,0),0),0)</f>
        <v>0</v>
      </c>
      <c r="K254" s="38">
        <f t="shared" si="12"/>
        <v>0</v>
      </c>
      <c r="L254" s="32">
        <f>IFERROR(VLOOKUP(A254,PlayerStats!$B$1:$Z$999,MATCH("xG",PlayerStats!$B$2:$Z$2,0),0),0)</f>
        <v>0</v>
      </c>
      <c r="M254" s="32">
        <f>IFERROR(VLOOKUP(B254,PlayerStats!$B$1:$Z$999,MATCH("xG",PlayerStats!$B$2:$Z$2,0),0),0)</f>
        <v>0</v>
      </c>
      <c r="N254" s="32">
        <f>IFERROR(VLOOKUP(C254,PlayerStats!$B$1:$Z$999,MATCH("xG",PlayerStats!$B$2:$Z$2,0),0),0)</f>
        <v>0</v>
      </c>
      <c r="O254" s="32">
        <f>IFERROR(VLOOKUP(D254,PlayerStats!$B$1:$Z$999,MATCH("xG",PlayerStats!$B$2:$Z$2,0),0),0)</f>
        <v>0</v>
      </c>
      <c r="P254" s="40">
        <f t="shared" si="13"/>
        <v>0</v>
      </c>
      <c r="Q254" s="32">
        <f>IFERROR(VLOOKUP(A254,PlayerStats!$B$1:$Z$999,MATCH("xAG",PlayerStats!$B$2:$Z$2,0),0),0)</f>
        <v>0</v>
      </c>
      <c r="R254" s="32">
        <f>IFERROR(VLOOKUP(B254,PlayerStats!$B$1:$Z$999,MATCH("xAG",PlayerStats!$B$2:$Z$2,0),0),0)</f>
        <v>0</v>
      </c>
      <c r="S254" s="32">
        <f>IFERROR(VLOOKUP(C254,PlayerStats!$B$1:$Z$999,MATCH("xAG",PlayerStats!$B$2:$Z$2,0),0),0)</f>
        <v>0</v>
      </c>
      <c r="T254" s="32">
        <f>IFERROR(VLOOKUP(D254,PlayerStats!$B$1:$Z$999,MATCH("xAG",PlayerStats!$B$2:$Z$2,0),0),0)</f>
        <v>0</v>
      </c>
      <c r="U254" s="40">
        <f t="shared" si="14"/>
        <v>0</v>
      </c>
      <c r="V254" s="42">
        <f t="shared" si="15"/>
        <v>0</v>
      </c>
      <c r="X254" s="43" t="str">
        <f>API!M254&amp;" "&amp;API!V254</f>
        <v>Marc Guéhi</v>
      </c>
      <c r="Y254" s="43">
        <f>API!AC254</f>
        <v>6</v>
      </c>
    </row>
    <row r="255" spans="1:25">
      <c r="A255" s="32" t="str">
        <f>IF([1]FINAL!A255=0,"",[1]FINAL!A255)</f>
        <v>Tyrell Malacia</v>
      </c>
      <c r="B255" s="32" t="str">
        <f>IF([1]FINAL!B255=0,"",[1]FINAL!B255)</f>
        <v>Malacia</v>
      </c>
      <c r="C255" s="32" t="str">
        <f>IF([1]FINAL!C255=0,"",[1]FINAL!C255)</f>
        <v/>
      </c>
      <c r="D255" s="32" t="str">
        <f>IF([1]FINAL!D255=0,"",[1]FINAL!D255)</f>
        <v/>
      </c>
      <c r="E255" s="43" t="str">
        <f>[1]FINAL!M255</f>
        <v>MUN</v>
      </c>
      <c r="F255" s="44">
        <f>IFERROR(VLOOKUP($E255,Table2!$B$1:$C$21,MATCH("MP",Table2!$B$1:$C$1,0),0),"")</f>
        <v>1</v>
      </c>
      <c r="G255" s="33">
        <f>IFERROR(VLOOKUP(A255,PlayingTime!$B$1:$Z$999,MATCH("Min",PlayingTime!$B$2:$Z$2,0),0),0)</f>
        <v>0</v>
      </c>
      <c r="H255" s="33">
        <f>IFERROR(VLOOKUP(B255,PlayingTime!$B$1:$Z$999,MATCH("Min",PlayingTime!$B$2:$Z$2,0),0),0)</f>
        <v>0</v>
      </c>
      <c r="I255" s="33">
        <f>IFERROR(VLOOKUP(C255,PlayingTime!$B$1:$Z$999,MATCH("Min",PlayingTime!$B$2:$Z$2,0),0),0)</f>
        <v>0</v>
      </c>
      <c r="J255" s="33">
        <f>IFERROR(VLOOKUP(D255,PlayingTime!$B$1:$Z$999,MATCH("Min",PlayingTime!$B$2:$Z$2,0),0),0)</f>
        <v>0</v>
      </c>
      <c r="K255" s="38">
        <f t="shared" si="12"/>
        <v>0</v>
      </c>
      <c r="L255" s="32">
        <f>IFERROR(VLOOKUP(A255,PlayerStats!$B$1:$Z$999,MATCH("xG",PlayerStats!$B$2:$Z$2,0),0),0)</f>
        <v>0</v>
      </c>
      <c r="M255" s="32">
        <f>IFERROR(VLOOKUP(B255,PlayerStats!$B$1:$Z$999,MATCH("xG",PlayerStats!$B$2:$Z$2,0),0),0)</f>
        <v>0</v>
      </c>
      <c r="N255" s="32">
        <f>IFERROR(VLOOKUP(C255,PlayerStats!$B$1:$Z$999,MATCH("xG",PlayerStats!$B$2:$Z$2,0),0),0)</f>
        <v>0</v>
      </c>
      <c r="O255" s="32">
        <f>IFERROR(VLOOKUP(D255,PlayerStats!$B$1:$Z$999,MATCH("xG",PlayerStats!$B$2:$Z$2,0),0),0)</f>
        <v>0</v>
      </c>
      <c r="P255" s="40">
        <f t="shared" si="13"/>
        <v>0</v>
      </c>
      <c r="Q255" s="32">
        <f>IFERROR(VLOOKUP(A255,PlayerStats!$B$1:$Z$999,MATCH("xAG",PlayerStats!$B$2:$Z$2,0),0),0)</f>
        <v>0</v>
      </c>
      <c r="R255" s="32">
        <f>IFERROR(VLOOKUP(B255,PlayerStats!$B$1:$Z$999,MATCH("xAG",PlayerStats!$B$2:$Z$2,0),0),0)</f>
        <v>0</v>
      </c>
      <c r="S255" s="32">
        <f>IFERROR(VLOOKUP(C255,PlayerStats!$B$1:$Z$999,MATCH("xAG",PlayerStats!$B$2:$Z$2,0),0),0)</f>
        <v>0</v>
      </c>
      <c r="T255" s="32">
        <f>IFERROR(VLOOKUP(D255,PlayerStats!$B$1:$Z$999,MATCH("xAG",PlayerStats!$B$2:$Z$2,0),0),0)</f>
        <v>0</v>
      </c>
      <c r="U255" s="40">
        <f t="shared" si="14"/>
        <v>0</v>
      </c>
      <c r="V255" s="42">
        <f t="shared" si="15"/>
        <v>0</v>
      </c>
      <c r="X255" s="43" t="str">
        <f>API!M255&amp;" "&amp;API!V255</f>
        <v>Will Hughes</v>
      </c>
      <c r="Y255" s="43">
        <f>API!AC255</f>
        <v>0</v>
      </c>
    </row>
    <row r="256" spans="1:25">
      <c r="A256" s="32" t="str">
        <f>IF([1]FINAL!A256=0,"",[1]FINAL!A256)</f>
        <v>Hakim Ziyech</v>
      </c>
      <c r="B256" s="32" t="str">
        <f>IF([1]FINAL!B256=0,"",[1]FINAL!B256)</f>
        <v>Ziyech</v>
      </c>
      <c r="C256" s="32" t="str">
        <f>IF([1]FINAL!C256=0,"",[1]FINAL!C256)</f>
        <v/>
      </c>
      <c r="D256" s="32" t="str">
        <f>IF([1]FINAL!D256=0,"",[1]FINAL!D256)</f>
        <v/>
      </c>
      <c r="E256" s="43" t="str">
        <f>[1]FINAL!M256</f>
        <v>CHE</v>
      </c>
      <c r="F256" s="44">
        <f>IFERROR(VLOOKUP($E256,Table2!$B$1:$C$21,MATCH("MP",Table2!$B$1:$C$1,0),0),"")</f>
        <v>1</v>
      </c>
      <c r="G256" s="33">
        <f>IFERROR(VLOOKUP(A256,PlayingTime!$B$1:$Z$999,MATCH("Min",PlayingTime!$B$2:$Z$2,0),0),0)</f>
        <v>0</v>
      </c>
      <c r="H256" s="33">
        <f>IFERROR(VLOOKUP(B256,PlayingTime!$B$1:$Z$999,MATCH("Min",PlayingTime!$B$2:$Z$2,0),0),0)</f>
        <v>0</v>
      </c>
      <c r="I256" s="33">
        <f>IFERROR(VLOOKUP(C256,PlayingTime!$B$1:$Z$999,MATCH("Min",PlayingTime!$B$2:$Z$2,0),0),0)</f>
        <v>0</v>
      </c>
      <c r="J256" s="33">
        <f>IFERROR(VLOOKUP(D256,PlayingTime!$B$1:$Z$999,MATCH("Min",PlayingTime!$B$2:$Z$2,0),0),0)</f>
        <v>0</v>
      </c>
      <c r="K256" s="38">
        <f t="shared" si="12"/>
        <v>0</v>
      </c>
      <c r="L256" s="32">
        <f>IFERROR(VLOOKUP(A256,PlayerStats!$B$1:$Z$999,MATCH("xG",PlayerStats!$B$2:$Z$2,0),0),0)</f>
        <v>0</v>
      </c>
      <c r="M256" s="32">
        <f>IFERROR(VLOOKUP(B256,PlayerStats!$B$1:$Z$999,MATCH("xG",PlayerStats!$B$2:$Z$2,0),0),0)</f>
        <v>0</v>
      </c>
      <c r="N256" s="32">
        <f>IFERROR(VLOOKUP(C256,PlayerStats!$B$1:$Z$999,MATCH("xG",PlayerStats!$B$2:$Z$2,0),0),0)</f>
        <v>0</v>
      </c>
      <c r="O256" s="32">
        <f>IFERROR(VLOOKUP(D256,PlayerStats!$B$1:$Z$999,MATCH("xG",PlayerStats!$B$2:$Z$2,0),0),0)</f>
        <v>0</v>
      </c>
      <c r="P256" s="40">
        <f t="shared" si="13"/>
        <v>0</v>
      </c>
      <c r="Q256" s="32">
        <f>IFERROR(VLOOKUP(A256,PlayerStats!$B$1:$Z$999,MATCH("xAG",PlayerStats!$B$2:$Z$2,0),0),0)</f>
        <v>0</v>
      </c>
      <c r="R256" s="32">
        <f>IFERROR(VLOOKUP(B256,PlayerStats!$B$1:$Z$999,MATCH("xAG",PlayerStats!$B$2:$Z$2,0),0),0)</f>
        <v>0</v>
      </c>
      <c r="S256" s="32">
        <f>IFERROR(VLOOKUP(C256,PlayerStats!$B$1:$Z$999,MATCH("xAG",PlayerStats!$B$2:$Z$2,0),0),0)</f>
        <v>0</v>
      </c>
      <c r="T256" s="32">
        <f>IFERROR(VLOOKUP(D256,PlayerStats!$B$1:$Z$999,MATCH("xAG",PlayerStats!$B$2:$Z$2,0),0),0)</f>
        <v>0</v>
      </c>
      <c r="U256" s="40">
        <f t="shared" si="14"/>
        <v>0</v>
      </c>
      <c r="V256" s="42">
        <f t="shared" si="15"/>
        <v>0</v>
      </c>
      <c r="X256" s="43" t="str">
        <f>API!M256&amp;" "&amp;API!V256</f>
        <v>Sam Johnstone</v>
      </c>
      <c r="Y256" s="43">
        <f>API!AC256</f>
        <v>6</v>
      </c>
    </row>
    <row r="257" spans="1:25">
      <c r="A257" s="32" t="str">
        <f>IF([1]FINAL!A257=0,"",[1]FINAL!A257)</f>
        <v>Rob Holding</v>
      </c>
      <c r="B257" s="32" t="str">
        <f>IF([1]FINAL!B257=0,"",[1]FINAL!B257)</f>
        <v>Holding</v>
      </c>
      <c r="C257" s="32" t="str">
        <f>IF([1]FINAL!C257=0,"",[1]FINAL!C257)</f>
        <v/>
      </c>
      <c r="D257" s="32" t="str">
        <f>IF([1]FINAL!D257=0,"",[1]FINAL!D257)</f>
        <v/>
      </c>
      <c r="E257" s="43" t="str">
        <f>[1]FINAL!M257</f>
        <v>ARS</v>
      </c>
      <c r="F257" s="44">
        <f>IFERROR(VLOOKUP($E257,Table2!$B$1:$C$21,MATCH("MP",Table2!$B$1:$C$1,0),0),"")</f>
        <v>1</v>
      </c>
      <c r="G257" s="33">
        <f>IFERROR(VLOOKUP(A257,PlayingTime!$B$1:$Z$999,MATCH("Min",PlayingTime!$B$2:$Z$2,0),0),0)</f>
        <v>0</v>
      </c>
      <c r="H257" s="33">
        <f>IFERROR(VLOOKUP(B257,PlayingTime!$B$1:$Z$999,MATCH("Min",PlayingTime!$B$2:$Z$2,0),0),0)</f>
        <v>0</v>
      </c>
      <c r="I257" s="33">
        <f>IFERROR(VLOOKUP(C257,PlayingTime!$B$1:$Z$999,MATCH("Min",PlayingTime!$B$2:$Z$2,0),0),0)</f>
        <v>0</v>
      </c>
      <c r="J257" s="33">
        <f>IFERROR(VLOOKUP(D257,PlayingTime!$B$1:$Z$999,MATCH("Min",PlayingTime!$B$2:$Z$2,0),0),0)</f>
        <v>0</v>
      </c>
      <c r="K257" s="38">
        <f t="shared" si="12"/>
        <v>0</v>
      </c>
      <c r="L257" s="32">
        <f>IFERROR(VLOOKUP(A257,PlayerStats!$B$1:$Z$999,MATCH("xG",PlayerStats!$B$2:$Z$2,0),0),0)</f>
        <v>0</v>
      </c>
      <c r="M257" s="32">
        <f>IFERROR(VLOOKUP(B257,PlayerStats!$B$1:$Z$999,MATCH("xG",PlayerStats!$B$2:$Z$2,0),0),0)</f>
        <v>0</v>
      </c>
      <c r="N257" s="32">
        <f>IFERROR(VLOOKUP(C257,PlayerStats!$B$1:$Z$999,MATCH("xG",PlayerStats!$B$2:$Z$2,0),0),0)</f>
        <v>0</v>
      </c>
      <c r="O257" s="32">
        <f>IFERROR(VLOOKUP(D257,PlayerStats!$B$1:$Z$999,MATCH("xG",PlayerStats!$B$2:$Z$2,0),0),0)</f>
        <v>0</v>
      </c>
      <c r="P257" s="40">
        <f t="shared" si="13"/>
        <v>0</v>
      </c>
      <c r="Q257" s="32">
        <f>IFERROR(VLOOKUP(A257,PlayerStats!$B$1:$Z$999,MATCH("xAG",PlayerStats!$B$2:$Z$2,0),0),0)</f>
        <v>0</v>
      </c>
      <c r="R257" s="32">
        <f>IFERROR(VLOOKUP(B257,PlayerStats!$B$1:$Z$999,MATCH("xAG",PlayerStats!$B$2:$Z$2,0),0),0)</f>
        <v>0</v>
      </c>
      <c r="S257" s="32">
        <f>IFERROR(VLOOKUP(C257,PlayerStats!$B$1:$Z$999,MATCH("xAG",PlayerStats!$B$2:$Z$2,0),0),0)</f>
        <v>0</v>
      </c>
      <c r="T257" s="32">
        <f>IFERROR(VLOOKUP(D257,PlayerStats!$B$1:$Z$999,MATCH("xAG",PlayerStats!$B$2:$Z$2,0),0),0)</f>
        <v>0</v>
      </c>
      <c r="U257" s="40">
        <f t="shared" si="14"/>
        <v>0</v>
      </c>
      <c r="V257" s="42">
        <f t="shared" si="15"/>
        <v>0</v>
      </c>
      <c r="X257" s="43" t="str">
        <f>API!M257&amp;" "&amp;API!V257</f>
        <v>Jefferson Lerma Solís</v>
      </c>
      <c r="Y257" s="43">
        <f>API!AC257</f>
        <v>3</v>
      </c>
    </row>
    <row r="258" spans="1:25">
      <c r="A258" s="32" t="str">
        <f>IF([1]FINAL!A258=0,"",[1]FINAL!A258)</f>
        <v>Harry Maguire</v>
      </c>
      <c r="B258" s="32" t="str">
        <f>IF([1]FINAL!B258=0,"",[1]FINAL!B258)</f>
        <v>Maguire</v>
      </c>
      <c r="C258" s="32" t="str">
        <f>IF([1]FINAL!C258=0,"",[1]FINAL!C258)</f>
        <v/>
      </c>
      <c r="D258" s="32" t="str">
        <f>IF([1]FINAL!D258=0,"",[1]FINAL!D258)</f>
        <v/>
      </c>
      <c r="E258" s="43" t="str">
        <f>[1]FINAL!M258</f>
        <v>MUN</v>
      </c>
      <c r="F258" s="44">
        <f>IFERROR(VLOOKUP($E258,Table2!$B$1:$C$21,MATCH("MP",Table2!$B$1:$C$1,0),0),"")</f>
        <v>1</v>
      </c>
      <c r="G258" s="33">
        <f>IFERROR(VLOOKUP(A258,PlayingTime!$B$1:$Z$999,MATCH("Min",PlayingTime!$B$2:$Z$2,0),0),0)</f>
        <v>0</v>
      </c>
      <c r="H258" s="33">
        <f>IFERROR(VLOOKUP(B258,PlayingTime!$B$1:$Z$999,MATCH("Min",PlayingTime!$B$2:$Z$2,0),0),0)</f>
        <v>0</v>
      </c>
      <c r="I258" s="33">
        <f>IFERROR(VLOOKUP(C258,PlayingTime!$B$1:$Z$999,MATCH("Min",PlayingTime!$B$2:$Z$2,0),0),0)</f>
        <v>0</v>
      </c>
      <c r="J258" s="33">
        <f>IFERROR(VLOOKUP(D258,PlayingTime!$B$1:$Z$999,MATCH("Min",PlayingTime!$B$2:$Z$2,0),0),0)</f>
        <v>0</v>
      </c>
      <c r="K258" s="38">
        <f t="shared" si="12"/>
        <v>0</v>
      </c>
      <c r="L258" s="32">
        <f>IFERROR(VLOOKUP(A258,PlayerStats!$B$1:$Z$999,MATCH("xG",PlayerStats!$B$2:$Z$2,0),0),0)</f>
        <v>0</v>
      </c>
      <c r="M258" s="32">
        <f>IFERROR(VLOOKUP(B258,PlayerStats!$B$1:$Z$999,MATCH("xG",PlayerStats!$B$2:$Z$2,0),0),0)</f>
        <v>0</v>
      </c>
      <c r="N258" s="32">
        <f>IFERROR(VLOOKUP(C258,PlayerStats!$B$1:$Z$999,MATCH("xG",PlayerStats!$B$2:$Z$2,0),0),0)</f>
        <v>0</v>
      </c>
      <c r="O258" s="32">
        <f>IFERROR(VLOOKUP(D258,PlayerStats!$B$1:$Z$999,MATCH("xG",PlayerStats!$B$2:$Z$2,0),0),0)</f>
        <v>0</v>
      </c>
      <c r="P258" s="40">
        <f t="shared" si="13"/>
        <v>0</v>
      </c>
      <c r="Q258" s="32">
        <f>IFERROR(VLOOKUP(A258,PlayerStats!$B$1:$Z$999,MATCH("xAG",PlayerStats!$B$2:$Z$2,0),0),0)</f>
        <v>0</v>
      </c>
      <c r="R258" s="32">
        <f>IFERROR(VLOOKUP(B258,PlayerStats!$B$1:$Z$999,MATCH("xAG",PlayerStats!$B$2:$Z$2,0),0),0)</f>
        <v>0</v>
      </c>
      <c r="S258" s="32">
        <f>IFERROR(VLOOKUP(C258,PlayerStats!$B$1:$Z$999,MATCH("xAG",PlayerStats!$B$2:$Z$2,0),0),0)</f>
        <v>0</v>
      </c>
      <c r="T258" s="32">
        <f>IFERROR(VLOOKUP(D258,PlayerStats!$B$1:$Z$999,MATCH("xAG",PlayerStats!$B$2:$Z$2,0),0),0)</f>
        <v>0</v>
      </c>
      <c r="U258" s="40">
        <f t="shared" si="14"/>
        <v>0</v>
      </c>
      <c r="V258" s="42">
        <f t="shared" si="15"/>
        <v>0</v>
      </c>
      <c r="X258" s="43" t="str">
        <f>API!M258&amp;" "&amp;API!V258</f>
        <v>Jean-Philippe Mateta</v>
      </c>
      <c r="Y258" s="43">
        <f>API!AC258</f>
        <v>0</v>
      </c>
    </row>
    <row r="259" spans="1:25">
      <c r="A259" s="32" t="str">
        <f>IF([1]FINAL!A259=0,"",[1]FINAL!A259)</f>
        <v>Mason Holgate</v>
      </c>
      <c r="B259" s="32" t="str">
        <f>IF([1]FINAL!B259=0,"",[1]FINAL!B259)</f>
        <v>Holgate</v>
      </c>
      <c r="C259" s="32" t="str">
        <f>IF([1]FINAL!C259=0,"",[1]FINAL!C259)</f>
        <v/>
      </c>
      <c r="D259" s="32" t="str">
        <f>IF([1]FINAL!D259=0,"",[1]FINAL!D259)</f>
        <v/>
      </c>
      <c r="E259" s="43" t="str">
        <f>[1]FINAL!M259</f>
        <v>EVE</v>
      </c>
      <c r="F259" s="44">
        <f>IFERROR(VLOOKUP($E259,Table2!$B$1:$C$21,MATCH("MP",Table2!$B$1:$C$1,0),0),"")</f>
        <v>1</v>
      </c>
      <c r="G259" s="33">
        <f>IFERROR(VLOOKUP(A259,PlayingTime!$B$1:$Z$999,MATCH("Min",PlayingTime!$B$2:$Z$2,0),0),0)</f>
        <v>0</v>
      </c>
      <c r="H259" s="33">
        <f>IFERROR(VLOOKUP(B259,PlayingTime!$B$1:$Z$999,MATCH("Min",PlayingTime!$B$2:$Z$2,0),0),0)</f>
        <v>0</v>
      </c>
      <c r="I259" s="33">
        <f>IFERROR(VLOOKUP(C259,PlayingTime!$B$1:$Z$999,MATCH("Min",PlayingTime!$B$2:$Z$2,0),0),0)</f>
        <v>0</v>
      </c>
      <c r="J259" s="33">
        <f>IFERROR(VLOOKUP(D259,PlayingTime!$B$1:$Z$999,MATCH("Min",PlayingTime!$B$2:$Z$2,0),0),0)</f>
        <v>0</v>
      </c>
      <c r="K259" s="38">
        <f t="shared" ref="K259:K322" si="16">G259+H259+I259+J259</f>
        <v>0</v>
      </c>
      <c r="L259" s="32">
        <f>IFERROR(VLOOKUP(A259,PlayerStats!$B$1:$Z$999,MATCH("xG",PlayerStats!$B$2:$Z$2,0),0),0)</f>
        <v>0</v>
      </c>
      <c r="M259" s="32">
        <f>IFERROR(VLOOKUP(B259,PlayerStats!$B$1:$Z$999,MATCH("xG",PlayerStats!$B$2:$Z$2,0),0),0)</f>
        <v>0</v>
      </c>
      <c r="N259" s="32">
        <f>IFERROR(VLOOKUP(C259,PlayerStats!$B$1:$Z$999,MATCH("xG",PlayerStats!$B$2:$Z$2,0),0),0)</f>
        <v>0</v>
      </c>
      <c r="O259" s="32">
        <f>IFERROR(VLOOKUP(D259,PlayerStats!$B$1:$Z$999,MATCH("xG",PlayerStats!$B$2:$Z$2,0),0),0)</f>
        <v>0</v>
      </c>
      <c r="P259" s="40">
        <f t="shared" ref="P259:P322" si="17">L259+M259+N259+O259</f>
        <v>0</v>
      </c>
      <c r="Q259" s="32">
        <f>IFERROR(VLOOKUP(A259,PlayerStats!$B$1:$Z$999,MATCH("xAG",PlayerStats!$B$2:$Z$2,0),0),0)</f>
        <v>0</v>
      </c>
      <c r="R259" s="32">
        <f>IFERROR(VLOOKUP(B259,PlayerStats!$B$1:$Z$999,MATCH("xAG",PlayerStats!$B$2:$Z$2,0),0),0)</f>
        <v>0</v>
      </c>
      <c r="S259" s="32">
        <f>IFERROR(VLOOKUP(C259,PlayerStats!$B$1:$Z$999,MATCH("xAG",PlayerStats!$B$2:$Z$2,0),0),0)</f>
        <v>0</v>
      </c>
      <c r="T259" s="32">
        <f>IFERROR(VLOOKUP(D259,PlayerStats!$B$1:$Z$999,MATCH("xAG",PlayerStats!$B$2:$Z$2,0),0),0)</f>
        <v>0</v>
      </c>
      <c r="U259" s="40">
        <f t="shared" ref="U259:U322" si="18">Q259+R259+S259+T259</f>
        <v>0</v>
      </c>
      <c r="V259" s="42">
        <f t="shared" ref="V259:V322" si="19">IFERROR(VLOOKUP(A259,$X$1:$Y$1000,MATCH("total_points",$X$1:$Y$1,0),0),"")</f>
        <v>0</v>
      </c>
      <c r="X259" s="43" t="str">
        <f>API!M259&amp;" "&amp;API!V259</f>
        <v>Remi Matthews</v>
      </c>
      <c r="Y259" s="43">
        <f>API!AC259</f>
        <v>0</v>
      </c>
    </row>
    <row r="260" spans="1:25">
      <c r="A260" s="32" t="str">
        <f>IF([1]FINAL!A260=0,"",[1]FINAL!A260)</f>
        <v>James Tomkins</v>
      </c>
      <c r="B260" s="32" t="str">
        <f>IF([1]FINAL!B260=0,"",[1]FINAL!B260)</f>
        <v>Tomkins</v>
      </c>
      <c r="C260" s="32" t="str">
        <f>IF([1]FINAL!C260=0,"",[1]FINAL!C260)</f>
        <v/>
      </c>
      <c r="D260" s="32" t="str">
        <f>IF([1]FINAL!D260=0,"",[1]FINAL!D260)</f>
        <v/>
      </c>
      <c r="E260" s="43" t="str">
        <f>[1]FINAL!M260</f>
        <v>CRY</v>
      </c>
      <c r="F260" s="44">
        <f>IFERROR(VLOOKUP($E260,Table2!$B$1:$C$21,MATCH("MP",Table2!$B$1:$C$1,0),0),"")</f>
        <v>1</v>
      </c>
      <c r="G260" s="33">
        <f>IFERROR(VLOOKUP(A260,PlayingTime!$B$1:$Z$999,MATCH("Min",PlayingTime!$B$2:$Z$2,0),0),0)</f>
        <v>1</v>
      </c>
      <c r="H260" s="33">
        <f>IFERROR(VLOOKUP(B260,PlayingTime!$B$1:$Z$999,MATCH("Min",PlayingTime!$B$2:$Z$2,0),0),0)</f>
        <v>0</v>
      </c>
      <c r="I260" s="33">
        <f>IFERROR(VLOOKUP(C260,PlayingTime!$B$1:$Z$999,MATCH("Min",PlayingTime!$B$2:$Z$2,0),0),0)</f>
        <v>0</v>
      </c>
      <c r="J260" s="33">
        <f>IFERROR(VLOOKUP(D260,PlayingTime!$B$1:$Z$999,MATCH("Min",PlayingTime!$B$2:$Z$2,0),0),0)</f>
        <v>0</v>
      </c>
      <c r="K260" s="38">
        <f t="shared" si="16"/>
        <v>1</v>
      </c>
      <c r="L260" s="32">
        <f>IFERROR(VLOOKUP(A260,PlayerStats!$B$1:$Z$999,MATCH("xG",PlayerStats!$B$2:$Z$2,0),0),0)</f>
        <v>0</v>
      </c>
      <c r="M260" s="32">
        <f>IFERROR(VLOOKUP(B260,PlayerStats!$B$1:$Z$999,MATCH("xG",PlayerStats!$B$2:$Z$2,0),0),0)</f>
        <v>0</v>
      </c>
      <c r="N260" s="32">
        <f>IFERROR(VLOOKUP(C260,PlayerStats!$B$1:$Z$999,MATCH("xG",PlayerStats!$B$2:$Z$2,0),0),0)</f>
        <v>0</v>
      </c>
      <c r="O260" s="32">
        <f>IFERROR(VLOOKUP(D260,PlayerStats!$B$1:$Z$999,MATCH("xG",PlayerStats!$B$2:$Z$2,0),0),0)</f>
        <v>0</v>
      </c>
      <c r="P260" s="40">
        <f t="shared" si="17"/>
        <v>0</v>
      </c>
      <c r="Q260" s="32">
        <f>IFERROR(VLOOKUP(A260,PlayerStats!$B$1:$Z$999,MATCH("xAG",PlayerStats!$B$2:$Z$2,0),0),0)</f>
        <v>0</v>
      </c>
      <c r="R260" s="32">
        <f>IFERROR(VLOOKUP(B260,PlayerStats!$B$1:$Z$999,MATCH("xAG",PlayerStats!$B$2:$Z$2,0),0),0)</f>
        <v>0</v>
      </c>
      <c r="S260" s="32">
        <f>IFERROR(VLOOKUP(C260,PlayerStats!$B$1:$Z$999,MATCH("xAG",PlayerStats!$B$2:$Z$2,0),0),0)</f>
        <v>0</v>
      </c>
      <c r="T260" s="32">
        <f>IFERROR(VLOOKUP(D260,PlayerStats!$B$1:$Z$999,MATCH("xAG",PlayerStats!$B$2:$Z$2,0),0),0)</f>
        <v>0</v>
      </c>
      <c r="U260" s="40">
        <f t="shared" si="18"/>
        <v>0</v>
      </c>
      <c r="V260" s="42">
        <f t="shared" si="19"/>
        <v>1</v>
      </c>
      <c r="X260" s="43" t="str">
        <f>API!M260&amp;" "&amp;API!V260</f>
        <v>Tyrick Mitchell</v>
      </c>
      <c r="Y260" s="43">
        <f>API!AC260</f>
        <v>8</v>
      </c>
    </row>
    <row r="261" spans="1:25">
      <c r="A261" s="32" t="str">
        <f>IF([1]FINAL!A261=0,"",[1]FINAL!A261)</f>
        <v>Armando Broja</v>
      </c>
      <c r="B261" s="32" t="str">
        <f>IF([1]FINAL!B261=0,"",[1]FINAL!B261)</f>
        <v>Broja</v>
      </c>
      <c r="C261" s="32" t="str">
        <f>IF([1]FINAL!C261=0,"",[1]FINAL!C261)</f>
        <v/>
      </c>
      <c r="D261" s="32" t="str">
        <f>IF([1]FINAL!D261=0,"",[1]FINAL!D261)</f>
        <v/>
      </c>
      <c r="E261" s="43" t="str">
        <f>[1]FINAL!M261</f>
        <v>CHE</v>
      </c>
      <c r="F261" s="44">
        <f>IFERROR(VLOOKUP($E261,Table2!$B$1:$C$21,MATCH("MP",Table2!$B$1:$C$1,0),0),"")</f>
        <v>1</v>
      </c>
      <c r="G261" s="33">
        <f>IFERROR(VLOOKUP(A261,PlayingTime!$B$1:$Z$999,MATCH("Min",PlayingTime!$B$2:$Z$2,0),0),0)</f>
        <v>0</v>
      </c>
      <c r="H261" s="33">
        <f>IFERROR(VLOOKUP(B261,PlayingTime!$B$1:$Z$999,MATCH("Min",PlayingTime!$B$2:$Z$2,0),0),0)</f>
        <v>0</v>
      </c>
      <c r="I261" s="33">
        <f>IFERROR(VLOOKUP(C261,PlayingTime!$B$1:$Z$999,MATCH("Min",PlayingTime!$B$2:$Z$2,0),0),0)</f>
        <v>0</v>
      </c>
      <c r="J261" s="33">
        <f>IFERROR(VLOOKUP(D261,PlayingTime!$B$1:$Z$999,MATCH("Min",PlayingTime!$B$2:$Z$2,0),0),0)</f>
        <v>0</v>
      </c>
      <c r="K261" s="38">
        <f t="shared" si="16"/>
        <v>0</v>
      </c>
      <c r="L261" s="32">
        <f>IFERROR(VLOOKUP(A261,PlayerStats!$B$1:$Z$999,MATCH("xG",PlayerStats!$B$2:$Z$2,0),0),0)</f>
        <v>0</v>
      </c>
      <c r="M261" s="32">
        <f>IFERROR(VLOOKUP(B261,PlayerStats!$B$1:$Z$999,MATCH("xG",PlayerStats!$B$2:$Z$2,0),0),0)</f>
        <v>0</v>
      </c>
      <c r="N261" s="32">
        <f>IFERROR(VLOOKUP(C261,PlayerStats!$B$1:$Z$999,MATCH("xG",PlayerStats!$B$2:$Z$2,0),0),0)</f>
        <v>0</v>
      </c>
      <c r="O261" s="32">
        <f>IFERROR(VLOOKUP(D261,PlayerStats!$B$1:$Z$999,MATCH("xG",PlayerStats!$B$2:$Z$2,0),0),0)</f>
        <v>0</v>
      </c>
      <c r="P261" s="40">
        <f t="shared" si="17"/>
        <v>0</v>
      </c>
      <c r="Q261" s="32">
        <f>IFERROR(VLOOKUP(A261,PlayerStats!$B$1:$Z$999,MATCH("xAG",PlayerStats!$B$2:$Z$2,0),0),0)</f>
        <v>0</v>
      </c>
      <c r="R261" s="32">
        <f>IFERROR(VLOOKUP(B261,PlayerStats!$B$1:$Z$999,MATCH("xAG",PlayerStats!$B$2:$Z$2,0),0),0)</f>
        <v>0</v>
      </c>
      <c r="S261" s="32">
        <f>IFERROR(VLOOKUP(C261,PlayerStats!$B$1:$Z$999,MATCH("xAG",PlayerStats!$B$2:$Z$2,0),0),0)</f>
        <v>0</v>
      </c>
      <c r="T261" s="32">
        <f>IFERROR(VLOOKUP(D261,PlayerStats!$B$1:$Z$999,MATCH("xAG",PlayerStats!$B$2:$Z$2,0),0),0)</f>
        <v>0</v>
      </c>
      <c r="U261" s="40">
        <f t="shared" si="18"/>
        <v>0</v>
      </c>
      <c r="V261" s="42">
        <f t="shared" si="19"/>
        <v>0</v>
      </c>
      <c r="X261" s="43" t="str">
        <f>API!M261&amp;" "&amp;API!V261</f>
        <v>Jake O'Brien</v>
      </c>
      <c r="Y261" s="43">
        <f>API!AC261</f>
        <v>0</v>
      </c>
    </row>
    <row r="262" spans="1:25">
      <c r="A262" s="32" t="str">
        <f>IF([1]FINAL!A262=0,"",[1]FINAL!A262)</f>
        <v>Jean-Philippe Mateta</v>
      </c>
      <c r="B262" s="32" t="str">
        <f>IF([1]FINAL!B262=0,"",[1]FINAL!B262)</f>
        <v>Mateta</v>
      </c>
      <c r="C262" s="32" t="str">
        <f>IF([1]FINAL!C262=0,"",[1]FINAL!C262)</f>
        <v/>
      </c>
      <c r="D262" s="32" t="str">
        <f>IF([1]FINAL!D262=0,"",[1]FINAL!D262)</f>
        <v/>
      </c>
      <c r="E262" s="43" t="str">
        <f>[1]FINAL!M262</f>
        <v>CRY</v>
      </c>
      <c r="F262" s="44">
        <f>IFERROR(VLOOKUP($E262,Table2!$B$1:$C$21,MATCH("MP",Table2!$B$1:$C$1,0),0),"")</f>
        <v>1</v>
      </c>
      <c r="G262" s="33">
        <f>IFERROR(VLOOKUP(A262,PlayingTime!$B$1:$Z$999,MATCH("Min",PlayingTime!$B$2:$Z$2,0),0),0)</f>
        <v>0</v>
      </c>
      <c r="H262" s="33">
        <f>IFERROR(VLOOKUP(B262,PlayingTime!$B$1:$Z$999,MATCH("Min",PlayingTime!$B$2:$Z$2,0),0),0)</f>
        <v>0</v>
      </c>
      <c r="I262" s="33">
        <f>IFERROR(VLOOKUP(C262,PlayingTime!$B$1:$Z$999,MATCH("Min",PlayingTime!$B$2:$Z$2,0),0),0)</f>
        <v>0</v>
      </c>
      <c r="J262" s="33">
        <f>IFERROR(VLOOKUP(D262,PlayingTime!$B$1:$Z$999,MATCH("Min",PlayingTime!$B$2:$Z$2,0),0),0)</f>
        <v>0</v>
      </c>
      <c r="K262" s="38">
        <f t="shared" si="16"/>
        <v>0</v>
      </c>
      <c r="L262" s="32">
        <f>IFERROR(VLOOKUP(A262,PlayerStats!$B$1:$Z$999,MATCH("xG",PlayerStats!$B$2:$Z$2,0),0),0)</f>
        <v>0</v>
      </c>
      <c r="M262" s="32">
        <f>IFERROR(VLOOKUP(B262,PlayerStats!$B$1:$Z$999,MATCH("xG",PlayerStats!$B$2:$Z$2,0),0),0)</f>
        <v>0</v>
      </c>
      <c r="N262" s="32">
        <f>IFERROR(VLOOKUP(C262,PlayerStats!$B$1:$Z$999,MATCH("xG",PlayerStats!$B$2:$Z$2,0),0),0)</f>
        <v>0</v>
      </c>
      <c r="O262" s="32">
        <f>IFERROR(VLOOKUP(D262,PlayerStats!$B$1:$Z$999,MATCH("xG",PlayerStats!$B$2:$Z$2,0),0),0)</f>
        <v>0</v>
      </c>
      <c r="P262" s="40">
        <f t="shared" si="17"/>
        <v>0</v>
      </c>
      <c r="Q262" s="32">
        <f>IFERROR(VLOOKUP(A262,PlayerStats!$B$1:$Z$999,MATCH("xAG",PlayerStats!$B$2:$Z$2,0),0),0)</f>
        <v>0</v>
      </c>
      <c r="R262" s="32">
        <f>IFERROR(VLOOKUP(B262,PlayerStats!$B$1:$Z$999,MATCH("xAG",PlayerStats!$B$2:$Z$2,0),0),0)</f>
        <v>0</v>
      </c>
      <c r="S262" s="32">
        <f>IFERROR(VLOOKUP(C262,PlayerStats!$B$1:$Z$999,MATCH("xAG",PlayerStats!$B$2:$Z$2,0),0),0)</f>
        <v>0</v>
      </c>
      <c r="T262" s="32">
        <f>IFERROR(VLOOKUP(D262,PlayerStats!$B$1:$Z$999,MATCH("xAG",PlayerStats!$B$2:$Z$2,0),0),0)</f>
        <v>0</v>
      </c>
      <c r="U262" s="40">
        <f t="shared" si="18"/>
        <v>0</v>
      </c>
      <c r="V262" s="42">
        <f t="shared" si="19"/>
        <v>0</v>
      </c>
      <c r="X262" s="43" t="str">
        <f>API!M262&amp;" "&amp;API!V262</f>
        <v>Michael Olise</v>
      </c>
      <c r="Y262" s="43">
        <f>API!AC262</f>
        <v>0</v>
      </c>
    </row>
    <row r="263" spans="1:25">
      <c r="A263" s="32" t="str">
        <f>IF([1]FINAL!A263=0,"",[1]FINAL!A263)</f>
        <v>Frederico Rodrigues de Paula Santos</v>
      </c>
      <c r="B263" s="32" t="str">
        <f>IF([1]FINAL!B263=0,"",[1]FINAL!B263)</f>
        <v>Fred</v>
      </c>
      <c r="C263" s="32" t="str">
        <f>IF([1]FINAL!C263=0,"",[1]FINAL!C263)</f>
        <v/>
      </c>
      <c r="D263" s="32" t="str">
        <f>IF([1]FINAL!D263=0,"",[1]FINAL!D263)</f>
        <v/>
      </c>
      <c r="E263" s="43" t="str">
        <f>[1]FINAL!M263</f>
        <v>MUN</v>
      </c>
      <c r="F263" s="44">
        <f>IFERROR(VLOOKUP($E263,Table2!$B$1:$C$21,MATCH("MP",Table2!$B$1:$C$1,0),0),"")</f>
        <v>1</v>
      </c>
      <c r="G263" s="33">
        <f>IFERROR(VLOOKUP(A263,PlayingTime!$B$1:$Z$999,MATCH("Min",PlayingTime!$B$2:$Z$2,0),0),0)</f>
        <v>0</v>
      </c>
      <c r="H263" s="33">
        <f>IFERROR(VLOOKUP(B263,PlayingTime!$B$1:$Z$999,MATCH("Min",PlayingTime!$B$2:$Z$2,0),0),0)</f>
        <v>0</v>
      </c>
      <c r="I263" s="33">
        <f>IFERROR(VLOOKUP(C263,PlayingTime!$B$1:$Z$999,MATCH("Min",PlayingTime!$B$2:$Z$2,0),0),0)</f>
        <v>0</v>
      </c>
      <c r="J263" s="33">
        <f>IFERROR(VLOOKUP(D263,PlayingTime!$B$1:$Z$999,MATCH("Min",PlayingTime!$B$2:$Z$2,0),0),0)</f>
        <v>0</v>
      </c>
      <c r="K263" s="38">
        <f t="shared" si="16"/>
        <v>0</v>
      </c>
      <c r="L263" s="32">
        <f>IFERROR(VLOOKUP(A263,PlayerStats!$B$1:$Z$999,MATCH("xG",PlayerStats!$B$2:$Z$2,0),0),0)</f>
        <v>0</v>
      </c>
      <c r="M263" s="32">
        <f>IFERROR(VLOOKUP(B263,PlayerStats!$B$1:$Z$999,MATCH("xG",PlayerStats!$B$2:$Z$2,0),0),0)</f>
        <v>0</v>
      </c>
      <c r="N263" s="32">
        <f>IFERROR(VLOOKUP(C263,PlayerStats!$B$1:$Z$999,MATCH("xG",PlayerStats!$B$2:$Z$2,0),0),0)</f>
        <v>0</v>
      </c>
      <c r="O263" s="32">
        <f>IFERROR(VLOOKUP(D263,PlayerStats!$B$1:$Z$999,MATCH("xG",PlayerStats!$B$2:$Z$2,0),0),0)</f>
        <v>0</v>
      </c>
      <c r="P263" s="40">
        <f t="shared" si="17"/>
        <v>0</v>
      </c>
      <c r="Q263" s="32">
        <f>IFERROR(VLOOKUP(A263,PlayerStats!$B$1:$Z$999,MATCH("xAG",PlayerStats!$B$2:$Z$2,0),0),0)</f>
        <v>0</v>
      </c>
      <c r="R263" s="32">
        <f>IFERROR(VLOOKUP(B263,PlayerStats!$B$1:$Z$999,MATCH("xAG",PlayerStats!$B$2:$Z$2,0),0),0)</f>
        <v>0</v>
      </c>
      <c r="S263" s="32">
        <f>IFERROR(VLOOKUP(C263,PlayerStats!$B$1:$Z$999,MATCH("xAG",PlayerStats!$B$2:$Z$2,0),0),0)</f>
        <v>0</v>
      </c>
      <c r="T263" s="32">
        <f>IFERROR(VLOOKUP(D263,PlayerStats!$B$1:$Z$999,MATCH("xAG",PlayerStats!$B$2:$Z$2,0),0),0)</f>
        <v>0</v>
      </c>
      <c r="U263" s="40">
        <f t="shared" si="18"/>
        <v>0</v>
      </c>
      <c r="V263" s="42">
        <f t="shared" si="19"/>
        <v>0</v>
      </c>
      <c r="X263" s="43" t="str">
        <f>API!M263&amp;" "&amp;API!V263</f>
        <v>Luke Plange</v>
      </c>
      <c r="Y263" s="43">
        <f>API!AC263</f>
        <v>0</v>
      </c>
    </row>
    <row r="264" spans="1:25">
      <c r="A264" s="32" t="str">
        <f>IF([1]FINAL!A264=0,"",[1]FINAL!A264)</f>
        <v>Eric Dier</v>
      </c>
      <c r="B264" s="32" t="str">
        <f>IF([1]FINAL!B264=0,"",[1]FINAL!B264)</f>
        <v>Dier</v>
      </c>
      <c r="C264" s="32" t="str">
        <f>IF([1]FINAL!C264=0,"",[1]FINAL!C264)</f>
        <v/>
      </c>
      <c r="D264" s="32" t="str">
        <f>IF([1]FINAL!D264=0,"",[1]FINAL!D264)</f>
        <v/>
      </c>
      <c r="E264" s="43" t="str">
        <f>[1]FINAL!M264</f>
        <v>TOT</v>
      </c>
      <c r="F264" s="44">
        <f>IFERROR(VLOOKUP($E264,Table2!$B$1:$C$21,MATCH("MP",Table2!$B$1:$C$1,0),0),"")</f>
        <v>1</v>
      </c>
      <c r="G264" s="33">
        <f>IFERROR(VLOOKUP(A264,PlayingTime!$B$1:$Z$999,MATCH("Min",PlayingTime!$B$2:$Z$2,0),0),0)</f>
        <v>0</v>
      </c>
      <c r="H264" s="33">
        <f>IFERROR(VLOOKUP(B264,PlayingTime!$B$1:$Z$999,MATCH("Min",PlayingTime!$B$2:$Z$2,0),0),0)</f>
        <v>0</v>
      </c>
      <c r="I264" s="33">
        <f>IFERROR(VLOOKUP(C264,PlayingTime!$B$1:$Z$999,MATCH("Min",PlayingTime!$B$2:$Z$2,0),0),0)</f>
        <v>0</v>
      </c>
      <c r="J264" s="33">
        <f>IFERROR(VLOOKUP(D264,PlayingTime!$B$1:$Z$999,MATCH("Min",PlayingTime!$B$2:$Z$2,0),0),0)</f>
        <v>0</v>
      </c>
      <c r="K264" s="38">
        <f t="shared" si="16"/>
        <v>0</v>
      </c>
      <c r="L264" s="32">
        <f>IFERROR(VLOOKUP(A264,PlayerStats!$B$1:$Z$999,MATCH("xG",PlayerStats!$B$2:$Z$2,0),0),0)</f>
        <v>0</v>
      </c>
      <c r="M264" s="32">
        <f>IFERROR(VLOOKUP(B264,PlayerStats!$B$1:$Z$999,MATCH("xG",PlayerStats!$B$2:$Z$2,0),0),0)</f>
        <v>0</v>
      </c>
      <c r="N264" s="32">
        <f>IFERROR(VLOOKUP(C264,PlayerStats!$B$1:$Z$999,MATCH("xG",PlayerStats!$B$2:$Z$2,0),0),0)</f>
        <v>0</v>
      </c>
      <c r="O264" s="32">
        <f>IFERROR(VLOOKUP(D264,PlayerStats!$B$1:$Z$999,MATCH("xG",PlayerStats!$B$2:$Z$2,0),0),0)</f>
        <v>0</v>
      </c>
      <c r="P264" s="40">
        <f t="shared" si="17"/>
        <v>0</v>
      </c>
      <c r="Q264" s="32">
        <f>IFERROR(VLOOKUP(A264,PlayerStats!$B$1:$Z$999,MATCH("xAG",PlayerStats!$B$2:$Z$2,0),0),0)</f>
        <v>0</v>
      </c>
      <c r="R264" s="32">
        <f>IFERROR(VLOOKUP(B264,PlayerStats!$B$1:$Z$999,MATCH("xAG",PlayerStats!$B$2:$Z$2,0),0),0)</f>
        <v>0</v>
      </c>
      <c r="S264" s="32">
        <f>IFERROR(VLOOKUP(C264,PlayerStats!$B$1:$Z$999,MATCH("xAG",PlayerStats!$B$2:$Z$2,0),0),0)</f>
        <v>0</v>
      </c>
      <c r="T264" s="32">
        <f>IFERROR(VLOOKUP(D264,PlayerStats!$B$1:$Z$999,MATCH("xAG",PlayerStats!$B$2:$Z$2,0),0),0)</f>
        <v>0</v>
      </c>
      <c r="U264" s="40">
        <f t="shared" si="18"/>
        <v>0</v>
      </c>
      <c r="V264" s="42">
        <f t="shared" si="19"/>
        <v>0</v>
      </c>
      <c r="X264" s="43" t="str">
        <f>API!M264&amp;" "&amp;API!V264</f>
        <v>Chris Richards</v>
      </c>
      <c r="Y264" s="43">
        <f>API!AC264</f>
        <v>0</v>
      </c>
    </row>
    <row r="265" spans="1:25">
      <c r="A265" s="32" t="str">
        <f>IF([1]FINAL!A265=0,"",[1]FINAL!A265)</f>
        <v>Maxwel Cornet</v>
      </c>
      <c r="B265" s="32" t="str">
        <f>IF([1]FINAL!B265=0,"",[1]FINAL!B265)</f>
        <v>Cornet</v>
      </c>
      <c r="C265" s="32" t="str">
        <f>IF([1]FINAL!C265=0,"",[1]FINAL!C265)</f>
        <v/>
      </c>
      <c r="D265" s="32" t="str">
        <f>IF([1]FINAL!D265=0,"",[1]FINAL!D265)</f>
        <v/>
      </c>
      <c r="E265" s="43" t="str">
        <f>[1]FINAL!M265</f>
        <v>WHU</v>
      </c>
      <c r="F265" s="44">
        <f>IFERROR(VLOOKUP($E265,Table2!$B$1:$C$21,MATCH("MP",Table2!$B$1:$C$1,0),0),"")</f>
        <v>1</v>
      </c>
      <c r="G265" s="33">
        <f>IFERROR(VLOOKUP(A265,PlayingTime!$B$1:$Z$999,MATCH("Min",PlayingTime!$B$2:$Z$2,0),0),0)</f>
        <v>1</v>
      </c>
      <c r="H265" s="33">
        <f>IFERROR(VLOOKUP(B265,PlayingTime!$B$1:$Z$999,MATCH("Min",PlayingTime!$B$2:$Z$2,0),0),0)</f>
        <v>0</v>
      </c>
      <c r="I265" s="33">
        <f>IFERROR(VLOOKUP(C265,PlayingTime!$B$1:$Z$999,MATCH("Min",PlayingTime!$B$2:$Z$2,0),0),0)</f>
        <v>0</v>
      </c>
      <c r="J265" s="33">
        <f>IFERROR(VLOOKUP(D265,PlayingTime!$B$1:$Z$999,MATCH("Min",PlayingTime!$B$2:$Z$2,0),0),0)</f>
        <v>0</v>
      </c>
      <c r="K265" s="38">
        <f t="shared" si="16"/>
        <v>1</v>
      </c>
      <c r="L265" s="32">
        <f>IFERROR(VLOOKUP(A265,PlayerStats!$B$1:$Z$999,MATCH("xG",PlayerStats!$B$2:$Z$2,0),0),0)</f>
        <v>0</v>
      </c>
      <c r="M265" s="32">
        <f>IFERROR(VLOOKUP(B265,PlayerStats!$B$1:$Z$999,MATCH("xG",PlayerStats!$B$2:$Z$2,0),0),0)</f>
        <v>0</v>
      </c>
      <c r="N265" s="32">
        <f>IFERROR(VLOOKUP(C265,PlayerStats!$B$1:$Z$999,MATCH("xG",PlayerStats!$B$2:$Z$2,0),0),0)</f>
        <v>0</v>
      </c>
      <c r="O265" s="32">
        <f>IFERROR(VLOOKUP(D265,PlayerStats!$B$1:$Z$999,MATCH("xG",PlayerStats!$B$2:$Z$2,0),0),0)</f>
        <v>0</v>
      </c>
      <c r="P265" s="40">
        <f t="shared" si="17"/>
        <v>0</v>
      </c>
      <c r="Q265" s="32">
        <f>IFERROR(VLOOKUP(A265,PlayerStats!$B$1:$Z$999,MATCH("xAG",PlayerStats!$B$2:$Z$2,0),0),0)</f>
        <v>0</v>
      </c>
      <c r="R265" s="32">
        <f>IFERROR(VLOOKUP(B265,PlayerStats!$B$1:$Z$999,MATCH("xAG",PlayerStats!$B$2:$Z$2,0),0),0)</f>
        <v>0</v>
      </c>
      <c r="S265" s="32">
        <f>IFERROR(VLOOKUP(C265,PlayerStats!$B$1:$Z$999,MATCH("xAG",PlayerStats!$B$2:$Z$2,0),0),0)</f>
        <v>0</v>
      </c>
      <c r="T265" s="32">
        <f>IFERROR(VLOOKUP(D265,PlayerStats!$B$1:$Z$999,MATCH("xAG",PlayerStats!$B$2:$Z$2,0),0),0)</f>
        <v>0</v>
      </c>
      <c r="U265" s="40">
        <f t="shared" si="18"/>
        <v>0</v>
      </c>
      <c r="V265" s="42">
        <f t="shared" si="19"/>
        <v>1</v>
      </c>
      <c r="X265" s="43" t="str">
        <f>API!M265&amp;" "&amp;API!V265</f>
        <v>Jairo Riedewald</v>
      </c>
      <c r="Y265" s="43">
        <f>API!AC265</f>
        <v>0</v>
      </c>
    </row>
    <row r="266" spans="1:25">
      <c r="A266" s="32" t="str">
        <f>IF([1]FINAL!A266=0,"",[1]FINAL!A266)</f>
        <v>Rodrigo Bentancur</v>
      </c>
      <c r="B266" s="32" t="str">
        <f>IF([1]FINAL!B266=0,"",[1]FINAL!B266)</f>
        <v>Bentancur</v>
      </c>
      <c r="C266" s="32" t="str">
        <f>IF([1]FINAL!C266=0,"",[1]FINAL!C266)</f>
        <v/>
      </c>
      <c r="D266" s="32" t="str">
        <f>IF([1]FINAL!D266=0,"",[1]FINAL!D266)</f>
        <v/>
      </c>
      <c r="E266" s="43" t="str">
        <f>[1]FINAL!M266</f>
        <v>TOT</v>
      </c>
      <c r="F266" s="44">
        <f>IFERROR(VLOOKUP($E266,Table2!$B$1:$C$21,MATCH("MP",Table2!$B$1:$C$1,0),0),"")</f>
        <v>1</v>
      </c>
      <c r="G266" s="33">
        <f>IFERROR(VLOOKUP(A266,PlayingTime!$B$1:$Z$999,MATCH("Min",PlayingTime!$B$2:$Z$2,0),0),0)</f>
        <v>0</v>
      </c>
      <c r="H266" s="33">
        <f>IFERROR(VLOOKUP(B266,PlayingTime!$B$1:$Z$999,MATCH("Min",PlayingTime!$B$2:$Z$2,0),0),0)</f>
        <v>0</v>
      </c>
      <c r="I266" s="33">
        <f>IFERROR(VLOOKUP(C266,PlayingTime!$B$1:$Z$999,MATCH("Min",PlayingTime!$B$2:$Z$2,0),0),0)</f>
        <v>0</v>
      </c>
      <c r="J266" s="33">
        <f>IFERROR(VLOOKUP(D266,PlayingTime!$B$1:$Z$999,MATCH("Min",PlayingTime!$B$2:$Z$2,0),0),0)</f>
        <v>0</v>
      </c>
      <c r="K266" s="38">
        <f t="shared" si="16"/>
        <v>0</v>
      </c>
      <c r="L266" s="32">
        <f>IFERROR(VLOOKUP(A266,PlayerStats!$B$1:$Z$999,MATCH("xG",PlayerStats!$B$2:$Z$2,0),0),0)</f>
        <v>0</v>
      </c>
      <c r="M266" s="32">
        <f>IFERROR(VLOOKUP(B266,PlayerStats!$B$1:$Z$999,MATCH("xG",PlayerStats!$B$2:$Z$2,0),0),0)</f>
        <v>0</v>
      </c>
      <c r="N266" s="32">
        <f>IFERROR(VLOOKUP(C266,PlayerStats!$B$1:$Z$999,MATCH("xG",PlayerStats!$B$2:$Z$2,0),0),0)</f>
        <v>0</v>
      </c>
      <c r="O266" s="32">
        <f>IFERROR(VLOOKUP(D266,PlayerStats!$B$1:$Z$999,MATCH("xG",PlayerStats!$B$2:$Z$2,0),0),0)</f>
        <v>0</v>
      </c>
      <c r="P266" s="40">
        <f t="shared" si="17"/>
        <v>0</v>
      </c>
      <c r="Q266" s="32">
        <f>IFERROR(VLOOKUP(A266,PlayerStats!$B$1:$Z$999,MATCH("xAG",PlayerStats!$B$2:$Z$2,0),0),0)</f>
        <v>0</v>
      </c>
      <c r="R266" s="32">
        <f>IFERROR(VLOOKUP(B266,PlayerStats!$B$1:$Z$999,MATCH("xAG",PlayerStats!$B$2:$Z$2,0),0),0)</f>
        <v>0</v>
      </c>
      <c r="S266" s="32">
        <f>IFERROR(VLOOKUP(C266,PlayerStats!$B$1:$Z$999,MATCH("xAG",PlayerStats!$B$2:$Z$2,0),0),0)</f>
        <v>0</v>
      </c>
      <c r="T266" s="32">
        <f>IFERROR(VLOOKUP(D266,PlayerStats!$B$1:$Z$999,MATCH("xAG",PlayerStats!$B$2:$Z$2,0),0),0)</f>
        <v>0</v>
      </c>
      <c r="U266" s="40">
        <f t="shared" si="18"/>
        <v>0</v>
      </c>
      <c r="V266" s="42">
        <f t="shared" si="19"/>
        <v>0</v>
      </c>
      <c r="X266" s="43" t="str">
        <f>API!M266&amp;" "&amp;API!V266</f>
        <v>Jeffrey Schlupp</v>
      </c>
      <c r="Y266" s="43">
        <f>API!AC266</f>
        <v>3</v>
      </c>
    </row>
    <row r="267" spans="1:25">
      <c r="A267" s="32" t="str">
        <f>IF([1]FINAL!A267=0,"",[1]FINAL!A267)</f>
        <v>Joel Matip</v>
      </c>
      <c r="B267" s="32" t="str">
        <f>IF([1]FINAL!B267=0,"",[1]FINAL!B267)</f>
        <v>Matip</v>
      </c>
      <c r="C267" s="32" t="str">
        <f>IF([1]FINAL!C267=0,"",[1]FINAL!C267)</f>
        <v>Joël Matip</v>
      </c>
      <c r="D267" s="32" t="str">
        <f>IF([1]FINAL!D267=0,"",[1]FINAL!D267)</f>
        <v/>
      </c>
      <c r="E267" s="43" t="str">
        <f>[1]FINAL!M267</f>
        <v>LIV</v>
      </c>
      <c r="F267" s="44">
        <f>IFERROR(VLOOKUP($E267,Table2!$B$1:$C$21,MATCH("MP",Table2!$B$1:$C$1,0),0),"")</f>
        <v>1</v>
      </c>
      <c r="G267" s="33">
        <f>IFERROR(VLOOKUP(A267,PlayingTime!$B$1:$Z$999,MATCH("Min",PlayingTime!$B$2:$Z$2,0),0),0)</f>
        <v>0</v>
      </c>
      <c r="H267" s="33">
        <f>IFERROR(VLOOKUP(B267,PlayingTime!$B$1:$Z$999,MATCH("Min",PlayingTime!$B$2:$Z$2,0),0),0)</f>
        <v>0</v>
      </c>
      <c r="I267" s="33">
        <f>IFERROR(VLOOKUP(C267,PlayingTime!$B$1:$Z$999,MATCH("Min",PlayingTime!$B$2:$Z$2,0),0),0)</f>
        <v>0</v>
      </c>
      <c r="J267" s="33">
        <f>IFERROR(VLOOKUP(D267,PlayingTime!$B$1:$Z$999,MATCH("Min",PlayingTime!$B$2:$Z$2,0),0),0)</f>
        <v>0</v>
      </c>
      <c r="K267" s="38">
        <f t="shared" si="16"/>
        <v>0</v>
      </c>
      <c r="L267" s="32">
        <f>IFERROR(VLOOKUP(A267,PlayerStats!$B$1:$Z$999,MATCH("xG",PlayerStats!$B$2:$Z$2,0),0),0)</f>
        <v>0</v>
      </c>
      <c r="M267" s="32">
        <f>IFERROR(VLOOKUP(B267,PlayerStats!$B$1:$Z$999,MATCH("xG",PlayerStats!$B$2:$Z$2,0),0),0)</f>
        <v>0</v>
      </c>
      <c r="N267" s="32">
        <f>IFERROR(VLOOKUP(C267,PlayerStats!$B$1:$Z$999,MATCH("xG",PlayerStats!$B$2:$Z$2,0),0),0)</f>
        <v>0</v>
      </c>
      <c r="O267" s="32">
        <f>IFERROR(VLOOKUP(D267,PlayerStats!$B$1:$Z$999,MATCH("xG",PlayerStats!$B$2:$Z$2,0),0),0)</f>
        <v>0</v>
      </c>
      <c r="P267" s="40">
        <f t="shared" si="17"/>
        <v>0</v>
      </c>
      <c r="Q267" s="32">
        <f>IFERROR(VLOOKUP(A267,PlayerStats!$B$1:$Z$999,MATCH("xAG",PlayerStats!$B$2:$Z$2,0),0),0)</f>
        <v>0</v>
      </c>
      <c r="R267" s="32">
        <f>IFERROR(VLOOKUP(B267,PlayerStats!$B$1:$Z$999,MATCH("xAG",PlayerStats!$B$2:$Z$2,0),0),0)</f>
        <v>0</v>
      </c>
      <c r="S267" s="32">
        <f>IFERROR(VLOOKUP(C267,PlayerStats!$B$1:$Z$999,MATCH("xAG",PlayerStats!$B$2:$Z$2,0),0),0)</f>
        <v>0</v>
      </c>
      <c r="T267" s="32">
        <f>IFERROR(VLOOKUP(D267,PlayerStats!$B$1:$Z$999,MATCH("xAG",PlayerStats!$B$2:$Z$2,0),0),0)</f>
        <v>0</v>
      </c>
      <c r="U267" s="40">
        <f t="shared" si="18"/>
        <v>0</v>
      </c>
      <c r="V267" s="42">
        <f t="shared" si="19"/>
        <v>0</v>
      </c>
      <c r="X267" s="43" t="str">
        <f>API!M267&amp;" "&amp;API!V267</f>
        <v>James Tomkins</v>
      </c>
      <c r="Y267" s="43">
        <f>API!AC267</f>
        <v>1</v>
      </c>
    </row>
    <row r="268" spans="1:25">
      <c r="A268" s="32" t="str">
        <f>IF([1]FINAL!A268=0,"",[1]FINAL!A268)</f>
        <v>Robin Olsen</v>
      </c>
      <c r="B268" s="32" t="str">
        <f>IF([1]FINAL!B268=0,"",[1]FINAL!B268)</f>
        <v>Olsen</v>
      </c>
      <c r="C268" s="32" t="str">
        <f>IF([1]FINAL!C268=0,"",[1]FINAL!C268)</f>
        <v/>
      </c>
      <c r="D268" s="32" t="str">
        <f>IF([1]FINAL!D268=0,"",[1]FINAL!D268)</f>
        <v/>
      </c>
      <c r="E268" s="43" t="str">
        <f>[1]FINAL!M268</f>
        <v>AVL</v>
      </c>
      <c r="F268" s="44">
        <f>IFERROR(VLOOKUP($E268,Table2!$B$1:$C$21,MATCH("MP",Table2!$B$1:$C$1,0),0),"")</f>
        <v>1</v>
      </c>
      <c r="G268" s="33">
        <f>IFERROR(VLOOKUP(A268,PlayingTime!$B$1:$Z$999,MATCH("Min",PlayingTime!$B$2:$Z$2,0),0),0)</f>
        <v>0</v>
      </c>
      <c r="H268" s="33">
        <f>IFERROR(VLOOKUP(B268,PlayingTime!$B$1:$Z$999,MATCH("Min",PlayingTime!$B$2:$Z$2,0),0),0)</f>
        <v>0</v>
      </c>
      <c r="I268" s="33">
        <f>IFERROR(VLOOKUP(C268,PlayingTime!$B$1:$Z$999,MATCH("Min",PlayingTime!$B$2:$Z$2,0),0),0)</f>
        <v>0</v>
      </c>
      <c r="J268" s="33">
        <f>IFERROR(VLOOKUP(D268,PlayingTime!$B$1:$Z$999,MATCH("Min",PlayingTime!$B$2:$Z$2,0),0),0)</f>
        <v>0</v>
      </c>
      <c r="K268" s="38">
        <f t="shared" si="16"/>
        <v>0</v>
      </c>
      <c r="L268" s="32">
        <f>IFERROR(VLOOKUP(A268,PlayerStats!$B$1:$Z$999,MATCH("xG",PlayerStats!$B$2:$Z$2,0),0),0)</f>
        <v>0</v>
      </c>
      <c r="M268" s="32">
        <f>IFERROR(VLOOKUP(B268,PlayerStats!$B$1:$Z$999,MATCH("xG",PlayerStats!$B$2:$Z$2,0),0),0)</f>
        <v>0</v>
      </c>
      <c r="N268" s="32">
        <f>IFERROR(VLOOKUP(C268,PlayerStats!$B$1:$Z$999,MATCH("xG",PlayerStats!$B$2:$Z$2,0),0),0)</f>
        <v>0</v>
      </c>
      <c r="O268" s="32">
        <f>IFERROR(VLOOKUP(D268,PlayerStats!$B$1:$Z$999,MATCH("xG",PlayerStats!$B$2:$Z$2,0),0),0)</f>
        <v>0</v>
      </c>
      <c r="P268" s="40">
        <f t="shared" si="17"/>
        <v>0</v>
      </c>
      <c r="Q268" s="32">
        <f>IFERROR(VLOOKUP(A268,PlayerStats!$B$1:$Z$999,MATCH("xAG",PlayerStats!$B$2:$Z$2,0),0),0)</f>
        <v>0</v>
      </c>
      <c r="R268" s="32">
        <f>IFERROR(VLOOKUP(B268,PlayerStats!$B$1:$Z$999,MATCH("xAG",PlayerStats!$B$2:$Z$2,0),0),0)</f>
        <v>0</v>
      </c>
      <c r="S268" s="32">
        <f>IFERROR(VLOOKUP(C268,PlayerStats!$B$1:$Z$999,MATCH("xAG",PlayerStats!$B$2:$Z$2,0),0),0)</f>
        <v>0</v>
      </c>
      <c r="T268" s="32">
        <f>IFERROR(VLOOKUP(D268,PlayerStats!$B$1:$Z$999,MATCH("xAG",PlayerStats!$B$2:$Z$2,0),0),0)</f>
        <v>0</v>
      </c>
      <c r="U268" s="40">
        <f t="shared" si="18"/>
        <v>0</v>
      </c>
      <c r="V268" s="42">
        <f t="shared" si="19"/>
        <v>0</v>
      </c>
      <c r="X268" s="43" t="str">
        <f>API!M268&amp;" "&amp;API!V268</f>
        <v>Joel Ward</v>
      </c>
      <c r="Y268" s="43">
        <f>API!AC268</f>
        <v>6</v>
      </c>
    </row>
    <row r="269" spans="1:25">
      <c r="A269" s="32" t="str">
        <f>IF([1]FINAL!A269=0,"",[1]FINAL!A269)</f>
        <v>Lukasz Fabianski</v>
      </c>
      <c r="B269" s="32" t="str">
        <f>IF([1]FINAL!B269=0,"",[1]FINAL!B269)</f>
        <v>Fabianski</v>
      </c>
      <c r="C269" s="32" t="str">
        <f>IF([1]FINAL!C269=0,"",[1]FINAL!C269)</f>
        <v>Łukasz Fabiański</v>
      </c>
      <c r="D269" s="32" t="str">
        <f>IF([1]FINAL!D269=0,"",[1]FINAL!D269)</f>
        <v/>
      </c>
      <c r="E269" s="43" t="str">
        <f>[1]FINAL!M269</f>
        <v>WHU</v>
      </c>
      <c r="F269" s="44">
        <f>IFERROR(VLOOKUP($E269,Table2!$B$1:$C$21,MATCH("MP",Table2!$B$1:$C$1,0),0),"")</f>
        <v>1</v>
      </c>
      <c r="G269" s="33">
        <f>IFERROR(VLOOKUP(A269,PlayingTime!$B$1:$Z$999,MATCH("Min",PlayingTime!$B$2:$Z$2,0),0),0)</f>
        <v>0</v>
      </c>
      <c r="H269" s="33">
        <f>IFERROR(VLOOKUP(B269,PlayingTime!$B$1:$Z$999,MATCH("Min",PlayingTime!$B$2:$Z$2,0),0),0)</f>
        <v>0</v>
      </c>
      <c r="I269" s="33">
        <f>IFERROR(VLOOKUP(C269,PlayingTime!$B$1:$Z$999,MATCH("Min",PlayingTime!$B$2:$Z$2,0),0),0)</f>
        <v>0</v>
      </c>
      <c r="J269" s="33">
        <f>IFERROR(VLOOKUP(D269,PlayingTime!$B$1:$Z$999,MATCH("Min",PlayingTime!$B$2:$Z$2,0),0),0)</f>
        <v>0</v>
      </c>
      <c r="K269" s="38">
        <f t="shared" si="16"/>
        <v>0</v>
      </c>
      <c r="L269" s="32">
        <f>IFERROR(VLOOKUP(A269,PlayerStats!$B$1:$Z$999,MATCH("xG",PlayerStats!$B$2:$Z$2,0),0),0)</f>
        <v>0</v>
      </c>
      <c r="M269" s="32">
        <f>IFERROR(VLOOKUP(B269,PlayerStats!$B$1:$Z$999,MATCH("xG",PlayerStats!$B$2:$Z$2,0),0),0)</f>
        <v>0</v>
      </c>
      <c r="N269" s="32">
        <f>IFERROR(VLOOKUP(C269,PlayerStats!$B$1:$Z$999,MATCH("xG",PlayerStats!$B$2:$Z$2,0),0),0)</f>
        <v>0</v>
      </c>
      <c r="O269" s="32">
        <f>IFERROR(VLOOKUP(D269,PlayerStats!$B$1:$Z$999,MATCH("xG",PlayerStats!$B$2:$Z$2,0),0),0)</f>
        <v>0</v>
      </c>
      <c r="P269" s="40">
        <f t="shared" si="17"/>
        <v>0</v>
      </c>
      <c r="Q269" s="32">
        <f>IFERROR(VLOOKUP(A269,PlayerStats!$B$1:$Z$999,MATCH("xAG",PlayerStats!$B$2:$Z$2,0),0),0)</f>
        <v>0</v>
      </c>
      <c r="R269" s="32">
        <f>IFERROR(VLOOKUP(B269,PlayerStats!$B$1:$Z$999,MATCH("xAG",PlayerStats!$B$2:$Z$2,0),0),0)</f>
        <v>0</v>
      </c>
      <c r="S269" s="32">
        <f>IFERROR(VLOOKUP(C269,PlayerStats!$B$1:$Z$999,MATCH("xAG",PlayerStats!$B$2:$Z$2,0),0),0)</f>
        <v>0</v>
      </c>
      <c r="T269" s="32">
        <f>IFERROR(VLOOKUP(D269,PlayerStats!$B$1:$Z$999,MATCH("xAG",PlayerStats!$B$2:$Z$2,0),0),0)</f>
        <v>0</v>
      </c>
      <c r="U269" s="40">
        <f t="shared" si="18"/>
        <v>0</v>
      </c>
      <c r="V269" s="42">
        <f t="shared" si="19"/>
        <v>0</v>
      </c>
      <c r="X269" s="43" t="str">
        <f>API!M269&amp;" "&amp;API!V269</f>
        <v>Joe Whitworth</v>
      </c>
      <c r="Y269" s="43">
        <f>API!AC269</f>
        <v>0</v>
      </c>
    </row>
    <row r="270" spans="1:25">
      <c r="A270" s="32" t="str">
        <f>IF([1]FINAL!A270=0,"",[1]FINAL!A270)</f>
        <v>Bertrand Traoré</v>
      </c>
      <c r="B270" s="32" t="str">
        <f>IF([1]FINAL!B270=0,"",[1]FINAL!B270)</f>
        <v>Bertrand Traoré</v>
      </c>
      <c r="C270" s="32" t="str">
        <f>IF([1]FINAL!C270=0,"",[1]FINAL!C270)</f>
        <v/>
      </c>
      <c r="D270" s="32" t="str">
        <f>IF([1]FINAL!D270=0,"",[1]FINAL!D270)</f>
        <v/>
      </c>
      <c r="E270" s="43" t="str">
        <f>[1]FINAL!M270</f>
        <v>AVL</v>
      </c>
      <c r="F270" s="44">
        <f>IFERROR(VLOOKUP($E270,Table2!$B$1:$C$21,MATCH("MP",Table2!$B$1:$C$1,0),0),"")</f>
        <v>1</v>
      </c>
      <c r="G270" s="33">
        <f>IFERROR(VLOOKUP(A270,PlayingTime!$B$1:$Z$999,MATCH("Min",PlayingTime!$B$2:$Z$2,0),0),0)</f>
        <v>0</v>
      </c>
      <c r="H270" s="33">
        <f>IFERROR(VLOOKUP(B270,PlayingTime!$B$1:$Z$999,MATCH("Min",PlayingTime!$B$2:$Z$2,0),0),0)</f>
        <v>0</v>
      </c>
      <c r="I270" s="33">
        <f>IFERROR(VLOOKUP(C270,PlayingTime!$B$1:$Z$999,MATCH("Min",PlayingTime!$B$2:$Z$2,0),0),0)</f>
        <v>0</v>
      </c>
      <c r="J270" s="33">
        <f>IFERROR(VLOOKUP(D270,PlayingTime!$B$1:$Z$999,MATCH("Min",PlayingTime!$B$2:$Z$2,0),0),0)</f>
        <v>0</v>
      </c>
      <c r="K270" s="38">
        <f t="shared" si="16"/>
        <v>0</v>
      </c>
      <c r="L270" s="32">
        <f>IFERROR(VLOOKUP(A270,PlayerStats!$B$1:$Z$999,MATCH("xG",PlayerStats!$B$2:$Z$2,0),0),0)</f>
        <v>0</v>
      </c>
      <c r="M270" s="32">
        <f>IFERROR(VLOOKUP(B270,PlayerStats!$B$1:$Z$999,MATCH("xG",PlayerStats!$B$2:$Z$2,0),0),0)</f>
        <v>0</v>
      </c>
      <c r="N270" s="32">
        <f>IFERROR(VLOOKUP(C270,PlayerStats!$B$1:$Z$999,MATCH("xG",PlayerStats!$B$2:$Z$2,0),0),0)</f>
        <v>0</v>
      </c>
      <c r="O270" s="32">
        <f>IFERROR(VLOOKUP(D270,PlayerStats!$B$1:$Z$999,MATCH("xG",PlayerStats!$B$2:$Z$2,0),0),0)</f>
        <v>0</v>
      </c>
      <c r="P270" s="40">
        <f t="shared" si="17"/>
        <v>0</v>
      </c>
      <c r="Q270" s="32">
        <f>IFERROR(VLOOKUP(A270,PlayerStats!$B$1:$Z$999,MATCH("xAG",PlayerStats!$B$2:$Z$2,0),0),0)</f>
        <v>0</v>
      </c>
      <c r="R270" s="32">
        <f>IFERROR(VLOOKUP(B270,PlayerStats!$B$1:$Z$999,MATCH("xAG",PlayerStats!$B$2:$Z$2,0),0),0)</f>
        <v>0</v>
      </c>
      <c r="S270" s="32">
        <f>IFERROR(VLOOKUP(C270,PlayerStats!$B$1:$Z$999,MATCH("xAG",PlayerStats!$B$2:$Z$2,0),0),0)</f>
        <v>0</v>
      </c>
      <c r="T270" s="32">
        <f>IFERROR(VLOOKUP(D270,PlayerStats!$B$1:$Z$999,MATCH("xAG",PlayerStats!$B$2:$Z$2,0),0),0)</f>
        <v>0</v>
      </c>
      <c r="U270" s="40">
        <f t="shared" si="18"/>
        <v>0</v>
      </c>
      <c r="V270" s="42">
        <f t="shared" si="19"/>
        <v>0</v>
      </c>
      <c r="X270" s="43" t="str">
        <f>API!M270&amp;" "&amp;API!V270</f>
        <v>Matheus França de Oliveira</v>
      </c>
      <c r="Y270" s="43">
        <f>API!AC270</f>
        <v>0</v>
      </c>
    </row>
    <row r="271" spans="1:25">
      <c r="A271" s="32" t="str">
        <f>IF([1]FINAL!A271=0,"",[1]FINAL!A271)</f>
        <v>Adam Lallana</v>
      </c>
      <c r="B271" s="32" t="str">
        <f>IF([1]FINAL!B271=0,"",[1]FINAL!B271)</f>
        <v>Lallana</v>
      </c>
      <c r="C271" s="32" t="str">
        <f>IF([1]FINAL!C271=0,"",[1]FINAL!C271)</f>
        <v/>
      </c>
      <c r="D271" s="32" t="str">
        <f>IF([1]FINAL!D271=0,"",[1]FINAL!D271)</f>
        <v/>
      </c>
      <c r="E271" s="43" t="str">
        <f>[1]FINAL!M271</f>
        <v>BHA</v>
      </c>
      <c r="F271" s="44">
        <f>IFERROR(VLOOKUP($E271,Table2!$B$1:$C$21,MATCH("MP",Table2!$B$1:$C$1,0),0),"")</f>
        <v>1</v>
      </c>
      <c r="G271" s="33">
        <f>IFERROR(VLOOKUP(A271,PlayingTime!$B$1:$Z$999,MATCH("Min",PlayingTime!$B$2:$Z$2,0),0),0)</f>
        <v>0</v>
      </c>
      <c r="H271" s="33">
        <f>IFERROR(VLOOKUP(B271,PlayingTime!$B$1:$Z$999,MATCH("Min",PlayingTime!$B$2:$Z$2,0),0),0)</f>
        <v>0</v>
      </c>
      <c r="I271" s="33">
        <f>IFERROR(VLOOKUP(C271,PlayingTime!$B$1:$Z$999,MATCH("Min",PlayingTime!$B$2:$Z$2,0),0),0)</f>
        <v>0</v>
      </c>
      <c r="J271" s="33">
        <f>IFERROR(VLOOKUP(D271,PlayingTime!$B$1:$Z$999,MATCH("Min",PlayingTime!$B$2:$Z$2,0),0),0)</f>
        <v>0</v>
      </c>
      <c r="K271" s="38">
        <f t="shared" si="16"/>
        <v>0</v>
      </c>
      <c r="L271" s="32">
        <f>IFERROR(VLOOKUP(A271,PlayerStats!$B$1:$Z$999,MATCH("xG",PlayerStats!$B$2:$Z$2,0),0),0)</f>
        <v>0</v>
      </c>
      <c r="M271" s="32">
        <f>IFERROR(VLOOKUP(B271,PlayerStats!$B$1:$Z$999,MATCH("xG",PlayerStats!$B$2:$Z$2,0),0),0)</f>
        <v>0</v>
      </c>
      <c r="N271" s="32">
        <f>IFERROR(VLOOKUP(C271,PlayerStats!$B$1:$Z$999,MATCH("xG",PlayerStats!$B$2:$Z$2,0),0),0)</f>
        <v>0</v>
      </c>
      <c r="O271" s="32">
        <f>IFERROR(VLOOKUP(D271,PlayerStats!$B$1:$Z$999,MATCH("xG",PlayerStats!$B$2:$Z$2,0),0),0)</f>
        <v>0</v>
      </c>
      <c r="P271" s="40">
        <f t="shared" si="17"/>
        <v>0</v>
      </c>
      <c r="Q271" s="32">
        <f>IFERROR(VLOOKUP(A271,PlayerStats!$B$1:$Z$999,MATCH("xAG",PlayerStats!$B$2:$Z$2,0),0),0)</f>
        <v>0</v>
      </c>
      <c r="R271" s="32">
        <f>IFERROR(VLOOKUP(B271,PlayerStats!$B$1:$Z$999,MATCH("xAG",PlayerStats!$B$2:$Z$2,0),0),0)</f>
        <v>0</v>
      </c>
      <c r="S271" s="32">
        <f>IFERROR(VLOOKUP(C271,PlayerStats!$B$1:$Z$999,MATCH("xAG",PlayerStats!$B$2:$Z$2,0),0),0)</f>
        <v>0</v>
      </c>
      <c r="T271" s="32">
        <f>IFERROR(VLOOKUP(D271,PlayerStats!$B$1:$Z$999,MATCH("xAG",PlayerStats!$B$2:$Z$2,0),0),0)</f>
        <v>0</v>
      </c>
      <c r="U271" s="40">
        <f t="shared" si="18"/>
        <v>0</v>
      </c>
      <c r="V271" s="42">
        <f t="shared" si="19"/>
        <v>0</v>
      </c>
      <c r="X271" s="43" t="str">
        <f>API!M271&amp;" "&amp;API!V271</f>
        <v>Jesurun Rak-Sakyi</v>
      </c>
      <c r="Y271" s="43">
        <f>API!AC271</f>
        <v>0</v>
      </c>
    </row>
    <row r="272" spans="1:25">
      <c r="A272" s="32" t="str">
        <f>IF([1]FINAL!A272=0,"",[1]FINAL!A272)</f>
        <v>Gianluca Scamacca</v>
      </c>
      <c r="B272" s="32" t="str">
        <f>IF([1]FINAL!B272=0,"",[1]FINAL!B272)</f>
        <v>Scamacca</v>
      </c>
      <c r="C272" s="32" t="str">
        <f>IF([1]FINAL!C272=0,"",[1]FINAL!C272)</f>
        <v/>
      </c>
      <c r="D272" s="32" t="str">
        <f>IF([1]FINAL!D272=0,"",[1]FINAL!D272)</f>
        <v/>
      </c>
      <c r="E272" s="43" t="str">
        <f>[1]FINAL!M272</f>
        <v>WHU</v>
      </c>
      <c r="F272" s="44">
        <f>IFERROR(VLOOKUP($E272,Table2!$B$1:$C$21,MATCH("MP",Table2!$B$1:$C$1,0),0),"")</f>
        <v>1</v>
      </c>
      <c r="G272" s="33">
        <f>IFERROR(VLOOKUP(A272,PlayingTime!$B$1:$Z$999,MATCH("Min",PlayingTime!$B$2:$Z$2,0),0),0)</f>
        <v>0</v>
      </c>
      <c r="H272" s="33">
        <f>IFERROR(VLOOKUP(B272,PlayingTime!$B$1:$Z$999,MATCH("Min",PlayingTime!$B$2:$Z$2,0),0),0)</f>
        <v>0</v>
      </c>
      <c r="I272" s="33">
        <f>IFERROR(VLOOKUP(C272,PlayingTime!$B$1:$Z$999,MATCH("Min",PlayingTime!$B$2:$Z$2,0),0),0)</f>
        <v>0</v>
      </c>
      <c r="J272" s="33">
        <f>IFERROR(VLOOKUP(D272,PlayingTime!$B$1:$Z$999,MATCH("Min",PlayingTime!$B$2:$Z$2,0),0),0)</f>
        <v>0</v>
      </c>
      <c r="K272" s="38">
        <f t="shared" si="16"/>
        <v>0</v>
      </c>
      <c r="L272" s="32">
        <f>IFERROR(VLOOKUP(A272,PlayerStats!$B$1:$Z$999,MATCH("xG",PlayerStats!$B$2:$Z$2,0),0),0)</f>
        <v>0</v>
      </c>
      <c r="M272" s="32">
        <f>IFERROR(VLOOKUP(B272,PlayerStats!$B$1:$Z$999,MATCH("xG",PlayerStats!$B$2:$Z$2,0),0),0)</f>
        <v>0</v>
      </c>
      <c r="N272" s="32">
        <f>IFERROR(VLOOKUP(C272,PlayerStats!$B$1:$Z$999,MATCH("xG",PlayerStats!$B$2:$Z$2,0),0),0)</f>
        <v>0</v>
      </c>
      <c r="O272" s="32">
        <f>IFERROR(VLOOKUP(D272,PlayerStats!$B$1:$Z$999,MATCH("xG",PlayerStats!$B$2:$Z$2,0),0),0)</f>
        <v>0</v>
      </c>
      <c r="P272" s="40">
        <f t="shared" si="17"/>
        <v>0</v>
      </c>
      <c r="Q272" s="32">
        <f>IFERROR(VLOOKUP(A272,PlayerStats!$B$1:$Z$999,MATCH("xAG",PlayerStats!$B$2:$Z$2,0),0),0)</f>
        <v>0</v>
      </c>
      <c r="R272" s="32">
        <f>IFERROR(VLOOKUP(B272,PlayerStats!$B$1:$Z$999,MATCH("xAG",PlayerStats!$B$2:$Z$2,0),0),0)</f>
        <v>0</v>
      </c>
      <c r="S272" s="32">
        <f>IFERROR(VLOOKUP(C272,PlayerStats!$B$1:$Z$999,MATCH("xAG",PlayerStats!$B$2:$Z$2,0),0),0)</f>
        <v>0</v>
      </c>
      <c r="T272" s="32">
        <f>IFERROR(VLOOKUP(D272,PlayerStats!$B$1:$Z$999,MATCH("xAG",PlayerStats!$B$2:$Z$2,0),0),0)</f>
        <v>0</v>
      </c>
      <c r="U272" s="40">
        <f t="shared" si="18"/>
        <v>0</v>
      </c>
      <c r="V272" s="42">
        <f t="shared" si="19"/>
        <v>0</v>
      </c>
      <c r="X272" s="43" t="str">
        <f>API!M272&amp;" "&amp;API!V272</f>
        <v>John-Kymani Gordon</v>
      </c>
      <c r="Y272" s="43">
        <f>API!AC272</f>
        <v>0</v>
      </c>
    </row>
    <row r="273" spans="1:25">
      <c r="A273" s="32" t="str">
        <f>IF([1]FINAL!A273=0,"",[1]FINAL!A273)</f>
        <v>Josh Dasilva</v>
      </c>
      <c r="B273" s="32" t="str">
        <f>IF([1]FINAL!B273=0,"",[1]FINAL!B273)</f>
        <v>Dasilva</v>
      </c>
      <c r="C273" s="32" t="str">
        <f>IF([1]FINAL!C273=0,"",[1]FINAL!C273)</f>
        <v>Pelenda Joshua Da Silva</v>
      </c>
      <c r="D273" s="32" t="str">
        <f>IF([1]FINAL!D273=0,"",[1]FINAL!D273)</f>
        <v/>
      </c>
      <c r="E273" s="43" t="str">
        <f>[1]FINAL!M273</f>
        <v>BRE</v>
      </c>
      <c r="F273" s="44">
        <f>IFERROR(VLOOKUP($E273,Table2!$B$1:$C$21,MATCH("MP",Table2!$B$1:$C$1,0),0),"")</f>
        <v>1</v>
      </c>
      <c r="G273" s="33">
        <f>IFERROR(VLOOKUP(A273,PlayingTime!$B$1:$Z$999,MATCH("Min",PlayingTime!$B$2:$Z$2,0),0),0)</f>
        <v>0</v>
      </c>
      <c r="H273" s="33">
        <f>IFERROR(VLOOKUP(B273,PlayingTime!$B$1:$Z$999,MATCH("Min",PlayingTime!$B$2:$Z$2,0),0),0)</f>
        <v>0</v>
      </c>
      <c r="I273" s="33">
        <f>IFERROR(VLOOKUP(C273,PlayingTime!$B$1:$Z$999,MATCH("Min",PlayingTime!$B$2:$Z$2,0),0),0)</f>
        <v>0</v>
      </c>
      <c r="J273" s="33">
        <f>IFERROR(VLOOKUP(D273,PlayingTime!$B$1:$Z$999,MATCH("Min",PlayingTime!$B$2:$Z$2,0),0),0)</f>
        <v>0</v>
      </c>
      <c r="K273" s="38">
        <f t="shared" si="16"/>
        <v>0</v>
      </c>
      <c r="L273" s="32">
        <f>IFERROR(VLOOKUP(A273,PlayerStats!$B$1:$Z$999,MATCH("xG",PlayerStats!$B$2:$Z$2,0),0),0)</f>
        <v>0</v>
      </c>
      <c r="M273" s="32">
        <f>IFERROR(VLOOKUP(B273,PlayerStats!$B$1:$Z$999,MATCH("xG",PlayerStats!$B$2:$Z$2,0),0),0)</f>
        <v>0</v>
      </c>
      <c r="N273" s="32">
        <f>IFERROR(VLOOKUP(C273,PlayerStats!$B$1:$Z$999,MATCH("xG",PlayerStats!$B$2:$Z$2,0),0),0)</f>
        <v>0</v>
      </c>
      <c r="O273" s="32">
        <f>IFERROR(VLOOKUP(D273,PlayerStats!$B$1:$Z$999,MATCH("xG",PlayerStats!$B$2:$Z$2,0),0),0)</f>
        <v>0</v>
      </c>
      <c r="P273" s="40">
        <f t="shared" si="17"/>
        <v>0</v>
      </c>
      <c r="Q273" s="32">
        <f>IFERROR(VLOOKUP(A273,PlayerStats!$B$1:$Z$999,MATCH("xAG",PlayerStats!$B$2:$Z$2,0),0),0)</f>
        <v>0</v>
      </c>
      <c r="R273" s="32">
        <f>IFERROR(VLOOKUP(B273,PlayerStats!$B$1:$Z$999,MATCH("xAG",PlayerStats!$B$2:$Z$2,0),0),0)</f>
        <v>0</v>
      </c>
      <c r="S273" s="32">
        <f>IFERROR(VLOOKUP(C273,PlayerStats!$B$1:$Z$999,MATCH("xAG",PlayerStats!$B$2:$Z$2,0),0),0)</f>
        <v>0</v>
      </c>
      <c r="T273" s="32">
        <f>IFERROR(VLOOKUP(D273,PlayerStats!$B$1:$Z$999,MATCH("xAG",PlayerStats!$B$2:$Z$2,0),0),0)</f>
        <v>0</v>
      </c>
      <c r="U273" s="40">
        <f t="shared" si="18"/>
        <v>0</v>
      </c>
      <c r="V273" s="42">
        <f t="shared" si="19"/>
        <v>0</v>
      </c>
      <c r="X273" s="43" t="str">
        <f>API!M273&amp;" "&amp;API!V273</f>
        <v>André Tavares Gomes</v>
      </c>
      <c r="Y273" s="43">
        <f>API!AC273</f>
        <v>0</v>
      </c>
    </row>
    <row r="274" spans="1:25">
      <c r="A274" s="32" t="str">
        <f>IF([1]FINAL!A274=0,"",[1]FINAL!A274)</f>
        <v>Kalvin Phillips</v>
      </c>
      <c r="B274" s="32" t="str">
        <f>IF([1]FINAL!B274=0,"",[1]FINAL!B274)</f>
        <v>Phillips</v>
      </c>
      <c r="C274" s="32" t="str">
        <f>IF([1]FINAL!C274=0,"",[1]FINAL!C274)</f>
        <v>K Phillips</v>
      </c>
      <c r="D274" s="32" t="str">
        <f>IF([1]FINAL!D274=0,"",[1]FINAL!D274)</f>
        <v/>
      </c>
      <c r="E274" s="43" t="str">
        <f>[1]FINAL!M274</f>
        <v>MCI</v>
      </c>
      <c r="F274" s="44">
        <f>IFERROR(VLOOKUP($E274,Table2!$B$1:$C$21,MATCH("MP",Table2!$B$1:$C$1,0),0),"")</f>
        <v>1</v>
      </c>
      <c r="G274" s="33">
        <f>IFERROR(VLOOKUP(A274,PlayingTime!$B$1:$Z$999,MATCH("Min",PlayingTime!$B$2:$Z$2,0),0),0)</f>
        <v>0</v>
      </c>
      <c r="H274" s="33">
        <f>IFERROR(VLOOKUP(B274,PlayingTime!$B$1:$Z$999,MATCH("Min",PlayingTime!$B$2:$Z$2,0),0),0)</f>
        <v>0</v>
      </c>
      <c r="I274" s="33">
        <f>IFERROR(VLOOKUP(C274,PlayingTime!$B$1:$Z$999,MATCH("Min",PlayingTime!$B$2:$Z$2,0),0),0)</f>
        <v>0</v>
      </c>
      <c r="J274" s="33">
        <f>IFERROR(VLOOKUP(D274,PlayingTime!$B$1:$Z$999,MATCH("Min",PlayingTime!$B$2:$Z$2,0),0),0)</f>
        <v>0</v>
      </c>
      <c r="K274" s="38">
        <f t="shared" si="16"/>
        <v>0</v>
      </c>
      <c r="L274" s="32">
        <f>IFERROR(VLOOKUP(A274,PlayerStats!$B$1:$Z$999,MATCH("xG",PlayerStats!$B$2:$Z$2,0),0),0)</f>
        <v>0</v>
      </c>
      <c r="M274" s="32">
        <f>IFERROR(VLOOKUP(B274,PlayerStats!$B$1:$Z$999,MATCH("xG",PlayerStats!$B$2:$Z$2,0),0),0)</f>
        <v>0</v>
      </c>
      <c r="N274" s="32">
        <f>IFERROR(VLOOKUP(C274,PlayerStats!$B$1:$Z$999,MATCH("xG",PlayerStats!$B$2:$Z$2,0),0),0)</f>
        <v>0</v>
      </c>
      <c r="O274" s="32">
        <f>IFERROR(VLOOKUP(D274,PlayerStats!$B$1:$Z$999,MATCH("xG",PlayerStats!$B$2:$Z$2,0),0),0)</f>
        <v>0</v>
      </c>
      <c r="P274" s="40">
        <f t="shared" si="17"/>
        <v>0</v>
      </c>
      <c r="Q274" s="32">
        <f>IFERROR(VLOOKUP(A274,PlayerStats!$B$1:$Z$999,MATCH("xAG",PlayerStats!$B$2:$Z$2,0),0),0)</f>
        <v>0</v>
      </c>
      <c r="R274" s="32">
        <f>IFERROR(VLOOKUP(B274,PlayerStats!$B$1:$Z$999,MATCH("xAG",PlayerStats!$B$2:$Z$2,0),0),0)</f>
        <v>0</v>
      </c>
      <c r="S274" s="32">
        <f>IFERROR(VLOOKUP(C274,PlayerStats!$B$1:$Z$999,MATCH("xAG",PlayerStats!$B$2:$Z$2,0),0),0)</f>
        <v>0</v>
      </c>
      <c r="T274" s="32">
        <f>IFERROR(VLOOKUP(D274,PlayerStats!$B$1:$Z$999,MATCH("xAG",PlayerStats!$B$2:$Z$2,0),0),0)</f>
        <v>0</v>
      </c>
      <c r="U274" s="40">
        <f t="shared" si="18"/>
        <v>0</v>
      </c>
      <c r="V274" s="42">
        <f t="shared" si="19"/>
        <v>0</v>
      </c>
      <c r="X274" s="43" t="str">
        <f>API!M274&amp;" "&amp;API!V274</f>
        <v>Jarrad Branthwaite</v>
      </c>
      <c r="Y274" s="43">
        <f>API!AC274</f>
        <v>0</v>
      </c>
    </row>
    <row r="275" spans="1:25">
      <c r="A275" s="32" t="str">
        <f>IF([1]FINAL!A275=0,"",[1]FINAL!A275)</f>
        <v>Seamus Coleman</v>
      </c>
      <c r="B275" s="32" t="str">
        <f>IF([1]FINAL!B275=0,"",[1]FINAL!B275)</f>
        <v>Coleman</v>
      </c>
      <c r="C275" s="32" t="str">
        <f>IF([1]FINAL!C275=0,"",[1]FINAL!C275)</f>
        <v>Séamus Coleman</v>
      </c>
      <c r="D275" s="32" t="str">
        <f>IF([1]FINAL!D275=0,"",[1]FINAL!D275)</f>
        <v/>
      </c>
      <c r="E275" s="43" t="str">
        <f>[1]FINAL!M275</f>
        <v>EVE</v>
      </c>
      <c r="F275" s="44">
        <f>IFERROR(VLOOKUP($E275,Table2!$B$1:$C$21,MATCH("MP",Table2!$B$1:$C$1,0),0),"")</f>
        <v>1</v>
      </c>
      <c r="G275" s="33">
        <f>IFERROR(VLOOKUP(A275,PlayingTime!$B$1:$Z$999,MATCH("Min",PlayingTime!$B$2:$Z$2,0),0),0)</f>
        <v>0</v>
      </c>
      <c r="H275" s="33">
        <f>IFERROR(VLOOKUP(B275,PlayingTime!$B$1:$Z$999,MATCH("Min",PlayingTime!$B$2:$Z$2,0),0),0)</f>
        <v>0</v>
      </c>
      <c r="I275" s="33">
        <f>IFERROR(VLOOKUP(C275,PlayingTime!$B$1:$Z$999,MATCH("Min",PlayingTime!$B$2:$Z$2,0),0),0)</f>
        <v>0</v>
      </c>
      <c r="J275" s="33">
        <f>IFERROR(VLOOKUP(D275,PlayingTime!$B$1:$Z$999,MATCH("Min",PlayingTime!$B$2:$Z$2,0),0),0)</f>
        <v>0</v>
      </c>
      <c r="K275" s="38">
        <f t="shared" si="16"/>
        <v>0</v>
      </c>
      <c r="L275" s="32">
        <f>IFERROR(VLOOKUP(A275,PlayerStats!$B$1:$Z$999,MATCH("xG",PlayerStats!$B$2:$Z$2,0),0),0)</f>
        <v>0</v>
      </c>
      <c r="M275" s="32">
        <f>IFERROR(VLOOKUP(B275,PlayerStats!$B$1:$Z$999,MATCH("xG",PlayerStats!$B$2:$Z$2,0),0),0)</f>
        <v>0</v>
      </c>
      <c r="N275" s="32">
        <f>IFERROR(VLOOKUP(C275,PlayerStats!$B$1:$Z$999,MATCH("xG",PlayerStats!$B$2:$Z$2,0),0),0)</f>
        <v>0</v>
      </c>
      <c r="O275" s="32">
        <f>IFERROR(VLOOKUP(D275,PlayerStats!$B$1:$Z$999,MATCH("xG",PlayerStats!$B$2:$Z$2,0),0),0)</f>
        <v>0</v>
      </c>
      <c r="P275" s="40">
        <f t="shared" si="17"/>
        <v>0</v>
      </c>
      <c r="Q275" s="32">
        <f>IFERROR(VLOOKUP(A275,PlayerStats!$B$1:$Z$999,MATCH("xAG",PlayerStats!$B$2:$Z$2,0),0),0)</f>
        <v>0</v>
      </c>
      <c r="R275" s="32">
        <f>IFERROR(VLOOKUP(B275,PlayerStats!$B$1:$Z$999,MATCH("xAG",PlayerStats!$B$2:$Z$2,0),0),0)</f>
        <v>0</v>
      </c>
      <c r="S275" s="32">
        <f>IFERROR(VLOOKUP(C275,PlayerStats!$B$1:$Z$999,MATCH("xAG",PlayerStats!$B$2:$Z$2,0),0),0)</f>
        <v>0</v>
      </c>
      <c r="T275" s="32">
        <f>IFERROR(VLOOKUP(D275,PlayerStats!$B$1:$Z$999,MATCH("xAG",PlayerStats!$B$2:$Z$2,0),0),0)</f>
        <v>0</v>
      </c>
      <c r="U275" s="40">
        <f t="shared" si="18"/>
        <v>0</v>
      </c>
      <c r="V275" s="42">
        <f t="shared" si="19"/>
        <v>0</v>
      </c>
      <c r="X275" s="43" t="str">
        <f>API!M275&amp;" "&amp;API!V275</f>
        <v>Dominic Calvert-Lewin</v>
      </c>
      <c r="Y275" s="43">
        <f>API!AC275</f>
        <v>0</v>
      </c>
    </row>
    <row r="276" spans="1:25">
      <c r="A276" s="32" t="str">
        <f>IF([1]FINAL!A276=0,"",[1]FINAL!A276)</f>
        <v>Emmanuel Dennis</v>
      </c>
      <c r="B276" s="32" t="str">
        <f>IF([1]FINAL!B276=0,"",[1]FINAL!B276)</f>
        <v>Dennis</v>
      </c>
      <c r="C276" s="32" t="str">
        <f>IF([1]FINAL!C276=0,"",[1]FINAL!C276)</f>
        <v>E Dennis</v>
      </c>
      <c r="D276" s="32" t="str">
        <f>IF([1]FINAL!D276=0,"",[1]FINAL!D276)</f>
        <v/>
      </c>
      <c r="E276" s="43" t="str">
        <f>[1]FINAL!M276</f>
        <v>NFO</v>
      </c>
      <c r="F276" s="44">
        <f>IFERROR(VLOOKUP($E276,Table2!$B$1:$C$21,MATCH("MP",Table2!$B$1:$C$1,0),0),"")</f>
        <v>1</v>
      </c>
      <c r="G276" s="33">
        <f>IFERROR(VLOOKUP(A276,PlayingTime!$B$1:$Z$999,MATCH("Min",PlayingTime!$B$2:$Z$2,0),0),0)</f>
        <v>0</v>
      </c>
      <c r="H276" s="33">
        <f>IFERROR(VLOOKUP(B276,PlayingTime!$B$1:$Z$999,MATCH("Min",PlayingTime!$B$2:$Z$2,0),0),0)</f>
        <v>0</v>
      </c>
      <c r="I276" s="33">
        <f>IFERROR(VLOOKUP(C276,PlayingTime!$B$1:$Z$999,MATCH("Min",PlayingTime!$B$2:$Z$2,0),0),0)</f>
        <v>0</v>
      </c>
      <c r="J276" s="33">
        <f>IFERROR(VLOOKUP(D276,PlayingTime!$B$1:$Z$999,MATCH("Min",PlayingTime!$B$2:$Z$2,0),0),0)</f>
        <v>0</v>
      </c>
      <c r="K276" s="38">
        <f t="shared" si="16"/>
        <v>0</v>
      </c>
      <c r="L276" s="32">
        <f>IFERROR(VLOOKUP(A276,PlayerStats!$B$1:$Z$999,MATCH("xG",PlayerStats!$B$2:$Z$2,0),0),0)</f>
        <v>0</v>
      </c>
      <c r="M276" s="32">
        <f>IFERROR(VLOOKUP(B276,PlayerStats!$B$1:$Z$999,MATCH("xG",PlayerStats!$B$2:$Z$2,0),0),0)</f>
        <v>0</v>
      </c>
      <c r="N276" s="32">
        <f>IFERROR(VLOOKUP(C276,PlayerStats!$B$1:$Z$999,MATCH("xG",PlayerStats!$B$2:$Z$2,0),0),0)</f>
        <v>0</v>
      </c>
      <c r="O276" s="32">
        <f>IFERROR(VLOOKUP(D276,PlayerStats!$B$1:$Z$999,MATCH("xG",PlayerStats!$B$2:$Z$2,0),0),0)</f>
        <v>0</v>
      </c>
      <c r="P276" s="40">
        <f t="shared" si="17"/>
        <v>0</v>
      </c>
      <c r="Q276" s="32">
        <f>IFERROR(VLOOKUP(A276,PlayerStats!$B$1:$Z$999,MATCH("xAG",PlayerStats!$B$2:$Z$2,0),0),0)</f>
        <v>0</v>
      </c>
      <c r="R276" s="32">
        <f>IFERROR(VLOOKUP(B276,PlayerStats!$B$1:$Z$999,MATCH("xAG",PlayerStats!$B$2:$Z$2,0),0),0)</f>
        <v>0</v>
      </c>
      <c r="S276" s="32">
        <f>IFERROR(VLOOKUP(C276,PlayerStats!$B$1:$Z$999,MATCH("xAG",PlayerStats!$B$2:$Z$2,0),0),0)</f>
        <v>0</v>
      </c>
      <c r="T276" s="32">
        <f>IFERROR(VLOOKUP(D276,PlayerStats!$B$1:$Z$999,MATCH("xAG",PlayerStats!$B$2:$Z$2,0),0),0)</f>
        <v>0</v>
      </c>
      <c r="U276" s="40">
        <f t="shared" si="18"/>
        <v>0</v>
      </c>
      <c r="V276" s="42">
        <f t="shared" si="19"/>
        <v>0</v>
      </c>
      <c r="X276" s="43" t="str">
        <f>API!M276&amp;" "&amp;API!V276</f>
        <v>Seamus Coleman</v>
      </c>
      <c r="Y276" s="43">
        <f>API!AC276</f>
        <v>0</v>
      </c>
    </row>
    <row r="277" spans="1:25">
      <c r="A277" s="32" t="str">
        <f>IF([1]FINAL!A277=0,"",[1]FINAL!A277)</f>
        <v>Keane Lewis-Potter</v>
      </c>
      <c r="B277" s="32" t="str">
        <f>IF([1]FINAL!B277=0,"",[1]FINAL!B277)</f>
        <v>Lewis-Potter</v>
      </c>
      <c r="C277" s="32" t="str">
        <f>IF([1]FINAL!C277=0,"",[1]FINAL!C277)</f>
        <v/>
      </c>
      <c r="D277" s="32" t="str">
        <f>IF([1]FINAL!D277=0,"",[1]FINAL!D277)</f>
        <v/>
      </c>
      <c r="E277" s="43" t="str">
        <f>[1]FINAL!M277</f>
        <v>BRE</v>
      </c>
      <c r="F277" s="44">
        <f>IFERROR(VLOOKUP($E277,Table2!$B$1:$C$21,MATCH("MP",Table2!$B$1:$C$1,0),0),"")</f>
        <v>1</v>
      </c>
      <c r="G277" s="33">
        <f>IFERROR(VLOOKUP(A277,PlayingTime!$B$1:$Z$999,MATCH("Min",PlayingTime!$B$2:$Z$2,0),0),0)</f>
        <v>0</v>
      </c>
      <c r="H277" s="33">
        <f>IFERROR(VLOOKUP(B277,PlayingTime!$B$1:$Z$999,MATCH("Min",PlayingTime!$B$2:$Z$2,0),0),0)</f>
        <v>0</v>
      </c>
      <c r="I277" s="33">
        <f>IFERROR(VLOOKUP(C277,PlayingTime!$B$1:$Z$999,MATCH("Min",PlayingTime!$B$2:$Z$2,0),0),0)</f>
        <v>0</v>
      </c>
      <c r="J277" s="33">
        <f>IFERROR(VLOOKUP(D277,PlayingTime!$B$1:$Z$999,MATCH("Min",PlayingTime!$B$2:$Z$2,0),0),0)</f>
        <v>0</v>
      </c>
      <c r="K277" s="38">
        <f t="shared" si="16"/>
        <v>0</v>
      </c>
      <c r="L277" s="32">
        <f>IFERROR(VLOOKUP(A277,PlayerStats!$B$1:$Z$999,MATCH("xG",PlayerStats!$B$2:$Z$2,0),0),0)</f>
        <v>0</v>
      </c>
      <c r="M277" s="32">
        <f>IFERROR(VLOOKUP(B277,PlayerStats!$B$1:$Z$999,MATCH("xG",PlayerStats!$B$2:$Z$2,0),0),0)</f>
        <v>0</v>
      </c>
      <c r="N277" s="32">
        <f>IFERROR(VLOOKUP(C277,PlayerStats!$B$1:$Z$999,MATCH("xG",PlayerStats!$B$2:$Z$2,0),0),0)</f>
        <v>0</v>
      </c>
      <c r="O277" s="32">
        <f>IFERROR(VLOOKUP(D277,PlayerStats!$B$1:$Z$999,MATCH("xG",PlayerStats!$B$2:$Z$2,0),0),0)</f>
        <v>0</v>
      </c>
      <c r="P277" s="40">
        <f t="shared" si="17"/>
        <v>0</v>
      </c>
      <c r="Q277" s="32">
        <f>IFERROR(VLOOKUP(A277,PlayerStats!$B$1:$Z$999,MATCH("xAG",PlayerStats!$B$2:$Z$2,0),0),0)</f>
        <v>0</v>
      </c>
      <c r="R277" s="32">
        <f>IFERROR(VLOOKUP(B277,PlayerStats!$B$1:$Z$999,MATCH("xAG",PlayerStats!$B$2:$Z$2,0),0),0)</f>
        <v>0</v>
      </c>
      <c r="S277" s="32">
        <f>IFERROR(VLOOKUP(C277,PlayerStats!$B$1:$Z$999,MATCH("xAG",PlayerStats!$B$2:$Z$2,0),0),0)</f>
        <v>0</v>
      </c>
      <c r="T277" s="32">
        <f>IFERROR(VLOOKUP(D277,PlayerStats!$B$1:$Z$999,MATCH("xAG",PlayerStats!$B$2:$Z$2,0),0),0)</f>
        <v>0</v>
      </c>
      <c r="U277" s="40">
        <f t="shared" si="18"/>
        <v>0</v>
      </c>
      <c r="V277" s="42">
        <f t="shared" si="19"/>
        <v>0</v>
      </c>
      <c r="X277" s="43" t="str">
        <f>API!M277&amp;" "&amp;API!V277</f>
        <v>Dele Alli</v>
      </c>
      <c r="Y277" s="43">
        <f>API!AC277</f>
        <v>0</v>
      </c>
    </row>
    <row r="278" spans="1:25">
      <c r="A278" s="32" t="str">
        <f>IF([1]FINAL!A278=0,"",[1]FINAL!A278)</f>
        <v>Tariq Lamptey</v>
      </c>
      <c r="B278" s="32" t="str">
        <f>IF([1]FINAL!B278=0,"",[1]FINAL!B278)</f>
        <v>Lamptey</v>
      </c>
      <c r="C278" s="32" t="str">
        <f>IF([1]FINAL!C278=0,"",[1]FINAL!C278)</f>
        <v/>
      </c>
      <c r="D278" s="32" t="str">
        <f>IF([1]FINAL!D278=0,"",[1]FINAL!D278)</f>
        <v/>
      </c>
      <c r="E278" s="43" t="str">
        <f>[1]FINAL!M278</f>
        <v>BHA</v>
      </c>
      <c r="F278" s="44">
        <f>IFERROR(VLOOKUP($E278,Table2!$B$1:$C$21,MATCH("MP",Table2!$B$1:$C$1,0),0),"")</f>
        <v>1</v>
      </c>
      <c r="G278" s="33">
        <f>IFERROR(VLOOKUP(A278,PlayingTime!$B$1:$Z$999,MATCH("Min",PlayingTime!$B$2:$Z$2,0),0),0)</f>
        <v>0</v>
      </c>
      <c r="H278" s="33">
        <f>IFERROR(VLOOKUP(B278,PlayingTime!$B$1:$Z$999,MATCH("Min",PlayingTime!$B$2:$Z$2,0),0),0)</f>
        <v>0</v>
      </c>
      <c r="I278" s="33">
        <f>IFERROR(VLOOKUP(C278,PlayingTime!$B$1:$Z$999,MATCH("Min",PlayingTime!$B$2:$Z$2,0),0),0)</f>
        <v>0</v>
      </c>
      <c r="J278" s="33">
        <f>IFERROR(VLOOKUP(D278,PlayingTime!$B$1:$Z$999,MATCH("Min",PlayingTime!$B$2:$Z$2,0),0),0)</f>
        <v>0</v>
      </c>
      <c r="K278" s="38">
        <f t="shared" si="16"/>
        <v>0</v>
      </c>
      <c r="L278" s="32">
        <f>IFERROR(VLOOKUP(A278,PlayerStats!$B$1:$Z$999,MATCH("xG",PlayerStats!$B$2:$Z$2,0),0),0)</f>
        <v>0</v>
      </c>
      <c r="M278" s="32">
        <f>IFERROR(VLOOKUP(B278,PlayerStats!$B$1:$Z$999,MATCH("xG",PlayerStats!$B$2:$Z$2,0),0),0)</f>
        <v>0</v>
      </c>
      <c r="N278" s="32">
        <f>IFERROR(VLOOKUP(C278,PlayerStats!$B$1:$Z$999,MATCH("xG",PlayerStats!$B$2:$Z$2,0),0),0)</f>
        <v>0</v>
      </c>
      <c r="O278" s="32">
        <f>IFERROR(VLOOKUP(D278,PlayerStats!$B$1:$Z$999,MATCH("xG",PlayerStats!$B$2:$Z$2,0),0),0)</f>
        <v>0</v>
      </c>
      <c r="P278" s="40">
        <f t="shared" si="17"/>
        <v>0</v>
      </c>
      <c r="Q278" s="32">
        <f>IFERROR(VLOOKUP(A278,PlayerStats!$B$1:$Z$999,MATCH("xAG",PlayerStats!$B$2:$Z$2,0),0),0)</f>
        <v>0</v>
      </c>
      <c r="R278" s="32">
        <f>IFERROR(VLOOKUP(B278,PlayerStats!$B$1:$Z$999,MATCH("xAG",PlayerStats!$B$2:$Z$2,0),0),0)</f>
        <v>0</v>
      </c>
      <c r="S278" s="32">
        <f>IFERROR(VLOOKUP(C278,PlayerStats!$B$1:$Z$999,MATCH("xAG",PlayerStats!$B$2:$Z$2,0),0),0)</f>
        <v>0</v>
      </c>
      <c r="T278" s="32">
        <f>IFERROR(VLOOKUP(D278,PlayerStats!$B$1:$Z$999,MATCH("xAG",PlayerStats!$B$2:$Z$2,0),0),0)</f>
        <v>0</v>
      </c>
      <c r="U278" s="40">
        <f t="shared" si="18"/>
        <v>0</v>
      </c>
      <c r="V278" s="42">
        <f t="shared" si="19"/>
        <v>0</v>
      </c>
      <c r="X278" s="43" t="str">
        <f>API!M278&amp;" "&amp;API!V278</f>
        <v>Abdoulaye Doucouré</v>
      </c>
      <c r="Y278" s="43">
        <f>API!AC278</f>
        <v>2</v>
      </c>
    </row>
    <row r="279" spans="1:25">
      <c r="A279" s="32" t="str">
        <f>IF([1]FINAL!A279=0,"",[1]FINAL!A279)</f>
        <v>Pierre-Emile Højbjerg</v>
      </c>
      <c r="B279" s="32" t="str">
        <f>IF([1]FINAL!B279=0,"",[1]FINAL!B279)</f>
        <v>Højbjerg</v>
      </c>
      <c r="C279" s="32" t="str">
        <f>IF([1]FINAL!C279=0,"",[1]FINAL!C279)</f>
        <v>Pierre Højbjerg</v>
      </c>
      <c r="D279" s="32" t="str">
        <f>IF([1]FINAL!D279=0,"",[1]FINAL!D279)</f>
        <v>Pierre-Emile Hojbjerg</v>
      </c>
      <c r="E279" s="43" t="str">
        <f>[1]FINAL!M279</f>
        <v>TOT</v>
      </c>
      <c r="F279" s="44">
        <f>IFERROR(VLOOKUP($E279,Table2!$B$1:$C$21,MATCH("MP",Table2!$B$1:$C$1,0),0),"")</f>
        <v>1</v>
      </c>
      <c r="G279" s="33">
        <f>IFERROR(VLOOKUP(A279,PlayingTime!$B$1:$Z$999,MATCH("Min",PlayingTime!$B$2:$Z$2,0),0),0)</f>
        <v>0</v>
      </c>
      <c r="H279" s="33">
        <f>IFERROR(VLOOKUP(B279,PlayingTime!$B$1:$Z$999,MATCH("Min",PlayingTime!$B$2:$Z$2,0),0),0)</f>
        <v>0</v>
      </c>
      <c r="I279" s="33">
        <f>IFERROR(VLOOKUP(C279,PlayingTime!$B$1:$Z$999,MATCH("Min",PlayingTime!$B$2:$Z$2,0),0),0)</f>
        <v>0</v>
      </c>
      <c r="J279" s="33">
        <f>IFERROR(VLOOKUP(D279,PlayingTime!$B$1:$Z$999,MATCH("Min",PlayingTime!$B$2:$Z$2,0),0),0)</f>
        <v>0</v>
      </c>
      <c r="K279" s="38">
        <f t="shared" si="16"/>
        <v>0</v>
      </c>
      <c r="L279" s="32">
        <f>IFERROR(VLOOKUP(A279,PlayerStats!$B$1:$Z$999,MATCH("xG",PlayerStats!$B$2:$Z$2,0),0),0)</f>
        <v>0</v>
      </c>
      <c r="M279" s="32">
        <f>IFERROR(VLOOKUP(B279,PlayerStats!$B$1:$Z$999,MATCH("xG",PlayerStats!$B$2:$Z$2,0),0),0)</f>
        <v>0</v>
      </c>
      <c r="N279" s="32">
        <f>IFERROR(VLOOKUP(C279,PlayerStats!$B$1:$Z$999,MATCH("xG",PlayerStats!$B$2:$Z$2,0),0),0)</f>
        <v>0</v>
      </c>
      <c r="O279" s="32">
        <f>IFERROR(VLOOKUP(D279,PlayerStats!$B$1:$Z$999,MATCH("xG",PlayerStats!$B$2:$Z$2,0),0),0)</f>
        <v>0</v>
      </c>
      <c r="P279" s="40">
        <f t="shared" si="17"/>
        <v>0</v>
      </c>
      <c r="Q279" s="32">
        <f>IFERROR(VLOOKUP(A279,PlayerStats!$B$1:$Z$999,MATCH("xAG",PlayerStats!$B$2:$Z$2,0),0),0)</f>
        <v>0</v>
      </c>
      <c r="R279" s="32">
        <f>IFERROR(VLOOKUP(B279,PlayerStats!$B$1:$Z$999,MATCH("xAG",PlayerStats!$B$2:$Z$2,0),0),0)</f>
        <v>0</v>
      </c>
      <c r="S279" s="32">
        <f>IFERROR(VLOOKUP(C279,PlayerStats!$B$1:$Z$999,MATCH("xAG",PlayerStats!$B$2:$Z$2,0),0),0)</f>
        <v>0</v>
      </c>
      <c r="T279" s="32">
        <f>IFERROR(VLOOKUP(D279,PlayerStats!$B$1:$Z$999,MATCH("xAG",PlayerStats!$B$2:$Z$2,0),0),0)</f>
        <v>0</v>
      </c>
      <c r="U279" s="40">
        <f t="shared" si="18"/>
        <v>0</v>
      </c>
      <c r="V279" s="42">
        <f t="shared" si="19"/>
        <v>0</v>
      </c>
      <c r="X279" s="43" t="str">
        <f>API!M279&amp;" "&amp;API!V279</f>
        <v>James Garner</v>
      </c>
      <c r="Y279" s="43">
        <f>API!AC279</f>
        <v>2</v>
      </c>
    </row>
    <row r="280" spans="1:25">
      <c r="A280" s="32" t="str">
        <f>IF([1]FINAL!A280=0,"",[1]FINAL!A280)</f>
        <v>César Azpilicueta</v>
      </c>
      <c r="B280" s="32" t="str">
        <f>IF([1]FINAL!B280=0,"",[1]FINAL!B280)</f>
        <v>Azpilicueta</v>
      </c>
      <c r="C280" s="32" t="str">
        <f>IF([1]FINAL!C280=0,"",[1]FINAL!C280)</f>
        <v>Cesar Azpilicueta</v>
      </c>
      <c r="D280" s="32" t="str">
        <f>IF([1]FINAL!D280=0,"",[1]FINAL!D280)</f>
        <v/>
      </c>
      <c r="E280" s="43" t="str">
        <f>[1]FINAL!M280</f>
        <v>CHE</v>
      </c>
      <c r="F280" s="44">
        <f>IFERROR(VLOOKUP($E280,Table2!$B$1:$C$21,MATCH("MP",Table2!$B$1:$C$1,0),0),"")</f>
        <v>1</v>
      </c>
      <c r="G280" s="33">
        <f>IFERROR(VLOOKUP(A280,PlayingTime!$B$1:$Z$999,MATCH("Min",PlayingTime!$B$2:$Z$2,0),0),0)</f>
        <v>0</v>
      </c>
      <c r="H280" s="33">
        <f>IFERROR(VLOOKUP(B280,PlayingTime!$B$1:$Z$999,MATCH("Min",PlayingTime!$B$2:$Z$2,0),0),0)</f>
        <v>0</v>
      </c>
      <c r="I280" s="33">
        <f>IFERROR(VLOOKUP(C280,PlayingTime!$B$1:$Z$999,MATCH("Min",PlayingTime!$B$2:$Z$2,0),0),0)</f>
        <v>0</v>
      </c>
      <c r="J280" s="33">
        <f>IFERROR(VLOOKUP(D280,PlayingTime!$B$1:$Z$999,MATCH("Min",PlayingTime!$B$2:$Z$2,0),0),0)</f>
        <v>0</v>
      </c>
      <c r="K280" s="38">
        <f t="shared" si="16"/>
        <v>0</v>
      </c>
      <c r="L280" s="32">
        <f>IFERROR(VLOOKUP(A280,PlayerStats!$B$1:$Z$999,MATCH("xG",PlayerStats!$B$2:$Z$2,0),0),0)</f>
        <v>0</v>
      </c>
      <c r="M280" s="32">
        <f>IFERROR(VLOOKUP(B280,PlayerStats!$B$1:$Z$999,MATCH("xG",PlayerStats!$B$2:$Z$2,0),0),0)</f>
        <v>0</v>
      </c>
      <c r="N280" s="32">
        <f>IFERROR(VLOOKUP(C280,PlayerStats!$B$1:$Z$999,MATCH("xG",PlayerStats!$B$2:$Z$2,0),0),0)</f>
        <v>0</v>
      </c>
      <c r="O280" s="32">
        <f>IFERROR(VLOOKUP(D280,PlayerStats!$B$1:$Z$999,MATCH("xG",PlayerStats!$B$2:$Z$2,0),0),0)</f>
        <v>0</v>
      </c>
      <c r="P280" s="40">
        <f t="shared" si="17"/>
        <v>0</v>
      </c>
      <c r="Q280" s="32">
        <f>IFERROR(VLOOKUP(A280,PlayerStats!$B$1:$Z$999,MATCH("xAG",PlayerStats!$B$2:$Z$2,0),0),0)</f>
        <v>0</v>
      </c>
      <c r="R280" s="32">
        <f>IFERROR(VLOOKUP(B280,PlayerStats!$B$1:$Z$999,MATCH("xAG",PlayerStats!$B$2:$Z$2,0),0),0)</f>
        <v>0</v>
      </c>
      <c r="S280" s="32">
        <f>IFERROR(VLOOKUP(C280,PlayerStats!$B$1:$Z$999,MATCH("xAG",PlayerStats!$B$2:$Z$2,0),0),0)</f>
        <v>0</v>
      </c>
      <c r="T280" s="32">
        <f>IFERROR(VLOOKUP(D280,PlayerStats!$B$1:$Z$999,MATCH("xAG",PlayerStats!$B$2:$Z$2,0),0),0)</f>
        <v>0</v>
      </c>
      <c r="U280" s="40">
        <f t="shared" si="18"/>
        <v>0</v>
      </c>
      <c r="V280" s="42">
        <f t="shared" si="19"/>
        <v>0</v>
      </c>
      <c r="X280" s="43" t="str">
        <f>API!M280&amp;" "&amp;API!V280</f>
        <v>Jean-Philippe Gbamin</v>
      </c>
      <c r="Y280" s="43">
        <f>API!AC280</f>
        <v>0</v>
      </c>
    </row>
    <row r="281" spans="1:25">
      <c r="A281" s="32" t="str">
        <f>IF([1]FINAL!A281=0,"",[1]FINAL!A281)</f>
        <v>Mohamed Elneny</v>
      </c>
      <c r="B281" s="32" t="str">
        <f>IF([1]FINAL!B281=0,"",[1]FINAL!B281)</f>
        <v>M.Elneny</v>
      </c>
      <c r="C281" s="32" t="str">
        <f>IF([1]FINAL!C281=0,"",[1]FINAL!C281)</f>
        <v/>
      </c>
      <c r="D281" s="32" t="str">
        <f>IF([1]FINAL!D281=0,"",[1]FINAL!D281)</f>
        <v/>
      </c>
      <c r="E281" s="43" t="str">
        <f>[1]FINAL!M281</f>
        <v>ARS</v>
      </c>
      <c r="F281" s="44">
        <f>IFERROR(VLOOKUP($E281,Table2!$B$1:$C$21,MATCH("MP",Table2!$B$1:$C$1,0),0),"")</f>
        <v>1</v>
      </c>
      <c r="G281" s="33">
        <f>IFERROR(VLOOKUP(A281,PlayingTime!$B$1:$Z$999,MATCH("Min",PlayingTime!$B$2:$Z$2,0),0),0)</f>
        <v>0</v>
      </c>
      <c r="H281" s="33">
        <f>IFERROR(VLOOKUP(B281,PlayingTime!$B$1:$Z$999,MATCH("Min",PlayingTime!$B$2:$Z$2,0),0),0)</f>
        <v>0</v>
      </c>
      <c r="I281" s="33">
        <f>IFERROR(VLOOKUP(C281,PlayingTime!$B$1:$Z$999,MATCH("Min",PlayingTime!$B$2:$Z$2,0),0),0)</f>
        <v>0</v>
      </c>
      <c r="J281" s="33">
        <f>IFERROR(VLOOKUP(D281,PlayingTime!$B$1:$Z$999,MATCH("Min",PlayingTime!$B$2:$Z$2,0),0),0)</f>
        <v>0</v>
      </c>
      <c r="K281" s="38">
        <f t="shared" si="16"/>
        <v>0</v>
      </c>
      <c r="L281" s="32">
        <f>IFERROR(VLOOKUP(A281,PlayerStats!$B$1:$Z$999,MATCH("xG",PlayerStats!$B$2:$Z$2,0),0),0)</f>
        <v>0</v>
      </c>
      <c r="M281" s="32">
        <f>IFERROR(VLOOKUP(B281,PlayerStats!$B$1:$Z$999,MATCH("xG",PlayerStats!$B$2:$Z$2,0),0),0)</f>
        <v>0</v>
      </c>
      <c r="N281" s="32">
        <f>IFERROR(VLOOKUP(C281,PlayerStats!$B$1:$Z$999,MATCH("xG",PlayerStats!$B$2:$Z$2,0),0),0)</f>
        <v>0</v>
      </c>
      <c r="O281" s="32">
        <f>IFERROR(VLOOKUP(D281,PlayerStats!$B$1:$Z$999,MATCH("xG",PlayerStats!$B$2:$Z$2,0),0),0)</f>
        <v>0</v>
      </c>
      <c r="P281" s="40">
        <f t="shared" si="17"/>
        <v>0</v>
      </c>
      <c r="Q281" s="32">
        <f>IFERROR(VLOOKUP(A281,PlayerStats!$B$1:$Z$999,MATCH("xAG",PlayerStats!$B$2:$Z$2,0),0),0)</f>
        <v>0</v>
      </c>
      <c r="R281" s="32">
        <f>IFERROR(VLOOKUP(B281,PlayerStats!$B$1:$Z$999,MATCH("xAG",PlayerStats!$B$2:$Z$2,0),0),0)</f>
        <v>0</v>
      </c>
      <c r="S281" s="32">
        <f>IFERROR(VLOOKUP(C281,PlayerStats!$B$1:$Z$999,MATCH("xAG",PlayerStats!$B$2:$Z$2,0),0),0)</f>
        <v>0</v>
      </c>
      <c r="T281" s="32">
        <f>IFERROR(VLOOKUP(D281,PlayerStats!$B$1:$Z$999,MATCH("xAG",PlayerStats!$B$2:$Z$2,0),0),0)</f>
        <v>0</v>
      </c>
      <c r="U281" s="40">
        <f t="shared" si="18"/>
        <v>0</v>
      </c>
      <c r="V281" s="42">
        <f t="shared" si="19"/>
        <v>0</v>
      </c>
      <c r="X281" s="43" t="str">
        <f>API!M281&amp;" "&amp;API!V281</f>
        <v>Ben Godfrey</v>
      </c>
      <c r="Y281" s="43">
        <f>API!AC281</f>
        <v>0</v>
      </c>
    </row>
    <row r="282" spans="1:25">
      <c r="A282" s="32" t="str">
        <f>IF([1]FINAL!A282=0,"",[1]FINAL!A282)</f>
        <v>Marc Cucurella Saseta</v>
      </c>
      <c r="B282" s="32" t="str">
        <f>IF([1]FINAL!B282=0,"",[1]FINAL!B282)</f>
        <v>Cucurella</v>
      </c>
      <c r="C282" s="32" t="str">
        <f>IF([1]FINAL!C282=0,"",[1]FINAL!C282)</f>
        <v>Marc Cucurella</v>
      </c>
      <c r="D282" s="32" t="str">
        <f>IF([1]FINAL!D282=0,"",[1]FINAL!D282)</f>
        <v/>
      </c>
      <c r="E282" s="43" t="str">
        <f>[1]FINAL!M282</f>
        <v>CHE</v>
      </c>
      <c r="F282" s="44">
        <f>IFERROR(VLOOKUP($E282,Table2!$B$1:$C$21,MATCH("MP",Table2!$B$1:$C$1,0),0),"")</f>
        <v>1</v>
      </c>
      <c r="G282" s="33">
        <f>IFERROR(VLOOKUP(A282,PlayingTime!$B$1:$Z$999,MATCH("Min",PlayingTime!$B$2:$Z$2,0),0),0)</f>
        <v>0</v>
      </c>
      <c r="H282" s="33">
        <f>IFERROR(VLOOKUP(B282,PlayingTime!$B$1:$Z$999,MATCH("Min",PlayingTime!$B$2:$Z$2,0),0),0)</f>
        <v>0</v>
      </c>
      <c r="I282" s="33">
        <f>IFERROR(VLOOKUP(C282,PlayingTime!$B$1:$Z$999,MATCH("Min",PlayingTime!$B$2:$Z$2,0),0),0)</f>
        <v>0</v>
      </c>
      <c r="J282" s="33">
        <f>IFERROR(VLOOKUP(D282,PlayingTime!$B$1:$Z$999,MATCH("Min",PlayingTime!$B$2:$Z$2,0),0),0)</f>
        <v>0</v>
      </c>
      <c r="K282" s="38">
        <f t="shared" si="16"/>
        <v>0</v>
      </c>
      <c r="L282" s="32">
        <f>IFERROR(VLOOKUP(A282,PlayerStats!$B$1:$Z$999,MATCH("xG",PlayerStats!$B$2:$Z$2,0),0),0)</f>
        <v>0</v>
      </c>
      <c r="M282" s="32">
        <f>IFERROR(VLOOKUP(B282,PlayerStats!$B$1:$Z$999,MATCH("xG",PlayerStats!$B$2:$Z$2,0),0),0)</f>
        <v>0</v>
      </c>
      <c r="N282" s="32">
        <f>IFERROR(VLOOKUP(C282,PlayerStats!$B$1:$Z$999,MATCH("xG",PlayerStats!$B$2:$Z$2,0),0),0)</f>
        <v>0</v>
      </c>
      <c r="O282" s="32">
        <f>IFERROR(VLOOKUP(D282,PlayerStats!$B$1:$Z$999,MATCH("xG",PlayerStats!$B$2:$Z$2,0),0),0)</f>
        <v>0</v>
      </c>
      <c r="P282" s="40">
        <f t="shared" si="17"/>
        <v>0</v>
      </c>
      <c r="Q282" s="32">
        <f>IFERROR(VLOOKUP(A282,PlayerStats!$B$1:$Z$999,MATCH("xAG",PlayerStats!$B$2:$Z$2,0),0),0)</f>
        <v>0</v>
      </c>
      <c r="R282" s="32">
        <f>IFERROR(VLOOKUP(B282,PlayerStats!$B$1:$Z$999,MATCH("xAG",PlayerStats!$B$2:$Z$2,0),0),0)</f>
        <v>0</v>
      </c>
      <c r="S282" s="32">
        <f>IFERROR(VLOOKUP(C282,PlayerStats!$B$1:$Z$999,MATCH("xAG",PlayerStats!$B$2:$Z$2,0),0),0)</f>
        <v>0</v>
      </c>
      <c r="T282" s="32">
        <f>IFERROR(VLOOKUP(D282,PlayerStats!$B$1:$Z$999,MATCH("xAG",PlayerStats!$B$2:$Z$2,0),0),0)</f>
        <v>0</v>
      </c>
      <c r="U282" s="40">
        <f t="shared" si="18"/>
        <v>0</v>
      </c>
      <c r="V282" s="42">
        <f t="shared" si="19"/>
        <v>0</v>
      </c>
      <c r="X282" s="43" t="str">
        <f>API!M282&amp;" "&amp;API!V282</f>
        <v>Demarai Gray</v>
      </c>
      <c r="Y282" s="43">
        <f>API!AC282</f>
        <v>0</v>
      </c>
    </row>
    <row r="283" spans="1:25">
      <c r="A283" s="32" t="str">
        <f>IF([1]FINAL!A283=0,"",[1]FINAL!A283)</f>
        <v>Ben Johnson</v>
      </c>
      <c r="B283" s="32" t="str">
        <f>IF([1]FINAL!B283=0,"",[1]FINAL!B283)</f>
        <v>Johnson</v>
      </c>
      <c r="C283" s="32" t="str">
        <f>IF([1]FINAL!C283=0,"",[1]FINAL!C283)</f>
        <v/>
      </c>
      <c r="D283" s="32" t="str">
        <f>IF([1]FINAL!D283=0,"",[1]FINAL!D283)</f>
        <v/>
      </c>
      <c r="E283" s="43" t="str">
        <f>[1]FINAL!M283</f>
        <v>WHU</v>
      </c>
      <c r="F283" s="44">
        <f>IFERROR(VLOOKUP($E283,Table2!$B$1:$C$21,MATCH("MP",Table2!$B$1:$C$1,0),0),"")</f>
        <v>1</v>
      </c>
      <c r="G283" s="33">
        <f>IFERROR(VLOOKUP(A283,PlayingTime!$B$1:$Z$999,MATCH("Min",PlayingTime!$B$2:$Z$2,0),0),0)</f>
        <v>0</v>
      </c>
      <c r="H283" s="33">
        <f>IFERROR(VLOOKUP(B283,PlayingTime!$B$1:$Z$999,MATCH("Min",PlayingTime!$B$2:$Z$2,0),0),0)</f>
        <v>0</v>
      </c>
      <c r="I283" s="33">
        <f>IFERROR(VLOOKUP(C283,PlayingTime!$B$1:$Z$999,MATCH("Min",PlayingTime!$B$2:$Z$2,0),0),0)</f>
        <v>0</v>
      </c>
      <c r="J283" s="33">
        <f>IFERROR(VLOOKUP(D283,PlayingTime!$B$1:$Z$999,MATCH("Min",PlayingTime!$B$2:$Z$2,0),0),0)</f>
        <v>0</v>
      </c>
      <c r="K283" s="38">
        <f t="shared" si="16"/>
        <v>0</v>
      </c>
      <c r="L283" s="32">
        <f>IFERROR(VLOOKUP(A283,PlayerStats!$B$1:$Z$999,MATCH("xG",PlayerStats!$B$2:$Z$2,0),0),0)</f>
        <v>0</v>
      </c>
      <c r="M283" s="32">
        <f>IFERROR(VLOOKUP(B283,PlayerStats!$B$1:$Z$999,MATCH("xG",PlayerStats!$B$2:$Z$2,0),0),0)</f>
        <v>0</v>
      </c>
      <c r="N283" s="32">
        <f>IFERROR(VLOOKUP(C283,PlayerStats!$B$1:$Z$999,MATCH("xG",PlayerStats!$B$2:$Z$2,0),0),0)</f>
        <v>0</v>
      </c>
      <c r="O283" s="32">
        <f>IFERROR(VLOOKUP(D283,PlayerStats!$B$1:$Z$999,MATCH("xG",PlayerStats!$B$2:$Z$2,0),0),0)</f>
        <v>0</v>
      </c>
      <c r="P283" s="40">
        <f t="shared" si="17"/>
        <v>0</v>
      </c>
      <c r="Q283" s="32">
        <f>IFERROR(VLOOKUP(A283,PlayerStats!$B$1:$Z$999,MATCH("xAG",PlayerStats!$B$2:$Z$2,0),0),0)</f>
        <v>0</v>
      </c>
      <c r="R283" s="32">
        <f>IFERROR(VLOOKUP(B283,PlayerStats!$B$1:$Z$999,MATCH("xAG",PlayerStats!$B$2:$Z$2,0),0),0)</f>
        <v>0</v>
      </c>
      <c r="S283" s="32">
        <f>IFERROR(VLOOKUP(C283,PlayerStats!$B$1:$Z$999,MATCH("xAG",PlayerStats!$B$2:$Z$2,0),0),0)</f>
        <v>0</v>
      </c>
      <c r="T283" s="32">
        <f>IFERROR(VLOOKUP(D283,PlayerStats!$B$1:$Z$999,MATCH("xAG",PlayerStats!$B$2:$Z$2,0),0),0)</f>
        <v>0</v>
      </c>
      <c r="U283" s="40">
        <f t="shared" si="18"/>
        <v>0</v>
      </c>
      <c r="V283" s="42">
        <f t="shared" si="19"/>
        <v>0</v>
      </c>
      <c r="X283" s="43" t="str">
        <f>API!M283&amp;" "&amp;API!V283</f>
        <v>Idrissa Gueye</v>
      </c>
      <c r="Y283" s="43">
        <f>API!AC283</f>
        <v>2</v>
      </c>
    </row>
    <row r="284" spans="1:25">
      <c r="A284" s="32" t="str">
        <f>IF([1]FINAL!A284=0,"",[1]FINAL!A284)</f>
        <v>Trevoh Chalobah</v>
      </c>
      <c r="B284" s="32" t="str">
        <f>IF([1]FINAL!B284=0,"",[1]FINAL!B284)</f>
        <v>Chalobah</v>
      </c>
      <c r="C284" s="32" t="str">
        <f>IF([1]FINAL!C284=0,"",[1]FINAL!C284)</f>
        <v/>
      </c>
      <c r="D284" s="32" t="str">
        <f>IF([1]FINAL!D284=0,"",[1]FINAL!D284)</f>
        <v/>
      </c>
      <c r="E284" s="43" t="str">
        <f>[1]FINAL!M284</f>
        <v>CHE</v>
      </c>
      <c r="F284" s="44">
        <f>IFERROR(VLOOKUP($E284,Table2!$B$1:$C$21,MATCH("MP",Table2!$B$1:$C$1,0),0),"")</f>
        <v>1</v>
      </c>
      <c r="G284" s="33">
        <f>IFERROR(VLOOKUP(A284,PlayingTime!$B$1:$Z$999,MATCH("Min",PlayingTime!$B$2:$Z$2,0),0),0)</f>
        <v>0</v>
      </c>
      <c r="H284" s="33">
        <f>IFERROR(VLOOKUP(B284,PlayingTime!$B$1:$Z$999,MATCH("Min",PlayingTime!$B$2:$Z$2,0),0),0)</f>
        <v>0</v>
      </c>
      <c r="I284" s="33">
        <f>IFERROR(VLOOKUP(C284,PlayingTime!$B$1:$Z$999,MATCH("Min",PlayingTime!$B$2:$Z$2,0),0),0)</f>
        <v>0</v>
      </c>
      <c r="J284" s="33">
        <f>IFERROR(VLOOKUP(D284,PlayingTime!$B$1:$Z$999,MATCH("Min",PlayingTime!$B$2:$Z$2,0),0),0)</f>
        <v>0</v>
      </c>
      <c r="K284" s="38">
        <f t="shared" si="16"/>
        <v>0</v>
      </c>
      <c r="L284" s="32">
        <f>IFERROR(VLOOKUP(A284,PlayerStats!$B$1:$Z$999,MATCH("xG",PlayerStats!$B$2:$Z$2,0),0),0)</f>
        <v>0</v>
      </c>
      <c r="M284" s="32">
        <f>IFERROR(VLOOKUP(B284,PlayerStats!$B$1:$Z$999,MATCH("xG",PlayerStats!$B$2:$Z$2,0),0),0)</f>
        <v>0</v>
      </c>
      <c r="N284" s="32">
        <f>IFERROR(VLOOKUP(C284,PlayerStats!$B$1:$Z$999,MATCH("xG",PlayerStats!$B$2:$Z$2,0),0),0)</f>
        <v>0</v>
      </c>
      <c r="O284" s="32">
        <f>IFERROR(VLOOKUP(D284,PlayerStats!$B$1:$Z$999,MATCH("xG",PlayerStats!$B$2:$Z$2,0),0),0)</f>
        <v>0</v>
      </c>
      <c r="P284" s="40">
        <f t="shared" si="17"/>
        <v>0</v>
      </c>
      <c r="Q284" s="32">
        <f>IFERROR(VLOOKUP(A284,PlayerStats!$B$1:$Z$999,MATCH("xAG",PlayerStats!$B$2:$Z$2,0),0),0)</f>
        <v>0</v>
      </c>
      <c r="R284" s="32">
        <f>IFERROR(VLOOKUP(B284,PlayerStats!$B$1:$Z$999,MATCH("xAG",PlayerStats!$B$2:$Z$2,0),0),0)</f>
        <v>0</v>
      </c>
      <c r="S284" s="32">
        <f>IFERROR(VLOOKUP(C284,PlayerStats!$B$1:$Z$999,MATCH("xAG",PlayerStats!$B$2:$Z$2,0),0),0)</f>
        <v>0</v>
      </c>
      <c r="T284" s="32">
        <f>IFERROR(VLOOKUP(D284,PlayerStats!$B$1:$Z$999,MATCH("xAG",PlayerStats!$B$2:$Z$2,0),0),0)</f>
        <v>0</v>
      </c>
      <c r="U284" s="40">
        <f t="shared" si="18"/>
        <v>0</v>
      </c>
      <c r="V284" s="42">
        <f t="shared" si="19"/>
        <v>0</v>
      </c>
      <c r="X284" s="43" t="str">
        <f>API!M284&amp;" "&amp;API!V284</f>
        <v>Mason Holgate</v>
      </c>
      <c r="Y284" s="43">
        <f>API!AC284</f>
        <v>0</v>
      </c>
    </row>
    <row r="285" spans="1:25">
      <c r="A285" s="32" t="str">
        <f>IF([1]FINAL!A285=0,"",[1]FINAL!A285)</f>
        <v>Christian Pulisic</v>
      </c>
      <c r="B285" s="32" t="str">
        <f>IF([1]FINAL!B285=0,"",[1]FINAL!B285)</f>
        <v>Pulisic</v>
      </c>
      <c r="C285" s="32" t="str">
        <f>IF([1]FINAL!C285=0,"",[1]FINAL!C285)</f>
        <v/>
      </c>
      <c r="D285" s="32" t="str">
        <f>IF([1]FINAL!D285=0,"",[1]FINAL!D285)</f>
        <v/>
      </c>
      <c r="E285" s="43" t="str">
        <f>[1]FINAL!M285</f>
        <v>CHE</v>
      </c>
      <c r="F285" s="44">
        <f>IFERROR(VLOOKUP($E285,Table2!$B$1:$C$21,MATCH("MP",Table2!$B$1:$C$1,0),0),"")</f>
        <v>1</v>
      </c>
      <c r="G285" s="33">
        <f>IFERROR(VLOOKUP(A285,PlayingTime!$B$1:$Z$999,MATCH("Min",PlayingTime!$B$2:$Z$2,0),0),0)</f>
        <v>0</v>
      </c>
      <c r="H285" s="33">
        <f>IFERROR(VLOOKUP(B285,PlayingTime!$B$1:$Z$999,MATCH("Min",PlayingTime!$B$2:$Z$2,0),0),0)</f>
        <v>0</v>
      </c>
      <c r="I285" s="33">
        <f>IFERROR(VLOOKUP(C285,PlayingTime!$B$1:$Z$999,MATCH("Min",PlayingTime!$B$2:$Z$2,0),0),0)</f>
        <v>0</v>
      </c>
      <c r="J285" s="33">
        <f>IFERROR(VLOOKUP(D285,PlayingTime!$B$1:$Z$999,MATCH("Min",PlayingTime!$B$2:$Z$2,0),0),0)</f>
        <v>0</v>
      </c>
      <c r="K285" s="38">
        <f t="shared" si="16"/>
        <v>0</v>
      </c>
      <c r="L285" s="32">
        <f>IFERROR(VLOOKUP(A285,PlayerStats!$B$1:$Z$999,MATCH("xG",PlayerStats!$B$2:$Z$2,0),0),0)</f>
        <v>0</v>
      </c>
      <c r="M285" s="32">
        <f>IFERROR(VLOOKUP(B285,PlayerStats!$B$1:$Z$999,MATCH("xG",PlayerStats!$B$2:$Z$2,0),0),0)</f>
        <v>0</v>
      </c>
      <c r="N285" s="32">
        <f>IFERROR(VLOOKUP(C285,PlayerStats!$B$1:$Z$999,MATCH("xG",PlayerStats!$B$2:$Z$2,0),0),0)</f>
        <v>0</v>
      </c>
      <c r="O285" s="32">
        <f>IFERROR(VLOOKUP(D285,PlayerStats!$B$1:$Z$999,MATCH("xG",PlayerStats!$B$2:$Z$2,0),0),0)</f>
        <v>0</v>
      </c>
      <c r="P285" s="40">
        <f t="shared" si="17"/>
        <v>0</v>
      </c>
      <c r="Q285" s="32">
        <f>IFERROR(VLOOKUP(A285,PlayerStats!$B$1:$Z$999,MATCH("xAG",PlayerStats!$B$2:$Z$2,0),0),0)</f>
        <v>0</v>
      </c>
      <c r="R285" s="32">
        <f>IFERROR(VLOOKUP(B285,PlayerStats!$B$1:$Z$999,MATCH("xAG",PlayerStats!$B$2:$Z$2,0),0),0)</f>
        <v>0</v>
      </c>
      <c r="S285" s="32">
        <f>IFERROR(VLOOKUP(C285,PlayerStats!$B$1:$Z$999,MATCH("xAG",PlayerStats!$B$2:$Z$2,0),0),0)</f>
        <v>0</v>
      </c>
      <c r="T285" s="32">
        <f>IFERROR(VLOOKUP(D285,PlayerStats!$B$1:$Z$999,MATCH("xAG",PlayerStats!$B$2:$Z$2,0),0),0)</f>
        <v>0</v>
      </c>
      <c r="U285" s="40">
        <f t="shared" si="18"/>
        <v>0</v>
      </c>
      <c r="V285" s="42">
        <f t="shared" si="19"/>
        <v>0</v>
      </c>
      <c r="X285" s="43" t="str">
        <f>API!M285&amp;" "&amp;API!V285</f>
        <v>Alex Iwobi</v>
      </c>
      <c r="Y285" s="43">
        <f>API!AC285</f>
        <v>2</v>
      </c>
    </row>
    <row r="286" spans="1:25">
      <c r="A286" s="32" t="str">
        <f>IF([1]FINAL!A286=0,"",[1]FINAL!A286)</f>
        <v>Calum Chambers</v>
      </c>
      <c r="B286" s="32" t="str">
        <f>IF([1]FINAL!B286=0,"",[1]FINAL!B286)</f>
        <v>Chambers</v>
      </c>
      <c r="C286" s="32" t="str">
        <f>IF([1]FINAL!C286=0,"",[1]FINAL!C286)</f>
        <v>C Chambers</v>
      </c>
      <c r="D286" s="32" t="str">
        <f>IF([1]FINAL!D286=0,"",[1]FINAL!D286)</f>
        <v/>
      </c>
      <c r="E286" s="43" t="str">
        <f>[1]FINAL!M286</f>
        <v>AVL</v>
      </c>
      <c r="F286" s="44">
        <f>IFERROR(VLOOKUP($E286,Table2!$B$1:$C$21,MATCH("MP",Table2!$B$1:$C$1,0),0),"")</f>
        <v>1</v>
      </c>
      <c r="G286" s="33">
        <f>IFERROR(VLOOKUP(A286,PlayingTime!$B$1:$Z$999,MATCH("Min",PlayingTime!$B$2:$Z$2,0),0),0)</f>
        <v>0</v>
      </c>
      <c r="H286" s="33">
        <f>IFERROR(VLOOKUP(B286,PlayingTime!$B$1:$Z$999,MATCH("Min",PlayingTime!$B$2:$Z$2,0),0),0)</f>
        <v>0</v>
      </c>
      <c r="I286" s="33">
        <f>IFERROR(VLOOKUP(C286,PlayingTime!$B$1:$Z$999,MATCH("Min",PlayingTime!$B$2:$Z$2,0),0),0)</f>
        <v>0</v>
      </c>
      <c r="J286" s="33">
        <f>IFERROR(VLOOKUP(D286,PlayingTime!$B$1:$Z$999,MATCH("Min",PlayingTime!$B$2:$Z$2,0),0),0)</f>
        <v>0</v>
      </c>
      <c r="K286" s="38">
        <f t="shared" si="16"/>
        <v>0</v>
      </c>
      <c r="L286" s="32">
        <f>IFERROR(VLOOKUP(A286,PlayerStats!$B$1:$Z$999,MATCH("xG",PlayerStats!$B$2:$Z$2,0),0),0)</f>
        <v>0</v>
      </c>
      <c r="M286" s="32">
        <f>IFERROR(VLOOKUP(B286,PlayerStats!$B$1:$Z$999,MATCH("xG",PlayerStats!$B$2:$Z$2,0),0),0)</f>
        <v>0</v>
      </c>
      <c r="N286" s="32">
        <f>IFERROR(VLOOKUP(C286,PlayerStats!$B$1:$Z$999,MATCH("xG",PlayerStats!$B$2:$Z$2,0),0),0)</f>
        <v>0</v>
      </c>
      <c r="O286" s="32">
        <f>IFERROR(VLOOKUP(D286,PlayerStats!$B$1:$Z$999,MATCH("xG",PlayerStats!$B$2:$Z$2,0),0),0)</f>
        <v>0</v>
      </c>
      <c r="P286" s="40">
        <f t="shared" si="17"/>
        <v>0</v>
      </c>
      <c r="Q286" s="32">
        <f>IFERROR(VLOOKUP(A286,PlayerStats!$B$1:$Z$999,MATCH("xAG",PlayerStats!$B$2:$Z$2,0),0),0)</f>
        <v>0</v>
      </c>
      <c r="R286" s="32">
        <f>IFERROR(VLOOKUP(B286,PlayerStats!$B$1:$Z$999,MATCH("xAG",PlayerStats!$B$2:$Z$2,0),0),0)</f>
        <v>0</v>
      </c>
      <c r="S286" s="32">
        <f>IFERROR(VLOOKUP(C286,PlayerStats!$B$1:$Z$999,MATCH("xAG",PlayerStats!$B$2:$Z$2,0),0),0)</f>
        <v>0</v>
      </c>
      <c r="T286" s="32">
        <f>IFERROR(VLOOKUP(D286,PlayerStats!$B$1:$Z$999,MATCH("xAG",PlayerStats!$B$2:$Z$2,0),0),0)</f>
        <v>0</v>
      </c>
      <c r="U286" s="40">
        <f t="shared" si="18"/>
        <v>0</v>
      </c>
      <c r="V286" s="42">
        <f t="shared" si="19"/>
        <v>0</v>
      </c>
      <c r="X286" s="43" t="str">
        <f>API!M286&amp;" "&amp;API!V286</f>
        <v>Michael Keane</v>
      </c>
      <c r="Y286" s="43">
        <f>API!AC286</f>
        <v>2</v>
      </c>
    </row>
    <row r="287" spans="1:25">
      <c r="A287" s="32" t="str">
        <f>IF([1]FINAL!A287=0,"",[1]FINAL!A287)</f>
        <v>Wesley Fofana</v>
      </c>
      <c r="B287" s="32" t="str">
        <f>IF([1]FINAL!B287=0,"",[1]FINAL!B287)</f>
        <v>W.Fofana</v>
      </c>
      <c r="C287" s="32" t="str">
        <f>IF([1]FINAL!C287=0,"",[1]FINAL!C287)</f>
        <v/>
      </c>
      <c r="D287" s="32" t="str">
        <f>IF([1]FINAL!D287=0,"",[1]FINAL!D287)</f>
        <v/>
      </c>
      <c r="E287" s="43" t="str">
        <f>[1]FINAL!M287</f>
        <v>CHE</v>
      </c>
      <c r="F287" s="44">
        <f>IFERROR(VLOOKUP($E287,Table2!$B$1:$C$21,MATCH("MP",Table2!$B$1:$C$1,0),0),"")</f>
        <v>1</v>
      </c>
      <c r="G287" s="33">
        <f>IFERROR(VLOOKUP(A287,PlayingTime!$B$1:$Z$999,MATCH("Min",PlayingTime!$B$2:$Z$2,0),0),0)</f>
        <v>0</v>
      </c>
      <c r="H287" s="33">
        <f>IFERROR(VLOOKUP(B287,PlayingTime!$B$1:$Z$999,MATCH("Min",PlayingTime!$B$2:$Z$2,0),0),0)</f>
        <v>0</v>
      </c>
      <c r="I287" s="33">
        <f>IFERROR(VLOOKUP(C287,PlayingTime!$B$1:$Z$999,MATCH("Min",PlayingTime!$B$2:$Z$2,0),0),0)</f>
        <v>0</v>
      </c>
      <c r="J287" s="33">
        <f>IFERROR(VLOOKUP(D287,PlayingTime!$B$1:$Z$999,MATCH("Min",PlayingTime!$B$2:$Z$2,0),0),0)</f>
        <v>0</v>
      </c>
      <c r="K287" s="38">
        <f t="shared" si="16"/>
        <v>0</v>
      </c>
      <c r="L287" s="32">
        <f>IFERROR(VLOOKUP(A287,PlayerStats!$B$1:$Z$999,MATCH("xG",PlayerStats!$B$2:$Z$2,0),0),0)</f>
        <v>0</v>
      </c>
      <c r="M287" s="32">
        <f>IFERROR(VLOOKUP(B287,PlayerStats!$B$1:$Z$999,MATCH("xG",PlayerStats!$B$2:$Z$2,0),0),0)</f>
        <v>0</v>
      </c>
      <c r="N287" s="32">
        <f>IFERROR(VLOOKUP(C287,PlayerStats!$B$1:$Z$999,MATCH("xG",PlayerStats!$B$2:$Z$2,0),0),0)</f>
        <v>0</v>
      </c>
      <c r="O287" s="32">
        <f>IFERROR(VLOOKUP(D287,PlayerStats!$B$1:$Z$999,MATCH("xG",PlayerStats!$B$2:$Z$2,0),0),0)</f>
        <v>0</v>
      </c>
      <c r="P287" s="40">
        <f t="shared" si="17"/>
        <v>0</v>
      </c>
      <c r="Q287" s="32">
        <f>IFERROR(VLOOKUP(A287,PlayerStats!$B$1:$Z$999,MATCH("xAG",PlayerStats!$B$2:$Z$2,0),0),0)</f>
        <v>0</v>
      </c>
      <c r="R287" s="32">
        <f>IFERROR(VLOOKUP(B287,PlayerStats!$B$1:$Z$999,MATCH("xAG",PlayerStats!$B$2:$Z$2,0),0),0)</f>
        <v>0</v>
      </c>
      <c r="S287" s="32">
        <f>IFERROR(VLOOKUP(C287,PlayerStats!$B$1:$Z$999,MATCH("xAG",PlayerStats!$B$2:$Z$2,0),0),0)</f>
        <v>0</v>
      </c>
      <c r="T287" s="32">
        <f>IFERROR(VLOOKUP(D287,PlayerStats!$B$1:$Z$999,MATCH("xAG",PlayerStats!$B$2:$Z$2,0),0),0)</f>
        <v>0</v>
      </c>
      <c r="U287" s="40">
        <f t="shared" si="18"/>
        <v>0</v>
      </c>
      <c r="V287" s="42">
        <f t="shared" si="19"/>
        <v>0</v>
      </c>
      <c r="X287" s="43" t="str">
        <f>API!M287&amp;" "&amp;API!V287</f>
        <v>Neal Maupay</v>
      </c>
      <c r="Y287" s="43">
        <f>API!AC287</f>
        <v>2</v>
      </c>
    </row>
    <row r="288" spans="1:25">
      <c r="A288" s="32" t="str">
        <f>IF([1]FINAL!A288=0,"",[1]FINAL!A288)</f>
        <v>Thilo Kehrer</v>
      </c>
      <c r="B288" s="32" t="str">
        <f>IF([1]FINAL!B288=0,"",[1]FINAL!B288)</f>
        <v>Kehrer</v>
      </c>
      <c r="C288" s="32" t="str">
        <f>IF([1]FINAL!C288=0,"",[1]FINAL!C288)</f>
        <v/>
      </c>
      <c r="D288" s="32" t="str">
        <f>IF([1]FINAL!D288=0,"",[1]FINAL!D288)</f>
        <v/>
      </c>
      <c r="E288" s="43" t="str">
        <f>[1]FINAL!M288</f>
        <v>WHU</v>
      </c>
      <c r="F288" s="44">
        <f>IFERROR(VLOOKUP($E288,Table2!$B$1:$C$21,MATCH("MP",Table2!$B$1:$C$1,0),0),"")</f>
        <v>1</v>
      </c>
      <c r="G288" s="33">
        <f>IFERROR(VLOOKUP(A288,PlayingTime!$B$1:$Z$999,MATCH("Min",PlayingTime!$B$2:$Z$2,0),0),0)</f>
        <v>5</v>
      </c>
      <c r="H288" s="33">
        <f>IFERROR(VLOOKUP(B288,PlayingTime!$B$1:$Z$999,MATCH("Min",PlayingTime!$B$2:$Z$2,0),0),0)</f>
        <v>0</v>
      </c>
      <c r="I288" s="33">
        <f>IFERROR(VLOOKUP(C288,PlayingTime!$B$1:$Z$999,MATCH("Min",PlayingTime!$B$2:$Z$2,0),0),0)</f>
        <v>0</v>
      </c>
      <c r="J288" s="33">
        <f>IFERROR(VLOOKUP(D288,PlayingTime!$B$1:$Z$999,MATCH("Min",PlayingTime!$B$2:$Z$2,0),0),0)</f>
        <v>0</v>
      </c>
      <c r="K288" s="38">
        <f t="shared" si="16"/>
        <v>5</v>
      </c>
      <c r="L288" s="32">
        <f>IFERROR(VLOOKUP(A288,PlayerStats!$B$1:$Z$999,MATCH("xG",PlayerStats!$B$2:$Z$2,0),0),0)</f>
        <v>0</v>
      </c>
      <c r="M288" s="32">
        <f>IFERROR(VLOOKUP(B288,PlayerStats!$B$1:$Z$999,MATCH("xG",PlayerStats!$B$2:$Z$2,0),0),0)</f>
        <v>0</v>
      </c>
      <c r="N288" s="32">
        <f>IFERROR(VLOOKUP(C288,PlayerStats!$B$1:$Z$999,MATCH("xG",PlayerStats!$B$2:$Z$2,0),0),0)</f>
        <v>0</v>
      </c>
      <c r="O288" s="32">
        <f>IFERROR(VLOOKUP(D288,PlayerStats!$B$1:$Z$999,MATCH("xG",PlayerStats!$B$2:$Z$2,0),0),0)</f>
        <v>0</v>
      </c>
      <c r="P288" s="40">
        <f t="shared" si="17"/>
        <v>0</v>
      </c>
      <c r="Q288" s="32">
        <f>IFERROR(VLOOKUP(A288,PlayerStats!$B$1:$Z$999,MATCH("xAG",PlayerStats!$B$2:$Z$2,0),0),0)</f>
        <v>0</v>
      </c>
      <c r="R288" s="32">
        <f>IFERROR(VLOOKUP(B288,PlayerStats!$B$1:$Z$999,MATCH("xAG",PlayerStats!$B$2:$Z$2,0),0),0)</f>
        <v>0</v>
      </c>
      <c r="S288" s="32">
        <f>IFERROR(VLOOKUP(C288,PlayerStats!$B$1:$Z$999,MATCH("xAG",PlayerStats!$B$2:$Z$2,0),0),0)</f>
        <v>0</v>
      </c>
      <c r="T288" s="32">
        <f>IFERROR(VLOOKUP(D288,PlayerStats!$B$1:$Z$999,MATCH("xAG",PlayerStats!$B$2:$Z$2,0),0),0)</f>
        <v>0</v>
      </c>
      <c r="U288" s="40">
        <f t="shared" si="18"/>
        <v>0</v>
      </c>
      <c r="V288" s="42">
        <f t="shared" si="19"/>
        <v>1</v>
      </c>
      <c r="X288" s="43" t="str">
        <f>API!M288&amp;" "&amp;API!V288</f>
        <v>Dwight McNeil</v>
      </c>
      <c r="Y288" s="43">
        <f>API!AC288</f>
        <v>0</v>
      </c>
    </row>
    <row r="289" spans="1:25">
      <c r="A289" s="32" t="str">
        <f>IF([1]FINAL!A289=0,"",[1]FINAL!A289)</f>
        <v>Will Hughes</v>
      </c>
      <c r="B289" s="32" t="str">
        <f>IF([1]FINAL!B289=0,"",[1]FINAL!B289)</f>
        <v>Hughes</v>
      </c>
      <c r="C289" s="32" t="str">
        <f>IF([1]FINAL!C289=0,"",[1]FINAL!C289)</f>
        <v>W Hughes</v>
      </c>
      <c r="D289" s="32" t="str">
        <f>IF([1]FINAL!D289=0,"",[1]FINAL!D289)</f>
        <v/>
      </c>
      <c r="E289" s="43" t="str">
        <f>[1]FINAL!M289</f>
        <v>CRY</v>
      </c>
      <c r="F289" s="44">
        <f>IFERROR(VLOOKUP($E289,Table2!$B$1:$C$21,MATCH("MP",Table2!$B$1:$C$1,0),0),"")</f>
        <v>1</v>
      </c>
      <c r="G289" s="33">
        <f>IFERROR(VLOOKUP(A289,PlayingTime!$B$1:$Z$999,MATCH("Min",PlayingTime!$B$2:$Z$2,0),0),0)</f>
        <v>0</v>
      </c>
      <c r="H289" s="33">
        <f>IFERROR(VLOOKUP(B289,PlayingTime!$B$1:$Z$999,MATCH("Min",PlayingTime!$B$2:$Z$2,0),0),0)</f>
        <v>0</v>
      </c>
      <c r="I289" s="33">
        <f>IFERROR(VLOOKUP(C289,PlayingTime!$B$1:$Z$999,MATCH("Min",PlayingTime!$B$2:$Z$2,0),0),0)</f>
        <v>0</v>
      </c>
      <c r="J289" s="33">
        <f>IFERROR(VLOOKUP(D289,PlayingTime!$B$1:$Z$999,MATCH("Min",PlayingTime!$B$2:$Z$2,0),0),0)</f>
        <v>0</v>
      </c>
      <c r="K289" s="38">
        <f t="shared" si="16"/>
        <v>0</v>
      </c>
      <c r="L289" s="32">
        <f>IFERROR(VLOOKUP(A289,PlayerStats!$B$1:$Z$999,MATCH("xG",PlayerStats!$B$2:$Z$2,0),0),0)</f>
        <v>0</v>
      </c>
      <c r="M289" s="32">
        <f>IFERROR(VLOOKUP(B289,PlayerStats!$B$1:$Z$999,MATCH("xG",PlayerStats!$B$2:$Z$2,0),0),0)</f>
        <v>0</v>
      </c>
      <c r="N289" s="32">
        <f>IFERROR(VLOOKUP(C289,PlayerStats!$B$1:$Z$999,MATCH("xG",PlayerStats!$B$2:$Z$2,0),0),0)</f>
        <v>0</v>
      </c>
      <c r="O289" s="32">
        <f>IFERROR(VLOOKUP(D289,PlayerStats!$B$1:$Z$999,MATCH("xG",PlayerStats!$B$2:$Z$2,0),0),0)</f>
        <v>0</v>
      </c>
      <c r="P289" s="40">
        <f t="shared" si="17"/>
        <v>0</v>
      </c>
      <c r="Q289" s="32">
        <f>IFERROR(VLOOKUP(A289,PlayerStats!$B$1:$Z$999,MATCH("xAG",PlayerStats!$B$2:$Z$2,0),0),0)</f>
        <v>0</v>
      </c>
      <c r="R289" s="32">
        <f>IFERROR(VLOOKUP(B289,PlayerStats!$B$1:$Z$999,MATCH("xAG",PlayerStats!$B$2:$Z$2,0),0),0)</f>
        <v>0</v>
      </c>
      <c r="S289" s="32">
        <f>IFERROR(VLOOKUP(C289,PlayerStats!$B$1:$Z$999,MATCH("xAG",PlayerStats!$B$2:$Z$2,0),0),0)</f>
        <v>0</v>
      </c>
      <c r="T289" s="32">
        <f>IFERROR(VLOOKUP(D289,PlayerStats!$B$1:$Z$999,MATCH("xAG",PlayerStats!$B$2:$Z$2,0),0),0)</f>
        <v>0</v>
      </c>
      <c r="U289" s="40">
        <f t="shared" si="18"/>
        <v>0</v>
      </c>
      <c r="V289" s="42">
        <f t="shared" si="19"/>
        <v>0</v>
      </c>
      <c r="X289" s="43" t="str">
        <f>API!M289&amp;" "&amp;API!V289</f>
        <v>Vitalii Mykolenko</v>
      </c>
      <c r="Y289" s="43">
        <f>API!AC289</f>
        <v>0</v>
      </c>
    </row>
    <row r="290" spans="1:25">
      <c r="A290" s="32" t="str">
        <f>IF([1]FINAL!A290=0,"",[1]FINAL!A290)</f>
        <v>Harry Toffolo</v>
      </c>
      <c r="B290" s="32" t="str">
        <f>IF([1]FINAL!B290=0,"",[1]FINAL!B290)</f>
        <v>Toffolo</v>
      </c>
      <c r="C290" s="32" t="str">
        <f>IF([1]FINAL!C290=0,"",[1]FINAL!C290)</f>
        <v/>
      </c>
      <c r="D290" s="32" t="str">
        <f>IF([1]FINAL!D290=0,"",[1]FINAL!D290)</f>
        <v/>
      </c>
      <c r="E290" s="43" t="str">
        <f>[1]FINAL!M290</f>
        <v>NFO</v>
      </c>
      <c r="F290" s="44">
        <f>IFERROR(VLOOKUP($E290,Table2!$B$1:$C$21,MATCH("MP",Table2!$B$1:$C$1,0),0),"")</f>
        <v>1</v>
      </c>
      <c r="G290" s="33">
        <f>IFERROR(VLOOKUP(A290,PlayingTime!$B$1:$Z$999,MATCH("Min",PlayingTime!$B$2:$Z$2,0),0),0)</f>
        <v>0</v>
      </c>
      <c r="H290" s="33">
        <f>IFERROR(VLOOKUP(B290,PlayingTime!$B$1:$Z$999,MATCH("Min",PlayingTime!$B$2:$Z$2,0),0),0)</f>
        <v>0</v>
      </c>
      <c r="I290" s="33">
        <f>IFERROR(VLOOKUP(C290,PlayingTime!$B$1:$Z$999,MATCH("Min",PlayingTime!$B$2:$Z$2,0),0),0)</f>
        <v>0</v>
      </c>
      <c r="J290" s="33">
        <f>IFERROR(VLOOKUP(D290,PlayingTime!$B$1:$Z$999,MATCH("Min",PlayingTime!$B$2:$Z$2,0),0),0)</f>
        <v>0</v>
      </c>
      <c r="K290" s="38">
        <f t="shared" si="16"/>
        <v>0</v>
      </c>
      <c r="L290" s="32">
        <f>IFERROR(VLOOKUP(A290,PlayerStats!$B$1:$Z$999,MATCH("xG",PlayerStats!$B$2:$Z$2,0),0),0)</f>
        <v>0</v>
      </c>
      <c r="M290" s="32">
        <f>IFERROR(VLOOKUP(B290,PlayerStats!$B$1:$Z$999,MATCH("xG",PlayerStats!$B$2:$Z$2,0),0),0)</f>
        <v>0</v>
      </c>
      <c r="N290" s="32">
        <f>IFERROR(VLOOKUP(C290,PlayerStats!$B$1:$Z$999,MATCH("xG",PlayerStats!$B$2:$Z$2,0),0),0)</f>
        <v>0</v>
      </c>
      <c r="O290" s="32">
        <f>IFERROR(VLOOKUP(D290,PlayerStats!$B$1:$Z$999,MATCH("xG",PlayerStats!$B$2:$Z$2,0),0),0)</f>
        <v>0</v>
      </c>
      <c r="P290" s="40">
        <f t="shared" si="17"/>
        <v>0</v>
      </c>
      <c r="Q290" s="32">
        <f>IFERROR(VLOOKUP(A290,PlayerStats!$B$1:$Z$999,MATCH("xAG",PlayerStats!$B$2:$Z$2,0),0),0)</f>
        <v>0</v>
      </c>
      <c r="R290" s="32">
        <f>IFERROR(VLOOKUP(B290,PlayerStats!$B$1:$Z$999,MATCH("xAG",PlayerStats!$B$2:$Z$2,0),0),0)</f>
        <v>0</v>
      </c>
      <c r="S290" s="32">
        <f>IFERROR(VLOOKUP(C290,PlayerStats!$B$1:$Z$999,MATCH("xAG",PlayerStats!$B$2:$Z$2,0),0),0)</f>
        <v>0</v>
      </c>
      <c r="T290" s="32">
        <f>IFERROR(VLOOKUP(D290,PlayerStats!$B$1:$Z$999,MATCH("xAG",PlayerStats!$B$2:$Z$2,0),0),0)</f>
        <v>0</v>
      </c>
      <c r="U290" s="40">
        <f t="shared" si="18"/>
        <v>0</v>
      </c>
      <c r="V290" s="42">
        <f t="shared" si="19"/>
        <v>0</v>
      </c>
      <c r="X290" s="43" t="str">
        <f>API!M290&amp;" "&amp;API!V290</f>
        <v>Amadou Onana</v>
      </c>
      <c r="Y290" s="43">
        <f>API!AC290</f>
        <v>2</v>
      </c>
    </row>
    <row r="291" spans="1:25">
      <c r="A291" s="32" t="str">
        <f>IF([1]FINAL!A291=0,"",[1]FINAL!A291)</f>
        <v>Fraser Forster</v>
      </c>
      <c r="B291" s="32" t="str">
        <f>IF([1]FINAL!B291=0,"",[1]FINAL!B291)</f>
        <v>Forster</v>
      </c>
      <c r="C291" s="32" t="str">
        <f>IF([1]FINAL!C291=0,"",[1]FINAL!C291)</f>
        <v/>
      </c>
      <c r="D291" s="32" t="str">
        <f>IF([1]FINAL!D291=0,"",[1]FINAL!D291)</f>
        <v/>
      </c>
      <c r="E291" s="43" t="str">
        <f>[1]FINAL!M291</f>
        <v>TOT</v>
      </c>
      <c r="F291" s="44">
        <f>IFERROR(VLOOKUP($E291,Table2!$B$1:$C$21,MATCH("MP",Table2!$B$1:$C$1,0),0),"")</f>
        <v>1</v>
      </c>
      <c r="G291" s="33">
        <f>IFERROR(VLOOKUP(A291,PlayingTime!$B$1:$Z$999,MATCH("Min",PlayingTime!$B$2:$Z$2,0),0),0)</f>
        <v>0</v>
      </c>
      <c r="H291" s="33">
        <f>IFERROR(VLOOKUP(B291,PlayingTime!$B$1:$Z$999,MATCH("Min",PlayingTime!$B$2:$Z$2,0),0),0)</f>
        <v>0</v>
      </c>
      <c r="I291" s="33">
        <f>IFERROR(VLOOKUP(C291,PlayingTime!$B$1:$Z$999,MATCH("Min",PlayingTime!$B$2:$Z$2,0),0),0)</f>
        <v>0</v>
      </c>
      <c r="J291" s="33">
        <f>IFERROR(VLOOKUP(D291,PlayingTime!$B$1:$Z$999,MATCH("Min",PlayingTime!$B$2:$Z$2,0),0),0)</f>
        <v>0</v>
      </c>
      <c r="K291" s="38">
        <f t="shared" si="16"/>
        <v>0</v>
      </c>
      <c r="L291" s="32">
        <f>IFERROR(VLOOKUP(A291,PlayerStats!$B$1:$Z$999,MATCH("xG",PlayerStats!$B$2:$Z$2,0),0),0)</f>
        <v>0</v>
      </c>
      <c r="M291" s="32">
        <f>IFERROR(VLOOKUP(B291,PlayerStats!$B$1:$Z$999,MATCH("xG",PlayerStats!$B$2:$Z$2,0),0),0)</f>
        <v>0</v>
      </c>
      <c r="N291" s="32">
        <f>IFERROR(VLOOKUP(C291,PlayerStats!$B$1:$Z$999,MATCH("xG",PlayerStats!$B$2:$Z$2,0),0),0)</f>
        <v>0</v>
      </c>
      <c r="O291" s="32">
        <f>IFERROR(VLOOKUP(D291,PlayerStats!$B$1:$Z$999,MATCH("xG",PlayerStats!$B$2:$Z$2,0),0),0)</f>
        <v>0</v>
      </c>
      <c r="P291" s="40">
        <f t="shared" si="17"/>
        <v>0</v>
      </c>
      <c r="Q291" s="32">
        <f>IFERROR(VLOOKUP(A291,PlayerStats!$B$1:$Z$999,MATCH("xAG",PlayerStats!$B$2:$Z$2,0),0),0)</f>
        <v>0</v>
      </c>
      <c r="R291" s="32">
        <f>IFERROR(VLOOKUP(B291,PlayerStats!$B$1:$Z$999,MATCH("xAG",PlayerStats!$B$2:$Z$2,0),0),0)</f>
        <v>0</v>
      </c>
      <c r="S291" s="32">
        <f>IFERROR(VLOOKUP(C291,PlayerStats!$B$1:$Z$999,MATCH("xAG",PlayerStats!$B$2:$Z$2,0),0),0)</f>
        <v>0</v>
      </c>
      <c r="T291" s="32">
        <f>IFERROR(VLOOKUP(D291,PlayerStats!$B$1:$Z$999,MATCH("xAG",PlayerStats!$B$2:$Z$2,0),0),0)</f>
        <v>0</v>
      </c>
      <c r="U291" s="40">
        <f t="shared" si="18"/>
        <v>0</v>
      </c>
      <c r="V291" s="42">
        <f t="shared" si="19"/>
        <v>0</v>
      </c>
      <c r="X291" s="43" t="str">
        <f>API!M291&amp;" "&amp;API!V291</f>
        <v>Nathan Patterson</v>
      </c>
      <c r="Y291" s="43">
        <f>API!AC291</f>
        <v>2</v>
      </c>
    </row>
    <row r="292" spans="1:25">
      <c r="A292" s="32" t="str">
        <f>IF([1]FINAL!A292=0,"",[1]FINAL!A292)</f>
        <v>Hugo Bueno López</v>
      </c>
      <c r="B292" s="32" t="str">
        <f>IF([1]FINAL!B292=0,"",[1]FINAL!B292)</f>
        <v>Bueno</v>
      </c>
      <c r="C292" s="32" t="str">
        <f>IF([1]FINAL!C292=0,"",[1]FINAL!C292)</f>
        <v>Hugo Bueno</v>
      </c>
      <c r="D292" s="32" t="str">
        <f>IF([1]FINAL!D292=0,"",[1]FINAL!D292)</f>
        <v/>
      </c>
      <c r="E292" s="43" t="str">
        <f>[1]FINAL!M292</f>
        <v>WOL</v>
      </c>
      <c r="F292" s="44">
        <f>IFERROR(VLOOKUP($E292,Table2!$B$1:$C$21,MATCH("MP",Table2!$B$1:$C$1,0),0),"")</f>
        <v>1</v>
      </c>
      <c r="G292" s="33">
        <f>IFERROR(VLOOKUP(A292,PlayingTime!$B$1:$Z$999,MATCH("Min",PlayingTime!$B$2:$Z$2,0),0),0)</f>
        <v>0</v>
      </c>
      <c r="H292" s="33">
        <f>IFERROR(VLOOKUP(B292,PlayingTime!$B$1:$Z$999,MATCH("Min",PlayingTime!$B$2:$Z$2,0),0),0)</f>
        <v>0</v>
      </c>
      <c r="I292" s="33">
        <f>IFERROR(VLOOKUP(C292,PlayingTime!$B$1:$Z$999,MATCH("Min",PlayingTime!$B$2:$Z$2,0),0),0)</f>
        <v>14</v>
      </c>
      <c r="J292" s="33">
        <f>IFERROR(VLOOKUP(D292,PlayingTime!$B$1:$Z$999,MATCH("Min",PlayingTime!$B$2:$Z$2,0),0),0)</f>
        <v>0</v>
      </c>
      <c r="K292" s="38">
        <f t="shared" si="16"/>
        <v>14</v>
      </c>
      <c r="L292" s="32">
        <f>IFERROR(VLOOKUP(A292,PlayerStats!$B$1:$Z$999,MATCH("xG",PlayerStats!$B$2:$Z$2,0),0),0)</f>
        <v>0</v>
      </c>
      <c r="M292" s="32">
        <f>IFERROR(VLOOKUP(B292,PlayerStats!$B$1:$Z$999,MATCH("xG",PlayerStats!$B$2:$Z$2,0),0),0)</f>
        <v>0</v>
      </c>
      <c r="N292" s="32">
        <f>IFERROR(VLOOKUP(C292,PlayerStats!$B$1:$Z$999,MATCH("xG",PlayerStats!$B$2:$Z$2,0),0),0)</f>
        <v>0.1</v>
      </c>
      <c r="O292" s="32">
        <f>IFERROR(VLOOKUP(D292,PlayerStats!$B$1:$Z$999,MATCH("xG",PlayerStats!$B$2:$Z$2,0),0),0)</f>
        <v>0</v>
      </c>
      <c r="P292" s="40">
        <f t="shared" si="17"/>
        <v>0.1</v>
      </c>
      <c r="Q292" s="32">
        <f>IFERROR(VLOOKUP(A292,PlayerStats!$B$1:$Z$999,MATCH("xAG",PlayerStats!$B$2:$Z$2,0),0),0)</f>
        <v>0</v>
      </c>
      <c r="R292" s="32">
        <f>IFERROR(VLOOKUP(B292,PlayerStats!$B$1:$Z$999,MATCH("xAG",PlayerStats!$B$2:$Z$2,0),0),0)</f>
        <v>0</v>
      </c>
      <c r="S292" s="32">
        <f>IFERROR(VLOOKUP(C292,PlayerStats!$B$1:$Z$999,MATCH("xAG",PlayerStats!$B$2:$Z$2,0),0),0)</f>
        <v>0.1</v>
      </c>
      <c r="T292" s="32">
        <f>IFERROR(VLOOKUP(D292,PlayerStats!$B$1:$Z$999,MATCH("xAG",PlayerStats!$B$2:$Z$2,0),0),0)</f>
        <v>0</v>
      </c>
      <c r="U292" s="40">
        <f t="shared" si="18"/>
        <v>0.1</v>
      </c>
      <c r="V292" s="42">
        <f t="shared" si="19"/>
        <v>1</v>
      </c>
      <c r="X292" s="43" t="str">
        <f>API!M292&amp;" "&amp;API!V292</f>
        <v>Jordan Pickford</v>
      </c>
      <c r="Y292" s="43">
        <f>API!AC292</f>
        <v>2</v>
      </c>
    </row>
    <row r="293" spans="1:25">
      <c r="A293" s="32" t="str">
        <f>IF([1]FINAL!A293=0,"",[1]FINAL!A293)</f>
        <v>Ben Godfrey</v>
      </c>
      <c r="B293" s="32" t="str">
        <f>IF([1]FINAL!B293=0,"",[1]FINAL!B293)</f>
        <v>Godfrey</v>
      </c>
      <c r="C293" s="32" t="str">
        <f>IF([1]FINAL!C293=0,"",[1]FINAL!C293)</f>
        <v/>
      </c>
      <c r="D293" s="32" t="str">
        <f>IF([1]FINAL!D293=0,"",[1]FINAL!D293)</f>
        <v/>
      </c>
      <c r="E293" s="43" t="str">
        <f>[1]FINAL!M293</f>
        <v>EVE</v>
      </c>
      <c r="F293" s="44">
        <f>IFERROR(VLOOKUP($E293,Table2!$B$1:$C$21,MATCH("MP",Table2!$B$1:$C$1,0),0),"")</f>
        <v>1</v>
      </c>
      <c r="G293" s="33">
        <f>IFERROR(VLOOKUP(A293,PlayingTime!$B$1:$Z$999,MATCH("Min",PlayingTime!$B$2:$Z$2,0),0),0)</f>
        <v>0</v>
      </c>
      <c r="H293" s="33">
        <f>IFERROR(VLOOKUP(B293,PlayingTime!$B$1:$Z$999,MATCH("Min",PlayingTime!$B$2:$Z$2,0),0),0)</f>
        <v>0</v>
      </c>
      <c r="I293" s="33">
        <f>IFERROR(VLOOKUP(C293,PlayingTime!$B$1:$Z$999,MATCH("Min",PlayingTime!$B$2:$Z$2,0),0),0)</f>
        <v>0</v>
      </c>
      <c r="J293" s="33">
        <f>IFERROR(VLOOKUP(D293,PlayingTime!$B$1:$Z$999,MATCH("Min",PlayingTime!$B$2:$Z$2,0),0),0)</f>
        <v>0</v>
      </c>
      <c r="K293" s="38">
        <f t="shared" si="16"/>
        <v>0</v>
      </c>
      <c r="L293" s="32">
        <f>IFERROR(VLOOKUP(A293,PlayerStats!$B$1:$Z$999,MATCH("xG",PlayerStats!$B$2:$Z$2,0),0),0)</f>
        <v>0</v>
      </c>
      <c r="M293" s="32">
        <f>IFERROR(VLOOKUP(B293,PlayerStats!$B$1:$Z$999,MATCH("xG",PlayerStats!$B$2:$Z$2,0),0),0)</f>
        <v>0</v>
      </c>
      <c r="N293" s="32">
        <f>IFERROR(VLOOKUP(C293,PlayerStats!$B$1:$Z$999,MATCH("xG",PlayerStats!$B$2:$Z$2,0),0),0)</f>
        <v>0</v>
      </c>
      <c r="O293" s="32">
        <f>IFERROR(VLOOKUP(D293,PlayerStats!$B$1:$Z$999,MATCH("xG",PlayerStats!$B$2:$Z$2,0),0),0)</f>
        <v>0</v>
      </c>
      <c r="P293" s="40">
        <f t="shared" si="17"/>
        <v>0</v>
      </c>
      <c r="Q293" s="32">
        <f>IFERROR(VLOOKUP(A293,PlayerStats!$B$1:$Z$999,MATCH("xAG",PlayerStats!$B$2:$Z$2,0),0),0)</f>
        <v>0</v>
      </c>
      <c r="R293" s="32">
        <f>IFERROR(VLOOKUP(B293,PlayerStats!$B$1:$Z$999,MATCH("xAG",PlayerStats!$B$2:$Z$2,0),0),0)</f>
        <v>0</v>
      </c>
      <c r="S293" s="32">
        <f>IFERROR(VLOOKUP(C293,PlayerStats!$B$1:$Z$999,MATCH("xAG",PlayerStats!$B$2:$Z$2,0),0),0)</f>
        <v>0</v>
      </c>
      <c r="T293" s="32">
        <f>IFERROR(VLOOKUP(D293,PlayerStats!$B$1:$Z$999,MATCH("xAG",PlayerStats!$B$2:$Z$2,0),0),0)</f>
        <v>0</v>
      </c>
      <c r="U293" s="40">
        <f t="shared" si="18"/>
        <v>0</v>
      </c>
      <c r="V293" s="42">
        <f t="shared" si="19"/>
        <v>0</v>
      </c>
      <c r="X293" s="43" t="str">
        <f>API!M293&amp;" "&amp;API!V293</f>
        <v>Ellis Simms</v>
      </c>
      <c r="Y293" s="43">
        <f>API!AC293</f>
        <v>0</v>
      </c>
    </row>
    <row r="294" spans="1:25">
      <c r="A294" s="32" t="str">
        <f>IF([1]FINAL!A294=0,"",[1]FINAL!A294)</f>
        <v>Pierre-Emerick Aubameyang</v>
      </c>
      <c r="B294" s="32" t="str">
        <f>IF([1]FINAL!B294=0,"",[1]FINAL!B294)</f>
        <v>Aubameyang</v>
      </c>
      <c r="C294" s="32" t="str">
        <f>IF([1]FINAL!C294=0,"",[1]FINAL!C294)</f>
        <v/>
      </c>
      <c r="D294" s="32" t="str">
        <f>IF([1]FINAL!D294=0,"",[1]FINAL!D294)</f>
        <v/>
      </c>
      <c r="E294" s="43" t="str">
        <f>[1]FINAL!M294</f>
        <v>CHE</v>
      </c>
      <c r="F294" s="44">
        <f>IFERROR(VLOOKUP($E294,Table2!$B$1:$C$21,MATCH("MP",Table2!$B$1:$C$1,0),0),"")</f>
        <v>1</v>
      </c>
      <c r="G294" s="33">
        <f>IFERROR(VLOOKUP(A294,PlayingTime!$B$1:$Z$999,MATCH("Min",PlayingTime!$B$2:$Z$2,0),0),0)</f>
        <v>0</v>
      </c>
      <c r="H294" s="33">
        <f>IFERROR(VLOOKUP(B294,PlayingTime!$B$1:$Z$999,MATCH("Min",PlayingTime!$B$2:$Z$2,0),0),0)</f>
        <v>0</v>
      </c>
      <c r="I294" s="33">
        <f>IFERROR(VLOOKUP(C294,PlayingTime!$B$1:$Z$999,MATCH("Min",PlayingTime!$B$2:$Z$2,0),0),0)</f>
        <v>0</v>
      </c>
      <c r="J294" s="33">
        <f>IFERROR(VLOOKUP(D294,PlayingTime!$B$1:$Z$999,MATCH("Min",PlayingTime!$B$2:$Z$2,0),0),0)</f>
        <v>0</v>
      </c>
      <c r="K294" s="38">
        <f t="shared" si="16"/>
        <v>0</v>
      </c>
      <c r="L294" s="32">
        <f>IFERROR(VLOOKUP(A294,PlayerStats!$B$1:$Z$999,MATCH("xG",PlayerStats!$B$2:$Z$2,0),0),0)</f>
        <v>0</v>
      </c>
      <c r="M294" s="32">
        <f>IFERROR(VLOOKUP(B294,PlayerStats!$B$1:$Z$999,MATCH("xG",PlayerStats!$B$2:$Z$2,0),0),0)</f>
        <v>0</v>
      </c>
      <c r="N294" s="32">
        <f>IFERROR(VLOOKUP(C294,PlayerStats!$B$1:$Z$999,MATCH("xG",PlayerStats!$B$2:$Z$2,0),0),0)</f>
        <v>0</v>
      </c>
      <c r="O294" s="32">
        <f>IFERROR(VLOOKUP(D294,PlayerStats!$B$1:$Z$999,MATCH("xG",PlayerStats!$B$2:$Z$2,0),0),0)</f>
        <v>0</v>
      </c>
      <c r="P294" s="40">
        <f t="shared" si="17"/>
        <v>0</v>
      </c>
      <c r="Q294" s="32">
        <f>IFERROR(VLOOKUP(A294,PlayerStats!$B$1:$Z$999,MATCH("xAG",PlayerStats!$B$2:$Z$2,0),0),0)</f>
        <v>0</v>
      </c>
      <c r="R294" s="32">
        <f>IFERROR(VLOOKUP(B294,PlayerStats!$B$1:$Z$999,MATCH("xAG",PlayerStats!$B$2:$Z$2,0),0),0)</f>
        <v>0</v>
      </c>
      <c r="S294" s="32">
        <f>IFERROR(VLOOKUP(C294,PlayerStats!$B$1:$Z$999,MATCH("xAG",PlayerStats!$B$2:$Z$2,0),0),0)</f>
        <v>0</v>
      </c>
      <c r="T294" s="32">
        <f>IFERROR(VLOOKUP(D294,PlayerStats!$B$1:$Z$999,MATCH("xAG",PlayerStats!$B$2:$Z$2,0),0),0)</f>
        <v>0</v>
      </c>
      <c r="U294" s="40">
        <f t="shared" si="18"/>
        <v>0</v>
      </c>
      <c r="V294" s="42">
        <f t="shared" si="19"/>
        <v>0</v>
      </c>
      <c r="X294" s="43" t="str">
        <f>API!M294&amp;" "&amp;API!V294</f>
        <v>James Tarkowski</v>
      </c>
      <c r="Y294" s="43">
        <f>API!AC294</f>
        <v>2</v>
      </c>
    </row>
    <row r="295" spans="1:25">
      <c r="A295" s="32" t="str">
        <f>IF([1]FINAL!A295=0,"",[1]FINAL!A295)</f>
        <v>Jonathan Castro Otto</v>
      </c>
      <c r="B295" s="32" t="str">
        <f>IF([1]FINAL!B295=0,"",[1]FINAL!B295)</f>
        <v>J.Otto</v>
      </c>
      <c r="C295" s="32" t="str">
        <f>IF([1]FINAL!C295=0,"",[1]FINAL!C295)</f>
        <v>Jonny Castro</v>
      </c>
      <c r="D295" s="32" t="str">
        <f>IF([1]FINAL!D295=0,"",[1]FINAL!D295)</f>
        <v/>
      </c>
      <c r="E295" s="43" t="str">
        <f>[1]FINAL!M295</f>
        <v>WOL</v>
      </c>
      <c r="F295" s="44">
        <f>IFERROR(VLOOKUP($E295,Table2!$B$1:$C$21,MATCH("MP",Table2!$B$1:$C$1,0),0),"")</f>
        <v>1</v>
      </c>
      <c r="G295" s="33">
        <f>IFERROR(VLOOKUP(A295,PlayingTime!$B$1:$Z$999,MATCH("Min",PlayingTime!$B$2:$Z$2,0),0),0)</f>
        <v>0</v>
      </c>
      <c r="H295" s="33">
        <f>IFERROR(VLOOKUP(B295,PlayingTime!$B$1:$Z$999,MATCH("Min",PlayingTime!$B$2:$Z$2,0),0),0)</f>
        <v>0</v>
      </c>
      <c r="I295" s="33">
        <f>IFERROR(VLOOKUP(C295,PlayingTime!$B$1:$Z$999,MATCH("Min",PlayingTime!$B$2:$Z$2,0),0),0)</f>
        <v>0</v>
      </c>
      <c r="J295" s="33">
        <f>IFERROR(VLOOKUP(D295,PlayingTime!$B$1:$Z$999,MATCH("Min",PlayingTime!$B$2:$Z$2,0),0),0)</f>
        <v>0</v>
      </c>
      <c r="K295" s="38">
        <f t="shared" si="16"/>
        <v>0</v>
      </c>
      <c r="L295" s="32">
        <f>IFERROR(VLOOKUP(A295,PlayerStats!$B$1:$Z$999,MATCH("xG",PlayerStats!$B$2:$Z$2,0),0),0)</f>
        <v>0</v>
      </c>
      <c r="M295" s="32">
        <f>IFERROR(VLOOKUP(B295,PlayerStats!$B$1:$Z$999,MATCH("xG",PlayerStats!$B$2:$Z$2,0),0),0)</f>
        <v>0</v>
      </c>
      <c r="N295" s="32">
        <f>IFERROR(VLOOKUP(C295,PlayerStats!$B$1:$Z$999,MATCH("xG",PlayerStats!$B$2:$Z$2,0),0),0)</f>
        <v>0</v>
      </c>
      <c r="O295" s="32">
        <f>IFERROR(VLOOKUP(D295,PlayerStats!$B$1:$Z$999,MATCH("xG",PlayerStats!$B$2:$Z$2,0),0),0)</f>
        <v>0</v>
      </c>
      <c r="P295" s="40">
        <f t="shared" si="17"/>
        <v>0</v>
      </c>
      <c r="Q295" s="32">
        <f>IFERROR(VLOOKUP(A295,PlayerStats!$B$1:$Z$999,MATCH("xAG",PlayerStats!$B$2:$Z$2,0),0),0)</f>
        <v>0</v>
      </c>
      <c r="R295" s="32">
        <f>IFERROR(VLOOKUP(B295,PlayerStats!$B$1:$Z$999,MATCH("xAG",PlayerStats!$B$2:$Z$2,0),0),0)</f>
        <v>0</v>
      </c>
      <c r="S295" s="32">
        <f>IFERROR(VLOOKUP(C295,PlayerStats!$B$1:$Z$999,MATCH("xAG",PlayerStats!$B$2:$Z$2,0),0),0)</f>
        <v>0</v>
      </c>
      <c r="T295" s="32">
        <f>IFERROR(VLOOKUP(D295,PlayerStats!$B$1:$Z$999,MATCH("xAG",PlayerStats!$B$2:$Z$2,0),0),0)</f>
        <v>0</v>
      </c>
      <c r="U295" s="40">
        <f t="shared" si="18"/>
        <v>0</v>
      </c>
      <c r="V295" s="42">
        <f t="shared" si="19"/>
        <v>0</v>
      </c>
      <c r="X295" s="43" t="str">
        <f>API!M295&amp;" "&amp;API!V295</f>
        <v>João Neves Virgínia</v>
      </c>
      <c r="Y295" s="43">
        <f>API!AC295</f>
        <v>0</v>
      </c>
    </row>
    <row r="296" spans="1:25">
      <c r="A296" s="32" t="str">
        <f>IF([1]FINAL!A296=0,"",[1]FINAL!A296)</f>
        <v>Gonçalo Manuel Ganchinho Guedes</v>
      </c>
      <c r="B296" s="32" t="str">
        <f>IF([1]FINAL!B296=0,"",[1]FINAL!B296)</f>
        <v>Guedes</v>
      </c>
      <c r="C296" s="32" t="str">
        <f>IF([1]FINAL!C296=0,"",[1]FINAL!C296)</f>
        <v>Gonçalo Guedes</v>
      </c>
      <c r="D296" s="32" t="str">
        <f>IF([1]FINAL!D296=0,"",[1]FINAL!D296)</f>
        <v/>
      </c>
      <c r="E296" s="43" t="str">
        <f>[1]FINAL!M296</f>
        <v>WOL</v>
      </c>
      <c r="F296" s="44">
        <f>IFERROR(VLOOKUP($E296,Table2!$B$1:$C$21,MATCH("MP",Table2!$B$1:$C$1,0),0),"")</f>
        <v>1</v>
      </c>
      <c r="G296" s="33">
        <f>IFERROR(VLOOKUP(A296,PlayingTime!$B$1:$Z$999,MATCH("Min",PlayingTime!$B$2:$Z$2,0),0),0)</f>
        <v>0</v>
      </c>
      <c r="H296" s="33">
        <f>IFERROR(VLOOKUP(B296,PlayingTime!$B$1:$Z$999,MATCH("Min",PlayingTime!$B$2:$Z$2,0),0),0)</f>
        <v>0</v>
      </c>
      <c r="I296" s="33">
        <f>IFERROR(VLOOKUP(C296,PlayingTime!$B$1:$Z$999,MATCH("Min",PlayingTime!$B$2:$Z$2,0),0),0)</f>
        <v>0</v>
      </c>
      <c r="J296" s="33">
        <f>IFERROR(VLOOKUP(D296,PlayingTime!$B$1:$Z$999,MATCH("Min",PlayingTime!$B$2:$Z$2,0),0),0)</f>
        <v>0</v>
      </c>
      <c r="K296" s="38">
        <f t="shared" si="16"/>
        <v>0</v>
      </c>
      <c r="L296" s="32">
        <f>IFERROR(VLOOKUP(A296,PlayerStats!$B$1:$Z$999,MATCH("xG",PlayerStats!$B$2:$Z$2,0),0),0)</f>
        <v>0</v>
      </c>
      <c r="M296" s="32">
        <f>IFERROR(VLOOKUP(B296,PlayerStats!$B$1:$Z$999,MATCH("xG",PlayerStats!$B$2:$Z$2,0),0),0)</f>
        <v>0</v>
      </c>
      <c r="N296" s="32">
        <f>IFERROR(VLOOKUP(C296,PlayerStats!$B$1:$Z$999,MATCH("xG",PlayerStats!$B$2:$Z$2,0),0),0)</f>
        <v>0</v>
      </c>
      <c r="O296" s="32">
        <f>IFERROR(VLOOKUP(D296,PlayerStats!$B$1:$Z$999,MATCH("xG",PlayerStats!$B$2:$Z$2,0),0),0)</f>
        <v>0</v>
      </c>
      <c r="P296" s="40">
        <f t="shared" si="17"/>
        <v>0</v>
      </c>
      <c r="Q296" s="32">
        <f>IFERROR(VLOOKUP(A296,PlayerStats!$B$1:$Z$999,MATCH("xAG",PlayerStats!$B$2:$Z$2,0),0),0)</f>
        <v>0</v>
      </c>
      <c r="R296" s="32">
        <f>IFERROR(VLOOKUP(B296,PlayerStats!$B$1:$Z$999,MATCH("xAG",PlayerStats!$B$2:$Z$2,0),0),0)</f>
        <v>0</v>
      </c>
      <c r="S296" s="32">
        <f>IFERROR(VLOOKUP(C296,PlayerStats!$B$1:$Z$999,MATCH("xAG",PlayerStats!$B$2:$Z$2,0),0),0)</f>
        <v>0</v>
      </c>
      <c r="T296" s="32">
        <f>IFERROR(VLOOKUP(D296,PlayerStats!$B$1:$Z$999,MATCH("xAG",PlayerStats!$B$2:$Z$2,0),0),0)</f>
        <v>0</v>
      </c>
      <c r="U296" s="40">
        <f t="shared" si="18"/>
        <v>0</v>
      </c>
      <c r="V296" s="42">
        <f t="shared" si="19"/>
        <v>0</v>
      </c>
      <c r="X296" s="43" t="str">
        <f>API!M296&amp;" "&amp;API!V296</f>
        <v>Andy Lonergan</v>
      </c>
      <c r="Y296" s="43">
        <f>API!AC296</f>
        <v>0</v>
      </c>
    </row>
    <row r="297" spans="1:25">
      <c r="A297" s="32" t="str">
        <f>IF([1]FINAL!A297=0,"",[1]FINAL!A297)</f>
        <v>Marek Rodák</v>
      </c>
      <c r="B297" s="32" t="str">
        <f>IF([1]FINAL!B297=0,"",[1]FINAL!B297)</f>
        <v>Rodák</v>
      </c>
      <c r="C297" s="32" t="str">
        <f>IF([1]FINAL!C297=0,"",[1]FINAL!C297)</f>
        <v>Rodak</v>
      </c>
      <c r="D297" s="32" t="str">
        <f>IF([1]FINAL!D297=0,"",[1]FINAL!D297)</f>
        <v/>
      </c>
      <c r="E297" s="43" t="str">
        <f>[1]FINAL!M297</f>
        <v>FUL</v>
      </c>
      <c r="F297" s="44">
        <f>IFERROR(VLOOKUP($E297,Table2!$B$1:$C$21,MATCH("MP",Table2!$B$1:$C$1,0),0),"")</f>
        <v>1</v>
      </c>
      <c r="G297" s="33">
        <f>IFERROR(VLOOKUP(A297,PlayingTime!$B$1:$Z$999,MATCH("Min",PlayingTime!$B$2:$Z$2,0),0),0)</f>
        <v>0</v>
      </c>
      <c r="H297" s="33">
        <f>IFERROR(VLOOKUP(B297,PlayingTime!$B$1:$Z$999,MATCH("Min",PlayingTime!$B$2:$Z$2,0),0),0)</f>
        <v>0</v>
      </c>
      <c r="I297" s="33">
        <f>IFERROR(VLOOKUP(C297,PlayingTime!$B$1:$Z$999,MATCH("Min",PlayingTime!$B$2:$Z$2,0),0),0)</f>
        <v>0</v>
      </c>
      <c r="J297" s="33">
        <f>IFERROR(VLOOKUP(D297,PlayingTime!$B$1:$Z$999,MATCH("Min",PlayingTime!$B$2:$Z$2,0),0),0)</f>
        <v>0</v>
      </c>
      <c r="K297" s="38">
        <f t="shared" si="16"/>
        <v>0</v>
      </c>
      <c r="L297" s="32">
        <f>IFERROR(VLOOKUP(A297,PlayerStats!$B$1:$Z$999,MATCH("xG",PlayerStats!$B$2:$Z$2,0),0),0)</f>
        <v>0</v>
      </c>
      <c r="M297" s="32">
        <f>IFERROR(VLOOKUP(B297,PlayerStats!$B$1:$Z$999,MATCH("xG",PlayerStats!$B$2:$Z$2,0),0),0)</f>
        <v>0</v>
      </c>
      <c r="N297" s="32">
        <f>IFERROR(VLOOKUP(C297,PlayerStats!$B$1:$Z$999,MATCH("xG",PlayerStats!$B$2:$Z$2,0),0),0)</f>
        <v>0</v>
      </c>
      <c r="O297" s="32">
        <f>IFERROR(VLOOKUP(D297,PlayerStats!$B$1:$Z$999,MATCH("xG",PlayerStats!$B$2:$Z$2,0),0),0)</f>
        <v>0</v>
      </c>
      <c r="P297" s="40">
        <f t="shared" si="17"/>
        <v>0</v>
      </c>
      <c r="Q297" s="32">
        <f>IFERROR(VLOOKUP(A297,PlayerStats!$B$1:$Z$999,MATCH("xAG",PlayerStats!$B$2:$Z$2,0),0),0)</f>
        <v>0</v>
      </c>
      <c r="R297" s="32">
        <f>IFERROR(VLOOKUP(B297,PlayerStats!$B$1:$Z$999,MATCH("xAG",PlayerStats!$B$2:$Z$2,0),0),0)</f>
        <v>0</v>
      </c>
      <c r="S297" s="32">
        <f>IFERROR(VLOOKUP(C297,PlayerStats!$B$1:$Z$999,MATCH("xAG",PlayerStats!$B$2:$Z$2,0),0),0)</f>
        <v>0</v>
      </c>
      <c r="T297" s="32">
        <f>IFERROR(VLOOKUP(D297,PlayerStats!$B$1:$Z$999,MATCH("xAG",PlayerStats!$B$2:$Z$2,0),0),0)</f>
        <v>0</v>
      </c>
      <c r="U297" s="40">
        <f t="shared" si="18"/>
        <v>0</v>
      </c>
      <c r="V297" s="42">
        <f t="shared" si="19"/>
        <v>0</v>
      </c>
      <c r="X297" s="43" t="str">
        <f>API!M297&amp;" "&amp;API!V297</f>
        <v>Ashley Young</v>
      </c>
      <c r="Y297" s="43">
        <f>API!AC297</f>
        <v>2</v>
      </c>
    </row>
    <row r="298" spans="1:25">
      <c r="A298" s="32" t="str">
        <f>IF([1]FINAL!A298=0,"",[1]FINAL!A298)</f>
        <v>Vitalii Mykolenko</v>
      </c>
      <c r="B298" s="32" t="str">
        <f>IF([1]FINAL!B298=0,"",[1]FINAL!B298)</f>
        <v>Mykolenko</v>
      </c>
      <c r="C298" s="32" t="str">
        <f>IF([1]FINAL!C298=0,"",[1]FINAL!C298)</f>
        <v>Vitaliy Mykolenko</v>
      </c>
      <c r="D298" s="32" t="str">
        <f>IF([1]FINAL!D298=0,"",[1]FINAL!D298)</f>
        <v/>
      </c>
      <c r="E298" s="43" t="str">
        <f>[1]FINAL!M298</f>
        <v>EVE</v>
      </c>
      <c r="F298" s="44">
        <f>IFERROR(VLOOKUP($E298,Table2!$B$1:$C$21,MATCH("MP",Table2!$B$1:$C$1,0),0),"")</f>
        <v>1</v>
      </c>
      <c r="G298" s="33">
        <f>IFERROR(VLOOKUP(A298,PlayingTime!$B$1:$Z$999,MATCH("Min",PlayingTime!$B$2:$Z$2,0),0),0)</f>
        <v>0</v>
      </c>
      <c r="H298" s="33">
        <f>IFERROR(VLOOKUP(B298,PlayingTime!$B$1:$Z$999,MATCH("Min",PlayingTime!$B$2:$Z$2,0),0),0)</f>
        <v>0</v>
      </c>
      <c r="I298" s="33">
        <f>IFERROR(VLOOKUP(C298,PlayingTime!$B$1:$Z$999,MATCH("Min",PlayingTime!$B$2:$Z$2,0),0),0)</f>
        <v>0</v>
      </c>
      <c r="J298" s="33">
        <f>IFERROR(VLOOKUP(D298,PlayingTime!$B$1:$Z$999,MATCH("Min",PlayingTime!$B$2:$Z$2,0),0),0)</f>
        <v>0</v>
      </c>
      <c r="K298" s="38">
        <f t="shared" si="16"/>
        <v>0</v>
      </c>
      <c r="L298" s="32">
        <f>IFERROR(VLOOKUP(A298,PlayerStats!$B$1:$Z$999,MATCH("xG",PlayerStats!$B$2:$Z$2,0),0),0)</f>
        <v>0</v>
      </c>
      <c r="M298" s="32">
        <f>IFERROR(VLOOKUP(B298,PlayerStats!$B$1:$Z$999,MATCH("xG",PlayerStats!$B$2:$Z$2,0),0),0)</f>
        <v>0</v>
      </c>
      <c r="N298" s="32">
        <f>IFERROR(VLOOKUP(C298,PlayerStats!$B$1:$Z$999,MATCH("xG",PlayerStats!$B$2:$Z$2,0),0),0)</f>
        <v>0</v>
      </c>
      <c r="O298" s="32">
        <f>IFERROR(VLOOKUP(D298,PlayerStats!$B$1:$Z$999,MATCH("xG",PlayerStats!$B$2:$Z$2,0),0),0)</f>
        <v>0</v>
      </c>
      <c r="P298" s="40">
        <f t="shared" si="17"/>
        <v>0</v>
      </c>
      <c r="Q298" s="32">
        <f>IFERROR(VLOOKUP(A298,PlayerStats!$B$1:$Z$999,MATCH("xAG",PlayerStats!$B$2:$Z$2,0),0),0)</f>
        <v>0</v>
      </c>
      <c r="R298" s="32">
        <f>IFERROR(VLOOKUP(B298,PlayerStats!$B$1:$Z$999,MATCH("xAG",PlayerStats!$B$2:$Z$2,0),0),0)</f>
        <v>0</v>
      </c>
      <c r="S298" s="32">
        <f>IFERROR(VLOOKUP(C298,PlayerStats!$B$1:$Z$999,MATCH("xAG",PlayerStats!$B$2:$Z$2,0),0),0)</f>
        <v>0</v>
      </c>
      <c r="T298" s="32">
        <f>IFERROR(VLOOKUP(D298,PlayerStats!$B$1:$Z$999,MATCH("xAG",PlayerStats!$B$2:$Z$2,0),0),0)</f>
        <v>0</v>
      </c>
      <c r="U298" s="40">
        <f t="shared" si="18"/>
        <v>0</v>
      </c>
      <c r="V298" s="42">
        <f t="shared" si="19"/>
        <v>0</v>
      </c>
      <c r="X298" s="43" t="str">
        <f>API!M298&amp;" "&amp;API!V298</f>
        <v>Arnaut Danjuma Groeneveld</v>
      </c>
      <c r="Y298" s="43">
        <f>API!AC298</f>
        <v>1</v>
      </c>
    </row>
    <row r="299" spans="1:25">
      <c r="A299" s="32" t="str">
        <f>IF([1]FINAL!A299=0,"",[1]FINAL!A299)</f>
        <v>Stefan Bajcetic</v>
      </c>
      <c r="B299" s="32" t="str">
        <f>IF([1]FINAL!B299=0,"",[1]FINAL!B299)</f>
        <v>Bajcetic</v>
      </c>
      <c r="C299" s="32" t="str">
        <f>IF([1]FINAL!C299=0,"",[1]FINAL!C299)</f>
        <v/>
      </c>
      <c r="D299" s="32" t="str">
        <f>IF([1]FINAL!D299=0,"",[1]FINAL!D299)</f>
        <v/>
      </c>
      <c r="E299" s="43" t="str">
        <f>[1]FINAL!M299</f>
        <v>LIV</v>
      </c>
      <c r="F299" s="44">
        <f>IFERROR(VLOOKUP($E299,Table2!$B$1:$C$21,MATCH("MP",Table2!$B$1:$C$1,0),0),"")</f>
        <v>1</v>
      </c>
      <c r="G299" s="33">
        <f>IFERROR(VLOOKUP(A299,PlayingTime!$B$1:$Z$999,MATCH("Min",PlayingTime!$B$2:$Z$2,0),0),0)</f>
        <v>0</v>
      </c>
      <c r="H299" s="33">
        <f>IFERROR(VLOOKUP(B299,PlayingTime!$B$1:$Z$999,MATCH("Min",PlayingTime!$B$2:$Z$2,0),0),0)</f>
        <v>0</v>
      </c>
      <c r="I299" s="33">
        <f>IFERROR(VLOOKUP(C299,PlayingTime!$B$1:$Z$999,MATCH("Min",PlayingTime!$B$2:$Z$2,0),0),0)</f>
        <v>0</v>
      </c>
      <c r="J299" s="33">
        <f>IFERROR(VLOOKUP(D299,PlayingTime!$B$1:$Z$999,MATCH("Min",PlayingTime!$B$2:$Z$2,0),0),0)</f>
        <v>0</v>
      </c>
      <c r="K299" s="38">
        <f t="shared" si="16"/>
        <v>0</v>
      </c>
      <c r="L299" s="32">
        <f>IFERROR(VLOOKUP(A299,PlayerStats!$B$1:$Z$999,MATCH("xG",PlayerStats!$B$2:$Z$2,0),0),0)</f>
        <v>0</v>
      </c>
      <c r="M299" s="32">
        <f>IFERROR(VLOOKUP(B299,PlayerStats!$B$1:$Z$999,MATCH("xG",PlayerStats!$B$2:$Z$2,0),0),0)</f>
        <v>0</v>
      </c>
      <c r="N299" s="32">
        <f>IFERROR(VLOOKUP(C299,PlayerStats!$B$1:$Z$999,MATCH("xG",PlayerStats!$B$2:$Z$2,0),0),0)</f>
        <v>0</v>
      </c>
      <c r="O299" s="32">
        <f>IFERROR(VLOOKUP(D299,PlayerStats!$B$1:$Z$999,MATCH("xG",PlayerStats!$B$2:$Z$2,0),0),0)</f>
        <v>0</v>
      </c>
      <c r="P299" s="40">
        <f t="shared" si="17"/>
        <v>0</v>
      </c>
      <c r="Q299" s="32">
        <f>IFERROR(VLOOKUP(A299,PlayerStats!$B$1:$Z$999,MATCH("xAG",PlayerStats!$B$2:$Z$2,0),0),0)</f>
        <v>0</v>
      </c>
      <c r="R299" s="32">
        <f>IFERROR(VLOOKUP(B299,PlayerStats!$B$1:$Z$999,MATCH("xAG",PlayerStats!$B$2:$Z$2,0),0),0)</f>
        <v>0</v>
      </c>
      <c r="S299" s="32">
        <f>IFERROR(VLOOKUP(C299,PlayerStats!$B$1:$Z$999,MATCH("xAG",PlayerStats!$B$2:$Z$2,0),0),0)</f>
        <v>0</v>
      </c>
      <c r="T299" s="32">
        <f>IFERROR(VLOOKUP(D299,PlayerStats!$B$1:$Z$999,MATCH("xAG",PlayerStats!$B$2:$Z$2,0),0),0)</f>
        <v>0</v>
      </c>
      <c r="U299" s="40">
        <f t="shared" si="18"/>
        <v>0</v>
      </c>
      <c r="V299" s="42">
        <f t="shared" si="19"/>
        <v>0</v>
      </c>
      <c r="X299" s="43" t="str">
        <f>API!M299&amp;" "&amp;API!V299</f>
        <v>Lewis Dobbin</v>
      </c>
      <c r="Y299" s="43">
        <f>API!AC299</f>
        <v>1</v>
      </c>
    </row>
    <row r="300" spans="1:25">
      <c r="A300" s="32" t="str">
        <f>IF([1]FINAL!A300=0,"",[1]FINAL!A300)</f>
        <v>Bryan Gil Salvatierra</v>
      </c>
      <c r="B300" s="32" t="str">
        <f>IF([1]FINAL!B300=0,"",[1]FINAL!B300)</f>
        <v>Bryan</v>
      </c>
      <c r="C300" s="32" t="str">
        <f>IF([1]FINAL!C300=0,"",[1]FINAL!C300)</f>
        <v/>
      </c>
      <c r="D300" s="32" t="str">
        <f>IF([1]FINAL!D300=0,"",[1]FINAL!D300)</f>
        <v/>
      </c>
      <c r="E300" s="43" t="str">
        <f>[1]FINAL!M300</f>
        <v>TOT</v>
      </c>
      <c r="F300" s="44">
        <f>IFERROR(VLOOKUP($E300,Table2!$B$1:$C$21,MATCH("MP",Table2!$B$1:$C$1,0),0),"")</f>
        <v>1</v>
      </c>
      <c r="G300" s="33">
        <f>IFERROR(VLOOKUP(A300,PlayingTime!$B$1:$Z$999,MATCH("Min",PlayingTime!$B$2:$Z$2,0),0),0)</f>
        <v>0</v>
      </c>
      <c r="H300" s="33">
        <f>IFERROR(VLOOKUP(B300,PlayingTime!$B$1:$Z$999,MATCH("Min",PlayingTime!$B$2:$Z$2,0),0),0)</f>
        <v>0</v>
      </c>
      <c r="I300" s="33">
        <f>IFERROR(VLOOKUP(C300,PlayingTime!$B$1:$Z$999,MATCH("Min",PlayingTime!$B$2:$Z$2,0),0),0)</f>
        <v>0</v>
      </c>
      <c r="J300" s="33">
        <f>IFERROR(VLOOKUP(D300,PlayingTime!$B$1:$Z$999,MATCH("Min",PlayingTime!$B$2:$Z$2,0),0),0)</f>
        <v>0</v>
      </c>
      <c r="K300" s="38">
        <f t="shared" si="16"/>
        <v>0</v>
      </c>
      <c r="L300" s="32">
        <f>IFERROR(VLOOKUP(A300,PlayerStats!$B$1:$Z$999,MATCH("xG",PlayerStats!$B$2:$Z$2,0),0),0)</f>
        <v>0</v>
      </c>
      <c r="M300" s="32">
        <f>IFERROR(VLOOKUP(B300,PlayerStats!$B$1:$Z$999,MATCH("xG",PlayerStats!$B$2:$Z$2,0),0),0)</f>
        <v>0</v>
      </c>
      <c r="N300" s="32">
        <f>IFERROR(VLOOKUP(C300,PlayerStats!$B$1:$Z$999,MATCH("xG",PlayerStats!$B$2:$Z$2,0),0),0)</f>
        <v>0</v>
      </c>
      <c r="O300" s="32">
        <f>IFERROR(VLOOKUP(D300,PlayerStats!$B$1:$Z$999,MATCH("xG",PlayerStats!$B$2:$Z$2,0),0),0)</f>
        <v>0</v>
      </c>
      <c r="P300" s="40">
        <f t="shared" si="17"/>
        <v>0</v>
      </c>
      <c r="Q300" s="32">
        <f>IFERROR(VLOOKUP(A300,PlayerStats!$B$1:$Z$999,MATCH("xAG",PlayerStats!$B$2:$Z$2,0),0),0)</f>
        <v>0</v>
      </c>
      <c r="R300" s="32">
        <f>IFERROR(VLOOKUP(B300,PlayerStats!$B$1:$Z$999,MATCH("xAG",PlayerStats!$B$2:$Z$2,0),0),0)</f>
        <v>0</v>
      </c>
      <c r="S300" s="32">
        <f>IFERROR(VLOOKUP(C300,PlayerStats!$B$1:$Z$999,MATCH("xAG",PlayerStats!$B$2:$Z$2,0),0),0)</f>
        <v>0</v>
      </c>
      <c r="T300" s="32">
        <f>IFERROR(VLOOKUP(D300,PlayerStats!$B$1:$Z$999,MATCH("xAG",PlayerStats!$B$2:$Z$2,0),0),0)</f>
        <v>0</v>
      </c>
      <c r="U300" s="40">
        <f t="shared" si="18"/>
        <v>0</v>
      </c>
      <c r="V300" s="42">
        <f t="shared" si="19"/>
        <v>0</v>
      </c>
      <c r="X300" s="43" t="str">
        <f>API!M300&amp;" "&amp;API!V300</f>
        <v>Youssef Ramalho Chermiti</v>
      </c>
      <c r="Y300" s="43">
        <f>API!AC300</f>
        <v>0</v>
      </c>
    </row>
    <row r="301" spans="1:25">
      <c r="A301" s="32" t="str">
        <f>IF([1]FINAL!A301=0,"",[1]FINAL!A301)</f>
        <v>Lloyd Kelly</v>
      </c>
      <c r="B301" s="32" t="str">
        <f>IF([1]FINAL!B301=0,"",[1]FINAL!B301)</f>
        <v>Kelly</v>
      </c>
      <c r="C301" s="32" t="str">
        <f>IF([1]FINAL!C301=0,"",[1]FINAL!C301)</f>
        <v/>
      </c>
      <c r="D301" s="32" t="str">
        <f>IF([1]FINAL!D301=0,"",[1]FINAL!D301)</f>
        <v/>
      </c>
      <c r="E301" s="43" t="str">
        <f>[1]FINAL!M301</f>
        <v>BOU</v>
      </c>
      <c r="F301" s="44">
        <f>IFERROR(VLOOKUP($E301,Table2!$B$1:$C$21,MATCH("MP",Table2!$B$1:$C$1,0),0),"")</f>
        <v>1</v>
      </c>
      <c r="G301" s="33">
        <f>IFERROR(VLOOKUP(A301,PlayingTime!$B$1:$Z$999,MATCH("Min",PlayingTime!$B$2:$Z$2,0),0),0)</f>
        <v>0</v>
      </c>
      <c r="H301" s="33">
        <f>IFERROR(VLOOKUP(B301,PlayingTime!$B$1:$Z$999,MATCH("Min",PlayingTime!$B$2:$Z$2,0),0),0)</f>
        <v>0</v>
      </c>
      <c r="I301" s="33">
        <f>IFERROR(VLOOKUP(C301,PlayingTime!$B$1:$Z$999,MATCH("Min",PlayingTime!$B$2:$Z$2,0),0),0)</f>
        <v>0</v>
      </c>
      <c r="J301" s="33">
        <f>IFERROR(VLOOKUP(D301,PlayingTime!$B$1:$Z$999,MATCH("Min",PlayingTime!$B$2:$Z$2,0),0),0)</f>
        <v>0</v>
      </c>
      <c r="K301" s="38">
        <f t="shared" si="16"/>
        <v>0</v>
      </c>
      <c r="L301" s="32">
        <f>IFERROR(VLOOKUP(A301,PlayerStats!$B$1:$Z$999,MATCH("xG",PlayerStats!$B$2:$Z$2,0),0),0)</f>
        <v>0</v>
      </c>
      <c r="M301" s="32">
        <f>IFERROR(VLOOKUP(B301,PlayerStats!$B$1:$Z$999,MATCH("xG",PlayerStats!$B$2:$Z$2,0),0),0)</f>
        <v>0</v>
      </c>
      <c r="N301" s="32">
        <f>IFERROR(VLOOKUP(C301,PlayerStats!$B$1:$Z$999,MATCH("xG",PlayerStats!$B$2:$Z$2,0),0),0)</f>
        <v>0</v>
      </c>
      <c r="O301" s="32">
        <f>IFERROR(VLOOKUP(D301,PlayerStats!$B$1:$Z$999,MATCH("xG",PlayerStats!$B$2:$Z$2,0),0),0)</f>
        <v>0</v>
      </c>
      <c r="P301" s="40">
        <f t="shared" si="17"/>
        <v>0</v>
      </c>
      <c r="Q301" s="32">
        <f>IFERROR(VLOOKUP(A301,PlayerStats!$B$1:$Z$999,MATCH("xAG",PlayerStats!$B$2:$Z$2,0),0),0)</f>
        <v>0</v>
      </c>
      <c r="R301" s="32">
        <f>IFERROR(VLOOKUP(B301,PlayerStats!$B$1:$Z$999,MATCH("xAG",PlayerStats!$B$2:$Z$2,0),0),0)</f>
        <v>0</v>
      </c>
      <c r="S301" s="32">
        <f>IFERROR(VLOOKUP(C301,PlayerStats!$B$1:$Z$999,MATCH("xAG",PlayerStats!$B$2:$Z$2,0),0),0)</f>
        <v>0</v>
      </c>
      <c r="T301" s="32">
        <f>IFERROR(VLOOKUP(D301,PlayerStats!$B$1:$Z$999,MATCH("xAG",PlayerStats!$B$2:$Z$2,0),0),0)</f>
        <v>0</v>
      </c>
      <c r="U301" s="40">
        <f t="shared" si="18"/>
        <v>0</v>
      </c>
      <c r="V301" s="42">
        <f t="shared" si="19"/>
        <v>0</v>
      </c>
      <c r="X301" s="43" t="str">
        <f>API!M301&amp;" "&amp;API!V301</f>
        <v>Thomas Cannon</v>
      </c>
      <c r="Y301" s="43">
        <f>API!AC301</f>
        <v>0</v>
      </c>
    </row>
    <row r="302" spans="1:25">
      <c r="A302" s="32" t="str">
        <f>IF([1]FINAL!A302=0,"",[1]FINAL!A302)</f>
        <v>Frank Onyeka</v>
      </c>
      <c r="B302" s="32" t="str">
        <f>IF([1]FINAL!B302=0,"",[1]FINAL!B302)</f>
        <v>Onyeka</v>
      </c>
      <c r="C302" s="32" t="str">
        <f>IF([1]FINAL!C302=0,"",[1]FINAL!C302)</f>
        <v/>
      </c>
      <c r="D302" s="32" t="str">
        <f>IF([1]FINAL!D302=0,"",[1]FINAL!D302)</f>
        <v/>
      </c>
      <c r="E302" s="43" t="str">
        <f>[1]FINAL!M302</f>
        <v>BRE</v>
      </c>
      <c r="F302" s="44">
        <f>IFERROR(VLOOKUP($E302,Table2!$B$1:$C$21,MATCH("MP",Table2!$B$1:$C$1,0),0),"")</f>
        <v>1</v>
      </c>
      <c r="G302" s="33">
        <f>IFERROR(VLOOKUP(A302,PlayingTime!$B$1:$Z$999,MATCH("Min",PlayingTime!$B$2:$Z$2,0),0),0)</f>
        <v>0</v>
      </c>
      <c r="H302" s="33">
        <f>IFERROR(VLOOKUP(B302,PlayingTime!$B$1:$Z$999,MATCH("Min",PlayingTime!$B$2:$Z$2,0),0),0)</f>
        <v>0</v>
      </c>
      <c r="I302" s="33">
        <f>IFERROR(VLOOKUP(C302,PlayingTime!$B$1:$Z$999,MATCH("Min",PlayingTime!$B$2:$Z$2,0),0),0)</f>
        <v>0</v>
      </c>
      <c r="J302" s="33">
        <f>IFERROR(VLOOKUP(D302,PlayingTime!$B$1:$Z$999,MATCH("Min",PlayingTime!$B$2:$Z$2,0),0),0)</f>
        <v>0</v>
      </c>
      <c r="K302" s="38">
        <f t="shared" si="16"/>
        <v>0</v>
      </c>
      <c r="L302" s="32">
        <f>IFERROR(VLOOKUP(A302,PlayerStats!$B$1:$Z$999,MATCH("xG",PlayerStats!$B$2:$Z$2,0),0),0)</f>
        <v>0</v>
      </c>
      <c r="M302" s="32">
        <f>IFERROR(VLOOKUP(B302,PlayerStats!$B$1:$Z$999,MATCH("xG",PlayerStats!$B$2:$Z$2,0),0),0)</f>
        <v>0</v>
      </c>
      <c r="N302" s="32">
        <f>IFERROR(VLOOKUP(C302,PlayerStats!$B$1:$Z$999,MATCH("xG",PlayerStats!$B$2:$Z$2,0),0),0)</f>
        <v>0</v>
      </c>
      <c r="O302" s="32">
        <f>IFERROR(VLOOKUP(D302,PlayerStats!$B$1:$Z$999,MATCH("xG",PlayerStats!$B$2:$Z$2,0),0),0)</f>
        <v>0</v>
      </c>
      <c r="P302" s="40">
        <f t="shared" si="17"/>
        <v>0</v>
      </c>
      <c r="Q302" s="32">
        <f>IFERROR(VLOOKUP(A302,PlayerStats!$B$1:$Z$999,MATCH("xAG",PlayerStats!$B$2:$Z$2,0),0),0)</f>
        <v>0</v>
      </c>
      <c r="R302" s="32">
        <f>IFERROR(VLOOKUP(B302,PlayerStats!$B$1:$Z$999,MATCH("xAG",PlayerStats!$B$2:$Z$2,0),0),0)</f>
        <v>0</v>
      </c>
      <c r="S302" s="32">
        <f>IFERROR(VLOOKUP(C302,PlayerStats!$B$1:$Z$999,MATCH("xAG",PlayerStats!$B$2:$Z$2,0),0),0)</f>
        <v>0</v>
      </c>
      <c r="T302" s="32">
        <f>IFERROR(VLOOKUP(D302,PlayerStats!$B$1:$Z$999,MATCH("xAG",PlayerStats!$B$2:$Z$2,0),0),0)</f>
        <v>0</v>
      </c>
      <c r="U302" s="40">
        <f t="shared" si="18"/>
        <v>0</v>
      </c>
      <c r="V302" s="42">
        <f t="shared" si="19"/>
        <v>0</v>
      </c>
      <c r="X302" s="43" t="str">
        <f>API!M302&amp;" "&amp;API!V302</f>
        <v>Tyler Onyango</v>
      </c>
      <c r="Y302" s="43">
        <f>API!AC302</f>
        <v>0</v>
      </c>
    </row>
    <row r="303" spans="1:25">
      <c r="A303" s="32" t="str">
        <f>IF([1]FINAL!A303=0,"",[1]FINAL!A303)</f>
        <v>Nathaniel Clyne</v>
      </c>
      <c r="B303" s="32" t="str">
        <f>IF([1]FINAL!B303=0,"",[1]FINAL!B303)</f>
        <v>Clyne</v>
      </c>
      <c r="C303" s="32" t="str">
        <f>IF([1]FINAL!C303=0,"",[1]FINAL!C303)</f>
        <v/>
      </c>
      <c r="D303" s="32" t="str">
        <f>IF([1]FINAL!D303=0,"",[1]FINAL!D303)</f>
        <v/>
      </c>
      <c r="E303" s="43" t="str">
        <f>[1]FINAL!M303</f>
        <v>CRY</v>
      </c>
      <c r="F303" s="44">
        <f>IFERROR(VLOOKUP($E303,Table2!$B$1:$C$21,MATCH("MP",Table2!$B$1:$C$1,0),0),"")</f>
        <v>1</v>
      </c>
      <c r="G303" s="33">
        <f>IFERROR(VLOOKUP(A303,PlayingTime!$B$1:$Z$999,MATCH("Min",PlayingTime!$B$2:$Z$2,0),0),0)</f>
        <v>0</v>
      </c>
      <c r="H303" s="33">
        <f>IFERROR(VLOOKUP(B303,PlayingTime!$B$1:$Z$999,MATCH("Min",PlayingTime!$B$2:$Z$2,0),0),0)</f>
        <v>0</v>
      </c>
      <c r="I303" s="33">
        <f>IFERROR(VLOOKUP(C303,PlayingTime!$B$1:$Z$999,MATCH("Min",PlayingTime!$B$2:$Z$2,0),0),0)</f>
        <v>0</v>
      </c>
      <c r="J303" s="33">
        <f>IFERROR(VLOOKUP(D303,PlayingTime!$B$1:$Z$999,MATCH("Min",PlayingTime!$B$2:$Z$2,0),0),0)</f>
        <v>0</v>
      </c>
      <c r="K303" s="38">
        <f t="shared" si="16"/>
        <v>0</v>
      </c>
      <c r="L303" s="32">
        <f>IFERROR(VLOOKUP(A303,PlayerStats!$B$1:$Z$999,MATCH("xG",PlayerStats!$B$2:$Z$2,0),0),0)</f>
        <v>0</v>
      </c>
      <c r="M303" s="32">
        <f>IFERROR(VLOOKUP(B303,PlayerStats!$B$1:$Z$999,MATCH("xG",PlayerStats!$B$2:$Z$2,0),0),0)</f>
        <v>0</v>
      </c>
      <c r="N303" s="32">
        <f>IFERROR(VLOOKUP(C303,PlayerStats!$B$1:$Z$999,MATCH("xG",PlayerStats!$B$2:$Z$2,0),0),0)</f>
        <v>0</v>
      </c>
      <c r="O303" s="32">
        <f>IFERROR(VLOOKUP(D303,PlayerStats!$B$1:$Z$999,MATCH("xG",PlayerStats!$B$2:$Z$2,0),0),0)</f>
        <v>0</v>
      </c>
      <c r="P303" s="40">
        <f t="shared" si="17"/>
        <v>0</v>
      </c>
      <c r="Q303" s="32">
        <f>IFERROR(VLOOKUP(A303,PlayerStats!$B$1:$Z$999,MATCH("xAG",PlayerStats!$B$2:$Z$2,0),0),0)</f>
        <v>0</v>
      </c>
      <c r="R303" s="32">
        <f>IFERROR(VLOOKUP(B303,PlayerStats!$B$1:$Z$999,MATCH("xAG",PlayerStats!$B$2:$Z$2,0),0),0)</f>
        <v>0</v>
      </c>
      <c r="S303" s="32">
        <f>IFERROR(VLOOKUP(C303,PlayerStats!$B$1:$Z$999,MATCH("xAG",PlayerStats!$B$2:$Z$2,0),0),0)</f>
        <v>0</v>
      </c>
      <c r="T303" s="32">
        <f>IFERROR(VLOOKUP(D303,PlayerStats!$B$1:$Z$999,MATCH("xAG",PlayerStats!$B$2:$Z$2,0),0),0)</f>
        <v>0</v>
      </c>
      <c r="U303" s="40">
        <f t="shared" si="18"/>
        <v>0</v>
      </c>
      <c r="V303" s="42">
        <f t="shared" si="19"/>
        <v>0</v>
      </c>
      <c r="X303" s="43" t="str">
        <f>API!M303&amp;" "&amp;API!V303</f>
        <v>Jack Harrison</v>
      </c>
      <c r="Y303" s="43">
        <f>API!AC303</f>
        <v>0</v>
      </c>
    </row>
    <row r="304" spans="1:25">
      <c r="A304" s="32" t="str">
        <f>IF([1]FINAL!A304=0,"",[1]FINAL!A304)</f>
        <v>Jordan Henderson</v>
      </c>
      <c r="B304" s="32" t="str">
        <f>IF([1]FINAL!B304=0,"",[1]FINAL!B304)</f>
        <v>Henderson</v>
      </c>
      <c r="C304" s="32" t="str">
        <f>IF([1]FINAL!C304=0,"",[1]FINAL!C304)</f>
        <v>J Henderson</v>
      </c>
      <c r="D304" s="32" t="str">
        <f>IF([1]FINAL!D304=0,"",[1]FINAL!D304)</f>
        <v/>
      </c>
      <c r="E304" s="43" t="str">
        <f>[1]FINAL!M304</f>
        <v>LIV</v>
      </c>
      <c r="F304" s="44">
        <f>IFERROR(VLOOKUP($E304,Table2!$B$1:$C$21,MATCH("MP",Table2!$B$1:$C$1,0),0),"")</f>
        <v>1</v>
      </c>
      <c r="G304" s="33">
        <f>IFERROR(VLOOKUP(A304,PlayingTime!$B$1:$Z$999,MATCH("Min",PlayingTime!$B$2:$Z$2,0),0),0)</f>
        <v>0</v>
      </c>
      <c r="H304" s="33">
        <f>IFERROR(VLOOKUP(B304,PlayingTime!$B$1:$Z$999,MATCH("Min",PlayingTime!$B$2:$Z$2,0),0),0)</f>
        <v>0</v>
      </c>
      <c r="I304" s="33">
        <f>IFERROR(VLOOKUP(C304,PlayingTime!$B$1:$Z$999,MATCH("Min",PlayingTime!$B$2:$Z$2,0),0),0)</f>
        <v>0</v>
      </c>
      <c r="J304" s="33">
        <f>IFERROR(VLOOKUP(D304,PlayingTime!$B$1:$Z$999,MATCH("Min",PlayingTime!$B$2:$Z$2,0),0),0)</f>
        <v>0</v>
      </c>
      <c r="K304" s="38">
        <f t="shared" si="16"/>
        <v>0</v>
      </c>
      <c r="L304" s="32">
        <f>IFERROR(VLOOKUP(A304,PlayerStats!$B$1:$Z$999,MATCH("xG",PlayerStats!$B$2:$Z$2,0),0),0)</f>
        <v>0</v>
      </c>
      <c r="M304" s="32">
        <f>IFERROR(VLOOKUP(B304,PlayerStats!$B$1:$Z$999,MATCH("xG",PlayerStats!$B$2:$Z$2,0),0),0)</f>
        <v>0</v>
      </c>
      <c r="N304" s="32">
        <f>IFERROR(VLOOKUP(C304,PlayerStats!$B$1:$Z$999,MATCH("xG",PlayerStats!$B$2:$Z$2,0),0),0)</f>
        <v>0</v>
      </c>
      <c r="O304" s="32">
        <f>IFERROR(VLOOKUP(D304,PlayerStats!$B$1:$Z$999,MATCH("xG",PlayerStats!$B$2:$Z$2,0),0),0)</f>
        <v>0</v>
      </c>
      <c r="P304" s="40">
        <f t="shared" si="17"/>
        <v>0</v>
      </c>
      <c r="Q304" s="32">
        <f>IFERROR(VLOOKUP(A304,PlayerStats!$B$1:$Z$999,MATCH("xAG",PlayerStats!$B$2:$Z$2,0),0),0)</f>
        <v>0</v>
      </c>
      <c r="R304" s="32">
        <f>IFERROR(VLOOKUP(B304,PlayerStats!$B$1:$Z$999,MATCH("xAG",PlayerStats!$B$2:$Z$2,0),0),0)</f>
        <v>0</v>
      </c>
      <c r="S304" s="32">
        <f>IFERROR(VLOOKUP(C304,PlayerStats!$B$1:$Z$999,MATCH("xAG",PlayerStats!$B$2:$Z$2,0),0),0)</f>
        <v>0</v>
      </c>
      <c r="T304" s="32">
        <f>IFERROR(VLOOKUP(D304,PlayerStats!$B$1:$Z$999,MATCH("xAG",PlayerStats!$B$2:$Z$2,0),0),0)</f>
        <v>0</v>
      </c>
      <c r="U304" s="40">
        <f t="shared" si="18"/>
        <v>0</v>
      </c>
      <c r="V304" s="42">
        <f t="shared" si="19"/>
        <v>0</v>
      </c>
      <c r="X304" s="43" t="str">
        <f>API!M304&amp;" "&amp;API!V304</f>
        <v>Andreas Hoelgebaum Pereira</v>
      </c>
      <c r="Y304" s="43">
        <f>API!AC304</f>
        <v>4</v>
      </c>
    </row>
    <row r="305" spans="1:25">
      <c r="A305" s="32" t="str">
        <f>IF([1]FINAL!A305=0,"",[1]FINAL!A305)</f>
        <v>Japhet Tanganga</v>
      </c>
      <c r="B305" s="32" t="str">
        <f>IF([1]FINAL!B305=0,"",[1]FINAL!B305)</f>
        <v>Tanganga</v>
      </c>
      <c r="C305" s="32" t="str">
        <f>IF([1]FINAL!C305=0,"",[1]FINAL!C305)</f>
        <v/>
      </c>
      <c r="D305" s="32" t="str">
        <f>IF([1]FINAL!D305=0,"",[1]FINAL!D305)</f>
        <v/>
      </c>
      <c r="E305" s="43" t="str">
        <f>[1]FINAL!M305</f>
        <v>TOT</v>
      </c>
      <c r="F305" s="44">
        <f>IFERROR(VLOOKUP($E305,Table2!$B$1:$C$21,MATCH("MP",Table2!$B$1:$C$1,0),0),"")</f>
        <v>1</v>
      </c>
      <c r="G305" s="33">
        <f>IFERROR(VLOOKUP(A305,PlayingTime!$B$1:$Z$999,MATCH("Min",PlayingTime!$B$2:$Z$2,0),0),0)</f>
        <v>0</v>
      </c>
      <c r="H305" s="33">
        <f>IFERROR(VLOOKUP(B305,PlayingTime!$B$1:$Z$999,MATCH("Min",PlayingTime!$B$2:$Z$2,0),0),0)</f>
        <v>0</v>
      </c>
      <c r="I305" s="33">
        <f>IFERROR(VLOOKUP(C305,PlayingTime!$B$1:$Z$999,MATCH("Min",PlayingTime!$B$2:$Z$2,0),0),0)</f>
        <v>0</v>
      </c>
      <c r="J305" s="33">
        <f>IFERROR(VLOOKUP(D305,PlayingTime!$B$1:$Z$999,MATCH("Min",PlayingTime!$B$2:$Z$2,0),0),0)</f>
        <v>0</v>
      </c>
      <c r="K305" s="38">
        <f t="shared" si="16"/>
        <v>0</v>
      </c>
      <c r="L305" s="32">
        <f>IFERROR(VLOOKUP(A305,PlayerStats!$B$1:$Z$999,MATCH("xG",PlayerStats!$B$2:$Z$2,0),0),0)</f>
        <v>0</v>
      </c>
      <c r="M305" s="32">
        <f>IFERROR(VLOOKUP(B305,PlayerStats!$B$1:$Z$999,MATCH("xG",PlayerStats!$B$2:$Z$2,0),0),0)</f>
        <v>0</v>
      </c>
      <c r="N305" s="32">
        <f>IFERROR(VLOOKUP(C305,PlayerStats!$B$1:$Z$999,MATCH("xG",PlayerStats!$B$2:$Z$2,0),0),0)</f>
        <v>0</v>
      </c>
      <c r="O305" s="32">
        <f>IFERROR(VLOOKUP(D305,PlayerStats!$B$1:$Z$999,MATCH("xG",PlayerStats!$B$2:$Z$2,0),0),0)</f>
        <v>0</v>
      </c>
      <c r="P305" s="40">
        <f t="shared" si="17"/>
        <v>0</v>
      </c>
      <c r="Q305" s="32">
        <f>IFERROR(VLOOKUP(A305,PlayerStats!$B$1:$Z$999,MATCH("xAG",PlayerStats!$B$2:$Z$2,0),0),0)</f>
        <v>0</v>
      </c>
      <c r="R305" s="32">
        <f>IFERROR(VLOOKUP(B305,PlayerStats!$B$1:$Z$999,MATCH("xAG",PlayerStats!$B$2:$Z$2,0),0),0)</f>
        <v>0</v>
      </c>
      <c r="S305" s="32">
        <f>IFERROR(VLOOKUP(C305,PlayerStats!$B$1:$Z$999,MATCH("xAG",PlayerStats!$B$2:$Z$2,0),0),0)</f>
        <v>0</v>
      </c>
      <c r="T305" s="32">
        <f>IFERROR(VLOOKUP(D305,PlayerStats!$B$1:$Z$999,MATCH("xAG",PlayerStats!$B$2:$Z$2,0),0),0)</f>
        <v>0</v>
      </c>
      <c r="U305" s="40">
        <f t="shared" si="18"/>
        <v>0</v>
      </c>
      <c r="V305" s="42">
        <f t="shared" si="19"/>
        <v>0</v>
      </c>
      <c r="X305" s="43" t="str">
        <f>API!M305&amp;" "&amp;API!V305</f>
        <v>Tom Cairney</v>
      </c>
      <c r="Y305" s="43">
        <f>API!AC305</f>
        <v>1</v>
      </c>
    </row>
    <row r="306" spans="1:25">
      <c r="A306" s="32" t="str">
        <f>IF([1]FINAL!A306=0,"",[1]FINAL!A306)</f>
        <v>Shandon Baptiste</v>
      </c>
      <c r="B306" s="32" t="str">
        <f>IF([1]FINAL!B306=0,"",[1]FINAL!B306)</f>
        <v>Baptiste</v>
      </c>
      <c r="C306" s="32" t="str">
        <f>IF([1]FINAL!C306=0,"",[1]FINAL!C306)</f>
        <v/>
      </c>
      <c r="D306" s="32" t="str">
        <f>IF([1]FINAL!D306=0,"",[1]FINAL!D306)</f>
        <v/>
      </c>
      <c r="E306" s="43" t="str">
        <f>[1]FINAL!M306</f>
        <v>BRE</v>
      </c>
      <c r="F306" s="44">
        <f>IFERROR(VLOOKUP($E306,Table2!$B$1:$C$21,MATCH("MP",Table2!$B$1:$C$1,0),0),"")</f>
        <v>1</v>
      </c>
      <c r="G306" s="33">
        <f>IFERROR(VLOOKUP(A306,PlayingTime!$B$1:$Z$999,MATCH("Min",PlayingTime!$B$2:$Z$2,0),0),0)</f>
        <v>19</v>
      </c>
      <c r="H306" s="33">
        <f>IFERROR(VLOOKUP(B306,PlayingTime!$B$1:$Z$999,MATCH("Min",PlayingTime!$B$2:$Z$2,0),0),0)</f>
        <v>0</v>
      </c>
      <c r="I306" s="33">
        <f>IFERROR(VLOOKUP(C306,PlayingTime!$B$1:$Z$999,MATCH("Min",PlayingTime!$B$2:$Z$2,0),0),0)</f>
        <v>0</v>
      </c>
      <c r="J306" s="33">
        <f>IFERROR(VLOOKUP(D306,PlayingTime!$B$1:$Z$999,MATCH("Min",PlayingTime!$B$2:$Z$2,0),0),0)</f>
        <v>0</v>
      </c>
      <c r="K306" s="38">
        <f t="shared" si="16"/>
        <v>19</v>
      </c>
      <c r="L306" s="32">
        <f>IFERROR(VLOOKUP(A306,PlayerStats!$B$1:$Z$999,MATCH("xG",PlayerStats!$B$2:$Z$2,0),0),0)</f>
        <v>0</v>
      </c>
      <c r="M306" s="32">
        <f>IFERROR(VLOOKUP(B306,PlayerStats!$B$1:$Z$999,MATCH("xG",PlayerStats!$B$2:$Z$2,0),0),0)</f>
        <v>0</v>
      </c>
      <c r="N306" s="32">
        <f>IFERROR(VLOOKUP(C306,PlayerStats!$B$1:$Z$999,MATCH("xG",PlayerStats!$B$2:$Z$2,0),0),0)</f>
        <v>0</v>
      </c>
      <c r="O306" s="32">
        <f>IFERROR(VLOOKUP(D306,PlayerStats!$B$1:$Z$999,MATCH("xG",PlayerStats!$B$2:$Z$2,0),0),0)</f>
        <v>0</v>
      </c>
      <c r="P306" s="40">
        <f t="shared" si="17"/>
        <v>0</v>
      </c>
      <c r="Q306" s="32">
        <f>IFERROR(VLOOKUP(A306,PlayerStats!$B$1:$Z$999,MATCH("xAG",PlayerStats!$B$2:$Z$2,0),0),0)</f>
        <v>0</v>
      </c>
      <c r="R306" s="32">
        <f>IFERROR(VLOOKUP(B306,PlayerStats!$B$1:$Z$999,MATCH("xAG",PlayerStats!$B$2:$Z$2,0),0),0)</f>
        <v>0</v>
      </c>
      <c r="S306" s="32">
        <f>IFERROR(VLOOKUP(C306,PlayerStats!$B$1:$Z$999,MATCH("xAG",PlayerStats!$B$2:$Z$2,0),0),0)</f>
        <v>0</v>
      </c>
      <c r="T306" s="32">
        <f>IFERROR(VLOOKUP(D306,PlayerStats!$B$1:$Z$999,MATCH("xAG",PlayerStats!$B$2:$Z$2,0),0),0)</f>
        <v>0</v>
      </c>
      <c r="U306" s="40">
        <f t="shared" si="18"/>
        <v>0</v>
      </c>
      <c r="V306" s="42">
        <f t="shared" si="19"/>
        <v>1</v>
      </c>
      <c r="X306" s="43" t="str">
        <f>API!M306&amp;" "&amp;API!V306</f>
        <v>Ivan Neves Abreu Cavaleiro</v>
      </c>
      <c r="Y306" s="43">
        <f>API!AC306</f>
        <v>0</v>
      </c>
    </row>
    <row r="307" spans="1:25">
      <c r="A307" s="32" t="str">
        <f>IF([1]FINAL!A307=0,"",[1]FINAL!A307)</f>
        <v>Jorge Luiz Frello Filho</v>
      </c>
      <c r="B307" s="32" t="str">
        <f>IF([1]FINAL!B307=0,"",[1]FINAL!B307)</f>
        <v>Jorginho</v>
      </c>
      <c r="C307" s="32" t="str">
        <f>IF([1]FINAL!C307=0,"",[1]FINAL!C307)</f>
        <v/>
      </c>
      <c r="D307" s="32" t="str">
        <f>IF([1]FINAL!D307=0,"",[1]FINAL!D307)</f>
        <v/>
      </c>
      <c r="E307" s="43" t="str">
        <f>[1]FINAL!M307</f>
        <v>ARS</v>
      </c>
      <c r="F307" s="44">
        <f>IFERROR(VLOOKUP($E307,Table2!$B$1:$C$21,MATCH("MP",Table2!$B$1:$C$1,0),0),"")</f>
        <v>1</v>
      </c>
      <c r="G307" s="33">
        <f>IFERROR(VLOOKUP(A307,PlayingTime!$B$1:$Z$999,MATCH("Min",PlayingTime!$B$2:$Z$2,0),0),0)</f>
        <v>0</v>
      </c>
      <c r="H307" s="33">
        <f>IFERROR(VLOOKUP(B307,PlayingTime!$B$1:$Z$999,MATCH("Min",PlayingTime!$B$2:$Z$2,0),0),0)</f>
        <v>0</v>
      </c>
      <c r="I307" s="33">
        <f>IFERROR(VLOOKUP(C307,PlayingTime!$B$1:$Z$999,MATCH("Min",PlayingTime!$B$2:$Z$2,0),0),0)</f>
        <v>0</v>
      </c>
      <c r="J307" s="33">
        <f>IFERROR(VLOOKUP(D307,PlayingTime!$B$1:$Z$999,MATCH("Min",PlayingTime!$B$2:$Z$2,0),0),0)</f>
        <v>0</v>
      </c>
      <c r="K307" s="38">
        <f t="shared" si="16"/>
        <v>0</v>
      </c>
      <c r="L307" s="32">
        <f>IFERROR(VLOOKUP(A307,PlayerStats!$B$1:$Z$999,MATCH("xG",PlayerStats!$B$2:$Z$2,0),0),0)</f>
        <v>0</v>
      </c>
      <c r="M307" s="32">
        <f>IFERROR(VLOOKUP(B307,PlayerStats!$B$1:$Z$999,MATCH("xG",PlayerStats!$B$2:$Z$2,0),0),0)</f>
        <v>0</v>
      </c>
      <c r="N307" s="32">
        <f>IFERROR(VLOOKUP(C307,PlayerStats!$B$1:$Z$999,MATCH("xG",PlayerStats!$B$2:$Z$2,0),0),0)</f>
        <v>0</v>
      </c>
      <c r="O307" s="32">
        <f>IFERROR(VLOOKUP(D307,PlayerStats!$B$1:$Z$999,MATCH("xG",PlayerStats!$B$2:$Z$2,0),0),0)</f>
        <v>0</v>
      </c>
      <c r="P307" s="40">
        <f t="shared" si="17"/>
        <v>0</v>
      </c>
      <c r="Q307" s="32">
        <f>IFERROR(VLOOKUP(A307,PlayerStats!$B$1:$Z$999,MATCH("xAG",PlayerStats!$B$2:$Z$2,0),0),0)</f>
        <v>0</v>
      </c>
      <c r="R307" s="32">
        <f>IFERROR(VLOOKUP(B307,PlayerStats!$B$1:$Z$999,MATCH("xAG",PlayerStats!$B$2:$Z$2,0),0),0)</f>
        <v>0</v>
      </c>
      <c r="S307" s="32">
        <f>IFERROR(VLOOKUP(C307,PlayerStats!$B$1:$Z$999,MATCH("xAG",PlayerStats!$B$2:$Z$2,0),0),0)</f>
        <v>0</v>
      </c>
      <c r="T307" s="32">
        <f>IFERROR(VLOOKUP(D307,PlayerStats!$B$1:$Z$999,MATCH("xAG",PlayerStats!$B$2:$Z$2,0),0),0)</f>
        <v>0</v>
      </c>
      <c r="U307" s="40">
        <f t="shared" si="18"/>
        <v>0</v>
      </c>
      <c r="V307" s="42">
        <f t="shared" si="19"/>
        <v>0</v>
      </c>
      <c r="X307" s="43" t="str">
        <f>API!M307&amp;" "&amp;API!V307</f>
        <v>Bobby De Cordova-Reid</v>
      </c>
      <c r="Y307" s="43">
        <f>API!AC307</f>
        <v>6</v>
      </c>
    </row>
    <row r="308" spans="1:25">
      <c r="A308" s="32" t="str">
        <f>IF([1]FINAL!A308=0,"",[1]FINAL!A308)</f>
        <v>Wayne Hennessey</v>
      </c>
      <c r="B308" s="32" t="str">
        <f>IF([1]FINAL!B308=0,"",[1]FINAL!B308)</f>
        <v>Hennessey</v>
      </c>
      <c r="C308" s="32" t="str">
        <f>IF([1]FINAL!C308=0,"",[1]FINAL!C308)</f>
        <v/>
      </c>
      <c r="D308" s="32" t="str">
        <f>IF([1]FINAL!D308=0,"",[1]FINAL!D308)</f>
        <v/>
      </c>
      <c r="E308" s="43" t="str">
        <f>[1]FINAL!M308</f>
        <v>NFO</v>
      </c>
      <c r="F308" s="44">
        <f>IFERROR(VLOOKUP($E308,Table2!$B$1:$C$21,MATCH("MP",Table2!$B$1:$C$1,0),0),"")</f>
        <v>1</v>
      </c>
      <c r="G308" s="33">
        <f>IFERROR(VLOOKUP(A308,PlayingTime!$B$1:$Z$999,MATCH("Min",PlayingTime!$B$2:$Z$2,0),0),0)</f>
        <v>0</v>
      </c>
      <c r="H308" s="33">
        <f>IFERROR(VLOOKUP(B308,PlayingTime!$B$1:$Z$999,MATCH("Min",PlayingTime!$B$2:$Z$2,0),0),0)</f>
        <v>0</v>
      </c>
      <c r="I308" s="33">
        <f>IFERROR(VLOOKUP(C308,PlayingTime!$B$1:$Z$999,MATCH("Min",PlayingTime!$B$2:$Z$2,0),0),0)</f>
        <v>0</v>
      </c>
      <c r="J308" s="33">
        <f>IFERROR(VLOOKUP(D308,PlayingTime!$B$1:$Z$999,MATCH("Min",PlayingTime!$B$2:$Z$2,0),0),0)</f>
        <v>0</v>
      </c>
      <c r="K308" s="38">
        <f t="shared" si="16"/>
        <v>0</v>
      </c>
      <c r="L308" s="32">
        <f>IFERROR(VLOOKUP(A308,PlayerStats!$B$1:$Z$999,MATCH("xG",PlayerStats!$B$2:$Z$2,0),0),0)</f>
        <v>0</v>
      </c>
      <c r="M308" s="32">
        <f>IFERROR(VLOOKUP(B308,PlayerStats!$B$1:$Z$999,MATCH("xG",PlayerStats!$B$2:$Z$2,0),0),0)</f>
        <v>0</v>
      </c>
      <c r="N308" s="32">
        <f>IFERROR(VLOOKUP(C308,PlayerStats!$B$1:$Z$999,MATCH("xG",PlayerStats!$B$2:$Z$2,0),0),0)</f>
        <v>0</v>
      </c>
      <c r="O308" s="32">
        <f>IFERROR(VLOOKUP(D308,PlayerStats!$B$1:$Z$999,MATCH("xG",PlayerStats!$B$2:$Z$2,0),0),0)</f>
        <v>0</v>
      </c>
      <c r="P308" s="40">
        <f t="shared" si="17"/>
        <v>0</v>
      </c>
      <c r="Q308" s="32">
        <f>IFERROR(VLOOKUP(A308,PlayerStats!$B$1:$Z$999,MATCH("xAG",PlayerStats!$B$2:$Z$2,0),0),0)</f>
        <v>0</v>
      </c>
      <c r="R308" s="32">
        <f>IFERROR(VLOOKUP(B308,PlayerStats!$B$1:$Z$999,MATCH("xAG",PlayerStats!$B$2:$Z$2,0),0),0)</f>
        <v>0</v>
      </c>
      <c r="S308" s="32">
        <f>IFERROR(VLOOKUP(C308,PlayerStats!$B$1:$Z$999,MATCH("xAG",PlayerStats!$B$2:$Z$2,0),0),0)</f>
        <v>0</v>
      </c>
      <c r="T308" s="32">
        <f>IFERROR(VLOOKUP(D308,PlayerStats!$B$1:$Z$999,MATCH("xAG",PlayerStats!$B$2:$Z$2,0),0),0)</f>
        <v>0</v>
      </c>
      <c r="U308" s="40">
        <f t="shared" si="18"/>
        <v>0</v>
      </c>
      <c r="V308" s="42">
        <f t="shared" si="19"/>
        <v>0</v>
      </c>
      <c r="X308" s="43" t="str">
        <f>API!M308&amp;" "&amp;API!V308</f>
        <v>Issa Diop</v>
      </c>
      <c r="Y308" s="43">
        <f>API!AC308</f>
        <v>8</v>
      </c>
    </row>
    <row r="309" spans="1:25">
      <c r="A309" s="32" t="str">
        <f>IF([1]FINAL!A309=0,"",[1]FINAL!A309)</f>
        <v>Mark Travers</v>
      </c>
      <c r="B309" s="32" t="str">
        <f>IF([1]FINAL!B309=0,"",[1]FINAL!B309)</f>
        <v>Travers</v>
      </c>
      <c r="C309" s="32" t="str">
        <f>IF([1]FINAL!C309=0,"",[1]FINAL!C309)</f>
        <v/>
      </c>
      <c r="D309" s="32" t="str">
        <f>IF([1]FINAL!D309=0,"",[1]FINAL!D309)</f>
        <v/>
      </c>
      <c r="E309" s="43" t="str">
        <f>[1]FINAL!M309</f>
        <v>BOU</v>
      </c>
      <c r="F309" s="44">
        <f>IFERROR(VLOOKUP($E309,Table2!$B$1:$C$21,MATCH("MP",Table2!$B$1:$C$1,0),0),"")</f>
        <v>1</v>
      </c>
      <c r="G309" s="33">
        <f>IFERROR(VLOOKUP(A309,PlayingTime!$B$1:$Z$999,MATCH("Min",PlayingTime!$B$2:$Z$2,0),0),0)</f>
        <v>0</v>
      </c>
      <c r="H309" s="33">
        <f>IFERROR(VLOOKUP(B309,PlayingTime!$B$1:$Z$999,MATCH("Min",PlayingTime!$B$2:$Z$2,0),0),0)</f>
        <v>0</v>
      </c>
      <c r="I309" s="33">
        <f>IFERROR(VLOOKUP(C309,PlayingTime!$B$1:$Z$999,MATCH("Min",PlayingTime!$B$2:$Z$2,0),0),0)</f>
        <v>0</v>
      </c>
      <c r="J309" s="33">
        <f>IFERROR(VLOOKUP(D309,PlayingTime!$B$1:$Z$999,MATCH("Min",PlayingTime!$B$2:$Z$2,0),0),0)</f>
        <v>0</v>
      </c>
      <c r="K309" s="38">
        <f t="shared" si="16"/>
        <v>0</v>
      </c>
      <c r="L309" s="32">
        <f>IFERROR(VLOOKUP(A309,PlayerStats!$B$1:$Z$999,MATCH("xG",PlayerStats!$B$2:$Z$2,0),0),0)</f>
        <v>0</v>
      </c>
      <c r="M309" s="32">
        <f>IFERROR(VLOOKUP(B309,PlayerStats!$B$1:$Z$999,MATCH("xG",PlayerStats!$B$2:$Z$2,0),0),0)</f>
        <v>0</v>
      </c>
      <c r="N309" s="32">
        <f>IFERROR(VLOOKUP(C309,PlayerStats!$B$1:$Z$999,MATCH("xG",PlayerStats!$B$2:$Z$2,0),0),0)</f>
        <v>0</v>
      </c>
      <c r="O309" s="32">
        <f>IFERROR(VLOOKUP(D309,PlayerStats!$B$1:$Z$999,MATCH("xG",PlayerStats!$B$2:$Z$2,0),0),0)</f>
        <v>0</v>
      </c>
      <c r="P309" s="40">
        <f t="shared" si="17"/>
        <v>0</v>
      </c>
      <c r="Q309" s="32">
        <f>IFERROR(VLOOKUP(A309,PlayerStats!$B$1:$Z$999,MATCH("xAG",PlayerStats!$B$2:$Z$2,0),0),0)</f>
        <v>0</v>
      </c>
      <c r="R309" s="32">
        <f>IFERROR(VLOOKUP(B309,PlayerStats!$B$1:$Z$999,MATCH("xAG",PlayerStats!$B$2:$Z$2,0),0),0)</f>
        <v>0</v>
      </c>
      <c r="S309" s="32">
        <f>IFERROR(VLOOKUP(C309,PlayerStats!$B$1:$Z$999,MATCH("xAG",PlayerStats!$B$2:$Z$2,0),0),0)</f>
        <v>0</v>
      </c>
      <c r="T309" s="32">
        <f>IFERROR(VLOOKUP(D309,PlayerStats!$B$1:$Z$999,MATCH("xAG",PlayerStats!$B$2:$Z$2,0),0),0)</f>
        <v>0</v>
      </c>
      <c r="U309" s="40">
        <f t="shared" si="18"/>
        <v>0</v>
      </c>
      <c r="V309" s="42">
        <f t="shared" si="19"/>
        <v>0</v>
      </c>
      <c r="X309" s="43" t="str">
        <f>API!M309&amp;" "&amp;API!V309</f>
        <v>Tyrese Francois</v>
      </c>
      <c r="Y309" s="43">
        <f>API!AC309</f>
        <v>0</v>
      </c>
    </row>
    <row r="310" spans="1:25">
      <c r="A310" s="32" t="str">
        <f>IF([1]FINAL!A310=0,"",[1]FINAL!A310)</f>
        <v>Scott McTominay</v>
      </c>
      <c r="B310" s="32" t="str">
        <f>IF([1]FINAL!B310=0,"",[1]FINAL!B310)</f>
        <v>McTominay</v>
      </c>
      <c r="C310" s="32" t="str">
        <f>IF([1]FINAL!C310=0,"",[1]FINAL!C310)</f>
        <v/>
      </c>
      <c r="D310" s="32" t="str">
        <f>IF([1]FINAL!D310=0,"",[1]FINAL!D310)</f>
        <v/>
      </c>
      <c r="E310" s="43" t="str">
        <f>[1]FINAL!M310</f>
        <v>MUN</v>
      </c>
      <c r="F310" s="44">
        <f>IFERROR(VLOOKUP($E310,Table2!$B$1:$C$21,MATCH("MP",Table2!$B$1:$C$1,0),0),"")</f>
        <v>1</v>
      </c>
      <c r="G310" s="33">
        <f>IFERROR(VLOOKUP(A310,PlayingTime!$B$1:$Z$999,MATCH("Min",PlayingTime!$B$2:$Z$2,0),0),0)</f>
        <v>3</v>
      </c>
      <c r="H310" s="33">
        <f>IFERROR(VLOOKUP(B310,PlayingTime!$B$1:$Z$999,MATCH("Min",PlayingTime!$B$2:$Z$2,0),0),0)</f>
        <v>0</v>
      </c>
      <c r="I310" s="33">
        <f>IFERROR(VLOOKUP(C310,PlayingTime!$B$1:$Z$999,MATCH("Min",PlayingTime!$B$2:$Z$2,0),0),0)</f>
        <v>0</v>
      </c>
      <c r="J310" s="33">
        <f>IFERROR(VLOOKUP(D310,PlayingTime!$B$1:$Z$999,MATCH("Min",PlayingTime!$B$2:$Z$2,0),0),0)</f>
        <v>0</v>
      </c>
      <c r="K310" s="38">
        <f t="shared" si="16"/>
        <v>3</v>
      </c>
      <c r="L310" s="32">
        <f>IFERROR(VLOOKUP(A310,PlayerStats!$B$1:$Z$999,MATCH("xG",PlayerStats!$B$2:$Z$2,0),0),0)</f>
        <v>0</v>
      </c>
      <c r="M310" s="32">
        <f>IFERROR(VLOOKUP(B310,PlayerStats!$B$1:$Z$999,MATCH("xG",PlayerStats!$B$2:$Z$2,0),0),0)</f>
        <v>0</v>
      </c>
      <c r="N310" s="32">
        <f>IFERROR(VLOOKUP(C310,PlayerStats!$B$1:$Z$999,MATCH("xG",PlayerStats!$B$2:$Z$2,0),0),0)</f>
        <v>0</v>
      </c>
      <c r="O310" s="32">
        <f>IFERROR(VLOOKUP(D310,PlayerStats!$B$1:$Z$999,MATCH("xG",PlayerStats!$B$2:$Z$2,0),0),0)</f>
        <v>0</v>
      </c>
      <c r="P310" s="40">
        <f t="shared" si="17"/>
        <v>0</v>
      </c>
      <c r="Q310" s="32">
        <f>IFERROR(VLOOKUP(A310,PlayerStats!$B$1:$Z$999,MATCH("xAG",PlayerStats!$B$2:$Z$2,0),0),0)</f>
        <v>0</v>
      </c>
      <c r="R310" s="32">
        <f>IFERROR(VLOOKUP(B310,PlayerStats!$B$1:$Z$999,MATCH("xAG",PlayerStats!$B$2:$Z$2,0),0),0)</f>
        <v>0</v>
      </c>
      <c r="S310" s="32">
        <f>IFERROR(VLOOKUP(C310,PlayerStats!$B$1:$Z$999,MATCH("xAG",PlayerStats!$B$2:$Z$2,0),0),0)</f>
        <v>0</v>
      </c>
      <c r="T310" s="32">
        <f>IFERROR(VLOOKUP(D310,PlayerStats!$B$1:$Z$999,MATCH("xAG",PlayerStats!$B$2:$Z$2,0),0),0)</f>
        <v>0</v>
      </c>
      <c r="U310" s="40">
        <f t="shared" si="18"/>
        <v>0</v>
      </c>
      <c r="V310" s="42">
        <f t="shared" si="19"/>
        <v>1</v>
      </c>
      <c r="X310" s="43" t="str">
        <f>API!M310&amp;" "&amp;API!V310</f>
        <v>Anthony Knockaert</v>
      </c>
      <c r="Y310" s="43">
        <f>API!AC310</f>
        <v>0</v>
      </c>
    </row>
    <row r="311" spans="1:25">
      <c r="A311" s="32" t="str">
        <f>IF([1]FINAL!A311=0,"",[1]FINAL!A311)</f>
        <v>Kevin Mbabu</v>
      </c>
      <c r="B311" s="32" t="str">
        <f>IF([1]FINAL!B311=0,"",[1]FINAL!B311)</f>
        <v>Mbabu</v>
      </c>
      <c r="C311" s="32" t="str">
        <f>IF([1]FINAL!C311=0,"",[1]FINAL!C311)</f>
        <v/>
      </c>
      <c r="D311" s="32" t="str">
        <f>IF([1]FINAL!D311=0,"",[1]FINAL!D311)</f>
        <v/>
      </c>
      <c r="E311" s="43" t="str">
        <f>[1]FINAL!M311</f>
        <v>FUL</v>
      </c>
      <c r="F311" s="44">
        <f>IFERROR(VLOOKUP($E311,Table2!$B$1:$C$21,MATCH("MP",Table2!$B$1:$C$1,0),0),"")</f>
        <v>1</v>
      </c>
      <c r="G311" s="33">
        <f>IFERROR(VLOOKUP(A311,PlayingTime!$B$1:$Z$999,MATCH("Min",PlayingTime!$B$2:$Z$2,0),0),0)</f>
        <v>0</v>
      </c>
      <c r="H311" s="33">
        <f>IFERROR(VLOOKUP(B311,PlayingTime!$B$1:$Z$999,MATCH("Min",PlayingTime!$B$2:$Z$2,0),0),0)</f>
        <v>0</v>
      </c>
      <c r="I311" s="33">
        <f>IFERROR(VLOOKUP(C311,PlayingTime!$B$1:$Z$999,MATCH("Min",PlayingTime!$B$2:$Z$2,0),0),0)</f>
        <v>0</v>
      </c>
      <c r="J311" s="33">
        <f>IFERROR(VLOOKUP(D311,PlayingTime!$B$1:$Z$999,MATCH("Min",PlayingTime!$B$2:$Z$2,0),0),0)</f>
        <v>0</v>
      </c>
      <c r="K311" s="38">
        <f t="shared" si="16"/>
        <v>0</v>
      </c>
      <c r="L311" s="32">
        <f>IFERROR(VLOOKUP(A311,PlayerStats!$B$1:$Z$999,MATCH("xG",PlayerStats!$B$2:$Z$2,0),0),0)</f>
        <v>0</v>
      </c>
      <c r="M311" s="32">
        <f>IFERROR(VLOOKUP(B311,PlayerStats!$B$1:$Z$999,MATCH("xG",PlayerStats!$B$2:$Z$2,0),0),0)</f>
        <v>0</v>
      </c>
      <c r="N311" s="32">
        <f>IFERROR(VLOOKUP(C311,PlayerStats!$B$1:$Z$999,MATCH("xG",PlayerStats!$B$2:$Z$2,0),0),0)</f>
        <v>0</v>
      </c>
      <c r="O311" s="32">
        <f>IFERROR(VLOOKUP(D311,PlayerStats!$B$1:$Z$999,MATCH("xG",PlayerStats!$B$2:$Z$2,0),0),0)</f>
        <v>0</v>
      </c>
      <c r="P311" s="40">
        <f t="shared" si="17"/>
        <v>0</v>
      </c>
      <c r="Q311" s="32">
        <f>IFERROR(VLOOKUP(A311,PlayerStats!$B$1:$Z$999,MATCH("xAG",PlayerStats!$B$2:$Z$2,0),0),0)</f>
        <v>0</v>
      </c>
      <c r="R311" s="32">
        <f>IFERROR(VLOOKUP(B311,PlayerStats!$B$1:$Z$999,MATCH("xAG",PlayerStats!$B$2:$Z$2,0),0),0)</f>
        <v>0</v>
      </c>
      <c r="S311" s="32">
        <f>IFERROR(VLOOKUP(C311,PlayerStats!$B$1:$Z$999,MATCH("xAG",PlayerStats!$B$2:$Z$2,0),0),0)</f>
        <v>0</v>
      </c>
      <c r="T311" s="32">
        <f>IFERROR(VLOOKUP(D311,PlayerStats!$B$1:$Z$999,MATCH("xAG",PlayerStats!$B$2:$Z$2,0),0),0)</f>
        <v>0</v>
      </c>
      <c r="U311" s="40">
        <f t="shared" si="18"/>
        <v>0</v>
      </c>
      <c r="V311" s="42">
        <f t="shared" si="19"/>
        <v>0</v>
      </c>
      <c r="X311" s="43" t="str">
        <f>API!M311&amp;" "&amp;API!V311</f>
        <v>Terence Kongolo</v>
      </c>
      <c r="Y311" s="43">
        <f>API!AC311</f>
        <v>0</v>
      </c>
    </row>
    <row r="312" spans="1:25">
      <c r="A312" s="32" t="str">
        <f>IF([1]FINAL!A312=0,"",[1]FINAL!A312)</f>
        <v>Wout Weghorst</v>
      </c>
      <c r="B312" s="32" t="str">
        <f>IF([1]FINAL!B312=0,"",[1]FINAL!B312)</f>
        <v>Weghorst</v>
      </c>
      <c r="C312" s="32" t="str">
        <f>IF([1]FINAL!C312=0,"",[1]FINAL!C312)</f>
        <v/>
      </c>
      <c r="D312" s="32" t="str">
        <f>IF([1]FINAL!D312=0,"",[1]FINAL!D312)</f>
        <v/>
      </c>
      <c r="E312" s="43" t="str">
        <f>[1]FINAL!M312</f>
        <v>BUR</v>
      </c>
      <c r="F312" s="44">
        <f>IFERROR(VLOOKUP($E312,Table2!$B$1:$C$21,MATCH("MP",Table2!$B$1:$C$1,0),0),"")</f>
        <v>1</v>
      </c>
      <c r="G312" s="33">
        <f>IFERROR(VLOOKUP(A312,PlayingTime!$B$1:$Z$999,MATCH("Min",PlayingTime!$B$2:$Z$2,0),0),0)</f>
        <v>0</v>
      </c>
      <c r="H312" s="33">
        <f>IFERROR(VLOOKUP(B312,PlayingTime!$B$1:$Z$999,MATCH("Min",PlayingTime!$B$2:$Z$2,0),0),0)</f>
        <v>0</v>
      </c>
      <c r="I312" s="33">
        <f>IFERROR(VLOOKUP(C312,PlayingTime!$B$1:$Z$999,MATCH("Min",PlayingTime!$B$2:$Z$2,0),0),0)</f>
        <v>0</v>
      </c>
      <c r="J312" s="33">
        <f>IFERROR(VLOOKUP(D312,PlayingTime!$B$1:$Z$999,MATCH("Min",PlayingTime!$B$2:$Z$2,0),0),0)</f>
        <v>0</v>
      </c>
      <c r="K312" s="38">
        <f t="shared" si="16"/>
        <v>0</v>
      </c>
      <c r="L312" s="32">
        <f>IFERROR(VLOOKUP(A312,PlayerStats!$B$1:$Z$999,MATCH("xG",PlayerStats!$B$2:$Z$2,0),0),0)</f>
        <v>0</v>
      </c>
      <c r="M312" s="32">
        <f>IFERROR(VLOOKUP(B312,PlayerStats!$B$1:$Z$999,MATCH("xG",PlayerStats!$B$2:$Z$2,0),0),0)</f>
        <v>0</v>
      </c>
      <c r="N312" s="32">
        <f>IFERROR(VLOOKUP(C312,PlayerStats!$B$1:$Z$999,MATCH("xG",PlayerStats!$B$2:$Z$2,0),0),0)</f>
        <v>0</v>
      </c>
      <c r="O312" s="32">
        <f>IFERROR(VLOOKUP(D312,PlayerStats!$B$1:$Z$999,MATCH("xG",PlayerStats!$B$2:$Z$2,0),0),0)</f>
        <v>0</v>
      </c>
      <c r="P312" s="40">
        <f t="shared" si="17"/>
        <v>0</v>
      </c>
      <c r="Q312" s="32">
        <f>IFERROR(VLOOKUP(A312,PlayerStats!$B$1:$Z$999,MATCH("xAG",PlayerStats!$B$2:$Z$2,0),0),0)</f>
        <v>0</v>
      </c>
      <c r="R312" s="32">
        <f>IFERROR(VLOOKUP(B312,PlayerStats!$B$1:$Z$999,MATCH("xAG",PlayerStats!$B$2:$Z$2,0),0),0)</f>
        <v>0</v>
      </c>
      <c r="S312" s="32">
        <f>IFERROR(VLOOKUP(C312,PlayerStats!$B$1:$Z$999,MATCH("xAG",PlayerStats!$B$2:$Z$2,0),0),0)</f>
        <v>0</v>
      </c>
      <c r="T312" s="32">
        <f>IFERROR(VLOOKUP(D312,PlayerStats!$B$1:$Z$999,MATCH("xAG",PlayerStats!$B$2:$Z$2,0),0),0)</f>
        <v>0</v>
      </c>
      <c r="U312" s="40">
        <f t="shared" si="18"/>
        <v>0</v>
      </c>
      <c r="V312" s="42">
        <f t="shared" si="19"/>
        <v>0</v>
      </c>
      <c r="X312" s="43" t="str">
        <f>API!M312&amp;" "&amp;API!V312</f>
        <v>Bernd Leno</v>
      </c>
      <c r="Y312" s="43">
        <f>API!AC312</f>
        <v>12</v>
      </c>
    </row>
    <row r="313" spans="1:25">
      <c r="A313" s="32" t="str">
        <f>IF([1]FINAL!A313=0,"",[1]FINAL!A313)</f>
        <v>Leander Dendoncker</v>
      </c>
      <c r="B313" s="32" t="str">
        <f>IF([1]FINAL!B313=0,"",[1]FINAL!B313)</f>
        <v>Dendoncker</v>
      </c>
      <c r="C313" s="32" t="str">
        <f>IF([1]FINAL!C313=0,"",[1]FINAL!C313)</f>
        <v/>
      </c>
      <c r="D313" s="32" t="str">
        <f>IF([1]FINAL!D313=0,"",[1]FINAL!D313)</f>
        <v/>
      </c>
      <c r="E313" s="43" t="str">
        <f>[1]FINAL!M313</f>
        <v>AVL</v>
      </c>
      <c r="F313" s="44">
        <f>IFERROR(VLOOKUP($E313,Table2!$B$1:$C$21,MATCH("MP",Table2!$B$1:$C$1,0),0),"")</f>
        <v>1</v>
      </c>
      <c r="G313" s="33">
        <f>IFERROR(VLOOKUP(A313,PlayingTime!$B$1:$Z$999,MATCH("Min",PlayingTime!$B$2:$Z$2,0),0),0)</f>
        <v>0</v>
      </c>
      <c r="H313" s="33">
        <f>IFERROR(VLOOKUP(B313,PlayingTime!$B$1:$Z$999,MATCH("Min",PlayingTime!$B$2:$Z$2,0),0),0)</f>
        <v>0</v>
      </c>
      <c r="I313" s="33">
        <f>IFERROR(VLOOKUP(C313,PlayingTime!$B$1:$Z$999,MATCH("Min",PlayingTime!$B$2:$Z$2,0),0),0)</f>
        <v>0</v>
      </c>
      <c r="J313" s="33">
        <f>IFERROR(VLOOKUP(D313,PlayingTime!$B$1:$Z$999,MATCH("Min",PlayingTime!$B$2:$Z$2,0),0),0)</f>
        <v>0</v>
      </c>
      <c r="K313" s="38">
        <f t="shared" si="16"/>
        <v>0</v>
      </c>
      <c r="L313" s="32">
        <f>IFERROR(VLOOKUP(A313,PlayerStats!$B$1:$Z$999,MATCH("xG",PlayerStats!$B$2:$Z$2,0),0),0)</f>
        <v>0</v>
      </c>
      <c r="M313" s="32">
        <f>IFERROR(VLOOKUP(B313,PlayerStats!$B$1:$Z$999,MATCH("xG",PlayerStats!$B$2:$Z$2,0),0),0)</f>
        <v>0</v>
      </c>
      <c r="N313" s="32">
        <f>IFERROR(VLOOKUP(C313,PlayerStats!$B$1:$Z$999,MATCH("xG",PlayerStats!$B$2:$Z$2,0),0),0)</f>
        <v>0</v>
      </c>
      <c r="O313" s="32">
        <f>IFERROR(VLOOKUP(D313,PlayerStats!$B$1:$Z$999,MATCH("xG",PlayerStats!$B$2:$Z$2,0),0),0)</f>
        <v>0</v>
      </c>
      <c r="P313" s="40">
        <f t="shared" si="17"/>
        <v>0</v>
      </c>
      <c r="Q313" s="32">
        <f>IFERROR(VLOOKUP(A313,PlayerStats!$B$1:$Z$999,MATCH("xAG",PlayerStats!$B$2:$Z$2,0),0),0)</f>
        <v>0</v>
      </c>
      <c r="R313" s="32">
        <f>IFERROR(VLOOKUP(B313,PlayerStats!$B$1:$Z$999,MATCH("xAG",PlayerStats!$B$2:$Z$2,0),0),0)</f>
        <v>0</v>
      </c>
      <c r="S313" s="32">
        <f>IFERROR(VLOOKUP(C313,PlayerStats!$B$1:$Z$999,MATCH("xAG",PlayerStats!$B$2:$Z$2,0),0),0)</f>
        <v>0</v>
      </c>
      <c r="T313" s="32">
        <f>IFERROR(VLOOKUP(D313,PlayerStats!$B$1:$Z$999,MATCH("xAG",PlayerStats!$B$2:$Z$2,0),0),0)</f>
        <v>0</v>
      </c>
      <c r="U313" s="40">
        <f t="shared" si="18"/>
        <v>0</v>
      </c>
      <c r="V313" s="42">
        <f t="shared" si="19"/>
        <v>0</v>
      </c>
      <c r="X313" s="43" t="str">
        <f>API!M313&amp;" "&amp;API!V313</f>
        <v>Saša Lukić</v>
      </c>
      <c r="Y313" s="43">
        <f>API!AC313</f>
        <v>3</v>
      </c>
    </row>
    <row r="314" spans="1:25">
      <c r="A314" s="32" t="str">
        <f>IF([1]FINAL!A314=0,"",[1]FINAL!A314)</f>
        <v>Tosin Adarabioyo</v>
      </c>
      <c r="B314" s="32" t="str">
        <f>IF([1]FINAL!B314=0,"",[1]FINAL!B314)</f>
        <v>Tosin</v>
      </c>
      <c r="C314" s="32" t="str">
        <f>IF([1]FINAL!C314=0,"",[1]FINAL!C314)</f>
        <v>Adarabioyo</v>
      </c>
      <c r="D314" s="32" t="str">
        <f>IF([1]FINAL!D314=0,"",[1]FINAL!D314)</f>
        <v/>
      </c>
      <c r="E314" s="43" t="str">
        <f>[1]FINAL!M314</f>
        <v>FUL</v>
      </c>
      <c r="F314" s="44">
        <f>IFERROR(VLOOKUP($E314,Table2!$B$1:$C$21,MATCH("MP",Table2!$B$1:$C$1,0),0),"")</f>
        <v>1</v>
      </c>
      <c r="G314" s="33">
        <f>IFERROR(VLOOKUP(A314,PlayingTime!$B$1:$Z$999,MATCH("Min",PlayingTime!$B$2:$Z$2,0),0),0)</f>
        <v>0</v>
      </c>
      <c r="H314" s="33">
        <f>IFERROR(VLOOKUP(B314,PlayingTime!$B$1:$Z$999,MATCH("Min",PlayingTime!$B$2:$Z$2,0),0),0)</f>
        <v>0</v>
      </c>
      <c r="I314" s="33">
        <f>IFERROR(VLOOKUP(C314,PlayingTime!$B$1:$Z$999,MATCH("Min",PlayingTime!$B$2:$Z$2,0),0),0)</f>
        <v>0</v>
      </c>
      <c r="J314" s="33">
        <f>IFERROR(VLOOKUP(D314,PlayingTime!$B$1:$Z$999,MATCH("Min",PlayingTime!$B$2:$Z$2,0),0),0)</f>
        <v>0</v>
      </c>
      <c r="K314" s="38">
        <f t="shared" si="16"/>
        <v>0</v>
      </c>
      <c r="L314" s="32">
        <f>IFERROR(VLOOKUP(A314,PlayerStats!$B$1:$Z$999,MATCH("xG",PlayerStats!$B$2:$Z$2,0),0),0)</f>
        <v>0</v>
      </c>
      <c r="M314" s="32">
        <f>IFERROR(VLOOKUP(B314,PlayerStats!$B$1:$Z$999,MATCH("xG",PlayerStats!$B$2:$Z$2,0),0),0)</f>
        <v>0</v>
      </c>
      <c r="N314" s="32">
        <f>IFERROR(VLOOKUP(C314,PlayerStats!$B$1:$Z$999,MATCH("xG",PlayerStats!$B$2:$Z$2,0),0),0)</f>
        <v>0</v>
      </c>
      <c r="O314" s="32">
        <f>IFERROR(VLOOKUP(D314,PlayerStats!$B$1:$Z$999,MATCH("xG",PlayerStats!$B$2:$Z$2,0),0),0)</f>
        <v>0</v>
      </c>
      <c r="P314" s="40">
        <f t="shared" si="17"/>
        <v>0</v>
      </c>
      <c r="Q314" s="32">
        <f>IFERROR(VLOOKUP(A314,PlayerStats!$B$1:$Z$999,MATCH("xAG",PlayerStats!$B$2:$Z$2,0),0),0)</f>
        <v>0</v>
      </c>
      <c r="R314" s="32">
        <f>IFERROR(VLOOKUP(B314,PlayerStats!$B$1:$Z$999,MATCH("xAG",PlayerStats!$B$2:$Z$2,0),0),0)</f>
        <v>0</v>
      </c>
      <c r="S314" s="32">
        <f>IFERROR(VLOOKUP(C314,PlayerStats!$B$1:$Z$999,MATCH("xAG",PlayerStats!$B$2:$Z$2,0),0),0)</f>
        <v>0</v>
      </c>
      <c r="T314" s="32">
        <f>IFERROR(VLOOKUP(D314,PlayerStats!$B$1:$Z$999,MATCH("xAG",PlayerStats!$B$2:$Z$2,0),0),0)</f>
        <v>0</v>
      </c>
      <c r="U314" s="40">
        <f t="shared" si="18"/>
        <v>0</v>
      </c>
      <c r="V314" s="42">
        <f t="shared" si="19"/>
        <v>0</v>
      </c>
      <c r="X314" s="43" t="str">
        <f>API!M314&amp;" "&amp;API!V314</f>
        <v>Kevin Mbabu</v>
      </c>
      <c r="Y314" s="43">
        <f>API!AC314</f>
        <v>0</v>
      </c>
    </row>
    <row r="315" spans="1:25">
      <c r="A315" s="32" t="str">
        <f>IF([1]FINAL!A315=0,"",[1]FINAL!A315)</f>
        <v>Donny van de Beek</v>
      </c>
      <c r="B315" s="32" t="str">
        <f>IF([1]FINAL!B315=0,"",[1]FINAL!B315)</f>
        <v>Van de Beek</v>
      </c>
      <c r="C315" s="32" t="str">
        <f>IF([1]FINAL!C315=0,"",[1]FINAL!C315)</f>
        <v/>
      </c>
      <c r="D315" s="32" t="str">
        <f>IF([1]FINAL!D315=0,"",[1]FINAL!D315)</f>
        <v/>
      </c>
      <c r="E315" s="43" t="str">
        <f>[1]FINAL!M315</f>
        <v>MUN</v>
      </c>
      <c r="F315" s="44">
        <f>IFERROR(VLOOKUP($E315,Table2!$B$1:$C$21,MATCH("MP",Table2!$B$1:$C$1,0),0),"")</f>
        <v>1</v>
      </c>
      <c r="G315" s="33">
        <f>IFERROR(VLOOKUP(A315,PlayingTime!$B$1:$Z$999,MATCH("Min",PlayingTime!$B$2:$Z$2,0),0),0)</f>
        <v>0</v>
      </c>
      <c r="H315" s="33">
        <f>IFERROR(VLOOKUP(B315,PlayingTime!$B$1:$Z$999,MATCH("Min",PlayingTime!$B$2:$Z$2,0),0),0)</f>
        <v>0</v>
      </c>
      <c r="I315" s="33">
        <f>IFERROR(VLOOKUP(C315,PlayingTime!$B$1:$Z$999,MATCH("Min",PlayingTime!$B$2:$Z$2,0),0),0)</f>
        <v>0</v>
      </c>
      <c r="J315" s="33">
        <f>IFERROR(VLOOKUP(D315,PlayingTime!$B$1:$Z$999,MATCH("Min",PlayingTime!$B$2:$Z$2,0),0),0)</f>
        <v>0</v>
      </c>
      <c r="K315" s="38">
        <f t="shared" si="16"/>
        <v>0</v>
      </c>
      <c r="L315" s="32">
        <f>IFERROR(VLOOKUP(A315,PlayerStats!$B$1:$Z$999,MATCH("xG",PlayerStats!$B$2:$Z$2,0),0),0)</f>
        <v>0</v>
      </c>
      <c r="M315" s="32">
        <f>IFERROR(VLOOKUP(B315,PlayerStats!$B$1:$Z$999,MATCH("xG",PlayerStats!$B$2:$Z$2,0),0),0)</f>
        <v>0</v>
      </c>
      <c r="N315" s="32">
        <f>IFERROR(VLOOKUP(C315,PlayerStats!$B$1:$Z$999,MATCH("xG",PlayerStats!$B$2:$Z$2,0),0),0)</f>
        <v>0</v>
      </c>
      <c r="O315" s="32">
        <f>IFERROR(VLOOKUP(D315,PlayerStats!$B$1:$Z$999,MATCH("xG",PlayerStats!$B$2:$Z$2,0),0),0)</f>
        <v>0</v>
      </c>
      <c r="P315" s="40">
        <f t="shared" si="17"/>
        <v>0</v>
      </c>
      <c r="Q315" s="32">
        <f>IFERROR(VLOOKUP(A315,PlayerStats!$B$1:$Z$999,MATCH("xAG",PlayerStats!$B$2:$Z$2,0),0),0)</f>
        <v>0</v>
      </c>
      <c r="R315" s="32">
        <f>IFERROR(VLOOKUP(B315,PlayerStats!$B$1:$Z$999,MATCH("xAG",PlayerStats!$B$2:$Z$2,0),0),0)</f>
        <v>0</v>
      </c>
      <c r="S315" s="32">
        <f>IFERROR(VLOOKUP(C315,PlayerStats!$B$1:$Z$999,MATCH("xAG",PlayerStats!$B$2:$Z$2,0),0),0)</f>
        <v>0</v>
      </c>
      <c r="T315" s="32">
        <f>IFERROR(VLOOKUP(D315,PlayerStats!$B$1:$Z$999,MATCH("xAG",PlayerStats!$B$2:$Z$2,0),0),0)</f>
        <v>0</v>
      </c>
      <c r="U315" s="40">
        <f t="shared" si="18"/>
        <v>0</v>
      </c>
      <c r="V315" s="42">
        <f t="shared" si="19"/>
        <v>0</v>
      </c>
      <c r="X315" s="43" t="str">
        <f>API!M315&amp;" "&amp;API!V315</f>
        <v>Aleksandar Mitrović</v>
      </c>
      <c r="Y315" s="43">
        <f>API!AC315</f>
        <v>1</v>
      </c>
    </row>
    <row r="316" spans="1:25">
      <c r="A316" s="32" t="str">
        <f>IF([1]FINAL!A316=0,"",[1]FINAL!A316)</f>
        <v>Adam Smith</v>
      </c>
      <c r="B316" s="32" t="str">
        <f>IF([1]FINAL!B316=0,"",[1]FINAL!B316)</f>
        <v>Smith</v>
      </c>
      <c r="C316" s="32" t="str">
        <f>IF([1]FINAL!C316=0,"",[1]FINAL!C316)</f>
        <v>A Smith</v>
      </c>
      <c r="D316" s="32" t="str">
        <f>IF([1]FINAL!D316=0,"",[1]FINAL!D316)</f>
        <v/>
      </c>
      <c r="E316" s="43" t="str">
        <f>[1]FINAL!M316</f>
        <v>BOU</v>
      </c>
      <c r="F316" s="44">
        <f>IFERROR(VLOOKUP($E316,Table2!$B$1:$C$21,MATCH("MP",Table2!$B$1:$C$1,0),0),"")</f>
        <v>1</v>
      </c>
      <c r="G316" s="33">
        <f>IFERROR(VLOOKUP(A316,PlayingTime!$B$1:$Z$999,MATCH("Min",PlayingTime!$B$2:$Z$2,0),0),0)</f>
        <v>0</v>
      </c>
      <c r="H316" s="33">
        <f>IFERROR(VLOOKUP(B316,PlayingTime!$B$1:$Z$999,MATCH("Min",PlayingTime!$B$2:$Z$2,0),0),0)</f>
        <v>0</v>
      </c>
      <c r="I316" s="33">
        <f>IFERROR(VLOOKUP(C316,PlayingTime!$B$1:$Z$999,MATCH("Min",PlayingTime!$B$2:$Z$2,0),0),0)</f>
        <v>0</v>
      </c>
      <c r="J316" s="33">
        <f>IFERROR(VLOOKUP(D316,PlayingTime!$B$1:$Z$999,MATCH("Min",PlayingTime!$B$2:$Z$2,0),0),0)</f>
        <v>0</v>
      </c>
      <c r="K316" s="38">
        <f t="shared" si="16"/>
        <v>0</v>
      </c>
      <c r="L316" s="32">
        <f>IFERROR(VLOOKUP(A316,PlayerStats!$B$1:$Z$999,MATCH("xG",PlayerStats!$B$2:$Z$2,0),0),0)</f>
        <v>0</v>
      </c>
      <c r="M316" s="32">
        <f>IFERROR(VLOOKUP(B316,PlayerStats!$B$1:$Z$999,MATCH("xG",PlayerStats!$B$2:$Z$2,0),0),0)</f>
        <v>0</v>
      </c>
      <c r="N316" s="32">
        <f>IFERROR(VLOOKUP(C316,PlayerStats!$B$1:$Z$999,MATCH("xG",PlayerStats!$B$2:$Z$2,0),0),0)</f>
        <v>0</v>
      </c>
      <c r="O316" s="32">
        <f>IFERROR(VLOOKUP(D316,PlayerStats!$B$1:$Z$999,MATCH("xG",PlayerStats!$B$2:$Z$2,0),0),0)</f>
        <v>0</v>
      </c>
      <c r="P316" s="40">
        <f t="shared" si="17"/>
        <v>0</v>
      </c>
      <c r="Q316" s="32">
        <f>IFERROR(VLOOKUP(A316,PlayerStats!$B$1:$Z$999,MATCH("xAG",PlayerStats!$B$2:$Z$2,0),0),0)</f>
        <v>0</v>
      </c>
      <c r="R316" s="32">
        <f>IFERROR(VLOOKUP(B316,PlayerStats!$B$1:$Z$999,MATCH("xAG",PlayerStats!$B$2:$Z$2,0),0),0)</f>
        <v>0</v>
      </c>
      <c r="S316" s="32">
        <f>IFERROR(VLOOKUP(C316,PlayerStats!$B$1:$Z$999,MATCH("xAG",PlayerStats!$B$2:$Z$2,0),0),0)</f>
        <v>0</v>
      </c>
      <c r="T316" s="32">
        <f>IFERROR(VLOOKUP(D316,PlayerStats!$B$1:$Z$999,MATCH("xAG",PlayerStats!$B$2:$Z$2,0),0),0)</f>
        <v>0</v>
      </c>
      <c r="U316" s="40">
        <f t="shared" si="18"/>
        <v>0</v>
      </c>
      <c r="V316" s="42">
        <f t="shared" si="19"/>
        <v>0</v>
      </c>
      <c r="X316" s="43" t="str">
        <f>API!M316&amp;" "&amp;API!V316</f>
        <v>Rodrigo Muniz Carvalho</v>
      </c>
      <c r="Y316" s="43">
        <f>API!AC316</f>
        <v>0</v>
      </c>
    </row>
    <row r="317" spans="1:25">
      <c r="A317" s="32" t="str">
        <f>IF([1]FINAL!A317=0,"",[1]FINAL!A317)</f>
        <v>Ryan Fraser</v>
      </c>
      <c r="B317" s="32" t="str">
        <f>IF([1]FINAL!B317=0,"",[1]FINAL!B317)</f>
        <v>Fraser</v>
      </c>
      <c r="C317" s="32" t="str">
        <f>IF([1]FINAL!C317=0,"",[1]FINAL!C317)</f>
        <v/>
      </c>
      <c r="D317" s="32" t="str">
        <f>IF([1]FINAL!D317=0,"",[1]FINAL!D317)</f>
        <v/>
      </c>
      <c r="E317" s="43" t="str">
        <f>[1]FINAL!M317</f>
        <v>NEW</v>
      </c>
      <c r="F317" s="44">
        <f>IFERROR(VLOOKUP($E317,Table2!$B$1:$C$21,MATCH("MP",Table2!$B$1:$C$1,0),0),"")</f>
        <v>1</v>
      </c>
      <c r="G317" s="33">
        <f>IFERROR(VLOOKUP(A317,PlayingTime!$B$1:$Z$999,MATCH("Min",PlayingTime!$B$2:$Z$2,0),0),0)</f>
        <v>0</v>
      </c>
      <c r="H317" s="33">
        <f>IFERROR(VLOOKUP(B317,PlayingTime!$B$1:$Z$999,MATCH("Min",PlayingTime!$B$2:$Z$2,0),0),0)</f>
        <v>0</v>
      </c>
      <c r="I317" s="33">
        <f>IFERROR(VLOOKUP(C317,PlayingTime!$B$1:$Z$999,MATCH("Min",PlayingTime!$B$2:$Z$2,0),0),0)</f>
        <v>0</v>
      </c>
      <c r="J317" s="33">
        <f>IFERROR(VLOOKUP(D317,PlayingTime!$B$1:$Z$999,MATCH("Min",PlayingTime!$B$2:$Z$2,0),0),0)</f>
        <v>0</v>
      </c>
      <c r="K317" s="38">
        <f t="shared" si="16"/>
        <v>0</v>
      </c>
      <c r="L317" s="32">
        <f>IFERROR(VLOOKUP(A317,PlayerStats!$B$1:$Z$999,MATCH("xG",PlayerStats!$B$2:$Z$2,0),0),0)</f>
        <v>0</v>
      </c>
      <c r="M317" s="32">
        <f>IFERROR(VLOOKUP(B317,PlayerStats!$B$1:$Z$999,MATCH("xG",PlayerStats!$B$2:$Z$2,0),0),0)</f>
        <v>0</v>
      </c>
      <c r="N317" s="32">
        <f>IFERROR(VLOOKUP(C317,PlayerStats!$B$1:$Z$999,MATCH("xG",PlayerStats!$B$2:$Z$2,0),0),0)</f>
        <v>0</v>
      </c>
      <c r="O317" s="32">
        <f>IFERROR(VLOOKUP(D317,PlayerStats!$B$1:$Z$999,MATCH("xG",PlayerStats!$B$2:$Z$2,0),0),0)</f>
        <v>0</v>
      </c>
      <c r="P317" s="40">
        <f t="shared" si="17"/>
        <v>0</v>
      </c>
      <c r="Q317" s="32">
        <f>IFERROR(VLOOKUP(A317,PlayerStats!$B$1:$Z$999,MATCH("xAG",PlayerStats!$B$2:$Z$2,0),0),0)</f>
        <v>0</v>
      </c>
      <c r="R317" s="32">
        <f>IFERROR(VLOOKUP(B317,PlayerStats!$B$1:$Z$999,MATCH("xAG",PlayerStats!$B$2:$Z$2,0),0),0)</f>
        <v>0</v>
      </c>
      <c r="S317" s="32">
        <f>IFERROR(VLOOKUP(C317,PlayerStats!$B$1:$Z$999,MATCH("xAG",PlayerStats!$B$2:$Z$2,0),0),0)</f>
        <v>0</v>
      </c>
      <c r="T317" s="32">
        <f>IFERROR(VLOOKUP(D317,PlayerStats!$B$1:$Z$999,MATCH("xAG",PlayerStats!$B$2:$Z$2,0),0),0)</f>
        <v>0</v>
      </c>
      <c r="U317" s="40">
        <f t="shared" si="18"/>
        <v>0</v>
      </c>
      <c r="V317" s="42">
        <f t="shared" si="19"/>
        <v>0</v>
      </c>
      <c r="X317" s="43" t="str">
        <f>API!M317&amp;" "&amp;API!V317</f>
        <v>João Palhinha Gonçalves</v>
      </c>
      <c r="Y317" s="43">
        <f>API!AC317</f>
        <v>0</v>
      </c>
    </row>
    <row r="318" spans="1:25">
      <c r="A318" s="32" t="str">
        <f>IF([1]FINAL!A318=0,"",[1]FINAL!A318)</f>
        <v>Cheikhou Kouyaté</v>
      </c>
      <c r="B318" s="32" t="str">
        <f>IF([1]FINAL!B318=0,"",[1]FINAL!B318)</f>
        <v>Kouyaté</v>
      </c>
      <c r="C318" s="32" t="str">
        <f>IF([1]FINAL!C318=0,"",[1]FINAL!C318)</f>
        <v>Kouyate</v>
      </c>
      <c r="D318" s="32" t="str">
        <f>IF([1]FINAL!D318=0,"",[1]FINAL!D318)</f>
        <v/>
      </c>
      <c r="E318" s="43" t="str">
        <f>[1]FINAL!M318</f>
        <v>NFO</v>
      </c>
      <c r="F318" s="44">
        <f>IFERROR(VLOOKUP($E318,Table2!$B$1:$C$21,MATCH("MP",Table2!$B$1:$C$1,0),0),"")</f>
        <v>1</v>
      </c>
      <c r="G318" s="33">
        <f>IFERROR(VLOOKUP(A318,PlayingTime!$B$1:$Z$999,MATCH("Min",PlayingTime!$B$2:$Z$2,0),0),0)</f>
        <v>1</v>
      </c>
      <c r="H318" s="33">
        <f>IFERROR(VLOOKUP(B318,PlayingTime!$B$1:$Z$999,MATCH("Min",PlayingTime!$B$2:$Z$2,0),0),0)</f>
        <v>0</v>
      </c>
      <c r="I318" s="33">
        <f>IFERROR(VLOOKUP(C318,PlayingTime!$B$1:$Z$999,MATCH("Min",PlayingTime!$B$2:$Z$2,0),0),0)</f>
        <v>0</v>
      </c>
      <c r="J318" s="33">
        <f>IFERROR(VLOOKUP(D318,PlayingTime!$B$1:$Z$999,MATCH("Min",PlayingTime!$B$2:$Z$2,0),0),0)</f>
        <v>0</v>
      </c>
      <c r="K318" s="38">
        <f t="shared" si="16"/>
        <v>1</v>
      </c>
      <c r="L318" s="32">
        <f>IFERROR(VLOOKUP(A318,PlayerStats!$B$1:$Z$999,MATCH("xG",PlayerStats!$B$2:$Z$2,0),0),0)</f>
        <v>0</v>
      </c>
      <c r="M318" s="32">
        <f>IFERROR(VLOOKUP(B318,PlayerStats!$B$1:$Z$999,MATCH("xG",PlayerStats!$B$2:$Z$2,0),0),0)</f>
        <v>0</v>
      </c>
      <c r="N318" s="32">
        <f>IFERROR(VLOOKUP(C318,PlayerStats!$B$1:$Z$999,MATCH("xG",PlayerStats!$B$2:$Z$2,0),0),0)</f>
        <v>0</v>
      </c>
      <c r="O318" s="32">
        <f>IFERROR(VLOOKUP(D318,PlayerStats!$B$1:$Z$999,MATCH("xG",PlayerStats!$B$2:$Z$2,0),0),0)</f>
        <v>0</v>
      </c>
      <c r="P318" s="40">
        <f t="shared" si="17"/>
        <v>0</v>
      </c>
      <c r="Q318" s="32">
        <f>IFERROR(VLOOKUP(A318,PlayerStats!$B$1:$Z$999,MATCH("xAG",PlayerStats!$B$2:$Z$2,0),0),0)</f>
        <v>0</v>
      </c>
      <c r="R318" s="32">
        <f>IFERROR(VLOOKUP(B318,PlayerStats!$B$1:$Z$999,MATCH("xAG",PlayerStats!$B$2:$Z$2,0),0),0)</f>
        <v>0</v>
      </c>
      <c r="S318" s="32">
        <f>IFERROR(VLOOKUP(C318,PlayerStats!$B$1:$Z$999,MATCH("xAG",PlayerStats!$B$2:$Z$2,0),0),0)</f>
        <v>0</v>
      </c>
      <c r="T318" s="32">
        <f>IFERROR(VLOOKUP(D318,PlayerStats!$B$1:$Z$999,MATCH("xAG",PlayerStats!$B$2:$Z$2,0),0),0)</f>
        <v>0</v>
      </c>
      <c r="U318" s="40">
        <f t="shared" si="18"/>
        <v>0</v>
      </c>
      <c r="V318" s="42">
        <f t="shared" si="19"/>
        <v>1</v>
      </c>
      <c r="X318" s="43" t="str">
        <f>API!M318&amp;" "&amp;API!V318</f>
        <v>Tim Ream</v>
      </c>
      <c r="Y318" s="43">
        <f>API!AC318</f>
        <v>7</v>
      </c>
    </row>
    <row r="319" spans="1:25">
      <c r="A319" s="32" t="str">
        <f>IF([1]FINAL!A319=0,"",[1]FINAL!A319)</f>
        <v>Lewis Cook</v>
      </c>
      <c r="B319" s="32" t="str">
        <f>IF([1]FINAL!B319=0,"",[1]FINAL!B319)</f>
        <v>L.Cook</v>
      </c>
      <c r="C319" s="32" t="str">
        <f>IF([1]FINAL!C319=0,"",[1]FINAL!C319)</f>
        <v>L Cook</v>
      </c>
      <c r="D319" s="32" t="str">
        <f>IF([1]FINAL!D319=0,"",[1]FINAL!D319)</f>
        <v/>
      </c>
      <c r="E319" s="43" t="str">
        <f>[1]FINAL!M319</f>
        <v>BOU</v>
      </c>
      <c r="F319" s="44">
        <f>IFERROR(VLOOKUP($E319,Table2!$B$1:$C$21,MATCH("MP",Table2!$B$1:$C$1,0),0),"")</f>
        <v>1</v>
      </c>
      <c r="G319" s="33">
        <f>IFERROR(VLOOKUP(A319,PlayingTime!$B$1:$Z$999,MATCH("Min",PlayingTime!$B$2:$Z$2,0),0),0)</f>
        <v>0</v>
      </c>
      <c r="H319" s="33">
        <f>IFERROR(VLOOKUP(B319,PlayingTime!$B$1:$Z$999,MATCH("Min",PlayingTime!$B$2:$Z$2,0),0),0)</f>
        <v>0</v>
      </c>
      <c r="I319" s="33">
        <f>IFERROR(VLOOKUP(C319,PlayingTime!$B$1:$Z$999,MATCH("Min",PlayingTime!$B$2:$Z$2,0),0),0)</f>
        <v>0</v>
      </c>
      <c r="J319" s="33">
        <f>IFERROR(VLOOKUP(D319,PlayingTime!$B$1:$Z$999,MATCH("Min",PlayingTime!$B$2:$Z$2,0),0),0)</f>
        <v>0</v>
      </c>
      <c r="K319" s="38">
        <f t="shared" si="16"/>
        <v>0</v>
      </c>
      <c r="L319" s="32">
        <f>IFERROR(VLOOKUP(A319,PlayerStats!$B$1:$Z$999,MATCH("xG",PlayerStats!$B$2:$Z$2,0),0),0)</f>
        <v>0</v>
      </c>
      <c r="M319" s="32">
        <f>IFERROR(VLOOKUP(B319,PlayerStats!$B$1:$Z$999,MATCH("xG",PlayerStats!$B$2:$Z$2,0),0),0)</f>
        <v>0</v>
      </c>
      <c r="N319" s="32">
        <f>IFERROR(VLOOKUP(C319,PlayerStats!$B$1:$Z$999,MATCH("xG",PlayerStats!$B$2:$Z$2,0),0),0)</f>
        <v>0</v>
      </c>
      <c r="O319" s="32">
        <f>IFERROR(VLOOKUP(D319,PlayerStats!$B$1:$Z$999,MATCH("xG",PlayerStats!$B$2:$Z$2,0),0),0)</f>
        <v>0</v>
      </c>
      <c r="P319" s="40">
        <f t="shared" si="17"/>
        <v>0</v>
      </c>
      <c r="Q319" s="32">
        <f>IFERROR(VLOOKUP(A319,PlayerStats!$B$1:$Z$999,MATCH("xAG",PlayerStats!$B$2:$Z$2,0),0),0)</f>
        <v>0</v>
      </c>
      <c r="R319" s="32">
        <f>IFERROR(VLOOKUP(B319,PlayerStats!$B$1:$Z$999,MATCH("xAG",PlayerStats!$B$2:$Z$2,0),0),0)</f>
        <v>0</v>
      </c>
      <c r="S319" s="32">
        <f>IFERROR(VLOOKUP(C319,PlayerStats!$B$1:$Z$999,MATCH("xAG",PlayerStats!$B$2:$Z$2,0),0),0)</f>
        <v>0</v>
      </c>
      <c r="T319" s="32">
        <f>IFERROR(VLOOKUP(D319,PlayerStats!$B$1:$Z$999,MATCH("xAG",PlayerStats!$B$2:$Z$2,0),0),0)</f>
        <v>0</v>
      </c>
      <c r="U319" s="40">
        <f t="shared" si="18"/>
        <v>0</v>
      </c>
      <c r="V319" s="42">
        <f t="shared" si="19"/>
        <v>0</v>
      </c>
      <c r="X319" s="43" t="str">
        <f>API!M319&amp;" "&amp;API!V319</f>
        <v>Harrison Reed</v>
      </c>
      <c r="Y319" s="43">
        <f>API!AC319</f>
        <v>3</v>
      </c>
    </row>
    <row r="320" spans="1:25">
      <c r="A320" s="32" t="str">
        <f>IF([1]FINAL!A320=0,"",[1]FINAL!A320)</f>
        <v>Flynn Downes</v>
      </c>
      <c r="B320" s="32" t="str">
        <f>IF([1]FINAL!B320=0,"",[1]FINAL!B320)</f>
        <v>Downes</v>
      </c>
      <c r="C320" s="32" t="str">
        <f>IF([1]FINAL!C320=0,"",[1]FINAL!C320)</f>
        <v/>
      </c>
      <c r="D320" s="32" t="str">
        <f>IF([1]FINAL!D320=0,"",[1]FINAL!D320)</f>
        <v/>
      </c>
      <c r="E320" s="43" t="str">
        <f>[1]FINAL!M320</f>
        <v>WHU</v>
      </c>
      <c r="F320" s="44">
        <f>IFERROR(VLOOKUP($E320,Table2!$B$1:$C$21,MATCH("MP",Table2!$B$1:$C$1,0),0),"")</f>
        <v>1</v>
      </c>
      <c r="G320" s="33">
        <f>IFERROR(VLOOKUP(A320,PlayingTime!$B$1:$Z$999,MATCH("Min",PlayingTime!$B$2:$Z$2,0),0),0)</f>
        <v>0</v>
      </c>
      <c r="H320" s="33">
        <f>IFERROR(VLOOKUP(B320,PlayingTime!$B$1:$Z$999,MATCH("Min",PlayingTime!$B$2:$Z$2,0),0),0)</f>
        <v>0</v>
      </c>
      <c r="I320" s="33">
        <f>IFERROR(VLOOKUP(C320,PlayingTime!$B$1:$Z$999,MATCH("Min",PlayingTime!$B$2:$Z$2,0),0),0)</f>
        <v>0</v>
      </c>
      <c r="J320" s="33">
        <f>IFERROR(VLOOKUP(D320,PlayingTime!$B$1:$Z$999,MATCH("Min",PlayingTime!$B$2:$Z$2,0),0),0)</f>
        <v>0</v>
      </c>
      <c r="K320" s="38">
        <f t="shared" si="16"/>
        <v>0</v>
      </c>
      <c r="L320" s="32">
        <f>IFERROR(VLOOKUP(A320,PlayerStats!$B$1:$Z$999,MATCH("xG",PlayerStats!$B$2:$Z$2,0),0),0)</f>
        <v>0</v>
      </c>
      <c r="M320" s="32">
        <f>IFERROR(VLOOKUP(B320,PlayerStats!$B$1:$Z$999,MATCH("xG",PlayerStats!$B$2:$Z$2,0),0),0)</f>
        <v>0</v>
      </c>
      <c r="N320" s="32">
        <f>IFERROR(VLOOKUP(C320,PlayerStats!$B$1:$Z$999,MATCH("xG",PlayerStats!$B$2:$Z$2,0),0),0)</f>
        <v>0</v>
      </c>
      <c r="O320" s="32">
        <f>IFERROR(VLOOKUP(D320,PlayerStats!$B$1:$Z$999,MATCH("xG",PlayerStats!$B$2:$Z$2,0),0),0)</f>
        <v>0</v>
      </c>
      <c r="P320" s="40">
        <f t="shared" si="17"/>
        <v>0</v>
      </c>
      <c r="Q320" s="32">
        <f>IFERROR(VLOOKUP(A320,PlayerStats!$B$1:$Z$999,MATCH("xAG",PlayerStats!$B$2:$Z$2,0),0),0)</f>
        <v>0</v>
      </c>
      <c r="R320" s="32">
        <f>IFERROR(VLOOKUP(B320,PlayerStats!$B$1:$Z$999,MATCH("xAG",PlayerStats!$B$2:$Z$2,0),0),0)</f>
        <v>0</v>
      </c>
      <c r="S320" s="32">
        <f>IFERROR(VLOOKUP(C320,PlayerStats!$B$1:$Z$999,MATCH("xAG",PlayerStats!$B$2:$Z$2,0),0),0)</f>
        <v>0</v>
      </c>
      <c r="T320" s="32">
        <f>IFERROR(VLOOKUP(D320,PlayerStats!$B$1:$Z$999,MATCH("xAG",PlayerStats!$B$2:$Z$2,0),0),0)</f>
        <v>0</v>
      </c>
      <c r="U320" s="40">
        <f t="shared" si="18"/>
        <v>0</v>
      </c>
      <c r="V320" s="42">
        <f t="shared" si="19"/>
        <v>0</v>
      </c>
      <c r="X320" s="43" t="str">
        <f>API!M320&amp;" "&amp;API!V320</f>
        <v>Antonee Robinson</v>
      </c>
      <c r="Y320" s="43">
        <f>API!AC320</f>
        <v>6</v>
      </c>
    </row>
    <row r="321" spans="1:25">
      <c r="A321" s="32" t="str">
        <f>IF([1]FINAL!A321=0,"",[1]FINAL!A321)</f>
        <v>Lewis O'Brien</v>
      </c>
      <c r="B321" s="32" t="str">
        <f>IF([1]FINAL!B321=0,"",[1]FINAL!B321)</f>
        <v>O'Brien</v>
      </c>
      <c r="C321" s="32" t="str">
        <f>IF([1]FINAL!C321=0,"",[1]FINAL!C321)</f>
        <v/>
      </c>
      <c r="D321" s="32" t="str">
        <f>IF([1]FINAL!D321=0,"",[1]FINAL!D321)</f>
        <v/>
      </c>
      <c r="E321" s="43" t="str">
        <f>[1]FINAL!M321</f>
        <v>NFO</v>
      </c>
      <c r="F321" s="44">
        <f>IFERROR(VLOOKUP($E321,Table2!$B$1:$C$21,MATCH("MP",Table2!$B$1:$C$1,0),0),"")</f>
        <v>1</v>
      </c>
      <c r="G321" s="33">
        <f>IFERROR(VLOOKUP(A321,PlayingTime!$B$1:$Z$999,MATCH("Min",PlayingTime!$B$2:$Z$2,0),0),0)</f>
        <v>0</v>
      </c>
      <c r="H321" s="33">
        <f>IFERROR(VLOOKUP(B321,PlayingTime!$B$1:$Z$999,MATCH("Min",PlayingTime!$B$2:$Z$2,0),0),0)</f>
        <v>0</v>
      </c>
      <c r="I321" s="33">
        <f>IFERROR(VLOOKUP(C321,PlayingTime!$B$1:$Z$999,MATCH("Min",PlayingTime!$B$2:$Z$2,0),0),0)</f>
        <v>0</v>
      </c>
      <c r="J321" s="33">
        <f>IFERROR(VLOOKUP(D321,PlayingTime!$B$1:$Z$999,MATCH("Min",PlayingTime!$B$2:$Z$2,0),0),0)</f>
        <v>0</v>
      </c>
      <c r="K321" s="38">
        <f t="shared" si="16"/>
        <v>0</v>
      </c>
      <c r="L321" s="32">
        <f>IFERROR(VLOOKUP(A321,PlayerStats!$B$1:$Z$999,MATCH("xG",PlayerStats!$B$2:$Z$2,0),0),0)</f>
        <v>0</v>
      </c>
      <c r="M321" s="32">
        <f>IFERROR(VLOOKUP(B321,PlayerStats!$B$1:$Z$999,MATCH("xG",PlayerStats!$B$2:$Z$2,0),0),0)</f>
        <v>0</v>
      </c>
      <c r="N321" s="32">
        <f>IFERROR(VLOOKUP(C321,PlayerStats!$B$1:$Z$999,MATCH("xG",PlayerStats!$B$2:$Z$2,0),0),0)</f>
        <v>0</v>
      </c>
      <c r="O321" s="32">
        <f>IFERROR(VLOOKUP(D321,PlayerStats!$B$1:$Z$999,MATCH("xG",PlayerStats!$B$2:$Z$2,0),0),0)</f>
        <v>0</v>
      </c>
      <c r="P321" s="40">
        <f t="shared" si="17"/>
        <v>0</v>
      </c>
      <c r="Q321" s="32">
        <f>IFERROR(VLOOKUP(A321,PlayerStats!$B$1:$Z$999,MATCH("xAG",PlayerStats!$B$2:$Z$2,0),0),0)</f>
        <v>0</v>
      </c>
      <c r="R321" s="32">
        <f>IFERROR(VLOOKUP(B321,PlayerStats!$B$1:$Z$999,MATCH("xAG",PlayerStats!$B$2:$Z$2,0),0),0)</f>
        <v>0</v>
      </c>
      <c r="S321" s="32">
        <f>IFERROR(VLOOKUP(C321,PlayerStats!$B$1:$Z$999,MATCH("xAG",PlayerStats!$B$2:$Z$2,0),0),0)</f>
        <v>0</v>
      </c>
      <c r="T321" s="32">
        <f>IFERROR(VLOOKUP(D321,PlayerStats!$B$1:$Z$999,MATCH("xAG",PlayerStats!$B$2:$Z$2,0),0),0)</f>
        <v>0</v>
      </c>
      <c r="U321" s="40">
        <f t="shared" si="18"/>
        <v>0</v>
      </c>
      <c r="V321" s="42">
        <f t="shared" si="19"/>
        <v>0</v>
      </c>
      <c r="X321" s="43" t="str">
        <f>API!M321&amp;" "&amp;API!V321</f>
        <v>Marek Rodák</v>
      </c>
      <c r="Y321" s="43">
        <f>API!AC321</f>
        <v>0</v>
      </c>
    </row>
    <row r="322" spans="1:25">
      <c r="A322" s="32" t="str">
        <f>IF([1]FINAL!A322=0,"",[1]FINAL!A322)</f>
        <v>Ryan Fredericks</v>
      </c>
      <c r="B322" s="32" t="str">
        <f>IF([1]FINAL!B322=0,"",[1]FINAL!B322)</f>
        <v>Fredericks</v>
      </c>
      <c r="C322" s="32" t="str">
        <f>IF([1]FINAL!C322=0,"",[1]FINAL!C322)</f>
        <v/>
      </c>
      <c r="D322" s="32" t="str">
        <f>IF([1]FINAL!D322=0,"",[1]FINAL!D322)</f>
        <v/>
      </c>
      <c r="E322" s="43" t="str">
        <f>[1]FINAL!M322</f>
        <v>BOU</v>
      </c>
      <c r="F322" s="44">
        <f>IFERROR(VLOOKUP($E322,Table2!$B$1:$C$21,MATCH("MP",Table2!$B$1:$C$1,0),0),"")</f>
        <v>1</v>
      </c>
      <c r="G322" s="33">
        <f>IFERROR(VLOOKUP(A322,PlayingTime!$B$1:$Z$999,MATCH("Min",PlayingTime!$B$2:$Z$2,0),0),0)</f>
        <v>0</v>
      </c>
      <c r="H322" s="33">
        <f>IFERROR(VLOOKUP(B322,PlayingTime!$B$1:$Z$999,MATCH("Min",PlayingTime!$B$2:$Z$2,0),0),0)</f>
        <v>0</v>
      </c>
      <c r="I322" s="33">
        <f>IFERROR(VLOOKUP(C322,PlayingTime!$B$1:$Z$999,MATCH("Min",PlayingTime!$B$2:$Z$2,0),0),0)</f>
        <v>0</v>
      </c>
      <c r="J322" s="33">
        <f>IFERROR(VLOOKUP(D322,PlayingTime!$B$1:$Z$999,MATCH("Min",PlayingTime!$B$2:$Z$2,0),0),0)</f>
        <v>0</v>
      </c>
      <c r="K322" s="38">
        <f t="shared" si="16"/>
        <v>0</v>
      </c>
      <c r="L322" s="32">
        <f>IFERROR(VLOOKUP(A322,PlayerStats!$B$1:$Z$999,MATCH("xG",PlayerStats!$B$2:$Z$2,0),0),0)</f>
        <v>0</v>
      </c>
      <c r="M322" s="32">
        <f>IFERROR(VLOOKUP(B322,PlayerStats!$B$1:$Z$999,MATCH("xG",PlayerStats!$B$2:$Z$2,0),0),0)</f>
        <v>0</v>
      </c>
      <c r="N322" s="32">
        <f>IFERROR(VLOOKUP(C322,PlayerStats!$B$1:$Z$999,MATCH("xG",PlayerStats!$B$2:$Z$2,0),0),0)</f>
        <v>0</v>
      </c>
      <c r="O322" s="32">
        <f>IFERROR(VLOOKUP(D322,PlayerStats!$B$1:$Z$999,MATCH("xG",PlayerStats!$B$2:$Z$2,0),0),0)</f>
        <v>0</v>
      </c>
      <c r="P322" s="40">
        <f t="shared" si="17"/>
        <v>0</v>
      </c>
      <c r="Q322" s="32">
        <f>IFERROR(VLOOKUP(A322,PlayerStats!$B$1:$Z$999,MATCH("xAG",PlayerStats!$B$2:$Z$2,0),0),0)</f>
        <v>0</v>
      </c>
      <c r="R322" s="32">
        <f>IFERROR(VLOOKUP(B322,PlayerStats!$B$1:$Z$999,MATCH("xAG",PlayerStats!$B$2:$Z$2,0),0),0)</f>
        <v>0</v>
      </c>
      <c r="S322" s="32">
        <f>IFERROR(VLOOKUP(C322,PlayerStats!$B$1:$Z$999,MATCH("xAG",PlayerStats!$B$2:$Z$2,0),0),0)</f>
        <v>0</v>
      </c>
      <c r="T322" s="32">
        <f>IFERROR(VLOOKUP(D322,PlayerStats!$B$1:$Z$999,MATCH("xAG",PlayerStats!$B$2:$Z$2,0),0),0)</f>
        <v>0</v>
      </c>
      <c r="U322" s="40">
        <f t="shared" si="18"/>
        <v>0</v>
      </c>
      <c r="V322" s="42">
        <f t="shared" si="19"/>
        <v>0</v>
      </c>
      <c r="X322" s="43" t="str">
        <f>API!M322&amp;" "&amp;API!V322</f>
        <v>Kenny Tete</v>
      </c>
      <c r="Y322" s="43">
        <f>API!AC322</f>
        <v>5</v>
      </c>
    </row>
    <row r="323" spans="1:25">
      <c r="A323" s="32" t="str">
        <f>IF([1]FINAL!A323=0,"",[1]FINAL!A323)</f>
        <v>Albert Sambi Lokonga</v>
      </c>
      <c r="B323" s="32" t="str">
        <f>IF([1]FINAL!B323=0,"",[1]FINAL!B323)</f>
        <v>Sambi</v>
      </c>
      <c r="C323" s="32" t="str">
        <f>IF([1]FINAL!C323=0,"",[1]FINAL!C323)</f>
        <v>Lokonga</v>
      </c>
      <c r="D323" s="32" t="str">
        <f>IF([1]FINAL!D323=0,"",[1]FINAL!D323)</f>
        <v/>
      </c>
      <c r="E323" s="43" t="str">
        <f>[1]FINAL!M323</f>
        <v>ARS</v>
      </c>
      <c r="F323" s="44">
        <f>IFERROR(VLOOKUP($E323,Table2!$B$1:$C$21,MATCH("MP",Table2!$B$1:$C$1,0),0),"")</f>
        <v>1</v>
      </c>
      <c r="G323" s="33">
        <f>IFERROR(VLOOKUP(A323,PlayingTime!$B$1:$Z$999,MATCH("Min",PlayingTime!$B$2:$Z$2,0),0),0)</f>
        <v>0</v>
      </c>
      <c r="H323" s="33">
        <f>IFERROR(VLOOKUP(B323,PlayingTime!$B$1:$Z$999,MATCH("Min",PlayingTime!$B$2:$Z$2,0),0),0)</f>
        <v>0</v>
      </c>
      <c r="I323" s="33">
        <f>IFERROR(VLOOKUP(C323,PlayingTime!$B$1:$Z$999,MATCH("Min",PlayingTime!$B$2:$Z$2,0),0),0)</f>
        <v>0</v>
      </c>
      <c r="J323" s="33">
        <f>IFERROR(VLOOKUP(D323,PlayingTime!$B$1:$Z$999,MATCH("Min",PlayingTime!$B$2:$Z$2,0),0),0)</f>
        <v>0</v>
      </c>
      <c r="K323" s="38">
        <f t="shared" ref="K323:K386" si="20">G323+H323+I323+J323</f>
        <v>0</v>
      </c>
      <c r="L323" s="32">
        <f>IFERROR(VLOOKUP(A323,PlayerStats!$B$1:$Z$999,MATCH("xG",PlayerStats!$B$2:$Z$2,0),0),0)</f>
        <v>0</v>
      </c>
      <c r="M323" s="32">
        <f>IFERROR(VLOOKUP(B323,PlayerStats!$B$1:$Z$999,MATCH("xG",PlayerStats!$B$2:$Z$2,0),0),0)</f>
        <v>0</v>
      </c>
      <c r="N323" s="32">
        <f>IFERROR(VLOOKUP(C323,PlayerStats!$B$1:$Z$999,MATCH("xG",PlayerStats!$B$2:$Z$2,0),0),0)</f>
        <v>0</v>
      </c>
      <c r="O323" s="32">
        <f>IFERROR(VLOOKUP(D323,PlayerStats!$B$1:$Z$999,MATCH("xG",PlayerStats!$B$2:$Z$2,0),0),0)</f>
        <v>0</v>
      </c>
      <c r="P323" s="40">
        <f t="shared" ref="P323:P386" si="21">L323+M323+N323+O323</f>
        <v>0</v>
      </c>
      <c r="Q323" s="32">
        <f>IFERROR(VLOOKUP(A323,PlayerStats!$B$1:$Z$999,MATCH("xAG",PlayerStats!$B$2:$Z$2,0),0),0)</f>
        <v>0</v>
      </c>
      <c r="R323" s="32">
        <f>IFERROR(VLOOKUP(B323,PlayerStats!$B$1:$Z$999,MATCH("xAG",PlayerStats!$B$2:$Z$2,0),0),0)</f>
        <v>0</v>
      </c>
      <c r="S323" s="32">
        <f>IFERROR(VLOOKUP(C323,PlayerStats!$B$1:$Z$999,MATCH("xAG",PlayerStats!$B$2:$Z$2,0),0),0)</f>
        <v>0</v>
      </c>
      <c r="T323" s="32">
        <f>IFERROR(VLOOKUP(D323,PlayerStats!$B$1:$Z$999,MATCH("xAG",PlayerStats!$B$2:$Z$2,0),0),0)</f>
        <v>0</v>
      </c>
      <c r="U323" s="40">
        <f t="shared" ref="U323:U386" si="22">Q323+R323+S323+T323</f>
        <v>0</v>
      </c>
      <c r="V323" s="42">
        <f t="shared" ref="V323:V386" si="23">IFERROR(VLOOKUP(A323,$X$1:$Y$1000,MATCH("total_points",$X$1:$Y$1,0),0),"")</f>
        <v>0</v>
      </c>
      <c r="X323" s="43" t="str">
        <f>API!M323&amp;" "&amp;API!V323</f>
        <v>Tosin Adarabioyo</v>
      </c>
      <c r="Y323" s="43">
        <f>API!AC323</f>
        <v>0</v>
      </c>
    </row>
    <row r="324" spans="1:25">
      <c r="A324" s="32" t="str">
        <f>IF([1]FINAL!A324=0,"",[1]FINAL!A324)</f>
        <v>Steve Cook</v>
      </c>
      <c r="B324" s="32" t="str">
        <f>IF([1]FINAL!B324=0,"",[1]FINAL!B324)</f>
        <v>Cook</v>
      </c>
      <c r="C324" s="32" t="str">
        <f>IF([1]FINAL!C324=0,"",[1]FINAL!C324)</f>
        <v>S Cook</v>
      </c>
      <c r="D324" s="32" t="str">
        <f>IF([1]FINAL!D324=0,"",[1]FINAL!D324)</f>
        <v/>
      </c>
      <c r="E324" s="43" t="str">
        <f>[1]FINAL!M324</f>
        <v>NFO</v>
      </c>
      <c r="F324" s="44">
        <f>IFERROR(VLOOKUP($E324,Table2!$B$1:$C$21,MATCH("MP",Table2!$B$1:$C$1,0),0),"")</f>
        <v>1</v>
      </c>
      <c r="G324" s="33">
        <f>IFERROR(VLOOKUP(A324,PlayingTime!$B$1:$Z$999,MATCH("Min",PlayingTime!$B$2:$Z$2,0),0),0)</f>
        <v>0</v>
      </c>
      <c r="H324" s="33">
        <f>IFERROR(VLOOKUP(B324,PlayingTime!$B$1:$Z$999,MATCH("Min",PlayingTime!$B$2:$Z$2,0),0),0)</f>
        <v>0</v>
      </c>
      <c r="I324" s="33">
        <f>IFERROR(VLOOKUP(C324,PlayingTime!$B$1:$Z$999,MATCH("Min",PlayingTime!$B$2:$Z$2,0),0),0)</f>
        <v>0</v>
      </c>
      <c r="J324" s="33">
        <f>IFERROR(VLOOKUP(D324,PlayingTime!$B$1:$Z$999,MATCH("Min",PlayingTime!$B$2:$Z$2,0),0),0)</f>
        <v>0</v>
      </c>
      <c r="K324" s="38">
        <f t="shared" si="20"/>
        <v>0</v>
      </c>
      <c r="L324" s="32">
        <f>IFERROR(VLOOKUP(A324,PlayerStats!$B$1:$Z$999,MATCH("xG",PlayerStats!$B$2:$Z$2,0),0),0)</f>
        <v>0</v>
      </c>
      <c r="M324" s="32">
        <f>IFERROR(VLOOKUP(B324,PlayerStats!$B$1:$Z$999,MATCH("xG",PlayerStats!$B$2:$Z$2,0),0),0)</f>
        <v>0</v>
      </c>
      <c r="N324" s="32">
        <f>IFERROR(VLOOKUP(C324,PlayerStats!$B$1:$Z$999,MATCH("xG",PlayerStats!$B$2:$Z$2,0),0),0)</f>
        <v>0</v>
      </c>
      <c r="O324" s="32">
        <f>IFERROR(VLOOKUP(D324,PlayerStats!$B$1:$Z$999,MATCH("xG",PlayerStats!$B$2:$Z$2,0),0),0)</f>
        <v>0</v>
      </c>
      <c r="P324" s="40">
        <f t="shared" si="21"/>
        <v>0</v>
      </c>
      <c r="Q324" s="32">
        <f>IFERROR(VLOOKUP(A324,PlayerStats!$B$1:$Z$999,MATCH("xAG",PlayerStats!$B$2:$Z$2,0),0),0)</f>
        <v>0</v>
      </c>
      <c r="R324" s="32">
        <f>IFERROR(VLOOKUP(B324,PlayerStats!$B$1:$Z$999,MATCH("xAG",PlayerStats!$B$2:$Z$2,0),0),0)</f>
        <v>0</v>
      </c>
      <c r="S324" s="32">
        <f>IFERROR(VLOOKUP(C324,PlayerStats!$B$1:$Z$999,MATCH("xAG",PlayerStats!$B$2:$Z$2,0),0),0)</f>
        <v>0</v>
      </c>
      <c r="T324" s="32">
        <f>IFERROR(VLOOKUP(D324,PlayerStats!$B$1:$Z$999,MATCH("xAG",PlayerStats!$B$2:$Z$2,0),0),0)</f>
        <v>0</v>
      </c>
      <c r="U324" s="40">
        <f t="shared" si="22"/>
        <v>0</v>
      </c>
      <c r="V324" s="42">
        <f t="shared" si="23"/>
        <v>0</v>
      </c>
      <c r="X324" s="43" t="str">
        <f>API!M324&amp;" "&amp;API!V324</f>
        <v>Carlos Vinícius Alves Morais</v>
      </c>
      <c r="Y324" s="43">
        <f>API!AC324</f>
        <v>0</v>
      </c>
    </row>
    <row r="325" spans="1:25">
      <c r="A325" s="32" t="str">
        <f>IF([1]FINAL!A325=0,"",[1]FINAL!A325)</f>
        <v>Thiago Alcántara do Nascimento</v>
      </c>
      <c r="B325" s="32" t="str">
        <f>IF([1]FINAL!B325=0,"",[1]FINAL!B325)</f>
        <v>Thiago</v>
      </c>
      <c r="C325" s="32" t="str">
        <f>IF([1]FINAL!C325=0,"",[1]FINAL!C325)</f>
        <v>Thiago Alcántara</v>
      </c>
      <c r="D325" s="32" t="str">
        <f>IF([1]FINAL!D325=0,"",[1]FINAL!D325)</f>
        <v/>
      </c>
      <c r="E325" s="43" t="str">
        <f>[1]FINAL!M325</f>
        <v>LIV</v>
      </c>
      <c r="F325" s="44">
        <f>IFERROR(VLOOKUP($E325,Table2!$B$1:$C$21,MATCH("MP",Table2!$B$1:$C$1,0),0),"")</f>
        <v>1</v>
      </c>
      <c r="G325" s="33">
        <f>IFERROR(VLOOKUP(A325,PlayingTime!$B$1:$Z$999,MATCH("Min",PlayingTime!$B$2:$Z$2,0),0),0)</f>
        <v>0</v>
      </c>
      <c r="H325" s="33">
        <f>IFERROR(VLOOKUP(B325,PlayingTime!$B$1:$Z$999,MATCH("Min",PlayingTime!$B$2:$Z$2,0),0),0)</f>
        <v>0</v>
      </c>
      <c r="I325" s="33">
        <f>IFERROR(VLOOKUP(C325,PlayingTime!$B$1:$Z$999,MATCH("Min",PlayingTime!$B$2:$Z$2,0),0),0)</f>
        <v>0</v>
      </c>
      <c r="J325" s="33">
        <f>IFERROR(VLOOKUP(D325,PlayingTime!$B$1:$Z$999,MATCH("Min",PlayingTime!$B$2:$Z$2,0),0),0)</f>
        <v>0</v>
      </c>
      <c r="K325" s="38">
        <f t="shared" si="20"/>
        <v>0</v>
      </c>
      <c r="L325" s="32">
        <f>IFERROR(VLOOKUP(A325,PlayerStats!$B$1:$Z$999,MATCH("xG",PlayerStats!$B$2:$Z$2,0),0),0)</f>
        <v>0</v>
      </c>
      <c r="M325" s="32">
        <f>IFERROR(VLOOKUP(B325,PlayerStats!$B$1:$Z$999,MATCH("xG",PlayerStats!$B$2:$Z$2,0),0),0)</f>
        <v>0</v>
      </c>
      <c r="N325" s="32">
        <f>IFERROR(VLOOKUP(C325,PlayerStats!$B$1:$Z$999,MATCH("xG",PlayerStats!$B$2:$Z$2,0),0),0)</f>
        <v>0</v>
      </c>
      <c r="O325" s="32">
        <f>IFERROR(VLOOKUP(D325,PlayerStats!$B$1:$Z$999,MATCH("xG",PlayerStats!$B$2:$Z$2,0),0),0)</f>
        <v>0</v>
      </c>
      <c r="P325" s="40">
        <f t="shared" si="21"/>
        <v>0</v>
      </c>
      <c r="Q325" s="32">
        <f>IFERROR(VLOOKUP(A325,PlayerStats!$B$1:$Z$999,MATCH("xAG",PlayerStats!$B$2:$Z$2,0),0),0)</f>
        <v>0</v>
      </c>
      <c r="R325" s="32">
        <f>IFERROR(VLOOKUP(B325,PlayerStats!$B$1:$Z$999,MATCH("xAG",PlayerStats!$B$2:$Z$2,0),0),0)</f>
        <v>0</v>
      </c>
      <c r="S325" s="32">
        <f>IFERROR(VLOOKUP(C325,PlayerStats!$B$1:$Z$999,MATCH("xAG",PlayerStats!$B$2:$Z$2,0),0),0)</f>
        <v>0</v>
      </c>
      <c r="T325" s="32">
        <f>IFERROR(VLOOKUP(D325,PlayerStats!$B$1:$Z$999,MATCH("xAG",PlayerStats!$B$2:$Z$2,0),0),0)</f>
        <v>0</v>
      </c>
      <c r="U325" s="40">
        <f t="shared" si="22"/>
        <v>0</v>
      </c>
      <c r="V325" s="42">
        <f t="shared" si="23"/>
        <v>0</v>
      </c>
      <c r="X325" s="43" t="str">
        <f>API!M325&amp;" "&amp;API!V325</f>
        <v>Harry Wilson</v>
      </c>
      <c r="Y325" s="43">
        <f>API!AC325</f>
        <v>3</v>
      </c>
    </row>
    <row r="326" spans="1:25">
      <c r="A326" s="32" t="str">
        <f>IF([1]FINAL!A326=0,"",[1]FINAL!A326)</f>
        <v>Fabio Henrique Tavares</v>
      </c>
      <c r="B326" s="32" t="str">
        <f>IF([1]FINAL!B326=0,"",[1]FINAL!B326)</f>
        <v>Fabinho</v>
      </c>
      <c r="C326" s="32" t="str">
        <f>IF([1]FINAL!C326=0,"",[1]FINAL!C326)</f>
        <v/>
      </c>
      <c r="D326" s="32" t="str">
        <f>IF([1]FINAL!D326=0,"",[1]FINAL!D326)</f>
        <v/>
      </c>
      <c r="E326" s="43" t="str">
        <f>[1]FINAL!M326</f>
        <v>LIV</v>
      </c>
      <c r="F326" s="44">
        <f>IFERROR(VLOOKUP($E326,Table2!$B$1:$C$21,MATCH("MP",Table2!$B$1:$C$1,0),0),"")</f>
        <v>1</v>
      </c>
      <c r="G326" s="33">
        <f>IFERROR(VLOOKUP(A326,PlayingTime!$B$1:$Z$999,MATCH("Min",PlayingTime!$B$2:$Z$2,0),0),0)</f>
        <v>0</v>
      </c>
      <c r="H326" s="33">
        <f>IFERROR(VLOOKUP(B326,PlayingTime!$B$1:$Z$999,MATCH("Min",PlayingTime!$B$2:$Z$2,0),0),0)</f>
        <v>0</v>
      </c>
      <c r="I326" s="33">
        <f>IFERROR(VLOOKUP(C326,PlayingTime!$B$1:$Z$999,MATCH("Min",PlayingTime!$B$2:$Z$2,0),0),0)</f>
        <v>0</v>
      </c>
      <c r="J326" s="33">
        <f>IFERROR(VLOOKUP(D326,PlayingTime!$B$1:$Z$999,MATCH("Min",PlayingTime!$B$2:$Z$2,0),0),0)</f>
        <v>0</v>
      </c>
      <c r="K326" s="38">
        <f t="shared" si="20"/>
        <v>0</v>
      </c>
      <c r="L326" s="32">
        <f>IFERROR(VLOOKUP(A326,PlayerStats!$B$1:$Z$999,MATCH("xG",PlayerStats!$B$2:$Z$2,0),0),0)</f>
        <v>0</v>
      </c>
      <c r="M326" s="32">
        <f>IFERROR(VLOOKUP(B326,PlayerStats!$B$1:$Z$999,MATCH("xG",PlayerStats!$B$2:$Z$2,0),0),0)</f>
        <v>0</v>
      </c>
      <c r="N326" s="32">
        <f>IFERROR(VLOOKUP(C326,PlayerStats!$B$1:$Z$999,MATCH("xG",PlayerStats!$B$2:$Z$2,0),0),0)</f>
        <v>0</v>
      </c>
      <c r="O326" s="32">
        <f>IFERROR(VLOOKUP(D326,PlayerStats!$B$1:$Z$999,MATCH("xG",PlayerStats!$B$2:$Z$2,0),0),0)</f>
        <v>0</v>
      </c>
      <c r="P326" s="40">
        <f t="shared" si="21"/>
        <v>0</v>
      </c>
      <c r="Q326" s="32">
        <f>IFERROR(VLOOKUP(A326,PlayerStats!$B$1:$Z$999,MATCH("xAG",PlayerStats!$B$2:$Z$2,0),0),0)</f>
        <v>0</v>
      </c>
      <c r="R326" s="32">
        <f>IFERROR(VLOOKUP(B326,PlayerStats!$B$1:$Z$999,MATCH("xAG",PlayerStats!$B$2:$Z$2,0),0),0)</f>
        <v>0</v>
      </c>
      <c r="S326" s="32">
        <f>IFERROR(VLOOKUP(C326,PlayerStats!$B$1:$Z$999,MATCH("xAG",PlayerStats!$B$2:$Z$2,0),0),0)</f>
        <v>0</v>
      </c>
      <c r="T326" s="32">
        <f>IFERROR(VLOOKUP(D326,PlayerStats!$B$1:$Z$999,MATCH("xAG",PlayerStats!$B$2:$Z$2,0),0),0)</f>
        <v>0</v>
      </c>
      <c r="U326" s="40">
        <f t="shared" si="22"/>
        <v>0</v>
      </c>
      <c r="V326" s="42">
        <f t="shared" si="23"/>
        <v>0</v>
      </c>
      <c r="X326" s="43" t="str">
        <f>API!M326&amp;" "&amp;API!V326</f>
        <v>Raúl Jiménez</v>
      </c>
      <c r="Y326" s="43">
        <f>API!AC326</f>
        <v>1</v>
      </c>
    </row>
    <row r="327" spans="1:25">
      <c r="A327" s="32" t="str">
        <f>IF([1]FINAL!A327=0,"",[1]FINAL!A327)</f>
        <v>Remo Freuler</v>
      </c>
      <c r="B327" s="32" t="str">
        <f>IF([1]FINAL!B327=0,"",[1]FINAL!B327)</f>
        <v>Freuler</v>
      </c>
      <c r="C327" s="32" t="str">
        <f>IF([1]FINAL!C327=0,"",[1]FINAL!C327)</f>
        <v/>
      </c>
      <c r="D327" s="32" t="str">
        <f>IF([1]FINAL!D327=0,"",[1]FINAL!D327)</f>
        <v/>
      </c>
      <c r="E327" s="43" t="str">
        <f>[1]FINAL!M327</f>
        <v>NFO</v>
      </c>
      <c r="F327" s="44">
        <f>IFERROR(VLOOKUP($E327,Table2!$B$1:$C$21,MATCH("MP",Table2!$B$1:$C$1,0),0),"")</f>
        <v>1</v>
      </c>
      <c r="G327" s="33">
        <f>IFERROR(VLOOKUP(A327,PlayingTime!$B$1:$Z$999,MATCH("Min",PlayingTime!$B$2:$Z$2,0),0),0)</f>
        <v>0</v>
      </c>
      <c r="H327" s="33">
        <f>IFERROR(VLOOKUP(B327,PlayingTime!$B$1:$Z$999,MATCH("Min",PlayingTime!$B$2:$Z$2,0),0),0)</f>
        <v>0</v>
      </c>
      <c r="I327" s="33">
        <f>IFERROR(VLOOKUP(C327,PlayingTime!$B$1:$Z$999,MATCH("Min",PlayingTime!$B$2:$Z$2,0),0),0)</f>
        <v>0</v>
      </c>
      <c r="J327" s="33">
        <f>IFERROR(VLOOKUP(D327,PlayingTime!$B$1:$Z$999,MATCH("Min",PlayingTime!$B$2:$Z$2,0),0),0)</f>
        <v>0</v>
      </c>
      <c r="K327" s="38">
        <f t="shared" si="20"/>
        <v>0</v>
      </c>
      <c r="L327" s="32">
        <f>IFERROR(VLOOKUP(A327,PlayerStats!$B$1:$Z$999,MATCH("xG",PlayerStats!$B$2:$Z$2,0),0),0)</f>
        <v>0</v>
      </c>
      <c r="M327" s="32">
        <f>IFERROR(VLOOKUP(B327,PlayerStats!$B$1:$Z$999,MATCH("xG",PlayerStats!$B$2:$Z$2,0),0),0)</f>
        <v>0</v>
      </c>
      <c r="N327" s="32">
        <f>IFERROR(VLOOKUP(C327,PlayerStats!$B$1:$Z$999,MATCH("xG",PlayerStats!$B$2:$Z$2,0),0),0)</f>
        <v>0</v>
      </c>
      <c r="O327" s="32">
        <f>IFERROR(VLOOKUP(D327,PlayerStats!$B$1:$Z$999,MATCH("xG",PlayerStats!$B$2:$Z$2,0),0),0)</f>
        <v>0</v>
      </c>
      <c r="P327" s="40">
        <f t="shared" si="21"/>
        <v>0</v>
      </c>
      <c r="Q327" s="32">
        <f>IFERROR(VLOOKUP(A327,PlayerStats!$B$1:$Z$999,MATCH("xAG",PlayerStats!$B$2:$Z$2,0),0),0)</f>
        <v>0</v>
      </c>
      <c r="R327" s="32">
        <f>IFERROR(VLOOKUP(B327,PlayerStats!$B$1:$Z$999,MATCH("xAG",PlayerStats!$B$2:$Z$2,0),0),0)</f>
        <v>0</v>
      </c>
      <c r="S327" s="32">
        <f>IFERROR(VLOOKUP(C327,PlayerStats!$B$1:$Z$999,MATCH("xAG",PlayerStats!$B$2:$Z$2,0),0),0)</f>
        <v>0</v>
      </c>
      <c r="T327" s="32">
        <f>IFERROR(VLOOKUP(D327,PlayerStats!$B$1:$Z$999,MATCH("xAG",PlayerStats!$B$2:$Z$2,0),0),0)</f>
        <v>0</v>
      </c>
      <c r="U327" s="40">
        <f t="shared" si="22"/>
        <v>0</v>
      </c>
      <c r="V327" s="42">
        <f t="shared" si="23"/>
        <v>0</v>
      </c>
      <c r="X327" s="43" t="str">
        <f>API!M327&amp;" "&amp;API!V327</f>
        <v>Willian Borges da Silva</v>
      </c>
      <c r="Y327" s="43">
        <f>API!AC327</f>
        <v>0</v>
      </c>
    </row>
    <row r="328" spans="1:25">
      <c r="A328" s="32" t="str">
        <f>IF([1]FINAL!A328=0,"",[1]FINAL!A328)</f>
        <v>Ben Pearson</v>
      </c>
      <c r="B328" s="32" t="str">
        <f>IF([1]FINAL!B328=0,"",[1]FINAL!B328)</f>
        <v>Pearson</v>
      </c>
      <c r="C328" s="32" t="str">
        <f>IF([1]FINAL!C328=0,"",[1]FINAL!C328)</f>
        <v/>
      </c>
      <c r="D328" s="32" t="str">
        <f>IF([1]FINAL!D328=0,"",[1]FINAL!D328)</f>
        <v/>
      </c>
      <c r="E328" s="43" t="str">
        <f>[1]FINAL!M328</f>
        <v>BOU</v>
      </c>
      <c r="F328" s="44">
        <f>IFERROR(VLOOKUP($E328,Table2!$B$1:$C$21,MATCH("MP",Table2!$B$1:$C$1,0),0),"")</f>
        <v>1</v>
      </c>
      <c r="G328" s="33">
        <f>IFERROR(VLOOKUP(A328,PlayingTime!$B$1:$Z$999,MATCH("Min",PlayingTime!$B$2:$Z$2,0),0),0)</f>
        <v>0</v>
      </c>
      <c r="H328" s="33">
        <f>IFERROR(VLOOKUP(B328,PlayingTime!$B$1:$Z$999,MATCH("Min",PlayingTime!$B$2:$Z$2,0),0),0)</f>
        <v>0</v>
      </c>
      <c r="I328" s="33">
        <f>IFERROR(VLOOKUP(C328,PlayingTime!$B$1:$Z$999,MATCH("Min",PlayingTime!$B$2:$Z$2,0),0),0)</f>
        <v>0</v>
      </c>
      <c r="J328" s="33">
        <f>IFERROR(VLOOKUP(D328,PlayingTime!$B$1:$Z$999,MATCH("Min",PlayingTime!$B$2:$Z$2,0),0),0)</f>
        <v>0</v>
      </c>
      <c r="K328" s="38">
        <f t="shared" si="20"/>
        <v>0</v>
      </c>
      <c r="L328" s="32">
        <f>IFERROR(VLOOKUP(A328,PlayerStats!$B$1:$Z$999,MATCH("xG",PlayerStats!$B$2:$Z$2,0),0),0)</f>
        <v>0</v>
      </c>
      <c r="M328" s="32">
        <f>IFERROR(VLOOKUP(B328,PlayerStats!$B$1:$Z$999,MATCH("xG",PlayerStats!$B$2:$Z$2,0),0),0)</f>
        <v>0</v>
      </c>
      <c r="N328" s="32">
        <f>IFERROR(VLOOKUP(C328,PlayerStats!$B$1:$Z$999,MATCH("xG",PlayerStats!$B$2:$Z$2,0),0),0)</f>
        <v>0</v>
      </c>
      <c r="O328" s="32">
        <f>IFERROR(VLOOKUP(D328,PlayerStats!$B$1:$Z$999,MATCH("xG",PlayerStats!$B$2:$Z$2,0),0),0)</f>
        <v>0</v>
      </c>
      <c r="P328" s="40">
        <f t="shared" si="21"/>
        <v>0</v>
      </c>
      <c r="Q328" s="32">
        <f>IFERROR(VLOOKUP(A328,PlayerStats!$B$1:$Z$999,MATCH("xAG",PlayerStats!$B$2:$Z$2,0),0),0)</f>
        <v>0</v>
      </c>
      <c r="R328" s="32">
        <f>IFERROR(VLOOKUP(B328,PlayerStats!$B$1:$Z$999,MATCH("xAG",PlayerStats!$B$2:$Z$2,0),0),0)</f>
        <v>0</v>
      </c>
      <c r="S328" s="32">
        <f>IFERROR(VLOOKUP(C328,PlayerStats!$B$1:$Z$999,MATCH("xAG",PlayerStats!$B$2:$Z$2,0),0),0)</f>
        <v>0</v>
      </c>
      <c r="T328" s="32">
        <f>IFERROR(VLOOKUP(D328,PlayerStats!$B$1:$Z$999,MATCH("xAG",PlayerStats!$B$2:$Z$2,0),0),0)</f>
        <v>0</v>
      </c>
      <c r="U328" s="40">
        <f t="shared" si="22"/>
        <v>0</v>
      </c>
      <c r="V328" s="42">
        <f t="shared" si="23"/>
        <v>0</v>
      </c>
      <c r="X328" s="43" t="str">
        <f>API!M328&amp;" "&amp;API!V328</f>
        <v>Calvin Bassey</v>
      </c>
      <c r="Y328" s="43">
        <f>API!AC328</f>
        <v>0</v>
      </c>
    </row>
    <row r="329" spans="1:25">
      <c r="A329" s="32" t="str">
        <f>IF([1]FINAL!A329=0,"",[1]FINAL!A329)</f>
        <v>Jamaal Lascelles</v>
      </c>
      <c r="B329" s="32" t="str">
        <f>IF([1]FINAL!B329=0,"",[1]FINAL!B329)</f>
        <v>Lascelles</v>
      </c>
      <c r="C329" s="32" t="str">
        <f>IF([1]FINAL!C329=0,"",[1]FINAL!C329)</f>
        <v/>
      </c>
      <c r="D329" s="32" t="str">
        <f>IF([1]FINAL!D329=0,"",[1]FINAL!D329)</f>
        <v/>
      </c>
      <c r="E329" s="43" t="str">
        <f>[1]FINAL!M329</f>
        <v>NEW</v>
      </c>
      <c r="F329" s="44">
        <f>IFERROR(VLOOKUP($E329,Table2!$B$1:$C$21,MATCH("MP",Table2!$B$1:$C$1,0),0),"")</f>
        <v>1</v>
      </c>
      <c r="G329" s="33">
        <f>IFERROR(VLOOKUP(A329,PlayingTime!$B$1:$Z$999,MATCH("Min",PlayingTime!$B$2:$Z$2,0),0),0)</f>
        <v>0</v>
      </c>
      <c r="H329" s="33">
        <f>IFERROR(VLOOKUP(B329,PlayingTime!$B$1:$Z$999,MATCH("Min",PlayingTime!$B$2:$Z$2,0),0),0)</f>
        <v>0</v>
      </c>
      <c r="I329" s="33">
        <f>IFERROR(VLOOKUP(C329,PlayingTime!$B$1:$Z$999,MATCH("Min",PlayingTime!$B$2:$Z$2,0),0),0)</f>
        <v>0</v>
      </c>
      <c r="J329" s="33">
        <f>IFERROR(VLOOKUP(D329,PlayingTime!$B$1:$Z$999,MATCH("Min",PlayingTime!$B$2:$Z$2,0),0),0)</f>
        <v>0</v>
      </c>
      <c r="K329" s="38">
        <f t="shared" si="20"/>
        <v>0</v>
      </c>
      <c r="L329" s="32">
        <f>IFERROR(VLOOKUP(A329,PlayerStats!$B$1:$Z$999,MATCH("xG",PlayerStats!$B$2:$Z$2,0),0),0)</f>
        <v>0</v>
      </c>
      <c r="M329" s="32">
        <f>IFERROR(VLOOKUP(B329,PlayerStats!$B$1:$Z$999,MATCH("xG",PlayerStats!$B$2:$Z$2,0),0),0)</f>
        <v>0</v>
      </c>
      <c r="N329" s="32">
        <f>IFERROR(VLOOKUP(C329,PlayerStats!$B$1:$Z$999,MATCH("xG",PlayerStats!$B$2:$Z$2,0),0),0)</f>
        <v>0</v>
      </c>
      <c r="O329" s="32">
        <f>IFERROR(VLOOKUP(D329,PlayerStats!$B$1:$Z$999,MATCH("xG",PlayerStats!$B$2:$Z$2,0),0),0)</f>
        <v>0</v>
      </c>
      <c r="P329" s="40">
        <f t="shared" si="21"/>
        <v>0</v>
      </c>
      <c r="Q329" s="32">
        <f>IFERROR(VLOOKUP(A329,PlayerStats!$B$1:$Z$999,MATCH("xAG",PlayerStats!$B$2:$Z$2,0),0),0)</f>
        <v>0</v>
      </c>
      <c r="R329" s="32">
        <f>IFERROR(VLOOKUP(B329,PlayerStats!$B$1:$Z$999,MATCH("xAG",PlayerStats!$B$2:$Z$2,0),0),0)</f>
        <v>0</v>
      </c>
      <c r="S329" s="32">
        <f>IFERROR(VLOOKUP(C329,PlayerStats!$B$1:$Z$999,MATCH("xAG",PlayerStats!$B$2:$Z$2,0),0),0)</f>
        <v>0</v>
      </c>
      <c r="T329" s="32">
        <f>IFERROR(VLOOKUP(D329,PlayerStats!$B$1:$Z$999,MATCH("xAG",PlayerStats!$B$2:$Z$2,0),0),0)</f>
        <v>0</v>
      </c>
      <c r="U329" s="40">
        <f t="shared" si="22"/>
        <v>0</v>
      </c>
      <c r="V329" s="42">
        <f t="shared" si="23"/>
        <v>0</v>
      </c>
      <c r="X329" s="43" t="str">
        <f>API!M329&amp;" "&amp;API!V329</f>
        <v>Luc De Fougerolles</v>
      </c>
      <c r="Y329" s="43">
        <f>API!AC329</f>
        <v>0</v>
      </c>
    </row>
    <row r="330" spans="1:25">
      <c r="A330" s="32" t="str">
        <f>IF([1]FINAL!A330=0,"",[1]FINAL!A330)</f>
        <v>Alexandre Moreno Lopera</v>
      </c>
      <c r="B330" s="32" t="str">
        <f>IF([1]FINAL!B330=0,"",[1]FINAL!B330)</f>
        <v>Alex Moreno</v>
      </c>
      <c r="C330" s="32" t="str">
        <f>IF([1]FINAL!C330=0,"",[1]FINAL!C330)</f>
        <v>Álex Moreno</v>
      </c>
      <c r="D330" s="32" t="str">
        <f>IF([1]FINAL!D330=0,"",[1]FINAL!D330)</f>
        <v/>
      </c>
      <c r="E330" s="43" t="str">
        <f>[1]FINAL!M330</f>
        <v>AVL</v>
      </c>
      <c r="F330" s="44">
        <f>IFERROR(VLOOKUP($E330,Table2!$B$1:$C$21,MATCH("MP",Table2!$B$1:$C$1,0),0),"")</f>
        <v>1</v>
      </c>
      <c r="G330" s="33">
        <f>IFERROR(VLOOKUP(A330,PlayingTime!$B$1:$Z$999,MATCH("Min",PlayingTime!$B$2:$Z$2,0),0),0)</f>
        <v>0</v>
      </c>
      <c r="H330" s="33">
        <f>IFERROR(VLOOKUP(B330,PlayingTime!$B$1:$Z$999,MATCH("Min",PlayingTime!$B$2:$Z$2,0),0),0)</f>
        <v>0</v>
      </c>
      <c r="I330" s="33">
        <f>IFERROR(VLOOKUP(C330,PlayingTime!$B$1:$Z$999,MATCH("Min",PlayingTime!$B$2:$Z$2,0),0),0)</f>
        <v>0</v>
      </c>
      <c r="J330" s="33">
        <f>IFERROR(VLOOKUP(D330,PlayingTime!$B$1:$Z$999,MATCH("Min",PlayingTime!$B$2:$Z$2,0),0),0)</f>
        <v>0</v>
      </c>
      <c r="K330" s="38">
        <f t="shared" si="20"/>
        <v>0</v>
      </c>
      <c r="L330" s="32">
        <f>IFERROR(VLOOKUP(A330,PlayerStats!$B$1:$Z$999,MATCH("xG",PlayerStats!$B$2:$Z$2,0),0),0)</f>
        <v>0</v>
      </c>
      <c r="M330" s="32">
        <f>IFERROR(VLOOKUP(B330,PlayerStats!$B$1:$Z$999,MATCH("xG",PlayerStats!$B$2:$Z$2,0),0),0)</f>
        <v>0</v>
      </c>
      <c r="N330" s="32">
        <f>IFERROR(VLOOKUP(C330,PlayerStats!$B$1:$Z$999,MATCH("xG",PlayerStats!$B$2:$Z$2,0),0),0)</f>
        <v>0</v>
      </c>
      <c r="O330" s="32">
        <f>IFERROR(VLOOKUP(D330,PlayerStats!$B$1:$Z$999,MATCH("xG",PlayerStats!$B$2:$Z$2,0),0),0)</f>
        <v>0</v>
      </c>
      <c r="P330" s="40">
        <f t="shared" si="21"/>
        <v>0</v>
      </c>
      <c r="Q330" s="32">
        <f>IFERROR(VLOOKUP(A330,PlayerStats!$B$1:$Z$999,MATCH("xAG",PlayerStats!$B$2:$Z$2,0),0),0)</f>
        <v>0</v>
      </c>
      <c r="R330" s="32">
        <f>IFERROR(VLOOKUP(B330,PlayerStats!$B$1:$Z$999,MATCH("xAG",PlayerStats!$B$2:$Z$2,0),0),0)</f>
        <v>0</v>
      </c>
      <c r="S330" s="32">
        <f>IFERROR(VLOOKUP(C330,PlayerStats!$B$1:$Z$999,MATCH("xAG",PlayerStats!$B$2:$Z$2,0),0),0)</f>
        <v>0</v>
      </c>
      <c r="T330" s="32">
        <f>IFERROR(VLOOKUP(D330,PlayerStats!$B$1:$Z$999,MATCH("xAG",PlayerStats!$B$2:$Z$2,0),0),0)</f>
        <v>0</v>
      </c>
      <c r="U330" s="40">
        <f t="shared" si="22"/>
        <v>0</v>
      </c>
      <c r="V330" s="42">
        <f t="shared" si="23"/>
        <v>0</v>
      </c>
      <c r="X330" s="43" t="str">
        <f>API!M330&amp;" "&amp;API!V330</f>
        <v>Jay Stansfield</v>
      </c>
      <c r="Y330" s="43">
        <f>API!AC330</f>
        <v>0</v>
      </c>
    </row>
    <row r="331" spans="1:25">
      <c r="A331" s="32" t="str">
        <f>IF([1]FINAL!A331=0,"",[1]FINAL!A331)</f>
        <v>Djed Spence</v>
      </c>
      <c r="B331" s="32" t="str">
        <f>IF([1]FINAL!B331=0,"",[1]FINAL!B331)</f>
        <v>Spence</v>
      </c>
      <c r="C331" s="32" t="str">
        <f>IF([1]FINAL!C331=0,"",[1]FINAL!C331)</f>
        <v/>
      </c>
      <c r="D331" s="32" t="str">
        <f>IF([1]FINAL!D331=0,"",[1]FINAL!D331)</f>
        <v/>
      </c>
      <c r="E331" s="43" t="str">
        <f>[1]FINAL!M331</f>
        <v>TOT</v>
      </c>
      <c r="F331" s="44">
        <f>IFERROR(VLOOKUP($E331,Table2!$B$1:$C$21,MATCH("MP",Table2!$B$1:$C$1,0),0),"")</f>
        <v>1</v>
      </c>
      <c r="G331" s="33">
        <f>IFERROR(VLOOKUP(A331,PlayingTime!$B$1:$Z$999,MATCH("Min",PlayingTime!$B$2:$Z$2,0),0),0)</f>
        <v>0</v>
      </c>
      <c r="H331" s="33">
        <f>IFERROR(VLOOKUP(B331,PlayingTime!$B$1:$Z$999,MATCH("Min",PlayingTime!$B$2:$Z$2,0),0),0)</f>
        <v>0</v>
      </c>
      <c r="I331" s="33">
        <f>IFERROR(VLOOKUP(C331,PlayingTime!$B$1:$Z$999,MATCH("Min",PlayingTime!$B$2:$Z$2,0),0),0)</f>
        <v>0</v>
      </c>
      <c r="J331" s="33">
        <f>IFERROR(VLOOKUP(D331,PlayingTime!$B$1:$Z$999,MATCH("Min",PlayingTime!$B$2:$Z$2,0),0),0)</f>
        <v>0</v>
      </c>
      <c r="K331" s="38">
        <f t="shared" si="20"/>
        <v>0</v>
      </c>
      <c r="L331" s="32">
        <f>IFERROR(VLOOKUP(A331,PlayerStats!$B$1:$Z$999,MATCH("xG",PlayerStats!$B$2:$Z$2,0),0),0)</f>
        <v>0</v>
      </c>
      <c r="M331" s="32">
        <f>IFERROR(VLOOKUP(B331,PlayerStats!$B$1:$Z$999,MATCH("xG",PlayerStats!$B$2:$Z$2,0),0),0)</f>
        <v>0</v>
      </c>
      <c r="N331" s="32">
        <f>IFERROR(VLOOKUP(C331,PlayerStats!$B$1:$Z$999,MATCH("xG",PlayerStats!$B$2:$Z$2,0),0),0)</f>
        <v>0</v>
      </c>
      <c r="O331" s="32">
        <f>IFERROR(VLOOKUP(D331,PlayerStats!$B$1:$Z$999,MATCH("xG",PlayerStats!$B$2:$Z$2,0),0),0)</f>
        <v>0</v>
      </c>
      <c r="P331" s="40">
        <f t="shared" si="21"/>
        <v>0</v>
      </c>
      <c r="Q331" s="32">
        <f>IFERROR(VLOOKUP(A331,PlayerStats!$B$1:$Z$999,MATCH("xAG",PlayerStats!$B$2:$Z$2,0),0),0)</f>
        <v>0</v>
      </c>
      <c r="R331" s="32">
        <f>IFERROR(VLOOKUP(B331,PlayerStats!$B$1:$Z$999,MATCH("xAG",PlayerStats!$B$2:$Z$2,0),0),0)</f>
        <v>0</v>
      </c>
      <c r="S331" s="32">
        <f>IFERROR(VLOOKUP(C331,PlayerStats!$B$1:$Z$999,MATCH("xAG",PlayerStats!$B$2:$Z$2,0),0),0)</f>
        <v>0</v>
      </c>
      <c r="T331" s="32">
        <f>IFERROR(VLOOKUP(D331,PlayerStats!$B$1:$Z$999,MATCH("xAG",PlayerStats!$B$2:$Z$2,0),0),0)</f>
        <v>0</v>
      </c>
      <c r="U331" s="40">
        <f t="shared" si="22"/>
        <v>0</v>
      </c>
      <c r="V331" s="42">
        <f t="shared" si="23"/>
        <v>0</v>
      </c>
      <c r="X331" s="43" t="str">
        <f>API!M331&amp;" "&amp;API!V331</f>
        <v>Matthew Dibley-Dias</v>
      </c>
      <c r="Y331" s="43">
        <f>API!AC331</f>
        <v>0</v>
      </c>
    </row>
    <row r="332" spans="1:25">
      <c r="A332" s="32" t="str">
        <f>IF([1]FINAL!A332=0,"",[1]FINAL!A332)</f>
        <v>Reiss Nelson</v>
      </c>
      <c r="B332" s="32" t="str">
        <f>IF([1]FINAL!B332=0,"",[1]FINAL!B332)</f>
        <v>Nelson</v>
      </c>
      <c r="C332" s="32" t="str">
        <f>IF([1]FINAL!C332=0,"",[1]FINAL!C332)</f>
        <v/>
      </c>
      <c r="D332" s="32" t="str">
        <f>IF([1]FINAL!D332=0,"",[1]FINAL!D332)</f>
        <v/>
      </c>
      <c r="E332" s="43" t="str">
        <f>[1]FINAL!M332</f>
        <v>ARS</v>
      </c>
      <c r="F332" s="44">
        <f>IFERROR(VLOOKUP($E332,Table2!$B$1:$C$21,MATCH("MP",Table2!$B$1:$C$1,0),0),"")</f>
        <v>1</v>
      </c>
      <c r="G332" s="33">
        <f>IFERROR(VLOOKUP(A332,PlayingTime!$B$1:$Z$999,MATCH("Min",PlayingTime!$B$2:$Z$2,0),0),0)</f>
        <v>0</v>
      </c>
      <c r="H332" s="33">
        <f>IFERROR(VLOOKUP(B332,PlayingTime!$B$1:$Z$999,MATCH("Min",PlayingTime!$B$2:$Z$2,0),0),0)</f>
        <v>0</v>
      </c>
      <c r="I332" s="33">
        <f>IFERROR(VLOOKUP(C332,PlayingTime!$B$1:$Z$999,MATCH("Min",PlayingTime!$B$2:$Z$2,0),0),0)</f>
        <v>0</v>
      </c>
      <c r="J332" s="33">
        <f>IFERROR(VLOOKUP(D332,PlayingTime!$B$1:$Z$999,MATCH("Min",PlayingTime!$B$2:$Z$2,0),0),0)</f>
        <v>0</v>
      </c>
      <c r="K332" s="38">
        <f t="shared" si="20"/>
        <v>0</v>
      </c>
      <c r="L332" s="32">
        <f>IFERROR(VLOOKUP(A332,PlayerStats!$B$1:$Z$999,MATCH("xG",PlayerStats!$B$2:$Z$2,0),0),0)</f>
        <v>0</v>
      </c>
      <c r="M332" s="32">
        <f>IFERROR(VLOOKUP(B332,PlayerStats!$B$1:$Z$999,MATCH("xG",PlayerStats!$B$2:$Z$2,0),0),0)</f>
        <v>0</v>
      </c>
      <c r="N332" s="32">
        <f>IFERROR(VLOOKUP(C332,PlayerStats!$B$1:$Z$999,MATCH("xG",PlayerStats!$B$2:$Z$2,0),0),0)</f>
        <v>0</v>
      </c>
      <c r="O332" s="32">
        <f>IFERROR(VLOOKUP(D332,PlayerStats!$B$1:$Z$999,MATCH("xG",PlayerStats!$B$2:$Z$2,0),0),0)</f>
        <v>0</v>
      </c>
      <c r="P332" s="40">
        <f t="shared" si="21"/>
        <v>0</v>
      </c>
      <c r="Q332" s="32">
        <f>IFERROR(VLOOKUP(A332,PlayerStats!$B$1:$Z$999,MATCH("xAG",PlayerStats!$B$2:$Z$2,0),0),0)</f>
        <v>0</v>
      </c>
      <c r="R332" s="32">
        <f>IFERROR(VLOOKUP(B332,PlayerStats!$B$1:$Z$999,MATCH("xAG",PlayerStats!$B$2:$Z$2,0),0),0)</f>
        <v>0</v>
      </c>
      <c r="S332" s="32">
        <f>IFERROR(VLOOKUP(C332,PlayerStats!$B$1:$Z$999,MATCH("xAG",PlayerStats!$B$2:$Z$2,0),0),0)</f>
        <v>0</v>
      </c>
      <c r="T332" s="32">
        <f>IFERROR(VLOOKUP(D332,PlayerStats!$B$1:$Z$999,MATCH("xAG",PlayerStats!$B$2:$Z$2,0),0),0)</f>
        <v>0</v>
      </c>
      <c r="U332" s="40">
        <f t="shared" si="22"/>
        <v>0</v>
      </c>
      <c r="V332" s="42">
        <f t="shared" si="23"/>
        <v>0</v>
      </c>
      <c r="X332" s="43" t="str">
        <f>API!M332&amp;" "&amp;API!V332</f>
        <v>Adama Traoré</v>
      </c>
      <c r="Y332" s="43">
        <f>API!AC332</f>
        <v>0</v>
      </c>
    </row>
    <row r="333" spans="1:25">
      <c r="A333" s="32" t="str">
        <f>IF([1]FINAL!A333=0,"",[1]FINAL!A333)</f>
        <v>Emile Smith Rowe</v>
      </c>
      <c r="B333" s="32" t="str">
        <f>IF([1]FINAL!B333=0,"",[1]FINAL!B333)</f>
        <v>Smith Rowe</v>
      </c>
      <c r="C333" s="32" t="str">
        <f>IF([1]FINAL!C333=0,"",[1]FINAL!C333)</f>
        <v/>
      </c>
      <c r="D333" s="32" t="str">
        <f>IF([1]FINAL!D333=0,"",[1]FINAL!D333)</f>
        <v/>
      </c>
      <c r="E333" s="43" t="str">
        <f>[1]FINAL!M333</f>
        <v>ARS</v>
      </c>
      <c r="F333" s="44">
        <f>IFERROR(VLOOKUP($E333,Table2!$B$1:$C$21,MATCH("MP",Table2!$B$1:$C$1,0),0),"")</f>
        <v>1</v>
      </c>
      <c r="G333" s="33">
        <f>IFERROR(VLOOKUP(A333,PlayingTime!$B$1:$Z$999,MATCH("Min",PlayingTime!$B$2:$Z$2,0),0),0)</f>
        <v>0</v>
      </c>
      <c r="H333" s="33">
        <f>IFERROR(VLOOKUP(B333,PlayingTime!$B$1:$Z$999,MATCH("Min",PlayingTime!$B$2:$Z$2,0),0),0)</f>
        <v>0</v>
      </c>
      <c r="I333" s="33">
        <f>IFERROR(VLOOKUP(C333,PlayingTime!$B$1:$Z$999,MATCH("Min",PlayingTime!$B$2:$Z$2,0),0),0)</f>
        <v>0</v>
      </c>
      <c r="J333" s="33">
        <f>IFERROR(VLOOKUP(D333,PlayingTime!$B$1:$Z$999,MATCH("Min",PlayingTime!$B$2:$Z$2,0),0),0)</f>
        <v>0</v>
      </c>
      <c r="K333" s="38">
        <f t="shared" si="20"/>
        <v>0</v>
      </c>
      <c r="L333" s="32">
        <f>IFERROR(VLOOKUP(A333,PlayerStats!$B$1:$Z$999,MATCH("xG",PlayerStats!$B$2:$Z$2,0),0),0)</f>
        <v>0</v>
      </c>
      <c r="M333" s="32">
        <f>IFERROR(VLOOKUP(B333,PlayerStats!$B$1:$Z$999,MATCH("xG",PlayerStats!$B$2:$Z$2,0),0),0)</f>
        <v>0</v>
      </c>
      <c r="N333" s="32">
        <f>IFERROR(VLOOKUP(C333,PlayerStats!$B$1:$Z$999,MATCH("xG",PlayerStats!$B$2:$Z$2,0),0),0)</f>
        <v>0</v>
      </c>
      <c r="O333" s="32">
        <f>IFERROR(VLOOKUP(D333,PlayerStats!$B$1:$Z$999,MATCH("xG",PlayerStats!$B$2:$Z$2,0),0),0)</f>
        <v>0</v>
      </c>
      <c r="P333" s="40">
        <f t="shared" si="21"/>
        <v>0</v>
      </c>
      <c r="Q333" s="32">
        <f>IFERROR(VLOOKUP(A333,PlayerStats!$B$1:$Z$999,MATCH("xAG",PlayerStats!$B$2:$Z$2,0),0),0)</f>
        <v>0</v>
      </c>
      <c r="R333" s="32">
        <f>IFERROR(VLOOKUP(B333,PlayerStats!$B$1:$Z$999,MATCH("xAG",PlayerStats!$B$2:$Z$2,0),0),0)</f>
        <v>0</v>
      </c>
      <c r="S333" s="32">
        <f>IFERROR(VLOOKUP(C333,PlayerStats!$B$1:$Z$999,MATCH("xAG",PlayerStats!$B$2:$Z$2,0),0),0)</f>
        <v>0</v>
      </c>
      <c r="T333" s="32">
        <f>IFERROR(VLOOKUP(D333,PlayerStats!$B$1:$Z$999,MATCH("xAG",PlayerStats!$B$2:$Z$2,0),0),0)</f>
        <v>0</v>
      </c>
      <c r="U333" s="40">
        <f t="shared" si="22"/>
        <v>0</v>
      </c>
      <c r="V333" s="42">
        <f t="shared" si="23"/>
        <v>0</v>
      </c>
      <c r="X333" s="43" t="str">
        <f>API!M333&amp;" "&amp;API!V333</f>
        <v>Adrián San Miguel del Castillo</v>
      </c>
      <c r="Y333" s="43">
        <f>API!AC333</f>
        <v>0</v>
      </c>
    </row>
    <row r="334" spans="1:25">
      <c r="A334" s="32" t="str">
        <f>IF([1]FINAL!A334=0,"",[1]FINAL!A334)</f>
        <v>Siriki Dembélé</v>
      </c>
      <c r="B334" s="32" t="str">
        <f>IF([1]FINAL!B334=0,"",[1]FINAL!B334)</f>
        <v>Siriki</v>
      </c>
      <c r="C334" s="32" t="str">
        <f>IF([1]FINAL!C334=0,"",[1]FINAL!C334)</f>
        <v>Dembele</v>
      </c>
      <c r="D334" s="32" t="str">
        <f>IF([1]FINAL!D334=0,"",[1]FINAL!D334)</f>
        <v/>
      </c>
      <c r="E334" s="43" t="str">
        <f>[1]FINAL!M334</f>
        <v>BOU</v>
      </c>
      <c r="F334" s="44">
        <f>IFERROR(VLOOKUP($E334,Table2!$B$1:$C$21,MATCH("MP",Table2!$B$1:$C$1,0),0),"")</f>
        <v>1</v>
      </c>
      <c r="G334" s="33">
        <f>IFERROR(VLOOKUP(A334,PlayingTime!$B$1:$Z$999,MATCH("Min",PlayingTime!$B$2:$Z$2,0),0),0)</f>
        <v>0</v>
      </c>
      <c r="H334" s="33">
        <f>IFERROR(VLOOKUP(B334,PlayingTime!$B$1:$Z$999,MATCH("Min",PlayingTime!$B$2:$Z$2,0),0),0)</f>
        <v>0</v>
      </c>
      <c r="I334" s="33">
        <f>IFERROR(VLOOKUP(C334,PlayingTime!$B$1:$Z$999,MATCH("Min",PlayingTime!$B$2:$Z$2,0),0),0)</f>
        <v>0</v>
      </c>
      <c r="J334" s="33">
        <f>IFERROR(VLOOKUP(D334,PlayingTime!$B$1:$Z$999,MATCH("Min",PlayingTime!$B$2:$Z$2,0),0),0)</f>
        <v>0</v>
      </c>
      <c r="K334" s="38">
        <f t="shared" si="20"/>
        <v>0</v>
      </c>
      <c r="L334" s="32">
        <f>IFERROR(VLOOKUP(A334,PlayerStats!$B$1:$Z$999,MATCH("xG",PlayerStats!$B$2:$Z$2,0),0),0)</f>
        <v>0</v>
      </c>
      <c r="M334" s="32">
        <f>IFERROR(VLOOKUP(B334,PlayerStats!$B$1:$Z$999,MATCH("xG",PlayerStats!$B$2:$Z$2,0),0),0)</f>
        <v>0</v>
      </c>
      <c r="N334" s="32">
        <f>IFERROR(VLOOKUP(C334,PlayerStats!$B$1:$Z$999,MATCH("xG",PlayerStats!$B$2:$Z$2,0),0),0)</f>
        <v>0</v>
      </c>
      <c r="O334" s="32">
        <f>IFERROR(VLOOKUP(D334,PlayerStats!$B$1:$Z$999,MATCH("xG",PlayerStats!$B$2:$Z$2,0),0),0)</f>
        <v>0</v>
      </c>
      <c r="P334" s="40">
        <f t="shared" si="21"/>
        <v>0</v>
      </c>
      <c r="Q334" s="32">
        <f>IFERROR(VLOOKUP(A334,PlayerStats!$B$1:$Z$999,MATCH("xAG",PlayerStats!$B$2:$Z$2,0),0),0)</f>
        <v>0</v>
      </c>
      <c r="R334" s="32">
        <f>IFERROR(VLOOKUP(B334,PlayerStats!$B$1:$Z$999,MATCH("xAG",PlayerStats!$B$2:$Z$2,0),0),0)</f>
        <v>0</v>
      </c>
      <c r="S334" s="32">
        <f>IFERROR(VLOOKUP(C334,PlayerStats!$B$1:$Z$999,MATCH("xAG",PlayerStats!$B$2:$Z$2,0),0),0)</f>
        <v>0</v>
      </c>
      <c r="T334" s="32">
        <f>IFERROR(VLOOKUP(D334,PlayerStats!$B$1:$Z$999,MATCH("xAG",PlayerStats!$B$2:$Z$2,0),0),0)</f>
        <v>0</v>
      </c>
      <c r="U334" s="40">
        <f t="shared" si="22"/>
        <v>0</v>
      </c>
      <c r="V334" s="42">
        <f t="shared" si="23"/>
        <v>0</v>
      </c>
      <c r="X334" s="43" t="str">
        <f>API!M334&amp;" "&amp;API!V334</f>
        <v>Trent Alexander-Arnold</v>
      </c>
      <c r="Y334" s="43">
        <f>API!AC334</f>
        <v>1</v>
      </c>
    </row>
    <row r="335" spans="1:25">
      <c r="A335" s="32" t="str">
        <f>IF([1]FINAL!A335=0,"",[1]FINAL!A335)</f>
        <v>Matt Ritchie</v>
      </c>
      <c r="B335" s="32" t="str">
        <f>IF([1]FINAL!B335=0,"",[1]FINAL!B335)</f>
        <v>Ritchie</v>
      </c>
      <c r="C335" s="32" t="str">
        <f>IF([1]FINAL!C335=0,"",[1]FINAL!C335)</f>
        <v/>
      </c>
      <c r="D335" s="32" t="str">
        <f>IF([1]FINAL!D335=0,"",[1]FINAL!D335)</f>
        <v/>
      </c>
      <c r="E335" s="43" t="str">
        <f>[1]FINAL!M335</f>
        <v>NEW</v>
      </c>
      <c r="F335" s="44">
        <f>IFERROR(VLOOKUP($E335,Table2!$B$1:$C$21,MATCH("MP",Table2!$B$1:$C$1,0),0),"")</f>
        <v>1</v>
      </c>
      <c r="G335" s="33">
        <f>IFERROR(VLOOKUP(A335,PlayingTime!$B$1:$Z$999,MATCH("Min",PlayingTime!$B$2:$Z$2,0),0),0)</f>
        <v>0</v>
      </c>
      <c r="H335" s="33">
        <f>IFERROR(VLOOKUP(B335,PlayingTime!$B$1:$Z$999,MATCH("Min",PlayingTime!$B$2:$Z$2,0),0),0)</f>
        <v>0</v>
      </c>
      <c r="I335" s="33">
        <f>IFERROR(VLOOKUP(C335,PlayingTime!$B$1:$Z$999,MATCH("Min",PlayingTime!$B$2:$Z$2,0),0),0)</f>
        <v>0</v>
      </c>
      <c r="J335" s="33">
        <f>IFERROR(VLOOKUP(D335,PlayingTime!$B$1:$Z$999,MATCH("Min",PlayingTime!$B$2:$Z$2,0),0),0)</f>
        <v>0</v>
      </c>
      <c r="K335" s="38">
        <f t="shared" si="20"/>
        <v>0</v>
      </c>
      <c r="L335" s="32">
        <f>IFERROR(VLOOKUP(A335,PlayerStats!$B$1:$Z$999,MATCH("xG",PlayerStats!$B$2:$Z$2,0),0),0)</f>
        <v>0</v>
      </c>
      <c r="M335" s="32">
        <f>IFERROR(VLOOKUP(B335,PlayerStats!$B$1:$Z$999,MATCH("xG",PlayerStats!$B$2:$Z$2,0),0),0)</f>
        <v>0</v>
      </c>
      <c r="N335" s="32">
        <f>IFERROR(VLOOKUP(C335,PlayerStats!$B$1:$Z$999,MATCH("xG",PlayerStats!$B$2:$Z$2,0),0),0)</f>
        <v>0</v>
      </c>
      <c r="O335" s="32">
        <f>IFERROR(VLOOKUP(D335,PlayerStats!$B$1:$Z$999,MATCH("xG",PlayerStats!$B$2:$Z$2,0),0),0)</f>
        <v>0</v>
      </c>
      <c r="P335" s="40">
        <f t="shared" si="21"/>
        <v>0</v>
      </c>
      <c r="Q335" s="32">
        <f>IFERROR(VLOOKUP(A335,PlayerStats!$B$1:$Z$999,MATCH("xAG",PlayerStats!$B$2:$Z$2,0),0),0)</f>
        <v>0</v>
      </c>
      <c r="R335" s="32">
        <f>IFERROR(VLOOKUP(B335,PlayerStats!$B$1:$Z$999,MATCH("xAG",PlayerStats!$B$2:$Z$2,0),0),0)</f>
        <v>0</v>
      </c>
      <c r="S335" s="32">
        <f>IFERROR(VLOOKUP(C335,PlayerStats!$B$1:$Z$999,MATCH("xAG",PlayerStats!$B$2:$Z$2,0),0),0)</f>
        <v>0</v>
      </c>
      <c r="T335" s="32">
        <f>IFERROR(VLOOKUP(D335,PlayerStats!$B$1:$Z$999,MATCH("xAG",PlayerStats!$B$2:$Z$2,0),0),0)</f>
        <v>0</v>
      </c>
      <c r="U335" s="40">
        <f t="shared" si="22"/>
        <v>0</v>
      </c>
      <c r="V335" s="42">
        <f t="shared" si="23"/>
        <v>0</v>
      </c>
      <c r="X335" s="43" t="str">
        <f>API!M335&amp;" "&amp;API!V335</f>
        <v>Alisson Ramses Becker</v>
      </c>
      <c r="Y335" s="43">
        <f>API!AC335</f>
        <v>3</v>
      </c>
    </row>
    <row r="336" spans="1:25">
      <c r="A336" s="32" t="str">
        <f>IF([1]FINAL!A336=0,"",[1]FINAL!A336)</f>
        <v>Nathaniel Phillips</v>
      </c>
      <c r="B336" s="32" t="str">
        <f>IF([1]FINAL!B336=0,"",[1]FINAL!B336)</f>
        <v>Phillips</v>
      </c>
      <c r="C336" s="32" t="str">
        <f>IF([1]FINAL!C336=0,"",[1]FINAL!C336)</f>
        <v>N Phillips</v>
      </c>
      <c r="D336" s="32" t="str">
        <f>IF([1]FINAL!D336=0,"",[1]FINAL!D336)</f>
        <v/>
      </c>
      <c r="E336" s="43" t="str">
        <f>[1]FINAL!M336</f>
        <v>LIV</v>
      </c>
      <c r="F336" s="44">
        <f>IFERROR(VLOOKUP($E336,Table2!$B$1:$C$21,MATCH("MP",Table2!$B$1:$C$1,0),0),"")</f>
        <v>1</v>
      </c>
      <c r="G336" s="33">
        <f>IFERROR(VLOOKUP(A336,PlayingTime!$B$1:$Z$999,MATCH("Min",PlayingTime!$B$2:$Z$2,0),0),0)</f>
        <v>0</v>
      </c>
      <c r="H336" s="33">
        <f>IFERROR(VLOOKUP(B336,PlayingTime!$B$1:$Z$999,MATCH("Min",PlayingTime!$B$2:$Z$2,0),0),0)</f>
        <v>0</v>
      </c>
      <c r="I336" s="33">
        <f>IFERROR(VLOOKUP(C336,PlayingTime!$B$1:$Z$999,MATCH("Min",PlayingTime!$B$2:$Z$2,0),0),0)</f>
        <v>0</v>
      </c>
      <c r="J336" s="33">
        <f>IFERROR(VLOOKUP(D336,PlayingTime!$B$1:$Z$999,MATCH("Min",PlayingTime!$B$2:$Z$2,0),0),0)</f>
        <v>0</v>
      </c>
      <c r="K336" s="38">
        <f t="shared" si="20"/>
        <v>0</v>
      </c>
      <c r="L336" s="32">
        <f>IFERROR(VLOOKUP(A336,PlayerStats!$B$1:$Z$999,MATCH("xG",PlayerStats!$B$2:$Z$2,0),0),0)</f>
        <v>0</v>
      </c>
      <c r="M336" s="32">
        <f>IFERROR(VLOOKUP(B336,PlayerStats!$B$1:$Z$999,MATCH("xG",PlayerStats!$B$2:$Z$2,0),0),0)</f>
        <v>0</v>
      </c>
      <c r="N336" s="32">
        <f>IFERROR(VLOOKUP(C336,PlayerStats!$B$1:$Z$999,MATCH("xG",PlayerStats!$B$2:$Z$2,0),0),0)</f>
        <v>0</v>
      </c>
      <c r="O336" s="32">
        <f>IFERROR(VLOOKUP(D336,PlayerStats!$B$1:$Z$999,MATCH("xG",PlayerStats!$B$2:$Z$2,0),0),0)</f>
        <v>0</v>
      </c>
      <c r="P336" s="40">
        <f t="shared" si="21"/>
        <v>0</v>
      </c>
      <c r="Q336" s="32">
        <f>IFERROR(VLOOKUP(A336,PlayerStats!$B$1:$Z$999,MATCH("xAG",PlayerStats!$B$2:$Z$2,0),0),0)</f>
        <v>0</v>
      </c>
      <c r="R336" s="32">
        <f>IFERROR(VLOOKUP(B336,PlayerStats!$B$1:$Z$999,MATCH("xAG",PlayerStats!$B$2:$Z$2,0),0),0)</f>
        <v>0</v>
      </c>
      <c r="S336" s="32">
        <f>IFERROR(VLOOKUP(C336,PlayerStats!$B$1:$Z$999,MATCH("xAG",PlayerStats!$B$2:$Z$2,0),0),0)</f>
        <v>0</v>
      </c>
      <c r="T336" s="32">
        <f>IFERROR(VLOOKUP(D336,PlayerStats!$B$1:$Z$999,MATCH("xAG",PlayerStats!$B$2:$Z$2,0),0),0)</f>
        <v>0</v>
      </c>
      <c r="U336" s="40">
        <f t="shared" si="22"/>
        <v>0</v>
      </c>
      <c r="V336" s="42">
        <f t="shared" si="23"/>
        <v>0</v>
      </c>
      <c r="X336" s="43" t="str">
        <f>API!M336&amp;" "&amp;API!V336</f>
        <v>Stefan Bajcetic</v>
      </c>
      <c r="Y336" s="43">
        <f>API!AC336</f>
        <v>0</v>
      </c>
    </row>
    <row r="337" spans="1:25">
      <c r="A337" s="32" t="str">
        <f>IF([1]FINAL!A337=0,"",[1]FINAL!A337)</f>
        <v>Mathias Jorgensen</v>
      </c>
      <c r="B337" s="32" t="str">
        <f>IF([1]FINAL!B337=0,"",[1]FINAL!B337)</f>
        <v>Zanka</v>
      </c>
      <c r="C337" s="32" t="str">
        <f>IF([1]FINAL!C337=0,"",[1]FINAL!C337)</f>
        <v/>
      </c>
      <c r="D337" s="32" t="str">
        <f>IF([1]FINAL!D337=0,"",[1]FINAL!D337)</f>
        <v/>
      </c>
      <c r="E337" s="43" t="str">
        <f>[1]FINAL!M337</f>
        <v>BRE</v>
      </c>
      <c r="F337" s="44">
        <f>IFERROR(VLOOKUP($E337,Table2!$B$1:$C$21,MATCH("MP",Table2!$B$1:$C$1,0),0),"")</f>
        <v>1</v>
      </c>
      <c r="G337" s="33">
        <f>IFERROR(VLOOKUP(A337,PlayingTime!$B$1:$Z$999,MATCH("Min",PlayingTime!$B$2:$Z$2,0),0),0)</f>
        <v>0</v>
      </c>
      <c r="H337" s="33">
        <f>IFERROR(VLOOKUP(B337,PlayingTime!$B$1:$Z$999,MATCH("Min",PlayingTime!$B$2:$Z$2,0),0),0)</f>
        <v>0</v>
      </c>
      <c r="I337" s="33">
        <f>IFERROR(VLOOKUP(C337,PlayingTime!$B$1:$Z$999,MATCH("Min",PlayingTime!$B$2:$Z$2,0),0),0)</f>
        <v>0</v>
      </c>
      <c r="J337" s="33">
        <f>IFERROR(VLOOKUP(D337,PlayingTime!$B$1:$Z$999,MATCH("Min",PlayingTime!$B$2:$Z$2,0),0),0)</f>
        <v>0</v>
      </c>
      <c r="K337" s="38">
        <f t="shared" si="20"/>
        <v>0</v>
      </c>
      <c r="L337" s="32">
        <f>IFERROR(VLOOKUP(A337,PlayerStats!$B$1:$Z$999,MATCH("xG",PlayerStats!$B$2:$Z$2,0),0),0)</f>
        <v>0</v>
      </c>
      <c r="M337" s="32">
        <f>IFERROR(VLOOKUP(B337,PlayerStats!$B$1:$Z$999,MATCH("xG",PlayerStats!$B$2:$Z$2,0),0),0)</f>
        <v>0</v>
      </c>
      <c r="N337" s="32">
        <f>IFERROR(VLOOKUP(C337,PlayerStats!$B$1:$Z$999,MATCH("xG",PlayerStats!$B$2:$Z$2,0),0),0)</f>
        <v>0</v>
      </c>
      <c r="O337" s="32">
        <f>IFERROR(VLOOKUP(D337,PlayerStats!$B$1:$Z$999,MATCH("xG",PlayerStats!$B$2:$Z$2,0),0),0)</f>
        <v>0</v>
      </c>
      <c r="P337" s="40">
        <f t="shared" si="21"/>
        <v>0</v>
      </c>
      <c r="Q337" s="32">
        <f>IFERROR(VLOOKUP(A337,PlayerStats!$B$1:$Z$999,MATCH("xAG",PlayerStats!$B$2:$Z$2,0),0),0)</f>
        <v>0</v>
      </c>
      <c r="R337" s="32">
        <f>IFERROR(VLOOKUP(B337,PlayerStats!$B$1:$Z$999,MATCH("xAG",PlayerStats!$B$2:$Z$2,0),0),0)</f>
        <v>0</v>
      </c>
      <c r="S337" s="32">
        <f>IFERROR(VLOOKUP(C337,PlayerStats!$B$1:$Z$999,MATCH("xAG",PlayerStats!$B$2:$Z$2,0),0),0)</f>
        <v>0</v>
      </c>
      <c r="T337" s="32">
        <f>IFERROR(VLOOKUP(D337,PlayerStats!$B$1:$Z$999,MATCH("xAG",PlayerStats!$B$2:$Z$2,0),0),0)</f>
        <v>0</v>
      </c>
      <c r="U337" s="40">
        <f t="shared" si="22"/>
        <v>0</v>
      </c>
      <c r="V337" s="42">
        <f t="shared" si="23"/>
        <v>1</v>
      </c>
      <c r="X337" s="43" t="str">
        <f>API!M337&amp;" "&amp;API!V337</f>
        <v>Darwin Núñez Ribeiro</v>
      </c>
      <c r="Y337" s="43">
        <f>API!AC337</f>
        <v>1</v>
      </c>
    </row>
    <row r="338" spans="1:25">
      <c r="A338" s="32" t="str">
        <f>IF([1]FINAL!A338=0,"",[1]FINAL!A338)</f>
        <v>Toti António Gomes</v>
      </c>
      <c r="B338" s="32" t="str">
        <f>IF([1]FINAL!B338=0,"",[1]FINAL!B338)</f>
        <v>Toti</v>
      </c>
      <c r="C338" s="32" t="str">
        <f>IF([1]FINAL!C338=0,"",[1]FINAL!C338)</f>
        <v/>
      </c>
      <c r="D338" s="32" t="str">
        <f>IF([1]FINAL!D338=0,"",[1]FINAL!D338)</f>
        <v/>
      </c>
      <c r="E338" s="43" t="str">
        <f>[1]FINAL!M338</f>
        <v>WOL</v>
      </c>
      <c r="F338" s="44">
        <f>IFERROR(VLOOKUP($E338,Table2!$B$1:$C$21,MATCH("MP",Table2!$B$1:$C$1,0),0),"")</f>
        <v>1</v>
      </c>
      <c r="G338" s="33">
        <f>IFERROR(VLOOKUP(A338,PlayingTime!$B$1:$Z$999,MATCH("Min",PlayingTime!$B$2:$Z$2,0),0),0)</f>
        <v>0</v>
      </c>
      <c r="H338" s="33">
        <f>IFERROR(VLOOKUP(B338,PlayingTime!$B$1:$Z$999,MATCH("Min",PlayingTime!$B$2:$Z$2,0),0),0)</f>
        <v>0</v>
      </c>
      <c r="I338" s="33">
        <f>IFERROR(VLOOKUP(C338,PlayingTime!$B$1:$Z$999,MATCH("Min",PlayingTime!$B$2:$Z$2,0),0),0)</f>
        <v>0</v>
      </c>
      <c r="J338" s="33">
        <f>IFERROR(VLOOKUP(D338,PlayingTime!$B$1:$Z$999,MATCH("Min",PlayingTime!$B$2:$Z$2,0),0),0)</f>
        <v>0</v>
      </c>
      <c r="K338" s="38">
        <f t="shared" si="20"/>
        <v>0</v>
      </c>
      <c r="L338" s="32">
        <f>IFERROR(VLOOKUP(A338,PlayerStats!$B$1:$Z$999,MATCH("xG",PlayerStats!$B$2:$Z$2,0),0),0)</f>
        <v>0</v>
      </c>
      <c r="M338" s="32">
        <f>IFERROR(VLOOKUP(B338,PlayerStats!$B$1:$Z$999,MATCH("xG",PlayerStats!$B$2:$Z$2,0),0),0)</f>
        <v>0</v>
      </c>
      <c r="N338" s="32">
        <f>IFERROR(VLOOKUP(C338,PlayerStats!$B$1:$Z$999,MATCH("xG",PlayerStats!$B$2:$Z$2,0),0),0)</f>
        <v>0</v>
      </c>
      <c r="O338" s="32">
        <f>IFERROR(VLOOKUP(D338,PlayerStats!$B$1:$Z$999,MATCH("xG",PlayerStats!$B$2:$Z$2,0),0),0)</f>
        <v>0</v>
      </c>
      <c r="P338" s="40">
        <f t="shared" si="21"/>
        <v>0</v>
      </c>
      <c r="Q338" s="32">
        <f>IFERROR(VLOOKUP(A338,PlayerStats!$B$1:$Z$999,MATCH("xAG",PlayerStats!$B$2:$Z$2,0),0),0)</f>
        <v>0</v>
      </c>
      <c r="R338" s="32">
        <f>IFERROR(VLOOKUP(B338,PlayerStats!$B$1:$Z$999,MATCH("xAG",PlayerStats!$B$2:$Z$2,0),0),0)</f>
        <v>0</v>
      </c>
      <c r="S338" s="32">
        <f>IFERROR(VLOOKUP(C338,PlayerStats!$B$1:$Z$999,MATCH("xAG",PlayerStats!$B$2:$Z$2,0),0),0)</f>
        <v>0</v>
      </c>
      <c r="T338" s="32">
        <f>IFERROR(VLOOKUP(D338,PlayerStats!$B$1:$Z$999,MATCH("xAG",PlayerStats!$B$2:$Z$2,0),0),0)</f>
        <v>0</v>
      </c>
      <c r="U338" s="40">
        <f t="shared" si="22"/>
        <v>0</v>
      </c>
      <c r="V338" s="42">
        <f t="shared" si="23"/>
        <v>0</v>
      </c>
      <c r="X338" s="43" t="str">
        <f>API!M338&amp;" "&amp;API!V338</f>
        <v>Diogo Teixeira da Silva</v>
      </c>
      <c r="Y338" s="43">
        <f>API!AC338</f>
        <v>1</v>
      </c>
    </row>
    <row r="339" spans="1:25">
      <c r="A339" s="32" t="str">
        <f>IF([1]FINAL!A339=0,"",[1]FINAL!A339)</f>
        <v>Fábio Ferreira Vieira</v>
      </c>
      <c r="B339" s="32" t="str">
        <f>IF([1]FINAL!B339=0,"",[1]FINAL!B339)</f>
        <v>Fábio Vieira</v>
      </c>
      <c r="C339" s="32" t="str">
        <f>IF([1]FINAL!C339=0,"",[1]FINAL!C339)</f>
        <v>Vieira</v>
      </c>
      <c r="D339" s="32" t="str">
        <f>IF([1]FINAL!D339=0,"",[1]FINAL!D339)</f>
        <v/>
      </c>
      <c r="E339" s="43" t="str">
        <f>[1]FINAL!M339</f>
        <v>ARS</v>
      </c>
      <c r="F339" s="44">
        <f>IFERROR(VLOOKUP($E339,Table2!$B$1:$C$21,MATCH("MP",Table2!$B$1:$C$1,0),0),"")</f>
        <v>1</v>
      </c>
      <c r="G339" s="33">
        <f>IFERROR(VLOOKUP(A339,PlayingTime!$B$1:$Z$999,MATCH("Min",PlayingTime!$B$2:$Z$2,0),0),0)</f>
        <v>0</v>
      </c>
      <c r="H339" s="33">
        <f>IFERROR(VLOOKUP(B339,PlayingTime!$B$1:$Z$999,MATCH("Min",PlayingTime!$B$2:$Z$2,0),0),0)</f>
        <v>0</v>
      </c>
      <c r="I339" s="33">
        <f>IFERROR(VLOOKUP(C339,PlayingTime!$B$1:$Z$999,MATCH("Min",PlayingTime!$B$2:$Z$2,0),0),0)</f>
        <v>0</v>
      </c>
      <c r="J339" s="33">
        <f>IFERROR(VLOOKUP(D339,PlayingTime!$B$1:$Z$999,MATCH("Min",PlayingTime!$B$2:$Z$2,0),0),0)</f>
        <v>0</v>
      </c>
      <c r="K339" s="38">
        <f t="shared" si="20"/>
        <v>0</v>
      </c>
      <c r="L339" s="32">
        <f>IFERROR(VLOOKUP(A339,PlayerStats!$B$1:$Z$999,MATCH("xG",PlayerStats!$B$2:$Z$2,0),0),0)</f>
        <v>0</v>
      </c>
      <c r="M339" s="32">
        <f>IFERROR(VLOOKUP(B339,PlayerStats!$B$1:$Z$999,MATCH("xG",PlayerStats!$B$2:$Z$2,0),0),0)</f>
        <v>0</v>
      </c>
      <c r="N339" s="32">
        <f>IFERROR(VLOOKUP(C339,PlayerStats!$B$1:$Z$999,MATCH("xG",PlayerStats!$B$2:$Z$2,0),0),0)</f>
        <v>0</v>
      </c>
      <c r="O339" s="32">
        <f>IFERROR(VLOOKUP(D339,PlayerStats!$B$1:$Z$999,MATCH("xG",PlayerStats!$B$2:$Z$2,0),0),0)</f>
        <v>0</v>
      </c>
      <c r="P339" s="40">
        <f t="shared" si="21"/>
        <v>0</v>
      </c>
      <c r="Q339" s="32">
        <f>IFERROR(VLOOKUP(A339,PlayerStats!$B$1:$Z$999,MATCH("xAG",PlayerStats!$B$2:$Z$2,0),0),0)</f>
        <v>0</v>
      </c>
      <c r="R339" s="32">
        <f>IFERROR(VLOOKUP(B339,PlayerStats!$B$1:$Z$999,MATCH("xAG",PlayerStats!$B$2:$Z$2,0),0),0)</f>
        <v>0</v>
      </c>
      <c r="S339" s="32">
        <f>IFERROR(VLOOKUP(C339,PlayerStats!$B$1:$Z$999,MATCH("xAG",PlayerStats!$B$2:$Z$2,0),0),0)</f>
        <v>0</v>
      </c>
      <c r="T339" s="32">
        <f>IFERROR(VLOOKUP(D339,PlayerStats!$B$1:$Z$999,MATCH("xAG",PlayerStats!$B$2:$Z$2,0),0),0)</f>
        <v>0</v>
      </c>
      <c r="U339" s="40">
        <f t="shared" si="22"/>
        <v>0</v>
      </c>
      <c r="V339" s="42">
        <f t="shared" si="23"/>
        <v>0</v>
      </c>
      <c r="X339" s="43" t="str">
        <f>API!M339&amp;" "&amp;API!V339</f>
        <v>Harvey Elliott</v>
      </c>
      <c r="Y339" s="43">
        <f>API!AC339</f>
        <v>1</v>
      </c>
    </row>
    <row r="340" spans="1:25">
      <c r="A340" s="32" t="str">
        <f>IF([1]FINAL!A340=0,"",[1]FINAL!A340)</f>
        <v>Moussa Niakhaté</v>
      </c>
      <c r="B340" s="32" t="str">
        <f>IF([1]FINAL!B340=0,"",[1]FINAL!B340)</f>
        <v>Niakhaté</v>
      </c>
      <c r="C340" s="32" t="str">
        <f>IF([1]FINAL!C340=0,"",[1]FINAL!C340)</f>
        <v>Niakhate</v>
      </c>
      <c r="D340" s="32" t="str">
        <f>IF([1]FINAL!D340=0,"",[1]FINAL!D340)</f>
        <v/>
      </c>
      <c r="E340" s="43" t="str">
        <f>[1]FINAL!M340</f>
        <v>NFO</v>
      </c>
      <c r="F340" s="44">
        <f>IFERROR(VLOOKUP($E340,Table2!$B$1:$C$21,MATCH("MP",Table2!$B$1:$C$1,0),0),"")</f>
        <v>1</v>
      </c>
      <c r="G340" s="33">
        <f>IFERROR(VLOOKUP(A340,PlayingTime!$B$1:$Z$999,MATCH("Min",PlayingTime!$B$2:$Z$2,0),0),0)</f>
        <v>0</v>
      </c>
      <c r="H340" s="33">
        <f>IFERROR(VLOOKUP(B340,PlayingTime!$B$1:$Z$999,MATCH("Min",PlayingTime!$B$2:$Z$2,0),0),0)</f>
        <v>0</v>
      </c>
      <c r="I340" s="33">
        <f>IFERROR(VLOOKUP(C340,PlayingTime!$B$1:$Z$999,MATCH("Min",PlayingTime!$B$2:$Z$2,0),0),0)</f>
        <v>0</v>
      </c>
      <c r="J340" s="33">
        <f>IFERROR(VLOOKUP(D340,PlayingTime!$B$1:$Z$999,MATCH("Min",PlayingTime!$B$2:$Z$2,0),0),0)</f>
        <v>0</v>
      </c>
      <c r="K340" s="38">
        <f t="shared" si="20"/>
        <v>0</v>
      </c>
      <c r="L340" s="32">
        <f>IFERROR(VLOOKUP(A340,PlayerStats!$B$1:$Z$999,MATCH("xG",PlayerStats!$B$2:$Z$2,0),0),0)</f>
        <v>0</v>
      </c>
      <c r="M340" s="32">
        <f>IFERROR(VLOOKUP(B340,PlayerStats!$B$1:$Z$999,MATCH("xG",PlayerStats!$B$2:$Z$2,0),0),0)</f>
        <v>0</v>
      </c>
      <c r="N340" s="32">
        <f>IFERROR(VLOOKUP(C340,PlayerStats!$B$1:$Z$999,MATCH("xG",PlayerStats!$B$2:$Z$2,0),0),0)</f>
        <v>0</v>
      </c>
      <c r="O340" s="32">
        <f>IFERROR(VLOOKUP(D340,PlayerStats!$B$1:$Z$999,MATCH("xG",PlayerStats!$B$2:$Z$2,0),0),0)</f>
        <v>0</v>
      </c>
      <c r="P340" s="40">
        <f t="shared" si="21"/>
        <v>0</v>
      </c>
      <c r="Q340" s="32">
        <f>IFERROR(VLOOKUP(A340,PlayerStats!$B$1:$Z$999,MATCH("xAG",PlayerStats!$B$2:$Z$2,0),0),0)</f>
        <v>0</v>
      </c>
      <c r="R340" s="32">
        <f>IFERROR(VLOOKUP(B340,PlayerStats!$B$1:$Z$999,MATCH("xAG",PlayerStats!$B$2:$Z$2,0),0),0)</f>
        <v>0</v>
      </c>
      <c r="S340" s="32">
        <f>IFERROR(VLOOKUP(C340,PlayerStats!$B$1:$Z$999,MATCH("xAG",PlayerStats!$B$2:$Z$2,0),0),0)</f>
        <v>0</v>
      </c>
      <c r="T340" s="32">
        <f>IFERROR(VLOOKUP(D340,PlayerStats!$B$1:$Z$999,MATCH("xAG",PlayerStats!$B$2:$Z$2,0),0),0)</f>
        <v>0</v>
      </c>
      <c r="U340" s="40">
        <f t="shared" si="22"/>
        <v>0</v>
      </c>
      <c r="V340" s="42">
        <f t="shared" si="23"/>
        <v>0</v>
      </c>
      <c r="X340" s="43" t="str">
        <f>API!M340&amp;" "&amp;API!V340</f>
        <v>Fabio Henrique Tavares</v>
      </c>
      <c r="Y340" s="43">
        <f>API!AC340</f>
        <v>0</v>
      </c>
    </row>
    <row r="341" spans="1:25">
      <c r="A341" s="32" t="str">
        <f>IF([1]FINAL!A341=0,"",[1]FINAL!A341)</f>
        <v>Stefan Ortega Moreno</v>
      </c>
      <c r="B341" s="32" t="str">
        <f>IF([1]FINAL!B341=0,"",[1]FINAL!B341)</f>
        <v>Ortega Moreno</v>
      </c>
      <c r="C341" s="32" t="str">
        <f>IF([1]FINAL!C341=0,"",[1]FINAL!C341)</f>
        <v/>
      </c>
      <c r="D341" s="32" t="str">
        <f>IF([1]FINAL!D341=0,"",[1]FINAL!D341)</f>
        <v/>
      </c>
      <c r="E341" s="43" t="str">
        <f>[1]FINAL!M341</f>
        <v>MCI</v>
      </c>
      <c r="F341" s="44">
        <f>IFERROR(VLOOKUP($E341,Table2!$B$1:$C$21,MATCH("MP",Table2!$B$1:$C$1,0),0),"")</f>
        <v>1</v>
      </c>
      <c r="G341" s="33">
        <f>IFERROR(VLOOKUP(A341,PlayingTime!$B$1:$Z$999,MATCH("Min",PlayingTime!$B$2:$Z$2,0),0),0)</f>
        <v>0</v>
      </c>
      <c r="H341" s="33">
        <f>IFERROR(VLOOKUP(B341,PlayingTime!$B$1:$Z$999,MATCH("Min",PlayingTime!$B$2:$Z$2,0),0),0)</f>
        <v>0</v>
      </c>
      <c r="I341" s="33">
        <f>IFERROR(VLOOKUP(C341,PlayingTime!$B$1:$Z$999,MATCH("Min",PlayingTime!$B$2:$Z$2,0),0),0)</f>
        <v>0</v>
      </c>
      <c r="J341" s="33">
        <f>IFERROR(VLOOKUP(D341,PlayingTime!$B$1:$Z$999,MATCH("Min",PlayingTime!$B$2:$Z$2,0),0),0)</f>
        <v>0</v>
      </c>
      <c r="K341" s="38">
        <f t="shared" si="20"/>
        <v>0</v>
      </c>
      <c r="L341" s="32">
        <f>IFERROR(VLOOKUP(A341,PlayerStats!$B$1:$Z$999,MATCH("xG",PlayerStats!$B$2:$Z$2,0),0),0)</f>
        <v>0</v>
      </c>
      <c r="M341" s="32">
        <f>IFERROR(VLOOKUP(B341,PlayerStats!$B$1:$Z$999,MATCH("xG",PlayerStats!$B$2:$Z$2,0),0),0)</f>
        <v>0</v>
      </c>
      <c r="N341" s="32">
        <f>IFERROR(VLOOKUP(C341,PlayerStats!$B$1:$Z$999,MATCH("xG",PlayerStats!$B$2:$Z$2,0),0),0)</f>
        <v>0</v>
      </c>
      <c r="O341" s="32">
        <f>IFERROR(VLOOKUP(D341,PlayerStats!$B$1:$Z$999,MATCH("xG",PlayerStats!$B$2:$Z$2,0),0),0)</f>
        <v>0</v>
      </c>
      <c r="P341" s="40">
        <f t="shared" si="21"/>
        <v>0</v>
      </c>
      <c r="Q341" s="32">
        <f>IFERROR(VLOOKUP(A341,PlayerStats!$B$1:$Z$999,MATCH("xAG",PlayerStats!$B$2:$Z$2,0),0),0)</f>
        <v>0</v>
      </c>
      <c r="R341" s="32">
        <f>IFERROR(VLOOKUP(B341,PlayerStats!$B$1:$Z$999,MATCH("xAG",PlayerStats!$B$2:$Z$2,0),0),0)</f>
        <v>0</v>
      </c>
      <c r="S341" s="32">
        <f>IFERROR(VLOOKUP(C341,PlayerStats!$B$1:$Z$999,MATCH("xAG",PlayerStats!$B$2:$Z$2,0),0),0)</f>
        <v>0</v>
      </c>
      <c r="T341" s="32">
        <f>IFERROR(VLOOKUP(D341,PlayerStats!$B$1:$Z$999,MATCH("xAG",PlayerStats!$B$2:$Z$2,0),0),0)</f>
        <v>0</v>
      </c>
      <c r="U341" s="40">
        <f t="shared" si="22"/>
        <v>0</v>
      </c>
      <c r="V341" s="42">
        <f t="shared" si="23"/>
        <v>0</v>
      </c>
      <c r="X341" s="43" t="str">
        <f>API!M341&amp;" "&amp;API!V341</f>
        <v>Cody Gakpo</v>
      </c>
      <c r="Y341" s="43">
        <f>API!AC341</f>
        <v>2</v>
      </c>
    </row>
    <row r="342" spans="1:25">
      <c r="A342" s="32" t="str">
        <f>IF([1]FINAL!A342=0,"",[1]FINAL!A342)</f>
        <v>Jeremy Sarmiento Morante</v>
      </c>
      <c r="B342" s="32" t="str">
        <f>IF([1]FINAL!B342=0,"",[1]FINAL!B342)</f>
        <v>Sarmiento</v>
      </c>
      <c r="C342" s="32" t="str">
        <f>IF([1]FINAL!C342=0,"",[1]FINAL!C342)</f>
        <v/>
      </c>
      <c r="D342" s="32" t="str">
        <f>IF([1]FINAL!D342=0,"",[1]FINAL!D342)</f>
        <v/>
      </c>
      <c r="E342" s="43" t="str">
        <f>[1]FINAL!M342</f>
        <v>BHA</v>
      </c>
      <c r="F342" s="44">
        <f>IFERROR(VLOOKUP($E342,Table2!$B$1:$C$21,MATCH("MP",Table2!$B$1:$C$1,0),0),"")</f>
        <v>1</v>
      </c>
      <c r="G342" s="33">
        <f>IFERROR(VLOOKUP(A342,PlayingTime!$B$1:$Z$999,MATCH("Min",PlayingTime!$B$2:$Z$2,0),0),0)</f>
        <v>0</v>
      </c>
      <c r="H342" s="33">
        <f>IFERROR(VLOOKUP(B342,PlayingTime!$B$1:$Z$999,MATCH("Min",PlayingTime!$B$2:$Z$2,0),0),0)</f>
        <v>0</v>
      </c>
      <c r="I342" s="33">
        <f>IFERROR(VLOOKUP(C342,PlayingTime!$B$1:$Z$999,MATCH("Min",PlayingTime!$B$2:$Z$2,0),0),0)</f>
        <v>0</v>
      </c>
      <c r="J342" s="33">
        <f>IFERROR(VLOOKUP(D342,PlayingTime!$B$1:$Z$999,MATCH("Min",PlayingTime!$B$2:$Z$2,0),0),0)</f>
        <v>0</v>
      </c>
      <c r="K342" s="38">
        <f t="shared" si="20"/>
        <v>0</v>
      </c>
      <c r="L342" s="32">
        <f>IFERROR(VLOOKUP(A342,PlayerStats!$B$1:$Z$999,MATCH("xG",PlayerStats!$B$2:$Z$2,0),0),0)</f>
        <v>0</v>
      </c>
      <c r="M342" s="32">
        <f>IFERROR(VLOOKUP(B342,PlayerStats!$B$1:$Z$999,MATCH("xG",PlayerStats!$B$2:$Z$2,0),0),0)</f>
        <v>0</v>
      </c>
      <c r="N342" s="32">
        <f>IFERROR(VLOOKUP(C342,PlayerStats!$B$1:$Z$999,MATCH("xG",PlayerStats!$B$2:$Z$2,0),0),0)</f>
        <v>0</v>
      </c>
      <c r="O342" s="32">
        <f>IFERROR(VLOOKUP(D342,PlayerStats!$B$1:$Z$999,MATCH("xG",PlayerStats!$B$2:$Z$2,0),0),0)</f>
        <v>0</v>
      </c>
      <c r="P342" s="40">
        <f t="shared" si="21"/>
        <v>0</v>
      </c>
      <c r="Q342" s="32">
        <f>IFERROR(VLOOKUP(A342,PlayerStats!$B$1:$Z$999,MATCH("xAG",PlayerStats!$B$2:$Z$2,0),0),0)</f>
        <v>0</v>
      </c>
      <c r="R342" s="32">
        <f>IFERROR(VLOOKUP(B342,PlayerStats!$B$1:$Z$999,MATCH("xAG",PlayerStats!$B$2:$Z$2,0),0),0)</f>
        <v>0</v>
      </c>
      <c r="S342" s="32">
        <f>IFERROR(VLOOKUP(C342,PlayerStats!$B$1:$Z$999,MATCH("xAG",PlayerStats!$B$2:$Z$2,0),0),0)</f>
        <v>0</v>
      </c>
      <c r="T342" s="32">
        <f>IFERROR(VLOOKUP(D342,PlayerStats!$B$1:$Z$999,MATCH("xAG",PlayerStats!$B$2:$Z$2,0),0),0)</f>
        <v>0</v>
      </c>
      <c r="U342" s="40">
        <f t="shared" si="22"/>
        <v>0</v>
      </c>
      <c r="V342" s="42">
        <f t="shared" si="23"/>
        <v>0</v>
      </c>
      <c r="X342" s="43" t="str">
        <f>API!M342&amp;" "&amp;API!V342</f>
        <v>Joe Gomez</v>
      </c>
      <c r="Y342" s="43">
        <f>API!AC342</f>
        <v>0</v>
      </c>
    </row>
    <row r="343" spans="1:25">
      <c r="A343" s="32" t="str">
        <f>IF([1]FINAL!A343=0,"",[1]FINAL!A343)</f>
        <v>Jonjo Shelvey</v>
      </c>
      <c r="B343" s="32" t="str">
        <f>IF([1]FINAL!B343=0,"",[1]FINAL!B343)</f>
        <v>J.Shelvey</v>
      </c>
      <c r="C343" s="32" t="str">
        <f>IF([1]FINAL!C343=0,"",[1]FINAL!C343)</f>
        <v/>
      </c>
      <c r="D343" s="32" t="str">
        <f>IF([1]FINAL!D343=0,"",[1]FINAL!D343)</f>
        <v/>
      </c>
      <c r="E343" s="43" t="str">
        <f>[1]FINAL!M343</f>
        <v>NFO</v>
      </c>
      <c r="F343" s="44">
        <f>IFERROR(VLOOKUP($E343,Table2!$B$1:$C$21,MATCH("MP",Table2!$B$1:$C$1,0),0),"")</f>
        <v>1</v>
      </c>
      <c r="G343" s="33">
        <f>IFERROR(VLOOKUP(A343,PlayingTime!$B$1:$Z$999,MATCH("Min",PlayingTime!$B$2:$Z$2,0),0),0)</f>
        <v>0</v>
      </c>
      <c r="H343" s="33">
        <f>IFERROR(VLOOKUP(B343,PlayingTime!$B$1:$Z$999,MATCH("Min",PlayingTime!$B$2:$Z$2,0),0),0)</f>
        <v>0</v>
      </c>
      <c r="I343" s="33">
        <f>IFERROR(VLOOKUP(C343,PlayingTime!$B$1:$Z$999,MATCH("Min",PlayingTime!$B$2:$Z$2,0),0),0)</f>
        <v>0</v>
      </c>
      <c r="J343" s="33">
        <f>IFERROR(VLOOKUP(D343,PlayingTime!$B$1:$Z$999,MATCH("Min",PlayingTime!$B$2:$Z$2,0),0),0)</f>
        <v>0</v>
      </c>
      <c r="K343" s="38">
        <f t="shared" si="20"/>
        <v>0</v>
      </c>
      <c r="L343" s="32">
        <f>IFERROR(VLOOKUP(A343,PlayerStats!$B$1:$Z$999,MATCH("xG",PlayerStats!$B$2:$Z$2,0),0),0)</f>
        <v>0</v>
      </c>
      <c r="M343" s="32">
        <f>IFERROR(VLOOKUP(B343,PlayerStats!$B$1:$Z$999,MATCH("xG",PlayerStats!$B$2:$Z$2,0),0),0)</f>
        <v>0</v>
      </c>
      <c r="N343" s="32">
        <f>IFERROR(VLOOKUP(C343,PlayerStats!$B$1:$Z$999,MATCH("xG",PlayerStats!$B$2:$Z$2,0),0),0)</f>
        <v>0</v>
      </c>
      <c r="O343" s="32">
        <f>IFERROR(VLOOKUP(D343,PlayerStats!$B$1:$Z$999,MATCH("xG",PlayerStats!$B$2:$Z$2,0),0),0)</f>
        <v>0</v>
      </c>
      <c r="P343" s="40">
        <f t="shared" si="21"/>
        <v>0</v>
      </c>
      <c r="Q343" s="32">
        <f>IFERROR(VLOOKUP(A343,PlayerStats!$B$1:$Z$999,MATCH("xAG",PlayerStats!$B$2:$Z$2,0),0),0)</f>
        <v>0</v>
      </c>
      <c r="R343" s="32">
        <f>IFERROR(VLOOKUP(B343,PlayerStats!$B$1:$Z$999,MATCH("xAG",PlayerStats!$B$2:$Z$2,0),0),0)</f>
        <v>0</v>
      </c>
      <c r="S343" s="32">
        <f>IFERROR(VLOOKUP(C343,PlayerStats!$B$1:$Z$999,MATCH("xAG",PlayerStats!$B$2:$Z$2,0),0),0)</f>
        <v>0</v>
      </c>
      <c r="T343" s="32">
        <f>IFERROR(VLOOKUP(D343,PlayerStats!$B$1:$Z$999,MATCH("xAG",PlayerStats!$B$2:$Z$2,0),0),0)</f>
        <v>0</v>
      </c>
      <c r="U343" s="40">
        <f t="shared" si="22"/>
        <v>0</v>
      </c>
      <c r="V343" s="42">
        <f t="shared" si="23"/>
        <v>0</v>
      </c>
      <c r="X343" s="43" t="str">
        <f>API!M343&amp;" "&amp;API!V343</f>
        <v>Jordan Henderson</v>
      </c>
      <c r="Y343" s="43">
        <f>API!AC343</f>
        <v>0</v>
      </c>
    </row>
    <row r="344" spans="1:25">
      <c r="A344" s="32" t="str">
        <f>IF([1]FINAL!A344=0,"",[1]FINAL!A344)</f>
        <v>Martin Dubravka</v>
      </c>
      <c r="B344" s="32" t="str">
        <f>IF([1]FINAL!B344=0,"",[1]FINAL!B344)</f>
        <v>Dubravka</v>
      </c>
      <c r="C344" s="32" t="str">
        <f>IF([1]FINAL!C344=0,"",[1]FINAL!C344)</f>
        <v/>
      </c>
      <c r="D344" s="32" t="str">
        <f>IF([1]FINAL!D344=0,"",[1]FINAL!D344)</f>
        <v/>
      </c>
      <c r="E344" s="43" t="str">
        <f>[1]FINAL!M344</f>
        <v>NEW</v>
      </c>
      <c r="F344" s="44">
        <f>IFERROR(VLOOKUP($E344,Table2!$B$1:$C$21,MATCH("MP",Table2!$B$1:$C$1,0),0),"")</f>
        <v>1</v>
      </c>
      <c r="G344" s="33">
        <f>IFERROR(VLOOKUP(A344,PlayingTime!$B$1:$Z$999,MATCH("Min",PlayingTime!$B$2:$Z$2,0),0),0)</f>
        <v>0</v>
      </c>
      <c r="H344" s="33">
        <f>IFERROR(VLOOKUP(B344,PlayingTime!$B$1:$Z$999,MATCH("Min",PlayingTime!$B$2:$Z$2,0),0),0)</f>
        <v>0</v>
      </c>
      <c r="I344" s="33">
        <f>IFERROR(VLOOKUP(C344,PlayingTime!$B$1:$Z$999,MATCH("Min",PlayingTime!$B$2:$Z$2,0),0),0)</f>
        <v>0</v>
      </c>
      <c r="J344" s="33">
        <f>IFERROR(VLOOKUP(D344,PlayingTime!$B$1:$Z$999,MATCH("Min",PlayingTime!$B$2:$Z$2,0),0),0)</f>
        <v>0</v>
      </c>
      <c r="K344" s="38">
        <f t="shared" si="20"/>
        <v>0</v>
      </c>
      <c r="L344" s="32">
        <f>IFERROR(VLOOKUP(A344,PlayerStats!$B$1:$Z$999,MATCH("xG",PlayerStats!$B$2:$Z$2,0),0),0)</f>
        <v>0</v>
      </c>
      <c r="M344" s="32">
        <f>IFERROR(VLOOKUP(B344,PlayerStats!$B$1:$Z$999,MATCH("xG",PlayerStats!$B$2:$Z$2,0),0),0)</f>
        <v>0</v>
      </c>
      <c r="N344" s="32">
        <f>IFERROR(VLOOKUP(C344,PlayerStats!$B$1:$Z$999,MATCH("xG",PlayerStats!$B$2:$Z$2,0),0),0)</f>
        <v>0</v>
      </c>
      <c r="O344" s="32">
        <f>IFERROR(VLOOKUP(D344,PlayerStats!$B$1:$Z$999,MATCH("xG",PlayerStats!$B$2:$Z$2,0),0),0)</f>
        <v>0</v>
      </c>
      <c r="P344" s="40">
        <f t="shared" si="21"/>
        <v>0</v>
      </c>
      <c r="Q344" s="32">
        <f>IFERROR(VLOOKUP(A344,PlayerStats!$B$1:$Z$999,MATCH("xAG",PlayerStats!$B$2:$Z$2,0),0),0)</f>
        <v>0</v>
      </c>
      <c r="R344" s="32">
        <f>IFERROR(VLOOKUP(B344,PlayerStats!$B$1:$Z$999,MATCH("xAG",PlayerStats!$B$2:$Z$2,0),0),0)</f>
        <v>0</v>
      </c>
      <c r="S344" s="32">
        <f>IFERROR(VLOOKUP(C344,PlayerStats!$B$1:$Z$999,MATCH("xAG",PlayerStats!$B$2:$Z$2,0),0),0)</f>
        <v>0</v>
      </c>
      <c r="T344" s="32">
        <f>IFERROR(VLOOKUP(D344,PlayerStats!$B$1:$Z$999,MATCH("xAG",PlayerStats!$B$2:$Z$2,0),0),0)</f>
        <v>0</v>
      </c>
      <c r="U344" s="40">
        <f t="shared" si="22"/>
        <v>0</v>
      </c>
      <c r="V344" s="42">
        <f t="shared" si="23"/>
        <v>0</v>
      </c>
      <c r="X344" s="43" t="str">
        <f>API!M344&amp;" "&amp;API!V344</f>
        <v>Curtis Jones</v>
      </c>
      <c r="Y344" s="43">
        <f>API!AC344</f>
        <v>1</v>
      </c>
    </row>
    <row r="345" spans="1:25">
      <c r="A345" s="32" t="str">
        <f>IF([1]FINAL!A345=0,"",[1]FINAL!A345)</f>
        <v>Cédric Alves Soares</v>
      </c>
      <c r="B345" s="32" t="str">
        <f>IF([1]FINAL!B345=0,"",[1]FINAL!B345)</f>
        <v>Cédric</v>
      </c>
      <c r="C345" s="32" t="str">
        <f>IF([1]FINAL!C345=0,"",[1]FINAL!C345)</f>
        <v>Cedric</v>
      </c>
      <c r="D345" s="32" t="str">
        <f>IF([1]FINAL!D345=0,"",[1]FINAL!D345)</f>
        <v/>
      </c>
      <c r="E345" s="43" t="str">
        <f>[1]FINAL!M345</f>
        <v>ARS</v>
      </c>
      <c r="F345" s="44">
        <f>IFERROR(VLOOKUP($E345,Table2!$B$1:$C$21,MATCH("MP",Table2!$B$1:$C$1,0),0),"")</f>
        <v>1</v>
      </c>
      <c r="G345" s="33">
        <f>IFERROR(VLOOKUP(A345,PlayingTime!$B$1:$Z$999,MATCH("Min",PlayingTime!$B$2:$Z$2,0),0),0)</f>
        <v>0</v>
      </c>
      <c r="H345" s="33">
        <f>IFERROR(VLOOKUP(B345,PlayingTime!$B$1:$Z$999,MATCH("Min",PlayingTime!$B$2:$Z$2,0),0),0)</f>
        <v>0</v>
      </c>
      <c r="I345" s="33">
        <f>IFERROR(VLOOKUP(C345,PlayingTime!$B$1:$Z$999,MATCH("Min",PlayingTime!$B$2:$Z$2,0),0),0)</f>
        <v>0</v>
      </c>
      <c r="J345" s="33">
        <f>IFERROR(VLOOKUP(D345,PlayingTime!$B$1:$Z$999,MATCH("Min",PlayingTime!$B$2:$Z$2,0),0),0)</f>
        <v>0</v>
      </c>
      <c r="K345" s="38">
        <f t="shared" si="20"/>
        <v>0</v>
      </c>
      <c r="L345" s="32">
        <f>IFERROR(VLOOKUP(A345,PlayerStats!$B$1:$Z$999,MATCH("xG",PlayerStats!$B$2:$Z$2,0),0),0)</f>
        <v>0</v>
      </c>
      <c r="M345" s="32">
        <f>IFERROR(VLOOKUP(B345,PlayerStats!$B$1:$Z$999,MATCH("xG",PlayerStats!$B$2:$Z$2,0),0),0)</f>
        <v>0</v>
      </c>
      <c r="N345" s="32">
        <f>IFERROR(VLOOKUP(C345,PlayerStats!$B$1:$Z$999,MATCH("xG",PlayerStats!$B$2:$Z$2,0),0),0)</f>
        <v>0</v>
      </c>
      <c r="O345" s="32">
        <f>IFERROR(VLOOKUP(D345,PlayerStats!$B$1:$Z$999,MATCH("xG",PlayerStats!$B$2:$Z$2,0),0),0)</f>
        <v>0</v>
      </c>
      <c r="P345" s="40">
        <f t="shared" si="21"/>
        <v>0</v>
      </c>
      <c r="Q345" s="32">
        <f>IFERROR(VLOOKUP(A345,PlayerStats!$B$1:$Z$999,MATCH("xAG",PlayerStats!$B$2:$Z$2,0),0),0)</f>
        <v>0</v>
      </c>
      <c r="R345" s="32">
        <f>IFERROR(VLOOKUP(B345,PlayerStats!$B$1:$Z$999,MATCH("xAG",PlayerStats!$B$2:$Z$2,0),0),0)</f>
        <v>0</v>
      </c>
      <c r="S345" s="32">
        <f>IFERROR(VLOOKUP(C345,PlayerStats!$B$1:$Z$999,MATCH("xAG",PlayerStats!$B$2:$Z$2,0),0),0)</f>
        <v>0</v>
      </c>
      <c r="T345" s="32">
        <f>IFERROR(VLOOKUP(D345,PlayerStats!$B$1:$Z$999,MATCH("xAG",PlayerStats!$B$2:$Z$2,0),0),0)</f>
        <v>0</v>
      </c>
      <c r="U345" s="40">
        <f t="shared" si="22"/>
        <v>0</v>
      </c>
      <c r="V345" s="42">
        <f t="shared" si="23"/>
        <v>0</v>
      </c>
      <c r="X345" s="43" t="str">
        <f>API!M345&amp;" "&amp;API!V345</f>
        <v>Caoimhin Kelleher</v>
      </c>
      <c r="Y345" s="43">
        <f>API!AC345</f>
        <v>0</v>
      </c>
    </row>
    <row r="346" spans="1:25">
      <c r="A346" s="32" t="str">
        <f>IF([1]FINAL!A346=0,"",[1]FINAL!A346)</f>
        <v>Cameron Archer</v>
      </c>
      <c r="B346" s="32" t="str">
        <f>IF([1]FINAL!B346=0,"",[1]FINAL!B346)</f>
        <v>Archer</v>
      </c>
      <c r="C346" s="32" t="str">
        <f>IF([1]FINAL!C346=0,"",[1]FINAL!C346)</f>
        <v/>
      </c>
      <c r="D346" s="32" t="str">
        <f>IF([1]FINAL!D346=0,"",[1]FINAL!D346)</f>
        <v/>
      </c>
      <c r="E346" s="43" t="str">
        <f>[1]FINAL!M346</f>
        <v>AVL</v>
      </c>
      <c r="F346" s="44">
        <f>IFERROR(VLOOKUP($E346,Table2!$B$1:$C$21,MATCH("MP",Table2!$B$1:$C$1,0),0),"")</f>
        <v>1</v>
      </c>
      <c r="G346" s="33">
        <f>IFERROR(VLOOKUP(A346,PlayingTime!$B$1:$Z$999,MATCH("Min",PlayingTime!$B$2:$Z$2,0),0),0)</f>
        <v>0</v>
      </c>
      <c r="H346" s="33">
        <f>IFERROR(VLOOKUP(B346,PlayingTime!$B$1:$Z$999,MATCH("Min",PlayingTime!$B$2:$Z$2,0),0),0)</f>
        <v>0</v>
      </c>
      <c r="I346" s="33">
        <f>IFERROR(VLOOKUP(C346,PlayingTime!$B$1:$Z$999,MATCH("Min",PlayingTime!$B$2:$Z$2,0),0),0)</f>
        <v>0</v>
      </c>
      <c r="J346" s="33">
        <f>IFERROR(VLOOKUP(D346,PlayingTime!$B$1:$Z$999,MATCH("Min",PlayingTime!$B$2:$Z$2,0),0),0)</f>
        <v>0</v>
      </c>
      <c r="K346" s="38">
        <f t="shared" si="20"/>
        <v>0</v>
      </c>
      <c r="L346" s="32">
        <f>IFERROR(VLOOKUP(A346,PlayerStats!$B$1:$Z$999,MATCH("xG",PlayerStats!$B$2:$Z$2,0),0),0)</f>
        <v>0</v>
      </c>
      <c r="M346" s="32">
        <f>IFERROR(VLOOKUP(B346,PlayerStats!$B$1:$Z$999,MATCH("xG",PlayerStats!$B$2:$Z$2,0),0),0)</f>
        <v>0</v>
      </c>
      <c r="N346" s="32">
        <f>IFERROR(VLOOKUP(C346,PlayerStats!$B$1:$Z$999,MATCH("xG",PlayerStats!$B$2:$Z$2,0),0),0)</f>
        <v>0</v>
      </c>
      <c r="O346" s="32">
        <f>IFERROR(VLOOKUP(D346,PlayerStats!$B$1:$Z$999,MATCH("xG",PlayerStats!$B$2:$Z$2,0),0),0)</f>
        <v>0</v>
      </c>
      <c r="P346" s="40">
        <f t="shared" si="21"/>
        <v>0</v>
      </c>
      <c r="Q346" s="32">
        <f>IFERROR(VLOOKUP(A346,PlayerStats!$B$1:$Z$999,MATCH("xAG",PlayerStats!$B$2:$Z$2,0),0),0)</f>
        <v>0</v>
      </c>
      <c r="R346" s="32">
        <f>IFERROR(VLOOKUP(B346,PlayerStats!$B$1:$Z$999,MATCH("xAG",PlayerStats!$B$2:$Z$2,0),0),0)</f>
        <v>0</v>
      </c>
      <c r="S346" s="32">
        <f>IFERROR(VLOOKUP(C346,PlayerStats!$B$1:$Z$999,MATCH("xAG",PlayerStats!$B$2:$Z$2,0),0),0)</f>
        <v>0</v>
      </c>
      <c r="T346" s="32">
        <f>IFERROR(VLOOKUP(D346,PlayerStats!$B$1:$Z$999,MATCH("xAG",PlayerStats!$B$2:$Z$2,0),0),0)</f>
        <v>0</v>
      </c>
      <c r="U346" s="40">
        <f t="shared" si="22"/>
        <v>0</v>
      </c>
      <c r="V346" s="42">
        <f t="shared" si="23"/>
        <v>0</v>
      </c>
      <c r="X346" s="43" t="str">
        <f>API!M346&amp;" "&amp;API!V346</f>
        <v>Ibrahima Konaté</v>
      </c>
      <c r="Y346" s="43">
        <f>API!AC346</f>
        <v>2</v>
      </c>
    </row>
    <row r="347" spans="1:25">
      <c r="A347" s="32" t="str">
        <f>IF([1]FINAL!A347=0,"",[1]FINAL!A347)</f>
        <v>Jairo Riedewald</v>
      </c>
      <c r="B347" s="32" t="str">
        <f>IF([1]FINAL!B347=0,"",[1]FINAL!B347)</f>
        <v>Riedewald</v>
      </c>
      <c r="C347" s="32" t="str">
        <f>IF([1]FINAL!C347=0,"",[1]FINAL!C347)</f>
        <v/>
      </c>
      <c r="D347" s="32" t="str">
        <f>IF([1]FINAL!D347=0,"",[1]FINAL!D347)</f>
        <v/>
      </c>
      <c r="E347" s="43" t="str">
        <f>[1]FINAL!M347</f>
        <v>CRY</v>
      </c>
      <c r="F347" s="44">
        <f>IFERROR(VLOOKUP($E347,Table2!$B$1:$C$21,MATCH("MP",Table2!$B$1:$C$1,0),0),"")</f>
        <v>1</v>
      </c>
      <c r="G347" s="33">
        <f>IFERROR(VLOOKUP(A347,PlayingTime!$B$1:$Z$999,MATCH("Min",PlayingTime!$B$2:$Z$2,0),0),0)</f>
        <v>0</v>
      </c>
      <c r="H347" s="33">
        <f>IFERROR(VLOOKUP(B347,PlayingTime!$B$1:$Z$999,MATCH("Min",PlayingTime!$B$2:$Z$2,0),0),0)</f>
        <v>0</v>
      </c>
      <c r="I347" s="33">
        <f>IFERROR(VLOOKUP(C347,PlayingTime!$B$1:$Z$999,MATCH("Min",PlayingTime!$B$2:$Z$2,0),0),0)</f>
        <v>0</v>
      </c>
      <c r="J347" s="33">
        <f>IFERROR(VLOOKUP(D347,PlayingTime!$B$1:$Z$999,MATCH("Min",PlayingTime!$B$2:$Z$2,0),0),0)</f>
        <v>0</v>
      </c>
      <c r="K347" s="38">
        <f t="shared" si="20"/>
        <v>0</v>
      </c>
      <c r="L347" s="32">
        <f>IFERROR(VLOOKUP(A347,PlayerStats!$B$1:$Z$999,MATCH("xG",PlayerStats!$B$2:$Z$2,0),0),0)</f>
        <v>0</v>
      </c>
      <c r="M347" s="32">
        <f>IFERROR(VLOOKUP(B347,PlayerStats!$B$1:$Z$999,MATCH("xG",PlayerStats!$B$2:$Z$2,0),0),0)</f>
        <v>0</v>
      </c>
      <c r="N347" s="32">
        <f>IFERROR(VLOOKUP(C347,PlayerStats!$B$1:$Z$999,MATCH("xG",PlayerStats!$B$2:$Z$2,0),0),0)</f>
        <v>0</v>
      </c>
      <c r="O347" s="32">
        <f>IFERROR(VLOOKUP(D347,PlayerStats!$B$1:$Z$999,MATCH("xG",PlayerStats!$B$2:$Z$2,0),0),0)</f>
        <v>0</v>
      </c>
      <c r="P347" s="40">
        <f t="shared" si="21"/>
        <v>0</v>
      </c>
      <c r="Q347" s="32">
        <f>IFERROR(VLOOKUP(A347,PlayerStats!$B$1:$Z$999,MATCH("xAG",PlayerStats!$B$2:$Z$2,0),0),0)</f>
        <v>0</v>
      </c>
      <c r="R347" s="32">
        <f>IFERROR(VLOOKUP(B347,PlayerStats!$B$1:$Z$999,MATCH("xAG",PlayerStats!$B$2:$Z$2,0),0),0)</f>
        <v>0</v>
      </c>
      <c r="S347" s="32">
        <f>IFERROR(VLOOKUP(C347,PlayerStats!$B$1:$Z$999,MATCH("xAG",PlayerStats!$B$2:$Z$2,0),0),0)</f>
        <v>0</v>
      </c>
      <c r="T347" s="32">
        <f>IFERROR(VLOOKUP(D347,PlayerStats!$B$1:$Z$999,MATCH("xAG",PlayerStats!$B$2:$Z$2,0),0),0)</f>
        <v>0</v>
      </c>
      <c r="U347" s="40">
        <f t="shared" si="22"/>
        <v>0</v>
      </c>
      <c r="V347" s="42">
        <f t="shared" si="23"/>
        <v>0</v>
      </c>
      <c r="X347" s="43" t="str">
        <f>API!M347&amp;" "&amp;API!V347</f>
        <v>Luis Díaz</v>
      </c>
      <c r="Y347" s="43">
        <f>API!AC347</f>
        <v>8</v>
      </c>
    </row>
    <row r="348" spans="1:25">
      <c r="A348" s="32" t="str">
        <f>IF([1]FINAL!A348=0,"",[1]FINAL!A348)</f>
        <v>Sergi Canós Tenés</v>
      </c>
      <c r="B348" s="32" t="str">
        <f>IF([1]FINAL!B348=0,"",[1]FINAL!B348)</f>
        <v>Canós</v>
      </c>
      <c r="C348" s="32" t="str">
        <f>IF([1]FINAL!C348=0,"",[1]FINAL!C348)</f>
        <v>Canos</v>
      </c>
      <c r="D348" s="32" t="str">
        <f>IF([1]FINAL!D348=0,"",[1]FINAL!D348)</f>
        <v/>
      </c>
      <c r="E348" s="43" t="str">
        <f>[1]FINAL!M348</f>
        <v>BRE</v>
      </c>
      <c r="F348" s="44">
        <f>IFERROR(VLOOKUP($E348,Table2!$B$1:$C$21,MATCH("MP",Table2!$B$1:$C$1,0),0),"")</f>
        <v>1</v>
      </c>
      <c r="G348" s="33">
        <f>IFERROR(VLOOKUP(A348,PlayingTime!$B$1:$Z$999,MATCH("Min",PlayingTime!$B$2:$Z$2,0),0),0)</f>
        <v>0</v>
      </c>
      <c r="H348" s="33">
        <f>IFERROR(VLOOKUP(B348,PlayingTime!$B$1:$Z$999,MATCH("Min",PlayingTime!$B$2:$Z$2,0),0),0)</f>
        <v>0</v>
      </c>
      <c r="I348" s="33">
        <f>IFERROR(VLOOKUP(C348,PlayingTime!$B$1:$Z$999,MATCH("Min",PlayingTime!$B$2:$Z$2,0),0),0)</f>
        <v>0</v>
      </c>
      <c r="J348" s="33">
        <f>IFERROR(VLOOKUP(D348,PlayingTime!$B$1:$Z$999,MATCH("Min",PlayingTime!$B$2:$Z$2,0),0),0)</f>
        <v>0</v>
      </c>
      <c r="K348" s="38">
        <f t="shared" si="20"/>
        <v>0</v>
      </c>
      <c r="L348" s="32">
        <f>IFERROR(VLOOKUP(A348,PlayerStats!$B$1:$Z$999,MATCH("xG",PlayerStats!$B$2:$Z$2,0),0),0)</f>
        <v>0</v>
      </c>
      <c r="M348" s="32">
        <f>IFERROR(VLOOKUP(B348,PlayerStats!$B$1:$Z$999,MATCH("xG",PlayerStats!$B$2:$Z$2,0),0),0)</f>
        <v>0</v>
      </c>
      <c r="N348" s="32">
        <f>IFERROR(VLOOKUP(C348,PlayerStats!$B$1:$Z$999,MATCH("xG",PlayerStats!$B$2:$Z$2,0),0),0)</f>
        <v>0</v>
      </c>
      <c r="O348" s="32">
        <f>IFERROR(VLOOKUP(D348,PlayerStats!$B$1:$Z$999,MATCH("xG",PlayerStats!$B$2:$Z$2,0),0),0)</f>
        <v>0</v>
      </c>
      <c r="P348" s="40">
        <f t="shared" si="21"/>
        <v>0</v>
      </c>
      <c r="Q348" s="32">
        <f>IFERROR(VLOOKUP(A348,PlayerStats!$B$1:$Z$999,MATCH("xAG",PlayerStats!$B$2:$Z$2,0),0),0)</f>
        <v>0</v>
      </c>
      <c r="R348" s="32">
        <f>IFERROR(VLOOKUP(B348,PlayerStats!$B$1:$Z$999,MATCH("xAG",PlayerStats!$B$2:$Z$2,0),0),0)</f>
        <v>0</v>
      </c>
      <c r="S348" s="32">
        <f>IFERROR(VLOOKUP(C348,PlayerStats!$B$1:$Z$999,MATCH("xAG",PlayerStats!$B$2:$Z$2,0),0),0)</f>
        <v>0</v>
      </c>
      <c r="T348" s="32">
        <f>IFERROR(VLOOKUP(D348,PlayerStats!$B$1:$Z$999,MATCH("xAG",PlayerStats!$B$2:$Z$2,0),0),0)</f>
        <v>0</v>
      </c>
      <c r="U348" s="40">
        <f t="shared" si="22"/>
        <v>0</v>
      </c>
      <c r="V348" s="42">
        <f t="shared" si="23"/>
        <v>0</v>
      </c>
      <c r="X348" s="43" t="str">
        <f>API!M348&amp;" "&amp;API!V348</f>
        <v>Alexis Mac Allister</v>
      </c>
      <c r="Y348" s="43">
        <f>API!AC348</f>
        <v>1</v>
      </c>
    </row>
    <row r="349" spans="1:25">
      <c r="A349" s="32" t="str">
        <f>IF([1]FINAL!A349=0,"",[1]FINAL!A349)</f>
        <v>Halil Dervişoğlu</v>
      </c>
      <c r="B349" s="32" t="str">
        <f>IF([1]FINAL!B349=0,"",[1]FINAL!B349)</f>
        <v>Dervişoğlu</v>
      </c>
      <c r="C349" s="32" t="str">
        <f>IF([1]FINAL!C349=0,"",[1]FINAL!C349)</f>
        <v>Dervisoglu</v>
      </c>
      <c r="D349" s="32" t="str">
        <f>IF([1]FINAL!D349=0,"",[1]FINAL!D349)</f>
        <v/>
      </c>
      <c r="E349" s="43" t="str">
        <f>[1]FINAL!M349</f>
        <v>BRE</v>
      </c>
      <c r="F349" s="44">
        <f>IFERROR(VLOOKUP($E349,Table2!$B$1:$C$21,MATCH("MP",Table2!$B$1:$C$1,0),0),"")</f>
        <v>1</v>
      </c>
      <c r="G349" s="33">
        <f>IFERROR(VLOOKUP(A349,PlayingTime!$B$1:$Z$999,MATCH("Min",PlayingTime!$B$2:$Z$2,0),0),0)</f>
        <v>0</v>
      </c>
      <c r="H349" s="33">
        <f>IFERROR(VLOOKUP(B349,PlayingTime!$B$1:$Z$999,MATCH("Min",PlayingTime!$B$2:$Z$2,0),0),0)</f>
        <v>0</v>
      </c>
      <c r="I349" s="33">
        <f>IFERROR(VLOOKUP(C349,PlayingTime!$B$1:$Z$999,MATCH("Min",PlayingTime!$B$2:$Z$2,0),0),0)</f>
        <v>0</v>
      </c>
      <c r="J349" s="33">
        <f>IFERROR(VLOOKUP(D349,PlayingTime!$B$1:$Z$999,MATCH("Min",PlayingTime!$B$2:$Z$2,0),0),0)</f>
        <v>0</v>
      </c>
      <c r="K349" s="38">
        <f t="shared" si="20"/>
        <v>0</v>
      </c>
      <c r="L349" s="32">
        <f>IFERROR(VLOOKUP(A349,PlayerStats!$B$1:$Z$999,MATCH("xG",PlayerStats!$B$2:$Z$2,0),0),0)</f>
        <v>0</v>
      </c>
      <c r="M349" s="32">
        <f>IFERROR(VLOOKUP(B349,PlayerStats!$B$1:$Z$999,MATCH("xG",PlayerStats!$B$2:$Z$2,0),0),0)</f>
        <v>0</v>
      </c>
      <c r="N349" s="32">
        <f>IFERROR(VLOOKUP(C349,PlayerStats!$B$1:$Z$999,MATCH("xG",PlayerStats!$B$2:$Z$2,0),0),0)</f>
        <v>0</v>
      </c>
      <c r="O349" s="32">
        <f>IFERROR(VLOOKUP(D349,PlayerStats!$B$1:$Z$999,MATCH("xG",PlayerStats!$B$2:$Z$2,0),0),0)</f>
        <v>0</v>
      </c>
      <c r="P349" s="40">
        <f t="shared" si="21"/>
        <v>0</v>
      </c>
      <c r="Q349" s="32">
        <f>IFERROR(VLOOKUP(A349,PlayerStats!$B$1:$Z$999,MATCH("xAG",PlayerStats!$B$2:$Z$2,0),0),0)</f>
        <v>0</v>
      </c>
      <c r="R349" s="32">
        <f>IFERROR(VLOOKUP(B349,PlayerStats!$B$1:$Z$999,MATCH("xAG",PlayerStats!$B$2:$Z$2,0),0),0)</f>
        <v>0</v>
      </c>
      <c r="S349" s="32">
        <f>IFERROR(VLOOKUP(C349,PlayerStats!$B$1:$Z$999,MATCH("xAG",PlayerStats!$B$2:$Z$2,0),0),0)</f>
        <v>0</v>
      </c>
      <c r="T349" s="32">
        <f>IFERROR(VLOOKUP(D349,PlayerStats!$B$1:$Z$999,MATCH("xAG",PlayerStats!$B$2:$Z$2,0),0),0)</f>
        <v>0</v>
      </c>
      <c r="U349" s="40">
        <f t="shared" si="22"/>
        <v>0</v>
      </c>
      <c r="V349" s="42">
        <f t="shared" si="23"/>
        <v>0</v>
      </c>
      <c r="X349" s="43" t="str">
        <f>API!M349&amp;" "&amp;API!V349</f>
        <v>Joel Matip</v>
      </c>
      <c r="Y349" s="43">
        <f>API!AC349</f>
        <v>0</v>
      </c>
    </row>
    <row r="350" spans="1:25">
      <c r="A350" s="32" t="str">
        <f>IF([1]FINAL!A350=0,"",[1]FINAL!A350)</f>
        <v>Mads Bech Sørensen</v>
      </c>
      <c r="B350" s="32" t="str">
        <f>IF([1]FINAL!B350=0,"",[1]FINAL!B350)</f>
        <v>Bech</v>
      </c>
      <c r="C350" s="32" t="str">
        <f>IF([1]FINAL!C350=0,"",[1]FINAL!C350)</f>
        <v>Sorensen</v>
      </c>
      <c r="D350" s="32" t="str">
        <f>IF([1]FINAL!D350=0,"",[1]FINAL!D350)</f>
        <v/>
      </c>
      <c r="E350" s="43" t="str">
        <f>[1]FINAL!M350</f>
        <v>BRE</v>
      </c>
      <c r="F350" s="44">
        <f>IFERROR(VLOOKUP($E350,Table2!$B$1:$C$21,MATCH("MP",Table2!$B$1:$C$1,0),0),"")</f>
        <v>1</v>
      </c>
      <c r="G350" s="33">
        <f>IFERROR(VLOOKUP(A350,PlayingTime!$B$1:$Z$999,MATCH("Min",PlayingTime!$B$2:$Z$2,0),0),0)</f>
        <v>0</v>
      </c>
      <c r="H350" s="33">
        <f>IFERROR(VLOOKUP(B350,PlayingTime!$B$1:$Z$999,MATCH("Min",PlayingTime!$B$2:$Z$2,0),0),0)</f>
        <v>0</v>
      </c>
      <c r="I350" s="33">
        <f>IFERROR(VLOOKUP(C350,PlayingTime!$B$1:$Z$999,MATCH("Min",PlayingTime!$B$2:$Z$2,0),0),0)</f>
        <v>0</v>
      </c>
      <c r="J350" s="33">
        <f>IFERROR(VLOOKUP(D350,PlayingTime!$B$1:$Z$999,MATCH("Min",PlayingTime!$B$2:$Z$2,0),0),0)</f>
        <v>0</v>
      </c>
      <c r="K350" s="38">
        <f t="shared" si="20"/>
        <v>0</v>
      </c>
      <c r="L350" s="32">
        <f>IFERROR(VLOOKUP(A350,PlayerStats!$B$1:$Z$999,MATCH("xG",PlayerStats!$B$2:$Z$2,0),0),0)</f>
        <v>0</v>
      </c>
      <c r="M350" s="32">
        <f>IFERROR(VLOOKUP(B350,PlayerStats!$B$1:$Z$999,MATCH("xG",PlayerStats!$B$2:$Z$2,0),0),0)</f>
        <v>0</v>
      </c>
      <c r="N350" s="32">
        <f>IFERROR(VLOOKUP(C350,PlayerStats!$B$1:$Z$999,MATCH("xG",PlayerStats!$B$2:$Z$2,0),0),0)</f>
        <v>0</v>
      </c>
      <c r="O350" s="32">
        <f>IFERROR(VLOOKUP(D350,PlayerStats!$B$1:$Z$999,MATCH("xG",PlayerStats!$B$2:$Z$2,0),0),0)</f>
        <v>0</v>
      </c>
      <c r="P350" s="40">
        <f t="shared" si="21"/>
        <v>0</v>
      </c>
      <c r="Q350" s="32">
        <f>IFERROR(VLOOKUP(A350,PlayerStats!$B$1:$Z$999,MATCH("xAG",PlayerStats!$B$2:$Z$2,0),0),0)</f>
        <v>0</v>
      </c>
      <c r="R350" s="32">
        <f>IFERROR(VLOOKUP(B350,PlayerStats!$B$1:$Z$999,MATCH("xAG",PlayerStats!$B$2:$Z$2,0),0),0)</f>
        <v>0</v>
      </c>
      <c r="S350" s="32">
        <f>IFERROR(VLOOKUP(C350,PlayerStats!$B$1:$Z$999,MATCH("xAG",PlayerStats!$B$2:$Z$2,0),0),0)</f>
        <v>0</v>
      </c>
      <c r="T350" s="32">
        <f>IFERROR(VLOOKUP(D350,PlayerStats!$B$1:$Z$999,MATCH("xAG",PlayerStats!$B$2:$Z$2,0),0),0)</f>
        <v>0</v>
      </c>
      <c r="U350" s="40">
        <f t="shared" si="22"/>
        <v>0</v>
      </c>
      <c r="V350" s="42">
        <f t="shared" si="23"/>
        <v>0</v>
      </c>
      <c r="X350" s="43" t="str">
        <f>API!M350&amp;" "&amp;API!V350</f>
        <v>Nathaniel Phillips</v>
      </c>
      <c r="Y350" s="43">
        <f>API!AC350</f>
        <v>0</v>
      </c>
    </row>
    <row r="351" spans="1:25">
      <c r="A351" s="32" t="str">
        <f>IF([1]FINAL!A351=0,"",[1]FINAL!A351)</f>
        <v>Facundo Pellistri Rebollo</v>
      </c>
      <c r="B351" s="32" t="str">
        <f>IF([1]FINAL!B351=0,"",[1]FINAL!B351)</f>
        <v>Pellistri</v>
      </c>
      <c r="C351" s="32" t="str">
        <f>IF([1]FINAL!C351=0,"",[1]FINAL!C351)</f>
        <v/>
      </c>
      <c r="D351" s="32" t="str">
        <f>IF([1]FINAL!D351=0,"",[1]FINAL!D351)</f>
        <v/>
      </c>
      <c r="E351" s="43" t="str">
        <f>[1]FINAL!M351</f>
        <v>MUN</v>
      </c>
      <c r="F351" s="44">
        <f>IFERROR(VLOOKUP($E351,Table2!$B$1:$C$21,MATCH("MP",Table2!$B$1:$C$1,0),0),"")</f>
        <v>1</v>
      </c>
      <c r="G351" s="33">
        <f>IFERROR(VLOOKUP(A351,PlayingTime!$B$1:$Z$999,MATCH("Min",PlayingTime!$B$2:$Z$2,0),0),0)</f>
        <v>0</v>
      </c>
      <c r="H351" s="33">
        <f>IFERROR(VLOOKUP(B351,PlayingTime!$B$1:$Z$999,MATCH("Min",PlayingTime!$B$2:$Z$2,0),0),0)</f>
        <v>0</v>
      </c>
      <c r="I351" s="33">
        <f>IFERROR(VLOOKUP(C351,PlayingTime!$B$1:$Z$999,MATCH("Min",PlayingTime!$B$2:$Z$2,0),0),0)</f>
        <v>0</v>
      </c>
      <c r="J351" s="33">
        <f>IFERROR(VLOOKUP(D351,PlayingTime!$B$1:$Z$999,MATCH("Min",PlayingTime!$B$2:$Z$2,0),0),0)</f>
        <v>0</v>
      </c>
      <c r="K351" s="38">
        <f t="shared" si="20"/>
        <v>0</v>
      </c>
      <c r="L351" s="32">
        <f>IFERROR(VLOOKUP(A351,PlayerStats!$B$1:$Z$999,MATCH("xG",PlayerStats!$B$2:$Z$2,0),0),0)</f>
        <v>0</v>
      </c>
      <c r="M351" s="32">
        <f>IFERROR(VLOOKUP(B351,PlayerStats!$B$1:$Z$999,MATCH("xG",PlayerStats!$B$2:$Z$2,0),0),0)</f>
        <v>0</v>
      </c>
      <c r="N351" s="32">
        <f>IFERROR(VLOOKUP(C351,PlayerStats!$B$1:$Z$999,MATCH("xG",PlayerStats!$B$2:$Z$2,0),0),0)</f>
        <v>0</v>
      </c>
      <c r="O351" s="32">
        <f>IFERROR(VLOOKUP(D351,PlayerStats!$B$1:$Z$999,MATCH("xG",PlayerStats!$B$2:$Z$2,0),0),0)</f>
        <v>0</v>
      </c>
      <c r="P351" s="40">
        <f t="shared" si="21"/>
        <v>0</v>
      </c>
      <c r="Q351" s="32">
        <f>IFERROR(VLOOKUP(A351,PlayerStats!$B$1:$Z$999,MATCH("xAG",PlayerStats!$B$2:$Z$2,0),0),0)</f>
        <v>0</v>
      </c>
      <c r="R351" s="32">
        <f>IFERROR(VLOOKUP(B351,PlayerStats!$B$1:$Z$999,MATCH("xAG",PlayerStats!$B$2:$Z$2,0),0),0)</f>
        <v>0</v>
      </c>
      <c r="S351" s="32">
        <f>IFERROR(VLOOKUP(C351,PlayerStats!$B$1:$Z$999,MATCH("xAG",PlayerStats!$B$2:$Z$2,0),0),0)</f>
        <v>0</v>
      </c>
      <c r="T351" s="32">
        <f>IFERROR(VLOOKUP(D351,PlayerStats!$B$1:$Z$999,MATCH("xAG",PlayerStats!$B$2:$Z$2,0),0),0)</f>
        <v>0</v>
      </c>
      <c r="U351" s="40">
        <f t="shared" si="22"/>
        <v>0</v>
      </c>
      <c r="V351" s="42">
        <f t="shared" si="23"/>
        <v>1</v>
      </c>
      <c r="X351" s="43" t="str">
        <f>API!M351&amp;" "&amp;API!V351</f>
        <v>Andrew Robertson</v>
      </c>
      <c r="Y351" s="43">
        <f>API!AC351</f>
        <v>2</v>
      </c>
    </row>
    <row r="352" spans="1:25">
      <c r="A352" s="32" t="str">
        <f>IF([1]FINAL!A352=0,"",[1]FINAL!A352)</f>
        <v>Javier Manquillo Gaitán</v>
      </c>
      <c r="B352" s="32" t="str">
        <f>IF([1]FINAL!B352=0,"",[1]FINAL!B352)</f>
        <v>Manquillo</v>
      </c>
      <c r="C352" s="32" t="str">
        <f>IF([1]FINAL!C352=0,"",[1]FINAL!C352)</f>
        <v/>
      </c>
      <c r="D352" s="32" t="str">
        <f>IF([1]FINAL!D352=0,"",[1]FINAL!D352)</f>
        <v/>
      </c>
      <c r="E352" s="43" t="str">
        <f>[1]FINAL!M352</f>
        <v>NEW</v>
      </c>
      <c r="F352" s="44">
        <f>IFERROR(VLOOKUP($E352,Table2!$B$1:$C$21,MATCH("MP",Table2!$B$1:$C$1,0),0),"")</f>
        <v>1</v>
      </c>
      <c r="G352" s="33">
        <f>IFERROR(VLOOKUP(A352,PlayingTime!$B$1:$Z$999,MATCH("Min",PlayingTime!$B$2:$Z$2,0),0),0)</f>
        <v>0</v>
      </c>
      <c r="H352" s="33">
        <f>IFERROR(VLOOKUP(B352,PlayingTime!$B$1:$Z$999,MATCH("Min",PlayingTime!$B$2:$Z$2,0),0),0)</f>
        <v>0</v>
      </c>
      <c r="I352" s="33">
        <f>IFERROR(VLOOKUP(C352,PlayingTime!$B$1:$Z$999,MATCH("Min",PlayingTime!$B$2:$Z$2,0),0),0)</f>
        <v>0</v>
      </c>
      <c r="J352" s="33">
        <f>IFERROR(VLOOKUP(D352,PlayingTime!$B$1:$Z$999,MATCH("Min",PlayingTime!$B$2:$Z$2,0),0),0)</f>
        <v>0</v>
      </c>
      <c r="K352" s="38">
        <f t="shared" si="20"/>
        <v>0</v>
      </c>
      <c r="L352" s="32">
        <f>IFERROR(VLOOKUP(A352,PlayerStats!$B$1:$Z$999,MATCH("xG",PlayerStats!$B$2:$Z$2,0),0),0)</f>
        <v>0</v>
      </c>
      <c r="M352" s="32">
        <f>IFERROR(VLOOKUP(B352,PlayerStats!$B$1:$Z$999,MATCH("xG",PlayerStats!$B$2:$Z$2,0),0),0)</f>
        <v>0</v>
      </c>
      <c r="N352" s="32">
        <f>IFERROR(VLOOKUP(C352,PlayerStats!$B$1:$Z$999,MATCH("xG",PlayerStats!$B$2:$Z$2,0),0),0)</f>
        <v>0</v>
      </c>
      <c r="O352" s="32">
        <f>IFERROR(VLOOKUP(D352,PlayerStats!$B$1:$Z$999,MATCH("xG",PlayerStats!$B$2:$Z$2,0),0),0)</f>
        <v>0</v>
      </c>
      <c r="P352" s="40">
        <f t="shared" si="21"/>
        <v>0</v>
      </c>
      <c r="Q352" s="32">
        <f>IFERROR(VLOOKUP(A352,PlayerStats!$B$1:$Z$999,MATCH("xAG",PlayerStats!$B$2:$Z$2,0),0),0)</f>
        <v>0</v>
      </c>
      <c r="R352" s="32">
        <f>IFERROR(VLOOKUP(B352,PlayerStats!$B$1:$Z$999,MATCH("xAG",PlayerStats!$B$2:$Z$2,0),0),0)</f>
        <v>0</v>
      </c>
      <c r="S352" s="32">
        <f>IFERROR(VLOOKUP(C352,PlayerStats!$B$1:$Z$999,MATCH("xAG",PlayerStats!$B$2:$Z$2,0),0),0)</f>
        <v>0</v>
      </c>
      <c r="T352" s="32">
        <f>IFERROR(VLOOKUP(D352,PlayerStats!$B$1:$Z$999,MATCH("xAG",PlayerStats!$B$2:$Z$2,0),0),0)</f>
        <v>0</v>
      </c>
      <c r="U352" s="40">
        <f t="shared" si="22"/>
        <v>0</v>
      </c>
      <c r="V352" s="42">
        <f t="shared" si="23"/>
        <v>0</v>
      </c>
      <c r="X352" s="43" t="str">
        <f>API!M352&amp;" "&amp;API!V352</f>
        <v>Mohamed Salah</v>
      </c>
      <c r="Y352" s="43">
        <f>API!AC352</f>
        <v>5</v>
      </c>
    </row>
    <row r="353" spans="1:25">
      <c r="A353" s="32" t="str">
        <f>IF([1]FINAL!A353=0,"",[1]FINAL!A353)</f>
        <v>Malcolm Ebiowei</v>
      </c>
      <c r="B353" s="32" t="str">
        <f>IF([1]FINAL!B353=0,"",[1]FINAL!B353)</f>
        <v>Ebiowei</v>
      </c>
      <c r="C353" s="32" t="str">
        <f>IF([1]FINAL!C353=0,"",[1]FINAL!C353)</f>
        <v/>
      </c>
      <c r="D353" s="32" t="str">
        <f>IF([1]FINAL!D353=0,"",[1]FINAL!D353)</f>
        <v/>
      </c>
      <c r="E353" s="43" t="str">
        <f>[1]FINAL!M353</f>
        <v>CRY</v>
      </c>
      <c r="F353" s="44">
        <f>IFERROR(VLOOKUP($E353,Table2!$B$1:$C$21,MATCH("MP",Table2!$B$1:$C$1,0),0),"")</f>
        <v>1</v>
      </c>
      <c r="G353" s="33">
        <f>IFERROR(VLOOKUP(A353,PlayingTime!$B$1:$Z$999,MATCH("Min",PlayingTime!$B$2:$Z$2,0),0),0)</f>
        <v>0</v>
      </c>
      <c r="H353" s="33">
        <f>IFERROR(VLOOKUP(B353,PlayingTime!$B$1:$Z$999,MATCH("Min",PlayingTime!$B$2:$Z$2,0),0),0)</f>
        <v>0</v>
      </c>
      <c r="I353" s="33">
        <f>IFERROR(VLOOKUP(C353,PlayingTime!$B$1:$Z$999,MATCH("Min",PlayingTime!$B$2:$Z$2,0),0),0)</f>
        <v>0</v>
      </c>
      <c r="J353" s="33">
        <f>IFERROR(VLOOKUP(D353,PlayingTime!$B$1:$Z$999,MATCH("Min",PlayingTime!$B$2:$Z$2,0),0),0)</f>
        <v>0</v>
      </c>
      <c r="K353" s="38">
        <f t="shared" si="20"/>
        <v>0</v>
      </c>
      <c r="L353" s="32">
        <f>IFERROR(VLOOKUP(A353,PlayerStats!$B$1:$Z$999,MATCH("xG",PlayerStats!$B$2:$Z$2,0),0),0)</f>
        <v>0</v>
      </c>
      <c r="M353" s="32">
        <f>IFERROR(VLOOKUP(B353,PlayerStats!$B$1:$Z$999,MATCH("xG",PlayerStats!$B$2:$Z$2,0),0),0)</f>
        <v>0</v>
      </c>
      <c r="N353" s="32">
        <f>IFERROR(VLOOKUP(C353,PlayerStats!$B$1:$Z$999,MATCH("xG",PlayerStats!$B$2:$Z$2,0),0),0)</f>
        <v>0</v>
      </c>
      <c r="O353" s="32">
        <f>IFERROR(VLOOKUP(D353,PlayerStats!$B$1:$Z$999,MATCH("xG",PlayerStats!$B$2:$Z$2,0),0),0)</f>
        <v>0</v>
      </c>
      <c r="P353" s="40">
        <f t="shared" si="21"/>
        <v>0</v>
      </c>
      <c r="Q353" s="32">
        <f>IFERROR(VLOOKUP(A353,PlayerStats!$B$1:$Z$999,MATCH("xAG",PlayerStats!$B$2:$Z$2,0),0),0)</f>
        <v>0</v>
      </c>
      <c r="R353" s="32">
        <f>IFERROR(VLOOKUP(B353,PlayerStats!$B$1:$Z$999,MATCH("xAG",PlayerStats!$B$2:$Z$2,0),0),0)</f>
        <v>0</v>
      </c>
      <c r="S353" s="32">
        <f>IFERROR(VLOOKUP(C353,PlayerStats!$B$1:$Z$999,MATCH("xAG",PlayerStats!$B$2:$Z$2,0),0),0)</f>
        <v>0</v>
      </c>
      <c r="T353" s="32">
        <f>IFERROR(VLOOKUP(D353,PlayerStats!$B$1:$Z$999,MATCH("xAG",PlayerStats!$B$2:$Z$2,0),0),0)</f>
        <v>0</v>
      </c>
      <c r="U353" s="40">
        <f t="shared" si="22"/>
        <v>0</v>
      </c>
      <c r="V353" s="42">
        <f t="shared" si="23"/>
        <v>0</v>
      </c>
      <c r="X353" s="43" t="str">
        <f>API!M353&amp;" "&amp;API!V353</f>
        <v>Dominik Szoboszlai</v>
      </c>
      <c r="Y353" s="43">
        <f>API!AC353</f>
        <v>2</v>
      </c>
    </row>
    <row r="354" spans="1:25">
      <c r="A354" s="32" t="str">
        <f>IF([1]FINAL!A354=0,"",[1]FINAL!A354)</f>
        <v>Morgan Sanson</v>
      </c>
      <c r="B354" s="32" t="str">
        <f>IF([1]FINAL!B354=0,"",[1]FINAL!B354)</f>
        <v>Sanson</v>
      </c>
      <c r="C354" s="32" t="str">
        <f>IF([1]FINAL!C354=0,"",[1]FINAL!C354)</f>
        <v/>
      </c>
      <c r="D354" s="32" t="str">
        <f>IF([1]FINAL!D354=0,"",[1]FINAL!D354)</f>
        <v/>
      </c>
      <c r="E354" s="43" t="str">
        <f>[1]FINAL!M354</f>
        <v>AVL</v>
      </c>
      <c r="F354" s="44">
        <f>IFERROR(VLOOKUP($E354,Table2!$B$1:$C$21,MATCH("MP",Table2!$B$1:$C$1,0),0),"")</f>
        <v>1</v>
      </c>
      <c r="G354" s="33">
        <f>IFERROR(VLOOKUP(A354,PlayingTime!$B$1:$Z$999,MATCH("Min",PlayingTime!$B$2:$Z$2,0),0),0)</f>
        <v>0</v>
      </c>
      <c r="H354" s="33">
        <f>IFERROR(VLOOKUP(B354,PlayingTime!$B$1:$Z$999,MATCH("Min",PlayingTime!$B$2:$Z$2,0),0),0)</f>
        <v>0</v>
      </c>
      <c r="I354" s="33">
        <f>IFERROR(VLOOKUP(C354,PlayingTime!$B$1:$Z$999,MATCH("Min",PlayingTime!$B$2:$Z$2,0),0),0)</f>
        <v>0</v>
      </c>
      <c r="J354" s="33">
        <f>IFERROR(VLOOKUP(D354,PlayingTime!$B$1:$Z$999,MATCH("Min",PlayingTime!$B$2:$Z$2,0),0),0)</f>
        <v>0</v>
      </c>
      <c r="K354" s="38">
        <f t="shared" si="20"/>
        <v>0</v>
      </c>
      <c r="L354" s="32">
        <f>IFERROR(VLOOKUP(A354,PlayerStats!$B$1:$Z$999,MATCH("xG",PlayerStats!$B$2:$Z$2,0),0),0)</f>
        <v>0</v>
      </c>
      <c r="M354" s="32">
        <f>IFERROR(VLOOKUP(B354,PlayerStats!$B$1:$Z$999,MATCH("xG",PlayerStats!$B$2:$Z$2,0),0),0)</f>
        <v>0</v>
      </c>
      <c r="N354" s="32">
        <f>IFERROR(VLOOKUP(C354,PlayerStats!$B$1:$Z$999,MATCH("xG",PlayerStats!$B$2:$Z$2,0),0),0)</f>
        <v>0</v>
      </c>
      <c r="O354" s="32">
        <f>IFERROR(VLOOKUP(D354,PlayerStats!$B$1:$Z$999,MATCH("xG",PlayerStats!$B$2:$Z$2,0),0),0)</f>
        <v>0</v>
      </c>
      <c r="P354" s="40">
        <f t="shared" si="21"/>
        <v>0</v>
      </c>
      <c r="Q354" s="32">
        <f>IFERROR(VLOOKUP(A354,PlayerStats!$B$1:$Z$999,MATCH("xAG",PlayerStats!$B$2:$Z$2,0),0),0)</f>
        <v>0</v>
      </c>
      <c r="R354" s="32">
        <f>IFERROR(VLOOKUP(B354,PlayerStats!$B$1:$Z$999,MATCH("xAG",PlayerStats!$B$2:$Z$2,0),0),0)</f>
        <v>0</v>
      </c>
      <c r="S354" s="32">
        <f>IFERROR(VLOOKUP(C354,PlayerStats!$B$1:$Z$999,MATCH("xAG",PlayerStats!$B$2:$Z$2,0),0),0)</f>
        <v>0</v>
      </c>
      <c r="T354" s="32">
        <f>IFERROR(VLOOKUP(D354,PlayerStats!$B$1:$Z$999,MATCH("xAG",PlayerStats!$B$2:$Z$2,0),0),0)</f>
        <v>0</v>
      </c>
      <c r="U354" s="40">
        <f t="shared" si="22"/>
        <v>0</v>
      </c>
      <c r="V354" s="42">
        <f t="shared" si="23"/>
        <v>0</v>
      </c>
      <c r="X354" s="43" t="str">
        <f>API!M354&amp;" "&amp;API!V354</f>
        <v>Thiago Alcántara do Nascimento</v>
      </c>
      <c r="Y354" s="43">
        <f>API!AC354</f>
        <v>0</v>
      </c>
    </row>
    <row r="355" spans="1:25">
      <c r="A355" s="32" t="str">
        <f>IF([1]FINAL!A355=0,"",[1]FINAL!A355)</f>
        <v>Jamal Lowe</v>
      </c>
      <c r="B355" s="32" t="str">
        <f>IF([1]FINAL!B355=0,"",[1]FINAL!B355)</f>
        <v>Lowe</v>
      </c>
      <c r="C355" s="32" t="str">
        <f>IF([1]FINAL!C355=0,"",[1]FINAL!C355)</f>
        <v/>
      </c>
      <c r="D355" s="32" t="str">
        <f>IF([1]FINAL!D355=0,"",[1]FINAL!D355)</f>
        <v/>
      </c>
      <c r="E355" s="43" t="str">
        <f>[1]FINAL!M355</f>
        <v>BOU</v>
      </c>
      <c r="F355" s="44">
        <f>IFERROR(VLOOKUP($E355,Table2!$B$1:$C$21,MATCH("MP",Table2!$B$1:$C$1,0),0),"")</f>
        <v>1</v>
      </c>
      <c r="G355" s="33">
        <f>IFERROR(VLOOKUP(A355,PlayingTime!$B$1:$Z$999,MATCH("Min",PlayingTime!$B$2:$Z$2,0),0),0)</f>
        <v>0</v>
      </c>
      <c r="H355" s="33">
        <f>IFERROR(VLOOKUP(B355,PlayingTime!$B$1:$Z$999,MATCH("Min",PlayingTime!$B$2:$Z$2,0),0),0)</f>
        <v>0</v>
      </c>
      <c r="I355" s="33">
        <f>IFERROR(VLOOKUP(C355,PlayingTime!$B$1:$Z$999,MATCH("Min",PlayingTime!$B$2:$Z$2,0),0),0)</f>
        <v>0</v>
      </c>
      <c r="J355" s="33">
        <f>IFERROR(VLOOKUP(D355,PlayingTime!$B$1:$Z$999,MATCH("Min",PlayingTime!$B$2:$Z$2,0),0),0)</f>
        <v>0</v>
      </c>
      <c r="K355" s="38">
        <f t="shared" si="20"/>
        <v>0</v>
      </c>
      <c r="L355" s="32">
        <f>IFERROR(VLOOKUP(A355,PlayerStats!$B$1:$Z$999,MATCH("xG",PlayerStats!$B$2:$Z$2,0),0),0)</f>
        <v>0</v>
      </c>
      <c r="M355" s="32">
        <f>IFERROR(VLOOKUP(B355,PlayerStats!$B$1:$Z$999,MATCH("xG",PlayerStats!$B$2:$Z$2,0),0),0)</f>
        <v>0</v>
      </c>
      <c r="N355" s="32">
        <f>IFERROR(VLOOKUP(C355,PlayerStats!$B$1:$Z$999,MATCH("xG",PlayerStats!$B$2:$Z$2,0),0),0)</f>
        <v>0</v>
      </c>
      <c r="O355" s="32">
        <f>IFERROR(VLOOKUP(D355,PlayerStats!$B$1:$Z$999,MATCH("xG",PlayerStats!$B$2:$Z$2,0),0),0)</f>
        <v>0</v>
      </c>
      <c r="P355" s="40">
        <f t="shared" si="21"/>
        <v>0</v>
      </c>
      <c r="Q355" s="32">
        <f>IFERROR(VLOOKUP(A355,PlayerStats!$B$1:$Z$999,MATCH("xAG",PlayerStats!$B$2:$Z$2,0),0),0)</f>
        <v>0</v>
      </c>
      <c r="R355" s="32">
        <f>IFERROR(VLOOKUP(B355,PlayerStats!$B$1:$Z$999,MATCH("xAG",PlayerStats!$B$2:$Z$2,0),0),0)</f>
        <v>0</v>
      </c>
      <c r="S355" s="32">
        <f>IFERROR(VLOOKUP(C355,PlayerStats!$B$1:$Z$999,MATCH("xAG",PlayerStats!$B$2:$Z$2,0),0),0)</f>
        <v>0</v>
      </c>
      <c r="T355" s="32">
        <f>IFERROR(VLOOKUP(D355,PlayerStats!$B$1:$Z$999,MATCH("xAG",PlayerStats!$B$2:$Z$2,0),0),0)</f>
        <v>0</v>
      </c>
      <c r="U355" s="40">
        <f t="shared" si="22"/>
        <v>0</v>
      </c>
      <c r="V355" s="42">
        <f t="shared" si="23"/>
        <v>0</v>
      </c>
      <c r="X355" s="43" t="str">
        <f>API!M355&amp;" "&amp;API!V355</f>
        <v>Konstantinos Tsimikas</v>
      </c>
      <c r="Y355" s="43">
        <f>API!AC355</f>
        <v>0</v>
      </c>
    </row>
    <row r="356" spans="1:25">
      <c r="A356" s="32" t="str">
        <f>IF([1]FINAL!A356=0,"",[1]FINAL!A356)</f>
        <v>Dele Alli</v>
      </c>
      <c r="B356" s="32" t="str">
        <f>IF([1]FINAL!B356=0,"",[1]FINAL!B356)</f>
        <v>Dele</v>
      </c>
      <c r="C356" s="32" t="str">
        <f>IF([1]FINAL!C356=0,"",[1]FINAL!C356)</f>
        <v/>
      </c>
      <c r="D356" s="32" t="str">
        <f>IF([1]FINAL!D356=0,"",[1]FINAL!D356)</f>
        <v/>
      </c>
      <c r="E356" s="43" t="str">
        <f>[1]FINAL!M356</f>
        <v>EVE</v>
      </c>
      <c r="F356" s="44">
        <f>IFERROR(VLOOKUP($E356,Table2!$B$1:$C$21,MATCH("MP",Table2!$B$1:$C$1,0),0),"")</f>
        <v>1</v>
      </c>
      <c r="G356" s="33">
        <f>IFERROR(VLOOKUP(A356,PlayingTime!$B$1:$Z$999,MATCH("Min",PlayingTime!$B$2:$Z$2,0),0),0)</f>
        <v>0</v>
      </c>
      <c r="H356" s="33">
        <f>IFERROR(VLOOKUP(B356,PlayingTime!$B$1:$Z$999,MATCH("Min",PlayingTime!$B$2:$Z$2,0),0),0)</f>
        <v>0</v>
      </c>
      <c r="I356" s="33">
        <f>IFERROR(VLOOKUP(C356,PlayingTime!$B$1:$Z$999,MATCH("Min",PlayingTime!$B$2:$Z$2,0),0),0)</f>
        <v>0</v>
      </c>
      <c r="J356" s="33">
        <f>IFERROR(VLOOKUP(D356,PlayingTime!$B$1:$Z$999,MATCH("Min",PlayingTime!$B$2:$Z$2,0),0),0)</f>
        <v>0</v>
      </c>
      <c r="K356" s="38">
        <f t="shared" si="20"/>
        <v>0</v>
      </c>
      <c r="L356" s="32">
        <f>IFERROR(VLOOKUP(A356,PlayerStats!$B$1:$Z$999,MATCH("xG",PlayerStats!$B$2:$Z$2,0),0),0)</f>
        <v>0</v>
      </c>
      <c r="M356" s="32">
        <f>IFERROR(VLOOKUP(B356,PlayerStats!$B$1:$Z$999,MATCH("xG",PlayerStats!$B$2:$Z$2,0),0),0)</f>
        <v>0</v>
      </c>
      <c r="N356" s="32">
        <f>IFERROR(VLOOKUP(C356,PlayerStats!$B$1:$Z$999,MATCH("xG",PlayerStats!$B$2:$Z$2,0),0),0)</f>
        <v>0</v>
      </c>
      <c r="O356" s="32">
        <f>IFERROR(VLOOKUP(D356,PlayerStats!$B$1:$Z$999,MATCH("xG",PlayerStats!$B$2:$Z$2,0),0),0)</f>
        <v>0</v>
      </c>
      <c r="P356" s="40">
        <f t="shared" si="21"/>
        <v>0</v>
      </c>
      <c r="Q356" s="32">
        <f>IFERROR(VLOOKUP(A356,PlayerStats!$B$1:$Z$999,MATCH("xAG",PlayerStats!$B$2:$Z$2,0),0),0)</f>
        <v>0</v>
      </c>
      <c r="R356" s="32">
        <f>IFERROR(VLOOKUP(B356,PlayerStats!$B$1:$Z$999,MATCH("xAG",PlayerStats!$B$2:$Z$2,0),0),0)</f>
        <v>0</v>
      </c>
      <c r="S356" s="32">
        <f>IFERROR(VLOOKUP(C356,PlayerStats!$B$1:$Z$999,MATCH("xAG",PlayerStats!$B$2:$Z$2,0),0),0)</f>
        <v>0</v>
      </c>
      <c r="T356" s="32">
        <f>IFERROR(VLOOKUP(D356,PlayerStats!$B$1:$Z$999,MATCH("xAG",PlayerStats!$B$2:$Z$2,0),0),0)</f>
        <v>0</v>
      </c>
      <c r="U356" s="40">
        <f t="shared" si="22"/>
        <v>0</v>
      </c>
      <c r="V356" s="42">
        <f t="shared" si="23"/>
        <v>0</v>
      </c>
      <c r="X356" s="43" t="str">
        <f>API!M356&amp;" "&amp;API!V356</f>
        <v>Sepp van den Berg</v>
      </c>
      <c r="Y356" s="43">
        <f>API!AC356</f>
        <v>0</v>
      </c>
    </row>
    <row r="357" spans="1:25">
      <c r="A357" s="32" t="str">
        <f>IF([1]FINAL!A357=0,"",[1]FINAL!A357)</f>
        <v>Caoimhin Kelleher</v>
      </c>
      <c r="B357" s="32" t="str">
        <f>IF([1]FINAL!B357=0,"",[1]FINAL!B357)</f>
        <v>Kelleher</v>
      </c>
      <c r="C357" s="32" t="str">
        <f>IF([1]FINAL!C357=0,"",[1]FINAL!C357)</f>
        <v/>
      </c>
      <c r="D357" s="32" t="str">
        <f>IF([1]FINAL!D357=0,"",[1]FINAL!D357)</f>
        <v/>
      </c>
      <c r="E357" s="43" t="str">
        <f>[1]FINAL!M357</f>
        <v>LIV</v>
      </c>
      <c r="F357" s="44">
        <f>IFERROR(VLOOKUP($E357,Table2!$B$1:$C$21,MATCH("MP",Table2!$B$1:$C$1,0),0),"")</f>
        <v>1</v>
      </c>
      <c r="G357" s="33">
        <f>IFERROR(VLOOKUP(A357,PlayingTime!$B$1:$Z$999,MATCH("Min",PlayingTime!$B$2:$Z$2,0),0),0)</f>
        <v>0</v>
      </c>
      <c r="H357" s="33">
        <f>IFERROR(VLOOKUP(B357,PlayingTime!$B$1:$Z$999,MATCH("Min",PlayingTime!$B$2:$Z$2,0),0),0)</f>
        <v>0</v>
      </c>
      <c r="I357" s="33">
        <f>IFERROR(VLOOKUP(C357,PlayingTime!$B$1:$Z$999,MATCH("Min",PlayingTime!$B$2:$Z$2,0),0),0)</f>
        <v>0</v>
      </c>
      <c r="J357" s="33">
        <f>IFERROR(VLOOKUP(D357,PlayingTime!$B$1:$Z$999,MATCH("Min",PlayingTime!$B$2:$Z$2,0),0),0)</f>
        <v>0</v>
      </c>
      <c r="K357" s="38">
        <f t="shared" si="20"/>
        <v>0</v>
      </c>
      <c r="L357" s="32">
        <f>IFERROR(VLOOKUP(A357,PlayerStats!$B$1:$Z$999,MATCH("xG",PlayerStats!$B$2:$Z$2,0),0),0)</f>
        <v>0</v>
      </c>
      <c r="M357" s="32">
        <f>IFERROR(VLOOKUP(B357,PlayerStats!$B$1:$Z$999,MATCH("xG",PlayerStats!$B$2:$Z$2,0),0),0)</f>
        <v>0</v>
      </c>
      <c r="N357" s="32">
        <f>IFERROR(VLOOKUP(C357,PlayerStats!$B$1:$Z$999,MATCH("xG",PlayerStats!$B$2:$Z$2,0),0),0)</f>
        <v>0</v>
      </c>
      <c r="O357" s="32">
        <f>IFERROR(VLOOKUP(D357,PlayerStats!$B$1:$Z$999,MATCH("xG",PlayerStats!$B$2:$Z$2,0),0),0)</f>
        <v>0</v>
      </c>
      <c r="P357" s="40">
        <f t="shared" si="21"/>
        <v>0</v>
      </c>
      <c r="Q357" s="32">
        <f>IFERROR(VLOOKUP(A357,PlayerStats!$B$1:$Z$999,MATCH("xAG",PlayerStats!$B$2:$Z$2,0),0),0)</f>
        <v>0</v>
      </c>
      <c r="R357" s="32">
        <f>IFERROR(VLOOKUP(B357,PlayerStats!$B$1:$Z$999,MATCH("xAG",PlayerStats!$B$2:$Z$2,0),0),0)</f>
        <v>0</v>
      </c>
      <c r="S357" s="32">
        <f>IFERROR(VLOOKUP(C357,PlayerStats!$B$1:$Z$999,MATCH("xAG",PlayerStats!$B$2:$Z$2,0),0),0)</f>
        <v>0</v>
      </c>
      <c r="T357" s="32">
        <f>IFERROR(VLOOKUP(D357,PlayerStats!$B$1:$Z$999,MATCH("xAG",PlayerStats!$B$2:$Z$2,0),0),0)</f>
        <v>0</v>
      </c>
      <c r="U357" s="40">
        <f t="shared" si="22"/>
        <v>0</v>
      </c>
      <c r="V357" s="42">
        <f t="shared" si="23"/>
        <v>0</v>
      </c>
      <c r="X357" s="43" t="str">
        <f>API!M357&amp;" "&amp;API!V357</f>
        <v>Virgil van Dijk</v>
      </c>
      <c r="Y357" s="43">
        <f>API!AC357</f>
        <v>2</v>
      </c>
    </row>
    <row r="358" spans="1:25">
      <c r="A358" s="32" t="str">
        <f>IF([1]FINAL!A358=0,"",[1]FINAL!A358)</f>
        <v>Jamal Lewis</v>
      </c>
      <c r="B358" s="32" t="str">
        <f>IF([1]FINAL!B358=0,"",[1]FINAL!B358)</f>
        <v>J.Lewis</v>
      </c>
      <c r="C358" s="32" t="str">
        <f>IF([1]FINAL!C358=0,"",[1]FINAL!C358)</f>
        <v>J Lewis</v>
      </c>
      <c r="D358" s="32" t="str">
        <f>IF([1]FINAL!D358=0,"",[1]FINAL!D358)</f>
        <v/>
      </c>
      <c r="E358" s="43" t="str">
        <f>[1]FINAL!M358</f>
        <v>NEW</v>
      </c>
      <c r="F358" s="44">
        <f>IFERROR(VLOOKUP($E358,Table2!$B$1:$C$21,MATCH("MP",Table2!$B$1:$C$1,0),0),"")</f>
        <v>1</v>
      </c>
      <c r="G358" s="33">
        <f>IFERROR(VLOOKUP(A358,PlayingTime!$B$1:$Z$999,MATCH("Min",PlayingTime!$B$2:$Z$2,0),0),0)</f>
        <v>0</v>
      </c>
      <c r="H358" s="33">
        <f>IFERROR(VLOOKUP(B358,PlayingTime!$B$1:$Z$999,MATCH("Min",PlayingTime!$B$2:$Z$2,0),0),0)</f>
        <v>0</v>
      </c>
      <c r="I358" s="33">
        <f>IFERROR(VLOOKUP(C358,PlayingTime!$B$1:$Z$999,MATCH("Min",PlayingTime!$B$2:$Z$2,0),0),0)</f>
        <v>0</v>
      </c>
      <c r="J358" s="33">
        <f>IFERROR(VLOOKUP(D358,PlayingTime!$B$1:$Z$999,MATCH("Min",PlayingTime!$B$2:$Z$2,0),0),0)</f>
        <v>0</v>
      </c>
      <c r="K358" s="38">
        <f t="shared" si="20"/>
        <v>0</v>
      </c>
      <c r="L358" s="32">
        <f>IFERROR(VLOOKUP(A358,PlayerStats!$B$1:$Z$999,MATCH("xG",PlayerStats!$B$2:$Z$2,0),0),0)</f>
        <v>0</v>
      </c>
      <c r="M358" s="32">
        <f>IFERROR(VLOOKUP(B358,PlayerStats!$B$1:$Z$999,MATCH("xG",PlayerStats!$B$2:$Z$2,0),0),0)</f>
        <v>0</v>
      </c>
      <c r="N358" s="32">
        <f>IFERROR(VLOOKUP(C358,PlayerStats!$B$1:$Z$999,MATCH("xG",PlayerStats!$B$2:$Z$2,0),0),0)</f>
        <v>0</v>
      </c>
      <c r="O358" s="32">
        <f>IFERROR(VLOOKUP(D358,PlayerStats!$B$1:$Z$999,MATCH("xG",PlayerStats!$B$2:$Z$2,0),0),0)</f>
        <v>0</v>
      </c>
      <c r="P358" s="40">
        <f t="shared" si="21"/>
        <v>0</v>
      </c>
      <c r="Q358" s="32">
        <f>IFERROR(VLOOKUP(A358,PlayerStats!$B$1:$Z$999,MATCH("xAG",PlayerStats!$B$2:$Z$2,0),0),0)</f>
        <v>0</v>
      </c>
      <c r="R358" s="32">
        <f>IFERROR(VLOOKUP(B358,PlayerStats!$B$1:$Z$999,MATCH("xAG",PlayerStats!$B$2:$Z$2,0),0),0)</f>
        <v>0</v>
      </c>
      <c r="S358" s="32">
        <f>IFERROR(VLOOKUP(C358,PlayerStats!$B$1:$Z$999,MATCH("xAG",PlayerStats!$B$2:$Z$2,0),0),0)</f>
        <v>0</v>
      </c>
      <c r="T358" s="32">
        <f>IFERROR(VLOOKUP(D358,PlayerStats!$B$1:$Z$999,MATCH("xAG",PlayerStats!$B$2:$Z$2,0),0),0)</f>
        <v>0</v>
      </c>
      <c r="U358" s="40">
        <f t="shared" si="22"/>
        <v>0</v>
      </c>
      <c r="V358" s="42">
        <f t="shared" si="23"/>
        <v>0</v>
      </c>
      <c r="X358" s="43" t="str">
        <f>API!M358&amp;" "&amp;API!V358</f>
        <v>Jarell Quansah</v>
      </c>
      <c r="Y358" s="43">
        <f>API!AC358</f>
        <v>0</v>
      </c>
    </row>
    <row r="359" spans="1:25">
      <c r="A359" s="32" t="str">
        <f>IF([1]FINAL!A359=0,"",[1]FINAL!A359)</f>
        <v>Giulian Biancone</v>
      </c>
      <c r="B359" s="32" t="str">
        <f>IF([1]FINAL!B359=0,"",[1]FINAL!B359)</f>
        <v>Biancone</v>
      </c>
      <c r="C359" s="32" t="str">
        <f>IF([1]FINAL!C359=0,"",[1]FINAL!C359)</f>
        <v/>
      </c>
      <c r="D359" s="32" t="str">
        <f>IF([1]FINAL!D359=0,"",[1]FINAL!D359)</f>
        <v/>
      </c>
      <c r="E359" s="43" t="str">
        <f>[1]FINAL!M359</f>
        <v>NFO</v>
      </c>
      <c r="F359" s="44">
        <f>IFERROR(VLOOKUP($E359,Table2!$B$1:$C$21,MATCH("MP",Table2!$B$1:$C$1,0),0),"")</f>
        <v>1</v>
      </c>
      <c r="G359" s="33">
        <f>IFERROR(VLOOKUP(A359,PlayingTime!$B$1:$Z$999,MATCH("Min",PlayingTime!$B$2:$Z$2,0),0),0)</f>
        <v>0</v>
      </c>
      <c r="H359" s="33">
        <f>IFERROR(VLOOKUP(B359,PlayingTime!$B$1:$Z$999,MATCH("Min",PlayingTime!$B$2:$Z$2,0),0),0)</f>
        <v>0</v>
      </c>
      <c r="I359" s="33">
        <f>IFERROR(VLOOKUP(C359,PlayingTime!$B$1:$Z$999,MATCH("Min",PlayingTime!$B$2:$Z$2,0),0),0)</f>
        <v>0</v>
      </c>
      <c r="J359" s="33">
        <f>IFERROR(VLOOKUP(D359,PlayingTime!$B$1:$Z$999,MATCH("Min",PlayingTime!$B$2:$Z$2,0),0),0)</f>
        <v>0</v>
      </c>
      <c r="K359" s="38">
        <f t="shared" si="20"/>
        <v>0</v>
      </c>
      <c r="L359" s="32">
        <f>IFERROR(VLOOKUP(A359,PlayerStats!$B$1:$Z$999,MATCH("xG",PlayerStats!$B$2:$Z$2,0),0),0)</f>
        <v>0</v>
      </c>
      <c r="M359" s="32">
        <f>IFERROR(VLOOKUP(B359,PlayerStats!$B$1:$Z$999,MATCH("xG",PlayerStats!$B$2:$Z$2,0),0),0)</f>
        <v>0</v>
      </c>
      <c r="N359" s="32">
        <f>IFERROR(VLOOKUP(C359,PlayerStats!$B$1:$Z$999,MATCH("xG",PlayerStats!$B$2:$Z$2,0),0),0)</f>
        <v>0</v>
      </c>
      <c r="O359" s="32">
        <f>IFERROR(VLOOKUP(D359,PlayerStats!$B$1:$Z$999,MATCH("xG",PlayerStats!$B$2:$Z$2,0),0),0)</f>
        <v>0</v>
      </c>
      <c r="P359" s="40">
        <f t="shared" si="21"/>
        <v>0</v>
      </c>
      <c r="Q359" s="32">
        <f>IFERROR(VLOOKUP(A359,PlayerStats!$B$1:$Z$999,MATCH("xAG",PlayerStats!$B$2:$Z$2,0),0),0)</f>
        <v>0</v>
      </c>
      <c r="R359" s="32">
        <f>IFERROR(VLOOKUP(B359,PlayerStats!$B$1:$Z$999,MATCH("xAG",PlayerStats!$B$2:$Z$2,0),0),0)</f>
        <v>0</v>
      </c>
      <c r="S359" s="32">
        <f>IFERROR(VLOOKUP(C359,PlayerStats!$B$1:$Z$999,MATCH("xAG",PlayerStats!$B$2:$Z$2,0),0),0)</f>
        <v>0</v>
      </c>
      <c r="T359" s="32">
        <f>IFERROR(VLOOKUP(D359,PlayerStats!$B$1:$Z$999,MATCH("xAG",PlayerStats!$B$2:$Z$2,0),0),0)</f>
        <v>0</v>
      </c>
      <c r="U359" s="40">
        <f t="shared" si="22"/>
        <v>0</v>
      </c>
      <c r="V359" s="42">
        <f t="shared" si="23"/>
        <v>0</v>
      </c>
      <c r="X359" s="43" t="str">
        <f>API!M359&amp;" "&amp;API!V359</f>
        <v>Bobby Clark</v>
      </c>
      <c r="Y359" s="43">
        <f>API!AC359</f>
        <v>0</v>
      </c>
    </row>
    <row r="360" spans="1:25">
      <c r="A360" s="32" t="str">
        <f>IF([1]FINAL!A360=0,"",[1]FINAL!A360)</f>
        <v>Nathan Redmond</v>
      </c>
      <c r="B360" s="32" t="str">
        <f>IF([1]FINAL!B360=0,"",[1]FINAL!B360)</f>
        <v>Redmond</v>
      </c>
      <c r="C360" s="32" t="str">
        <f>IF([1]FINAL!C360=0,"",[1]FINAL!C360)</f>
        <v/>
      </c>
      <c r="D360" s="32" t="str">
        <f>IF([1]FINAL!D360=0,"",[1]FINAL!D360)</f>
        <v/>
      </c>
      <c r="E360" s="43" t="str">
        <f>[1]FINAL!M360</f>
        <v>BUR</v>
      </c>
      <c r="F360" s="44">
        <f>IFERROR(VLOOKUP($E360,Table2!$B$1:$C$21,MATCH("MP",Table2!$B$1:$C$1,0),0),"")</f>
        <v>1</v>
      </c>
      <c r="G360" s="33">
        <f>IFERROR(VLOOKUP(A360,PlayingTime!$B$1:$Z$999,MATCH("Min",PlayingTime!$B$2:$Z$2,0),0),0)</f>
        <v>1</v>
      </c>
      <c r="H360" s="33">
        <f>IFERROR(VLOOKUP(B360,PlayingTime!$B$1:$Z$999,MATCH("Min",PlayingTime!$B$2:$Z$2,0),0),0)</f>
        <v>0</v>
      </c>
      <c r="I360" s="33">
        <f>IFERROR(VLOOKUP(C360,PlayingTime!$B$1:$Z$999,MATCH("Min",PlayingTime!$B$2:$Z$2,0),0),0)</f>
        <v>0</v>
      </c>
      <c r="J360" s="33">
        <f>IFERROR(VLOOKUP(D360,PlayingTime!$B$1:$Z$999,MATCH("Min",PlayingTime!$B$2:$Z$2,0),0),0)</f>
        <v>0</v>
      </c>
      <c r="K360" s="38">
        <f t="shared" si="20"/>
        <v>1</v>
      </c>
      <c r="L360" s="32">
        <f>IFERROR(VLOOKUP(A360,PlayerStats!$B$1:$Z$999,MATCH("xG",PlayerStats!$B$2:$Z$2,0),0),0)</f>
        <v>0</v>
      </c>
      <c r="M360" s="32">
        <f>IFERROR(VLOOKUP(B360,PlayerStats!$B$1:$Z$999,MATCH("xG",PlayerStats!$B$2:$Z$2,0),0),0)</f>
        <v>0</v>
      </c>
      <c r="N360" s="32">
        <f>IFERROR(VLOOKUP(C360,PlayerStats!$B$1:$Z$999,MATCH("xG",PlayerStats!$B$2:$Z$2,0),0),0)</f>
        <v>0</v>
      </c>
      <c r="O360" s="32">
        <f>IFERROR(VLOOKUP(D360,PlayerStats!$B$1:$Z$999,MATCH("xG",PlayerStats!$B$2:$Z$2,0),0),0)</f>
        <v>0</v>
      </c>
      <c r="P360" s="40">
        <f t="shared" si="21"/>
        <v>0</v>
      </c>
      <c r="Q360" s="32">
        <f>IFERROR(VLOOKUP(A360,PlayerStats!$B$1:$Z$999,MATCH("xAG",PlayerStats!$B$2:$Z$2,0),0),0)</f>
        <v>0</v>
      </c>
      <c r="R360" s="32">
        <f>IFERROR(VLOOKUP(B360,PlayerStats!$B$1:$Z$999,MATCH("xAG",PlayerStats!$B$2:$Z$2,0),0),0)</f>
        <v>0</v>
      </c>
      <c r="S360" s="32">
        <f>IFERROR(VLOOKUP(C360,PlayerStats!$B$1:$Z$999,MATCH("xAG",PlayerStats!$B$2:$Z$2,0),0),0)</f>
        <v>0</v>
      </c>
      <c r="T360" s="32">
        <f>IFERROR(VLOOKUP(D360,PlayerStats!$B$1:$Z$999,MATCH("xAG",PlayerStats!$B$2:$Z$2,0),0),0)</f>
        <v>0</v>
      </c>
      <c r="U360" s="40">
        <f t="shared" si="22"/>
        <v>0</v>
      </c>
      <c r="V360" s="42">
        <f t="shared" si="23"/>
        <v>1</v>
      </c>
      <c r="X360" s="43" t="str">
        <f>API!M360&amp;" "&amp;API!V360</f>
        <v>Ben Doak</v>
      </c>
      <c r="Y360" s="43">
        <f>API!AC360</f>
        <v>1</v>
      </c>
    </row>
    <row r="361" spans="1:25">
      <c r="A361" s="32" t="str">
        <f>IF([1]FINAL!A361=0,"",[1]FINAL!A361)</f>
        <v>Marcus Oliveira Alencar</v>
      </c>
      <c r="B361" s="32" t="str">
        <f>IF([1]FINAL!B361=0,"",[1]FINAL!B361)</f>
        <v>Marquinhos</v>
      </c>
      <c r="C361" s="32" t="str">
        <f>IF([1]FINAL!C361=0,"",[1]FINAL!C361)</f>
        <v/>
      </c>
      <c r="D361" s="32" t="str">
        <f>IF([1]FINAL!D361=0,"",[1]FINAL!D361)</f>
        <v/>
      </c>
      <c r="E361" s="43" t="str">
        <f>[1]FINAL!M361</f>
        <v>ARS</v>
      </c>
      <c r="F361" s="44">
        <f>IFERROR(VLOOKUP($E361,Table2!$B$1:$C$21,MATCH("MP",Table2!$B$1:$C$1,0),0),"")</f>
        <v>1</v>
      </c>
      <c r="G361" s="33">
        <f>IFERROR(VLOOKUP(A361,PlayingTime!$B$1:$Z$999,MATCH("Min",PlayingTime!$B$2:$Z$2,0),0),0)</f>
        <v>0</v>
      </c>
      <c r="H361" s="33">
        <f>IFERROR(VLOOKUP(B361,PlayingTime!$B$1:$Z$999,MATCH("Min",PlayingTime!$B$2:$Z$2,0),0),0)</f>
        <v>0</v>
      </c>
      <c r="I361" s="33">
        <f>IFERROR(VLOOKUP(C361,PlayingTime!$B$1:$Z$999,MATCH("Min",PlayingTime!$B$2:$Z$2,0),0),0)</f>
        <v>0</v>
      </c>
      <c r="J361" s="33">
        <f>IFERROR(VLOOKUP(D361,PlayingTime!$B$1:$Z$999,MATCH("Min",PlayingTime!$B$2:$Z$2,0),0),0)</f>
        <v>0</v>
      </c>
      <c r="K361" s="38">
        <f t="shared" si="20"/>
        <v>0</v>
      </c>
      <c r="L361" s="32">
        <f>IFERROR(VLOOKUP(A361,PlayerStats!$B$1:$Z$999,MATCH("xG",PlayerStats!$B$2:$Z$2,0),0),0)</f>
        <v>0</v>
      </c>
      <c r="M361" s="32">
        <f>IFERROR(VLOOKUP(B361,PlayerStats!$B$1:$Z$999,MATCH("xG",PlayerStats!$B$2:$Z$2,0),0),0)</f>
        <v>0</v>
      </c>
      <c r="N361" s="32">
        <f>IFERROR(VLOOKUP(C361,PlayerStats!$B$1:$Z$999,MATCH("xG",PlayerStats!$B$2:$Z$2,0),0),0)</f>
        <v>0</v>
      </c>
      <c r="O361" s="32">
        <f>IFERROR(VLOOKUP(D361,PlayerStats!$B$1:$Z$999,MATCH("xG",PlayerStats!$B$2:$Z$2,0),0),0)</f>
        <v>0</v>
      </c>
      <c r="P361" s="40">
        <f t="shared" si="21"/>
        <v>0</v>
      </c>
      <c r="Q361" s="32">
        <f>IFERROR(VLOOKUP(A361,PlayerStats!$B$1:$Z$999,MATCH("xAG",PlayerStats!$B$2:$Z$2,0),0),0)</f>
        <v>0</v>
      </c>
      <c r="R361" s="32">
        <f>IFERROR(VLOOKUP(B361,PlayerStats!$B$1:$Z$999,MATCH("xAG",PlayerStats!$B$2:$Z$2,0),0),0)</f>
        <v>0</v>
      </c>
      <c r="S361" s="32">
        <f>IFERROR(VLOOKUP(C361,PlayerStats!$B$1:$Z$999,MATCH("xAG",PlayerStats!$B$2:$Z$2,0),0),0)</f>
        <v>0</v>
      </c>
      <c r="T361" s="32">
        <f>IFERROR(VLOOKUP(D361,PlayerStats!$B$1:$Z$999,MATCH("xAG",PlayerStats!$B$2:$Z$2,0),0),0)</f>
        <v>0</v>
      </c>
      <c r="U361" s="40">
        <f t="shared" si="22"/>
        <v>0</v>
      </c>
      <c r="V361" s="42">
        <f t="shared" si="23"/>
        <v>0</v>
      </c>
      <c r="X361" s="43" t="str">
        <f>API!M361&amp;" "&amp;API!V361</f>
        <v>James McConnell</v>
      </c>
      <c r="Y361" s="43">
        <f>API!AC361</f>
        <v>0</v>
      </c>
    </row>
    <row r="362" spans="1:25">
      <c r="A362" s="32" t="str">
        <f>IF([1]FINAL!A362=0,"",[1]FINAL!A362)</f>
        <v>Emiliano Marcondes</v>
      </c>
      <c r="B362" s="32" t="str">
        <f>IF([1]FINAL!B362=0,"",[1]FINAL!B362)</f>
        <v>Marcondes</v>
      </c>
      <c r="C362" s="32" t="str">
        <f>IF([1]FINAL!C362=0,"",[1]FINAL!C362)</f>
        <v/>
      </c>
      <c r="D362" s="32" t="str">
        <f>IF([1]FINAL!D362=0,"",[1]FINAL!D362)</f>
        <v/>
      </c>
      <c r="E362" s="43" t="str">
        <f>[1]FINAL!M362</f>
        <v>BOU</v>
      </c>
      <c r="F362" s="44">
        <f>IFERROR(VLOOKUP($E362,Table2!$B$1:$C$21,MATCH("MP",Table2!$B$1:$C$1,0),0),"")</f>
        <v>1</v>
      </c>
      <c r="G362" s="33">
        <f>IFERROR(VLOOKUP(A362,PlayingTime!$B$1:$Z$999,MATCH("Min",PlayingTime!$B$2:$Z$2,0),0),0)</f>
        <v>0</v>
      </c>
      <c r="H362" s="33">
        <f>IFERROR(VLOOKUP(B362,PlayingTime!$B$1:$Z$999,MATCH("Min",PlayingTime!$B$2:$Z$2,0),0),0)</f>
        <v>0</v>
      </c>
      <c r="I362" s="33">
        <f>IFERROR(VLOOKUP(C362,PlayingTime!$B$1:$Z$999,MATCH("Min",PlayingTime!$B$2:$Z$2,0),0),0)</f>
        <v>0</v>
      </c>
      <c r="J362" s="33">
        <f>IFERROR(VLOOKUP(D362,PlayingTime!$B$1:$Z$999,MATCH("Min",PlayingTime!$B$2:$Z$2,0),0),0)</f>
        <v>0</v>
      </c>
      <c r="K362" s="38">
        <f t="shared" si="20"/>
        <v>0</v>
      </c>
      <c r="L362" s="32">
        <f>IFERROR(VLOOKUP(A362,PlayerStats!$B$1:$Z$999,MATCH("xG",PlayerStats!$B$2:$Z$2,0),0),0)</f>
        <v>0</v>
      </c>
      <c r="M362" s="32">
        <f>IFERROR(VLOOKUP(B362,PlayerStats!$B$1:$Z$999,MATCH("xG",PlayerStats!$B$2:$Z$2,0),0),0)</f>
        <v>0</v>
      </c>
      <c r="N362" s="32">
        <f>IFERROR(VLOOKUP(C362,PlayerStats!$B$1:$Z$999,MATCH("xG",PlayerStats!$B$2:$Z$2,0),0),0)</f>
        <v>0</v>
      </c>
      <c r="O362" s="32">
        <f>IFERROR(VLOOKUP(D362,PlayerStats!$B$1:$Z$999,MATCH("xG",PlayerStats!$B$2:$Z$2,0),0),0)</f>
        <v>0</v>
      </c>
      <c r="P362" s="40">
        <f t="shared" si="21"/>
        <v>0</v>
      </c>
      <c r="Q362" s="32">
        <f>IFERROR(VLOOKUP(A362,PlayerStats!$B$1:$Z$999,MATCH("xAG",PlayerStats!$B$2:$Z$2,0),0),0)</f>
        <v>0</v>
      </c>
      <c r="R362" s="32">
        <f>IFERROR(VLOOKUP(B362,PlayerStats!$B$1:$Z$999,MATCH("xAG",PlayerStats!$B$2:$Z$2,0),0),0)</f>
        <v>0</v>
      </c>
      <c r="S362" s="32">
        <f>IFERROR(VLOOKUP(C362,PlayerStats!$B$1:$Z$999,MATCH("xAG",PlayerStats!$B$2:$Z$2,0),0),0)</f>
        <v>0</v>
      </c>
      <c r="T362" s="32">
        <f>IFERROR(VLOOKUP(D362,PlayerStats!$B$1:$Z$999,MATCH("xAG",PlayerStats!$B$2:$Z$2,0),0),0)</f>
        <v>0</v>
      </c>
      <c r="U362" s="40">
        <f t="shared" si="22"/>
        <v>0</v>
      </c>
      <c r="V362" s="42">
        <f t="shared" si="23"/>
        <v>0</v>
      </c>
      <c r="X362" s="43" t="str">
        <f>API!M362&amp;" "&amp;API!V362</f>
        <v>Marvelous Nakamba</v>
      </c>
      <c r="Y362" s="43">
        <f>API!AC362</f>
        <v>2</v>
      </c>
    </row>
    <row r="363" spans="1:25">
      <c r="A363" s="32" t="str">
        <f>IF([1]FINAL!A363=0,"",[1]FINAL!A363)</f>
        <v>Nathan Redmond</v>
      </c>
      <c r="B363" s="32" t="str">
        <f>IF([1]FINAL!B363=0,"",[1]FINAL!B363)</f>
        <v>Redmond</v>
      </c>
      <c r="C363" s="32" t="str">
        <f>IF([1]FINAL!C363=0,"",[1]FINAL!C363)</f>
        <v/>
      </c>
      <c r="D363" s="32" t="str">
        <f>IF([1]FINAL!D363=0,"",[1]FINAL!D363)</f>
        <v/>
      </c>
      <c r="E363" s="43" t="str">
        <f>[1]FINAL!M363</f>
        <v>BUR</v>
      </c>
      <c r="F363" s="44">
        <f>IFERROR(VLOOKUP($E363,Table2!$B$1:$C$21,MATCH("MP",Table2!$B$1:$C$1,0),0),"")</f>
        <v>1</v>
      </c>
      <c r="G363" s="33">
        <f>IFERROR(VLOOKUP(A363,PlayingTime!$B$1:$Z$999,MATCH("Min",PlayingTime!$B$2:$Z$2,0),0),0)</f>
        <v>1</v>
      </c>
      <c r="H363" s="33">
        <f>IFERROR(VLOOKUP(B363,PlayingTime!$B$1:$Z$999,MATCH("Min",PlayingTime!$B$2:$Z$2,0),0),0)</f>
        <v>0</v>
      </c>
      <c r="I363" s="33">
        <f>IFERROR(VLOOKUP(C363,PlayingTime!$B$1:$Z$999,MATCH("Min",PlayingTime!$B$2:$Z$2,0),0),0)</f>
        <v>0</v>
      </c>
      <c r="J363" s="33">
        <f>IFERROR(VLOOKUP(D363,PlayingTime!$B$1:$Z$999,MATCH("Min",PlayingTime!$B$2:$Z$2,0),0),0)</f>
        <v>0</v>
      </c>
      <c r="K363" s="38">
        <f t="shared" si="20"/>
        <v>1</v>
      </c>
      <c r="L363" s="32">
        <f>IFERROR(VLOOKUP(A363,PlayerStats!$B$1:$Z$999,MATCH("xG",PlayerStats!$B$2:$Z$2,0),0),0)</f>
        <v>0</v>
      </c>
      <c r="M363" s="32">
        <f>IFERROR(VLOOKUP(B363,PlayerStats!$B$1:$Z$999,MATCH("xG",PlayerStats!$B$2:$Z$2,0),0),0)</f>
        <v>0</v>
      </c>
      <c r="N363" s="32">
        <f>IFERROR(VLOOKUP(C363,PlayerStats!$B$1:$Z$999,MATCH("xG",PlayerStats!$B$2:$Z$2,0),0),0)</f>
        <v>0</v>
      </c>
      <c r="O363" s="32">
        <f>IFERROR(VLOOKUP(D363,PlayerStats!$B$1:$Z$999,MATCH("xG",PlayerStats!$B$2:$Z$2,0),0),0)</f>
        <v>0</v>
      </c>
      <c r="P363" s="40">
        <f t="shared" si="21"/>
        <v>0</v>
      </c>
      <c r="Q363" s="32">
        <f>IFERROR(VLOOKUP(A363,PlayerStats!$B$1:$Z$999,MATCH("xAG",PlayerStats!$B$2:$Z$2,0),0),0)</f>
        <v>0</v>
      </c>
      <c r="R363" s="32">
        <f>IFERROR(VLOOKUP(B363,PlayerStats!$B$1:$Z$999,MATCH("xAG",PlayerStats!$B$2:$Z$2,0),0),0)</f>
        <v>0</v>
      </c>
      <c r="S363" s="32">
        <f>IFERROR(VLOOKUP(C363,PlayerStats!$B$1:$Z$999,MATCH("xAG",PlayerStats!$B$2:$Z$2,0),0),0)</f>
        <v>0</v>
      </c>
      <c r="T363" s="32">
        <f>IFERROR(VLOOKUP(D363,PlayerStats!$B$1:$Z$999,MATCH("xAG",PlayerStats!$B$2:$Z$2,0),0),0)</f>
        <v>0</v>
      </c>
      <c r="U363" s="40">
        <f t="shared" si="22"/>
        <v>0</v>
      </c>
      <c r="V363" s="42">
        <f t="shared" si="23"/>
        <v>1</v>
      </c>
      <c r="X363" s="43" t="str">
        <f>API!M363&amp;" "&amp;API!V363</f>
        <v>Elijah Adebayo</v>
      </c>
      <c r="Y363" s="43">
        <f>API!AC363</f>
        <v>2</v>
      </c>
    </row>
    <row r="364" spans="1:25">
      <c r="A364" s="32" t="str">
        <f>IF([1]FINAL!A364=0,"",[1]FINAL!A364)</f>
        <v>Tyrese Francois</v>
      </c>
      <c r="B364" s="32" t="str">
        <f>IF([1]FINAL!B364=0,"",[1]FINAL!B364)</f>
        <v>Francois</v>
      </c>
      <c r="C364" s="32" t="str">
        <f>IF([1]FINAL!C364=0,"",[1]FINAL!C364)</f>
        <v/>
      </c>
      <c r="D364" s="32" t="str">
        <f>IF([1]FINAL!D364=0,"",[1]FINAL!D364)</f>
        <v/>
      </c>
      <c r="E364" s="43" t="str">
        <f>[1]FINAL!M364</f>
        <v>FUL</v>
      </c>
      <c r="F364" s="44">
        <f>IFERROR(VLOOKUP($E364,Table2!$B$1:$C$21,MATCH("MP",Table2!$B$1:$C$1,0),0),"")</f>
        <v>1</v>
      </c>
      <c r="G364" s="33">
        <f>IFERROR(VLOOKUP(A364,PlayingTime!$B$1:$Z$999,MATCH("Min",PlayingTime!$B$2:$Z$2,0),0),0)</f>
        <v>0</v>
      </c>
      <c r="H364" s="33">
        <f>IFERROR(VLOOKUP(B364,PlayingTime!$B$1:$Z$999,MATCH("Min",PlayingTime!$B$2:$Z$2,0),0),0)</f>
        <v>0</v>
      </c>
      <c r="I364" s="33">
        <f>IFERROR(VLOOKUP(C364,PlayingTime!$B$1:$Z$999,MATCH("Min",PlayingTime!$B$2:$Z$2,0),0),0)</f>
        <v>0</v>
      </c>
      <c r="J364" s="33">
        <f>IFERROR(VLOOKUP(D364,PlayingTime!$B$1:$Z$999,MATCH("Min",PlayingTime!$B$2:$Z$2,0),0),0)</f>
        <v>0</v>
      </c>
      <c r="K364" s="38">
        <f t="shared" si="20"/>
        <v>0</v>
      </c>
      <c r="L364" s="32">
        <f>IFERROR(VLOOKUP(A364,PlayerStats!$B$1:$Z$999,MATCH("xG",PlayerStats!$B$2:$Z$2,0),0),0)</f>
        <v>0</v>
      </c>
      <c r="M364" s="32">
        <f>IFERROR(VLOOKUP(B364,PlayerStats!$B$1:$Z$999,MATCH("xG",PlayerStats!$B$2:$Z$2,0),0),0)</f>
        <v>0</v>
      </c>
      <c r="N364" s="32">
        <f>IFERROR(VLOOKUP(C364,PlayerStats!$B$1:$Z$999,MATCH("xG",PlayerStats!$B$2:$Z$2,0),0),0)</f>
        <v>0</v>
      </c>
      <c r="O364" s="32">
        <f>IFERROR(VLOOKUP(D364,PlayerStats!$B$1:$Z$999,MATCH("xG",PlayerStats!$B$2:$Z$2,0),0),0)</f>
        <v>0</v>
      </c>
      <c r="P364" s="40">
        <f t="shared" si="21"/>
        <v>0</v>
      </c>
      <c r="Q364" s="32">
        <f>IFERROR(VLOOKUP(A364,PlayerStats!$B$1:$Z$999,MATCH("xAG",PlayerStats!$B$2:$Z$2,0),0),0)</f>
        <v>0</v>
      </c>
      <c r="R364" s="32">
        <f>IFERROR(VLOOKUP(B364,PlayerStats!$B$1:$Z$999,MATCH("xAG",PlayerStats!$B$2:$Z$2,0),0),0)</f>
        <v>0</v>
      </c>
      <c r="S364" s="32">
        <f>IFERROR(VLOOKUP(C364,PlayerStats!$B$1:$Z$999,MATCH("xAG",PlayerStats!$B$2:$Z$2,0),0),0)</f>
        <v>0</v>
      </c>
      <c r="T364" s="32">
        <f>IFERROR(VLOOKUP(D364,PlayerStats!$B$1:$Z$999,MATCH("xAG",PlayerStats!$B$2:$Z$2,0),0),0)</f>
        <v>0</v>
      </c>
      <c r="U364" s="40">
        <f t="shared" si="22"/>
        <v>0</v>
      </c>
      <c r="V364" s="42">
        <f t="shared" si="23"/>
        <v>0</v>
      </c>
      <c r="X364" s="43" t="str">
        <f>API!M364&amp;" "&amp;API!V364</f>
        <v>Mads Juel Andersen</v>
      </c>
      <c r="Y364" s="43">
        <f>API!AC364</f>
        <v>0</v>
      </c>
    </row>
    <row r="365" spans="1:25">
      <c r="A365" s="32" t="str">
        <f>IF([1]FINAL!A365=0,"",[1]FINAL!A365)</f>
        <v>Emil Krafth</v>
      </c>
      <c r="B365" s="32" t="str">
        <f>IF([1]FINAL!B365=0,"",[1]FINAL!B365)</f>
        <v>Krafth</v>
      </c>
      <c r="C365" s="32" t="str">
        <f>IF([1]FINAL!C365=0,"",[1]FINAL!C365)</f>
        <v/>
      </c>
      <c r="D365" s="32" t="str">
        <f>IF([1]FINAL!D365=0,"",[1]FINAL!D365)</f>
        <v/>
      </c>
      <c r="E365" s="43" t="str">
        <f>[1]FINAL!M365</f>
        <v>NEW</v>
      </c>
      <c r="F365" s="44">
        <f>IFERROR(VLOOKUP($E365,Table2!$B$1:$C$21,MATCH("MP",Table2!$B$1:$C$1,0),0),"")</f>
        <v>1</v>
      </c>
      <c r="G365" s="33">
        <f>IFERROR(VLOOKUP(A365,PlayingTime!$B$1:$Z$999,MATCH("Min",PlayingTime!$B$2:$Z$2,0),0),0)</f>
        <v>0</v>
      </c>
      <c r="H365" s="33">
        <f>IFERROR(VLOOKUP(B365,PlayingTime!$B$1:$Z$999,MATCH("Min",PlayingTime!$B$2:$Z$2,0),0),0)</f>
        <v>0</v>
      </c>
      <c r="I365" s="33">
        <f>IFERROR(VLOOKUP(C365,PlayingTime!$B$1:$Z$999,MATCH("Min",PlayingTime!$B$2:$Z$2,0),0),0)</f>
        <v>0</v>
      </c>
      <c r="J365" s="33">
        <f>IFERROR(VLOOKUP(D365,PlayingTime!$B$1:$Z$999,MATCH("Min",PlayingTime!$B$2:$Z$2,0),0),0)</f>
        <v>0</v>
      </c>
      <c r="K365" s="38">
        <f t="shared" si="20"/>
        <v>0</v>
      </c>
      <c r="L365" s="32">
        <f>IFERROR(VLOOKUP(A365,PlayerStats!$B$1:$Z$999,MATCH("xG",PlayerStats!$B$2:$Z$2,0),0),0)</f>
        <v>0</v>
      </c>
      <c r="M365" s="32">
        <f>IFERROR(VLOOKUP(B365,PlayerStats!$B$1:$Z$999,MATCH("xG",PlayerStats!$B$2:$Z$2,0),0),0)</f>
        <v>0</v>
      </c>
      <c r="N365" s="32">
        <f>IFERROR(VLOOKUP(C365,PlayerStats!$B$1:$Z$999,MATCH("xG",PlayerStats!$B$2:$Z$2,0),0),0)</f>
        <v>0</v>
      </c>
      <c r="O365" s="32">
        <f>IFERROR(VLOOKUP(D365,PlayerStats!$B$1:$Z$999,MATCH("xG",PlayerStats!$B$2:$Z$2,0),0),0)</f>
        <v>0</v>
      </c>
      <c r="P365" s="40">
        <f t="shared" si="21"/>
        <v>0</v>
      </c>
      <c r="Q365" s="32">
        <f>IFERROR(VLOOKUP(A365,PlayerStats!$B$1:$Z$999,MATCH("xAG",PlayerStats!$B$2:$Z$2,0),0),0)</f>
        <v>0</v>
      </c>
      <c r="R365" s="32">
        <f>IFERROR(VLOOKUP(B365,PlayerStats!$B$1:$Z$999,MATCH("xAG",PlayerStats!$B$2:$Z$2,0),0),0)</f>
        <v>0</v>
      </c>
      <c r="S365" s="32">
        <f>IFERROR(VLOOKUP(C365,PlayerStats!$B$1:$Z$999,MATCH("xAG",PlayerStats!$B$2:$Z$2,0),0),0)</f>
        <v>0</v>
      </c>
      <c r="T365" s="32">
        <f>IFERROR(VLOOKUP(D365,PlayerStats!$B$1:$Z$999,MATCH("xAG",PlayerStats!$B$2:$Z$2,0),0),0)</f>
        <v>0</v>
      </c>
      <c r="U365" s="40">
        <f t="shared" si="22"/>
        <v>0</v>
      </c>
      <c r="V365" s="42">
        <f t="shared" si="23"/>
        <v>0</v>
      </c>
      <c r="X365" s="43" t="str">
        <f>API!M365&amp;" "&amp;API!V365</f>
        <v>Amari'i Bell</v>
      </c>
      <c r="Y365" s="43">
        <f>API!AC365</f>
        <v>0</v>
      </c>
    </row>
    <row r="366" spans="1:25">
      <c r="A366" s="32" t="str">
        <f>IF([1]FINAL!A366=0,"",[1]FINAL!A366)</f>
        <v>Alex Mighten</v>
      </c>
      <c r="B366" s="32" t="str">
        <f>IF([1]FINAL!B366=0,"",[1]FINAL!B366)</f>
        <v>Mighten</v>
      </c>
      <c r="C366" s="32" t="str">
        <f>IF([1]FINAL!C366=0,"",[1]FINAL!C366)</f>
        <v/>
      </c>
      <c r="D366" s="32" t="str">
        <f>IF([1]FINAL!D366=0,"",[1]FINAL!D366)</f>
        <v/>
      </c>
      <c r="E366" s="43" t="str">
        <f>[1]FINAL!M366</f>
        <v>NFO</v>
      </c>
      <c r="F366" s="44">
        <f>IFERROR(VLOOKUP($E366,Table2!$B$1:$C$21,MATCH("MP",Table2!$B$1:$C$1,0),0),"")</f>
        <v>1</v>
      </c>
      <c r="G366" s="33">
        <f>IFERROR(VLOOKUP(A366,PlayingTime!$B$1:$Z$999,MATCH("Min",PlayingTime!$B$2:$Z$2,0),0),0)</f>
        <v>0</v>
      </c>
      <c r="H366" s="33">
        <f>IFERROR(VLOOKUP(B366,PlayingTime!$B$1:$Z$999,MATCH("Min",PlayingTime!$B$2:$Z$2,0),0),0)</f>
        <v>0</v>
      </c>
      <c r="I366" s="33">
        <f>IFERROR(VLOOKUP(C366,PlayingTime!$B$1:$Z$999,MATCH("Min",PlayingTime!$B$2:$Z$2,0),0),0)</f>
        <v>0</v>
      </c>
      <c r="J366" s="33">
        <f>IFERROR(VLOOKUP(D366,PlayingTime!$B$1:$Z$999,MATCH("Min",PlayingTime!$B$2:$Z$2,0),0),0)</f>
        <v>0</v>
      </c>
      <c r="K366" s="38">
        <f t="shared" si="20"/>
        <v>0</v>
      </c>
      <c r="L366" s="32">
        <f>IFERROR(VLOOKUP(A366,PlayerStats!$B$1:$Z$999,MATCH("xG",PlayerStats!$B$2:$Z$2,0),0),0)</f>
        <v>0</v>
      </c>
      <c r="M366" s="32">
        <f>IFERROR(VLOOKUP(B366,PlayerStats!$B$1:$Z$999,MATCH("xG",PlayerStats!$B$2:$Z$2,0),0),0)</f>
        <v>0</v>
      </c>
      <c r="N366" s="32">
        <f>IFERROR(VLOOKUP(C366,PlayerStats!$B$1:$Z$999,MATCH("xG",PlayerStats!$B$2:$Z$2,0),0),0)</f>
        <v>0</v>
      </c>
      <c r="O366" s="32">
        <f>IFERROR(VLOOKUP(D366,PlayerStats!$B$1:$Z$999,MATCH("xG",PlayerStats!$B$2:$Z$2,0),0),0)</f>
        <v>0</v>
      </c>
      <c r="P366" s="40">
        <f t="shared" si="21"/>
        <v>0</v>
      </c>
      <c r="Q366" s="32">
        <f>IFERROR(VLOOKUP(A366,PlayerStats!$B$1:$Z$999,MATCH("xAG",PlayerStats!$B$2:$Z$2,0),0),0)</f>
        <v>0</v>
      </c>
      <c r="R366" s="32">
        <f>IFERROR(VLOOKUP(B366,PlayerStats!$B$1:$Z$999,MATCH("xAG",PlayerStats!$B$2:$Z$2,0),0),0)</f>
        <v>0</v>
      </c>
      <c r="S366" s="32">
        <f>IFERROR(VLOOKUP(C366,PlayerStats!$B$1:$Z$999,MATCH("xAG",PlayerStats!$B$2:$Z$2,0),0),0)</f>
        <v>0</v>
      </c>
      <c r="T366" s="32">
        <f>IFERROR(VLOOKUP(D366,PlayerStats!$B$1:$Z$999,MATCH("xAG",PlayerStats!$B$2:$Z$2,0),0),0)</f>
        <v>0</v>
      </c>
      <c r="U366" s="40">
        <f t="shared" si="22"/>
        <v>0</v>
      </c>
      <c r="V366" s="42">
        <f t="shared" si="23"/>
        <v>0</v>
      </c>
      <c r="X366" s="43" t="str">
        <f>API!M366&amp;" "&amp;API!V366</f>
        <v>Luke Berry</v>
      </c>
      <c r="Y366" s="43">
        <f>API!AC366</f>
        <v>1</v>
      </c>
    </row>
    <row r="367" spans="1:25">
      <c r="A367" s="32" t="str">
        <f>IF([1]FINAL!A367=0,"",[1]FINAL!A367)</f>
        <v>Conor Coventry</v>
      </c>
      <c r="B367" s="32" t="str">
        <f>IF([1]FINAL!B367=0,"",[1]FINAL!B367)</f>
        <v>Coventry</v>
      </c>
      <c r="C367" s="32" t="str">
        <f>IF([1]FINAL!C367=0,"",[1]FINAL!C367)</f>
        <v/>
      </c>
      <c r="D367" s="32" t="str">
        <f>IF([1]FINAL!D367=0,"",[1]FINAL!D367)</f>
        <v/>
      </c>
      <c r="E367" s="43" t="str">
        <f>[1]FINAL!M367</f>
        <v>WHU</v>
      </c>
      <c r="F367" s="44">
        <f>IFERROR(VLOOKUP($E367,Table2!$B$1:$C$21,MATCH("MP",Table2!$B$1:$C$1,0),0),"")</f>
        <v>1</v>
      </c>
      <c r="G367" s="33">
        <f>IFERROR(VLOOKUP(A367,PlayingTime!$B$1:$Z$999,MATCH("Min",PlayingTime!$B$2:$Z$2,0),0),0)</f>
        <v>0</v>
      </c>
      <c r="H367" s="33">
        <f>IFERROR(VLOOKUP(B367,PlayingTime!$B$1:$Z$999,MATCH("Min",PlayingTime!$B$2:$Z$2,0),0),0)</f>
        <v>0</v>
      </c>
      <c r="I367" s="33">
        <f>IFERROR(VLOOKUP(C367,PlayingTime!$B$1:$Z$999,MATCH("Min",PlayingTime!$B$2:$Z$2,0),0),0)</f>
        <v>0</v>
      </c>
      <c r="J367" s="33">
        <f>IFERROR(VLOOKUP(D367,PlayingTime!$B$1:$Z$999,MATCH("Min",PlayingTime!$B$2:$Z$2,0),0),0)</f>
        <v>0</v>
      </c>
      <c r="K367" s="38">
        <f t="shared" si="20"/>
        <v>0</v>
      </c>
      <c r="L367" s="32">
        <f>IFERROR(VLOOKUP(A367,PlayerStats!$B$1:$Z$999,MATCH("xG",PlayerStats!$B$2:$Z$2,0),0),0)</f>
        <v>0</v>
      </c>
      <c r="M367" s="32">
        <f>IFERROR(VLOOKUP(B367,PlayerStats!$B$1:$Z$999,MATCH("xG",PlayerStats!$B$2:$Z$2,0),0),0)</f>
        <v>0</v>
      </c>
      <c r="N367" s="32">
        <f>IFERROR(VLOOKUP(C367,PlayerStats!$B$1:$Z$999,MATCH("xG",PlayerStats!$B$2:$Z$2,0),0),0)</f>
        <v>0</v>
      </c>
      <c r="O367" s="32">
        <f>IFERROR(VLOOKUP(D367,PlayerStats!$B$1:$Z$999,MATCH("xG",PlayerStats!$B$2:$Z$2,0),0),0)</f>
        <v>0</v>
      </c>
      <c r="P367" s="40">
        <f t="shared" si="21"/>
        <v>0</v>
      </c>
      <c r="Q367" s="32">
        <f>IFERROR(VLOOKUP(A367,PlayerStats!$B$1:$Z$999,MATCH("xAG",PlayerStats!$B$2:$Z$2,0),0),0)</f>
        <v>0</v>
      </c>
      <c r="R367" s="32">
        <f>IFERROR(VLOOKUP(B367,PlayerStats!$B$1:$Z$999,MATCH("xAG",PlayerStats!$B$2:$Z$2,0),0),0)</f>
        <v>0</v>
      </c>
      <c r="S367" s="32">
        <f>IFERROR(VLOOKUP(C367,PlayerStats!$B$1:$Z$999,MATCH("xAG",PlayerStats!$B$2:$Z$2,0),0),0)</f>
        <v>0</v>
      </c>
      <c r="T367" s="32">
        <f>IFERROR(VLOOKUP(D367,PlayerStats!$B$1:$Z$999,MATCH("xAG",PlayerStats!$B$2:$Z$2,0),0),0)</f>
        <v>0</v>
      </c>
      <c r="U367" s="40">
        <f t="shared" si="22"/>
        <v>0</v>
      </c>
      <c r="V367" s="42">
        <f t="shared" si="23"/>
        <v>0</v>
      </c>
      <c r="X367" s="43" t="str">
        <f>API!M367&amp;" "&amp;API!V367</f>
        <v>Reece Burke</v>
      </c>
      <c r="Y367" s="43">
        <f>API!AC367</f>
        <v>0</v>
      </c>
    </row>
    <row r="368" spans="1:25">
      <c r="A368" s="32" t="str">
        <f>IF([1]FINAL!A368=0,"",[1]FINAL!A368)</f>
        <v>Enock Agyei</v>
      </c>
      <c r="B368" s="32" t="str">
        <f>IF([1]FINAL!B368=0,"",[1]FINAL!B368)</f>
        <v>Agyei</v>
      </c>
      <c r="C368" s="32" t="str">
        <f>IF([1]FINAL!C368=0,"",[1]FINAL!C368)</f>
        <v/>
      </c>
      <c r="D368" s="32" t="str">
        <f>IF([1]FINAL!D368=0,"",[1]FINAL!D368)</f>
        <v/>
      </c>
      <c r="E368" s="43" t="str">
        <f>[1]FINAL!M368</f>
        <v>BUR</v>
      </c>
      <c r="F368" s="44">
        <f>IFERROR(VLOOKUP($E368,Table2!$B$1:$C$21,MATCH("MP",Table2!$B$1:$C$1,0),0),"")</f>
        <v>1</v>
      </c>
      <c r="G368" s="33">
        <f>IFERROR(VLOOKUP(A368,PlayingTime!$B$1:$Z$999,MATCH("Min",PlayingTime!$B$2:$Z$2,0),0),0)</f>
        <v>0</v>
      </c>
      <c r="H368" s="33">
        <f>IFERROR(VLOOKUP(B368,PlayingTime!$B$1:$Z$999,MATCH("Min",PlayingTime!$B$2:$Z$2,0),0),0)</f>
        <v>0</v>
      </c>
      <c r="I368" s="33">
        <f>IFERROR(VLOOKUP(C368,PlayingTime!$B$1:$Z$999,MATCH("Min",PlayingTime!$B$2:$Z$2,0),0),0)</f>
        <v>0</v>
      </c>
      <c r="J368" s="33">
        <f>IFERROR(VLOOKUP(D368,PlayingTime!$B$1:$Z$999,MATCH("Min",PlayingTime!$B$2:$Z$2,0),0),0)</f>
        <v>0</v>
      </c>
      <c r="K368" s="38">
        <f t="shared" si="20"/>
        <v>0</v>
      </c>
      <c r="L368" s="32">
        <f>IFERROR(VLOOKUP(A368,PlayerStats!$B$1:$Z$999,MATCH("xG",PlayerStats!$B$2:$Z$2,0),0),0)</f>
        <v>0</v>
      </c>
      <c r="M368" s="32">
        <f>IFERROR(VLOOKUP(B368,PlayerStats!$B$1:$Z$999,MATCH("xG",PlayerStats!$B$2:$Z$2,0),0),0)</f>
        <v>0</v>
      </c>
      <c r="N368" s="32">
        <f>IFERROR(VLOOKUP(C368,PlayerStats!$B$1:$Z$999,MATCH("xG",PlayerStats!$B$2:$Z$2,0),0),0)</f>
        <v>0</v>
      </c>
      <c r="O368" s="32">
        <f>IFERROR(VLOOKUP(D368,PlayerStats!$B$1:$Z$999,MATCH("xG",PlayerStats!$B$2:$Z$2,0),0),0)</f>
        <v>0</v>
      </c>
      <c r="P368" s="40">
        <f t="shared" si="21"/>
        <v>0</v>
      </c>
      <c r="Q368" s="32">
        <f>IFERROR(VLOOKUP(A368,PlayerStats!$B$1:$Z$999,MATCH("xAG",PlayerStats!$B$2:$Z$2,0),0),0)</f>
        <v>0</v>
      </c>
      <c r="R368" s="32">
        <f>IFERROR(VLOOKUP(B368,PlayerStats!$B$1:$Z$999,MATCH("xAG",PlayerStats!$B$2:$Z$2,0),0),0)</f>
        <v>0</v>
      </c>
      <c r="S368" s="32">
        <f>IFERROR(VLOOKUP(C368,PlayerStats!$B$1:$Z$999,MATCH("xAG",PlayerStats!$B$2:$Z$2,0),0),0)</f>
        <v>0</v>
      </c>
      <c r="T368" s="32">
        <f>IFERROR(VLOOKUP(D368,PlayerStats!$B$1:$Z$999,MATCH("xAG",PlayerStats!$B$2:$Z$2,0),0),0)</f>
        <v>0</v>
      </c>
      <c r="U368" s="40">
        <f t="shared" si="22"/>
        <v>0</v>
      </c>
      <c r="V368" s="42">
        <f t="shared" si="23"/>
        <v>0</v>
      </c>
      <c r="X368" s="43" t="str">
        <f>API!M368&amp;" "&amp;API!V368</f>
        <v>Allan Campbell</v>
      </c>
      <c r="Y368" s="43">
        <f>API!AC368</f>
        <v>0</v>
      </c>
    </row>
    <row r="369" spans="1:25">
      <c r="A369" s="32" t="str">
        <f>IF([1]FINAL!A369=0,"",[1]FINAL!A369)</f>
        <v>Ameen Al-Dakhil</v>
      </c>
      <c r="B369" s="32" t="str">
        <f>IF([1]FINAL!B369=0,"",[1]FINAL!B369)</f>
        <v>Al-Dakhil</v>
      </c>
      <c r="C369" s="32" t="str">
        <f>IF([1]FINAL!C369=0,"",[1]FINAL!C369)</f>
        <v/>
      </c>
      <c r="D369" s="32" t="str">
        <f>IF([1]FINAL!D369=0,"",[1]FINAL!D369)</f>
        <v/>
      </c>
      <c r="E369" s="43" t="str">
        <f>[1]FINAL!M369</f>
        <v>BUR</v>
      </c>
      <c r="F369" s="44">
        <f>IFERROR(VLOOKUP($E369,Table2!$B$1:$C$21,MATCH("MP",Table2!$B$1:$C$1,0),0),"")</f>
        <v>1</v>
      </c>
      <c r="G369" s="33">
        <f>IFERROR(VLOOKUP(A369,PlayingTime!$B$1:$Z$999,MATCH("Min",PlayingTime!$B$2:$Z$2,0),0),0)</f>
        <v>90</v>
      </c>
      <c r="H369" s="33">
        <f>IFERROR(VLOOKUP(B369,PlayingTime!$B$1:$Z$999,MATCH("Min",PlayingTime!$B$2:$Z$2,0),0),0)</f>
        <v>0</v>
      </c>
      <c r="I369" s="33">
        <f>IFERROR(VLOOKUP(C369,PlayingTime!$B$1:$Z$999,MATCH("Min",PlayingTime!$B$2:$Z$2,0),0),0)</f>
        <v>0</v>
      </c>
      <c r="J369" s="33">
        <f>IFERROR(VLOOKUP(D369,PlayingTime!$B$1:$Z$999,MATCH("Min",PlayingTime!$B$2:$Z$2,0),0),0)</f>
        <v>0</v>
      </c>
      <c r="K369" s="38">
        <f t="shared" si="20"/>
        <v>90</v>
      </c>
      <c r="L369" s="32">
        <f>IFERROR(VLOOKUP(A369,PlayerStats!$B$1:$Z$999,MATCH("xG",PlayerStats!$B$2:$Z$2,0),0),0)</f>
        <v>0</v>
      </c>
      <c r="M369" s="32">
        <f>IFERROR(VLOOKUP(B369,PlayerStats!$B$1:$Z$999,MATCH("xG",PlayerStats!$B$2:$Z$2,0),0),0)</f>
        <v>0</v>
      </c>
      <c r="N369" s="32">
        <f>IFERROR(VLOOKUP(C369,PlayerStats!$B$1:$Z$999,MATCH("xG",PlayerStats!$B$2:$Z$2,0),0),0)</f>
        <v>0</v>
      </c>
      <c r="O369" s="32">
        <f>IFERROR(VLOOKUP(D369,PlayerStats!$B$1:$Z$999,MATCH("xG",PlayerStats!$B$2:$Z$2,0),0),0)</f>
        <v>0</v>
      </c>
      <c r="P369" s="40">
        <f t="shared" si="21"/>
        <v>0</v>
      </c>
      <c r="Q369" s="32">
        <f>IFERROR(VLOOKUP(A369,PlayerStats!$B$1:$Z$999,MATCH("xAG",PlayerStats!$B$2:$Z$2,0),0),0)</f>
        <v>0</v>
      </c>
      <c r="R369" s="32">
        <f>IFERROR(VLOOKUP(B369,PlayerStats!$B$1:$Z$999,MATCH("xAG",PlayerStats!$B$2:$Z$2,0),0),0)</f>
        <v>0</v>
      </c>
      <c r="S369" s="32">
        <f>IFERROR(VLOOKUP(C369,PlayerStats!$B$1:$Z$999,MATCH("xAG",PlayerStats!$B$2:$Z$2,0),0),0)</f>
        <v>0</v>
      </c>
      <c r="T369" s="32">
        <f>IFERROR(VLOOKUP(D369,PlayerStats!$B$1:$Z$999,MATCH("xAG",PlayerStats!$B$2:$Z$2,0),0),0)</f>
        <v>0</v>
      </c>
      <c r="U369" s="40">
        <f t="shared" si="22"/>
        <v>0</v>
      </c>
      <c r="V369" s="42">
        <f t="shared" si="23"/>
        <v>1</v>
      </c>
      <c r="X369" s="43" t="str">
        <f>API!M369&amp;" "&amp;API!V369</f>
        <v>Jordan Clark</v>
      </c>
      <c r="Y369" s="43">
        <f>API!AC369</f>
        <v>0</v>
      </c>
    </row>
    <row r="370" spans="1:25">
      <c r="A370" s="32" t="str">
        <f>IF([1]FINAL!A370=0,"",[1]FINAL!A370)</f>
        <v>Samuel Bastien</v>
      </c>
      <c r="B370" s="32" t="str">
        <f>IF([1]FINAL!B370=0,"",[1]FINAL!B370)</f>
        <v>Bastien</v>
      </c>
      <c r="C370" s="32" t="str">
        <f>IF([1]FINAL!C370=0,"",[1]FINAL!C370)</f>
        <v/>
      </c>
      <c r="D370" s="32" t="str">
        <f>IF([1]FINAL!D370=0,"",[1]FINAL!D370)</f>
        <v/>
      </c>
      <c r="E370" s="43" t="str">
        <f>[1]FINAL!M370</f>
        <v>BUR</v>
      </c>
      <c r="F370" s="44">
        <f>IFERROR(VLOOKUP($E370,Table2!$B$1:$C$21,MATCH("MP",Table2!$B$1:$C$1,0),0),"")</f>
        <v>1</v>
      </c>
      <c r="G370" s="33">
        <f>IFERROR(VLOOKUP(A370,PlayingTime!$B$1:$Z$999,MATCH("Min",PlayingTime!$B$2:$Z$2,0),0),0)</f>
        <v>0</v>
      </c>
      <c r="H370" s="33">
        <f>IFERROR(VLOOKUP(B370,PlayingTime!$B$1:$Z$999,MATCH("Min",PlayingTime!$B$2:$Z$2,0),0),0)</f>
        <v>0</v>
      </c>
      <c r="I370" s="33">
        <f>IFERROR(VLOOKUP(C370,PlayingTime!$B$1:$Z$999,MATCH("Min",PlayingTime!$B$2:$Z$2,0),0),0)</f>
        <v>0</v>
      </c>
      <c r="J370" s="33">
        <f>IFERROR(VLOOKUP(D370,PlayingTime!$B$1:$Z$999,MATCH("Min",PlayingTime!$B$2:$Z$2,0),0),0)</f>
        <v>0</v>
      </c>
      <c r="K370" s="38">
        <f t="shared" si="20"/>
        <v>0</v>
      </c>
      <c r="L370" s="32">
        <f>IFERROR(VLOOKUP(A370,PlayerStats!$B$1:$Z$999,MATCH("xG",PlayerStats!$B$2:$Z$2,0),0),0)</f>
        <v>0</v>
      </c>
      <c r="M370" s="32">
        <f>IFERROR(VLOOKUP(B370,PlayerStats!$B$1:$Z$999,MATCH("xG",PlayerStats!$B$2:$Z$2,0),0),0)</f>
        <v>0</v>
      </c>
      <c r="N370" s="32">
        <f>IFERROR(VLOOKUP(C370,PlayerStats!$B$1:$Z$999,MATCH("xG",PlayerStats!$B$2:$Z$2,0),0),0)</f>
        <v>0</v>
      </c>
      <c r="O370" s="32">
        <f>IFERROR(VLOOKUP(D370,PlayerStats!$B$1:$Z$999,MATCH("xG",PlayerStats!$B$2:$Z$2,0),0),0)</f>
        <v>0</v>
      </c>
      <c r="P370" s="40">
        <f t="shared" si="21"/>
        <v>0</v>
      </c>
      <c r="Q370" s="32">
        <f>IFERROR(VLOOKUP(A370,PlayerStats!$B$1:$Z$999,MATCH("xAG",PlayerStats!$B$2:$Z$2,0),0),0)</f>
        <v>0</v>
      </c>
      <c r="R370" s="32">
        <f>IFERROR(VLOOKUP(B370,PlayerStats!$B$1:$Z$999,MATCH("xAG",PlayerStats!$B$2:$Z$2,0),0),0)</f>
        <v>0</v>
      </c>
      <c r="S370" s="32">
        <f>IFERROR(VLOOKUP(C370,PlayerStats!$B$1:$Z$999,MATCH("xAG",PlayerStats!$B$2:$Z$2,0),0),0)</f>
        <v>0</v>
      </c>
      <c r="T370" s="32">
        <f>IFERROR(VLOOKUP(D370,PlayerStats!$B$1:$Z$999,MATCH("xAG",PlayerStats!$B$2:$Z$2,0),0),0)</f>
        <v>0</v>
      </c>
      <c r="U370" s="40">
        <f t="shared" si="22"/>
        <v>0</v>
      </c>
      <c r="V370" s="42">
        <f t="shared" si="23"/>
        <v>0</v>
      </c>
      <c r="X370" s="43" t="str">
        <f>API!M370&amp;" "&amp;API!V370</f>
        <v>Alfie Doughty</v>
      </c>
      <c r="Y370" s="43">
        <f>API!AC370</f>
        <v>0</v>
      </c>
    </row>
    <row r="371" spans="1:25">
      <c r="A371" s="32" t="str">
        <f>IF([1]FINAL!A371=0,"",[1]FINAL!A371)</f>
        <v>Manuel Benson Hedilazio</v>
      </c>
      <c r="B371" s="32" t="str">
        <f>IF([1]FINAL!B371=0,"",[1]FINAL!B371)</f>
        <v>Benson</v>
      </c>
      <c r="C371" s="32" t="str">
        <f>IF([1]FINAL!C371=0,"",[1]FINAL!C371)</f>
        <v/>
      </c>
      <c r="D371" s="32" t="str">
        <f>IF([1]FINAL!D371=0,"",[1]FINAL!D371)</f>
        <v/>
      </c>
      <c r="E371" s="43" t="str">
        <f>[1]FINAL!M371</f>
        <v>BUR</v>
      </c>
      <c r="F371" s="44">
        <f>IFERROR(VLOOKUP($E371,Table2!$B$1:$C$21,MATCH("MP",Table2!$B$1:$C$1,0),0),"")</f>
        <v>1</v>
      </c>
      <c r="G371" s="33">
        <f>IFERROR(VLOOKUP(A371,PlayingTime!$B$1:$Z$999,MATCH("Min",PlayingTime!$B$2:$Z$2,0),0),0)</f>
        <v>0</v>
      </c>
      <c r="H371" s="33">
        <f>IFERROR(VLOOKUP(B371,PlayingTime!$B$1:$Z$999,MATCH("Min",PlayingTime!$B$2:$Z$2,0),0),0)</f>
        <v>0</v>
      </c>
      <c r="I371" s="33">
        <f>IFERROR(VLOOKUP(C371,PlayingTime!$B$1:$Z$999,MATCH("Min",PlayingTime!$B$2:$Z$2,0),0),0)</f>
        <v>0</v>
      </c>
      <c r="J371" s="33">
        <f>IFERROR(VLOOKUP(D371,PlayingTime!$B$1:$Z$999,MATCH("Min",PlayingTime!$B$2:$Z$2,0),0),0)</f>
        <v>0</v>
      </c>
      <c r="K371" s="38">
        <f t="shared" si="20"/>
        <v>0</v>
      </c>
      <c r="L371" s="32">
        <f>IFERROR(VLOOKUP(A371,PlayerStats!$B$1:$Z$999,MATCH("xG",PlayerStats!$B$2:$Z$2,0),0),0)</f>
        <v>0</v>
      </c>
      <c r="M371" s="32">
        <f>IFERROR(VLOOKUP(B371,PlayerStats!$B$1:$Z$999,MATCH("xG",PlayerStats!$B$2:$Z$2,0),0),0)</f>
        <v>0</v>
      </c>
      <c r="N371" s="32">
        <f>IFERROR(VLOOKUP(C371,PlayerStats!$B$1:$Z$999,MATCH("xG",PlayerStats!$B$2:$Z$2,0),0),0)</f>
        <v>0</v>
      </c>
      <c r="O371" s="32">
        <f>IFERROR(VLOOKUP(D371,PlayerStats!$B$1:$Z$999,MATCH("xG",PlayerStats!$B$2:$Z$2,0),0),0)</f>
        <v>0</v>
      </c>
      <c r="P371" s="40">
        <f t="shared" si="21"/>
        <v>0</v>
      </c>
      <c r="Q371" s="32">
        <f>IFERROR(VLOOKUP(A371,PlayerStats!$B$1:$Z$999,MATCH("xAG",PlayerStats!$B$2:$Z$2,0),0),0)</f>
        <v>0</v>
      </c>
      <c r="R371" s="32">
        <f>IFERROR(VLOOKUP(B371,PlayerStats!$B$1:$Z$999,MATCH("xAG",PlayerStats!$B$2:$Z$2,0),0),0)</f>
        <v>0</v>
      </c>
      <c r="S371" s="32">
        <f>IFERROR(VLOOKUP(C371,PlayerStats!$B$1:$Z$999,MATCH("xAG",PlayerStats!$B$2:$Z$2,0),0),0)</f>
        <v>0</v>
      </c>
      <c r="T371" s="32">
        <f>IFERROR(VLOOKUP(D371,PlayerStats!$B$1:$Z$999,MATCH("xAG",PlayerStats!$B$2:$Z$2,0),0),0)</f>
        <v>0</v>
      </c>
      <c r="U371" s="40">
        <f t="shared" si="22"/>
        <v>0</v>
      </c>
      <c r="V371" s="42">
        <f t="shared" si="23"/>
        <v>1</v>
      </c>
      <c r="X371" s="43" t="str">
        <f>API!M371&amp;" "&amp;API!V371</f>
        <v>Luke Freeman</v>
      </c>
      <c r="Y371" s="43">
        <f>API!AC371</f>
        <v>0</v>
      </c>
    </row>
    <row r="372" spans="1:25">
      <c r="A372" s="32" t="str">
        <f>IF([1]FINAL!A372=0,"",[1]FINAL!A372)</f>
        <v>Jordan Beyer</v>
      </c>
      <c r="B372" s="32" t="str">
        <f>IF([1]FINAL!B372=0,"",[1]FINAL!B372)</f>
        <v>Beyer</v>
      </c>
      <c r="C372" s="32" t="str">
        <f>IF([1]FINAL!C372=0,"",[1]FINAL!C372)</f>
        <v/>
      </c>
      <c r="D372" s="32" t="str">
        <f>IF([1]FINAL!D372=0,"",[1]FINAL!D372)</f>
        <v/>
      </c>
      <c r="E372" s="43" t="str">
        <f>[1]FINAL!M372</f>
        <v>BUR</v>
      </c>
      <c r="F372" s="44">
        <f>IFERROR(VLOOKUP($E372,Table2!$B$1:$C$21,MATCH("MP",Table2!$B$1:$C$1,0),0),"")</f>
        <v>1</v>
      </c>
      <c r="G372" s="33">
        <f>IFERROR(VLOOKUP(A372,PlayingTime!$B$1:$Z$999,MATCH("Min",PlayingTime!$B$2:$Z$2,0),0),0)</f>
        <v>73</v>
      </c>
      <c r="H372" s="33">
        <f>IFERROR(VLOOKUP(B372,PlayingTime!$B$1:$Z$999,MATCH("Min",PlayingTime!$B$2:$Z$2,0),0),0)</f>
        <v>0</v>
      </c>
      <c r="I372" s="33">
        <f>IFERROR(VLOOKUP(C372,PlayingTime!$B$1:$Z$999,MATCH("Min",PlayingTime!$B$2:$Z$2,0),0),0)</f>
        <v>0</v>
      </c>
      <c r="J372" s="33">
        <f>IFERROR(VLOOKUP(D372,PlayingTime!$B$1:$Z$999,MATCH("Min",PlayingTime!$B$2:$Z$2,0),0),0)</f>
        <v>0</v>
      </c>
      <c r="K372" s="38">
        <f t="shared" si="20"/>
        <v>73</v>
      </c>
      <c r="L372" s="32">
        <f>IFERROR(VLOOKUP(A372,PlayerStats!$B$1:$Z$999,MATCH("xG",PlayerStats!$B$2:$Z$2,0),0),0)</f>
        <v>0</v>
      </c>
      <c r="M372" s="32">
        <f>IFERROR(VLOOKUP(B372,PlayerStats!$B$1:$Z$999,MATCH("xG",PlayerStats!$B$2:$Z$2,0),0),0)</f>
        <v>0</v>
      </c>
      <c r="N372" s="32">
        <f>IFERROR(VLOOKUP(C372,PlayerStats!$B$1:$Z$999,MATCH("xG",PlayerStats!$B$2:$Z$2,0),0),0)</f>
        <v>0</v>
      </c>
      <c r="O372" s="32">
        <f>IFERROR(VLOOKUP(D372,PlayerStats!$B$1:$Z$999,MATCH("xG",PlayerStats!$B$2:$Z$2,0),0),0)</f>
        <v>0</v>
      </c>
      <c r="P372" s="40">
        <f t="shared" si="21"/>
        <v>0</v>
      </c>
      <c r="Q372" s="32">
        <f>IFERROR(VLOOKUP(A372,PlayerStats!$B$1:$Z$999,MATCH("xAG",PlayerStats!$B$2:$Z$2,0),0),0)</f>
        <v>0</v>
      </c>
      <c r="R372" s="32">
        <f>IFERROR(VLOOKUP(B372,PlayerStats!$B$1:$Z$999,MATCH("xAG",PlayerStats!$B$2:$Z$2,0),0),0)</f>
        <v>0</v>
      </c>
      <c r="S372" s="32">
        <f>IFERROR(VLOOKUP(C372,PlayerStats!$B$1:$Z$999,MATCH("xAG",PlayerStats!$B$2:$Z$2,0),0),0)</f>
        <v>0</v>
      </c>
      <c r="T372" s="32">
        <f>IFERROR(VLOOKUP(D372,PlayerStats!$B$1:$Z$999,MATCH("xAG",PlayerStats!$B$2:$Z$2,0),0),0)</f>
        <v>0</v>
      </c>
      <c r="U372" s="40">
        <f t="shared" si="22"/>
        <v>0</v>
      </c>
      <c r="V372" s="42">
        <f t="shared" si="23"/>
        <v>1</v>
      </c>
      <c r="X372" s="43" t="str">
        <f>API!M372&amp;" "&amp;API!V372</f>
        <v>Matt Macey</v>
      </c>
      <c r="Y372" s="43">
        <f>API!AC372</f>
        <v>0</v>
      </c>
    </row>
    <row r="373" spans="1:25">
      <c r="A373" s="32" t="str">
        <f>IF([1]FINAL!A373=0,"",[1]FINAL!A373)</f>
        <v>Josh Brownhill</v>
      </c>
      <c r="B373" s="32" t="str">
        <f>IF([1]FINAL!B373=0,"",[1]FINAL!B373)</f>
        <v>Brownhill</v>
      </c>
      <c r="C373" s="32" t="str">
        <f>IF([1]FINAL!C373=0,"",[1]FINAL!C373)</f>
        <v/>
      </c>
      <c r="D373" s="32" t="str">
        <f>IF([1]FINAL!D373=0,"",[1]FINAL!D373)</f>
        <v/>
      </c>
      <c r="E373" s="43" t="str">
        <f>[1]FINAL!M373</f>
        <v>BUR</v>
      </c>
      <c r="F373" s="44">
        <f>IFERROR(VLOOKUP($E373,Table2!$B$1:$C$21,MATCH("MP",Table2!$B$1:$C$1,0),0),"")</f>
        <v>1</v>
      </c>
      <c r="G373" s="33">
        <f>IFERROR(VLOOKUP(A373,PlayingTime!$B$1:$Z$999,MATCH("Min",PlayingTime!$B$2:$Z$2,0),0),0)</f>
        <v>1</v>
      </c>
      <c r="H373" s="33">
        <f>IFERROR(VLOOKUP(B373,PlayingTime!$B$1:$Z$999,MATCH("Min",PlayingTime!$B$2:$Z$2,0),0),0)</f>
        <v>0</v>
      </c>
      <c r="I373" s="33">
        <f>IFERROR(VLOOKUP(C373,PlayingTime!$B$1:$Z$999,MATCH("Min",PlayingTime!$B$2:$Z$2,0),0),0)</f>
        <v>0</v>
      </c>
      <c r="J373" s="33">
        <f>IFERROR(VLOOKUP(D373,PlayingTime!$B$1:$Z$999,MATCH("Min",PlayingTime!$B$2:$Z$2,0),0),0)</f>
        <v>0</v>
      </c>
      <c r="K373" s="38">
        <f t="shared" si="20"/>
        <v>1</v>
      </c>
      <c r="L373" s="32">
        <f>IFERROR(VLOOKUP(A373,PlayerStats!$B$1:$Z$999,MATCH("xG",PlayerStats!$B$2:$Z$2,0),0),0)</f>
        <v>0</v>
      </c>
      <c r="M373" s="32">
        <f>IFERROR(VLOOKUP(B373,PlayerStats!$B$1:$Z$999,MATCH("xG",PlayerStats!$B$2:$Z$2,0),0),0)</f>
        <v>0</v>
      </c>
      <c r="N373" s="32">
        <f>IFERROR(VLOOKUP(C373,PlayerStats!$B$1:$Z$999,MATCH("xG",PlayerStats!$B$2:$Z$2,0),0),0)</f>
        <v>0</v>
      </c>
      <c r="O373" s="32">
        <f>IFERROR(VLOOKUP(D373,PlayerStats!$B$1:$Z$999,MATCH("xG",PlayerStats!$B$2:$Z$2,0),0),0)</f>
        <v>0</v>
      </c>
      <c r="P373" s="40">
        <f t="shared" si="21"/>
        <v>0</v>
      </c>
      <c r="Q373" s="32">
        <f>IFERROR(VLOOKUP(A373,PlayerStats!$B$1:$Z$999,MATCH("xAG",PlayerStats!$B$2:$Z$2,0),0),0)</f>
        <v>0</v>
      </c>
      <c r="R373" s="32">
        <f>IFERROR(VLOOKUP(B373,PlayerStats!$B$1:$Z$999,MATCH("xAG",PlayerStats!$B$2:$Z$2,0),0),0)</f>
        <v>0</v>
      </c>
      <c r="S373" s="32">
        <f>IFERROR(VLOOKUP(C373,PlayerStats!$B$1:$Z$999,MATCH("xAG",PlayerStats!$B$2:$Z$2,0),0),0)</f>
        <v>0</v>
      </c>
      <c r="T373" s="32">
        <f>IFERROR(VLOOKUP(D373,PlayerStats!$B$1:$Z$999,MATCH("xAG",PlayerStats!$B$2:$Z$2,0),0),0)</f>
        <v>0</v>
      </c>
      <c r="U373" s="40">
        <f t="shared" si="22"/>
        <v>0</v>
      </c>
      <c r="V373" s="42">
        <f t="shared" si="23"/>
        <v>1</v>
      </c>
      <c r="X373" s="43" t="str">
        <f>API!M373&amp;" "&amp;API!V373</f>
        <v>John McAtee</v>
      </c>
      <c r="Y373" s="43">
        <f>API!AC373</f>
        <v>0</v>
      </c>
    </row>
    <row r="374" spans="1:25">
      <c r="A374" s="32" t="str">
        <f>IF([1]FINAL!A374=0,"",[1]FINAL!A374)</f>
        <v>Darko Churlinov</v>
      </c>
      <c r="B374" s="32" t="str">
        <f>IF([1]FINAL!B374=0,"",[1]FINAL!B374)</f>
        <v>Churlinov</v>
      </c>
      <c r="C374" s="32" t="str">
        <f>IF([1]FINAL!C374=0,"",[1]FINAL!C374)</f>
        <v/>
      </c>
      <c r="D374" s="32" t="str">
        <f>IF([1]FINAL!D374=0,"",[1]FINAL!D374)</f>
        <v/>
      </c>
      <c r="E374" s="43" t="str">
        <f>[1]FINAL!M374</f>
        <v>BUR</v>
      </c>
      <c r="F374" s="44">
        <f>IFERROR(VLOOKUP($E374,Table2!$B$1:$C$21,MATCH("MP",Table2!$B$1:$C$1,0),0),"")</f>
        <v>1</v>
      </c>
      <c r="G374" s="33">
        <f>IFERROR(VLOOKUP(A374,PlayingTime!$B$1:$Z$999,MATCH("Min",PlayingTime!$B$2:$Z$2,0),0),0)</f>
        <v>0</v>
      </c>
      <c r="H374" s="33">
        <f>IFERROR(VLOOKUP(B374,PlayingTime!$B$1:$Z$999,MATCH("Min",PlayingTime!$B$2:$Z$2,0),0),0)</f>
        <v>0</v>
      </c>
      <c r="I374" s="33">
        <f>IFERROR(VLOOKUP(C374,PlayingTime!$B$1:$Z$999,MATCH("Min",PlayingTime!$B$2:$Z$2,0),0),0)</f>
        <v>0</v>
      </c>
      <c r="J374" s="33">
        <f>IFERROR(VLOOKUP(D374,PlayingTime!$B$1:$Z$999,MATCH("Min",PlayingTime!$B$2:$Z$2,0),0),0)</f>
        <v>0</v>
      </c>
      <c r="K374" s="38">
        <f t="shared" si="20"/>
        <v>0</v>
      </c>
      <c r="L374" s="32">
        <f>IFERROR(VLOOKUP(A374,PlayerStats!$B$1:$Z$999,MATCH("xG",PlayerStats!$B$2:$Z$2,0),0),0)</f>
        <v>0</v>
      </c>
      <c r="M374" s="32">
        <f>IFERROR(VLOOKUP(B374,PlayerStats!$B$1:$Z$999,MATCH("xG",PlayerStats!$B$2:$Z$2,0),0),0)</f>
        <v>0</v>
      </c>
      <c r="N374" s="32">
        <f>IFERROR(VLOOKUP(C374,PlayerStats!$B$1:$Z$999,MATCH("xG",PlayerStats!$B$2:$Z$2,0),0),0)</f>
        <v>0</v>
      </c>
      <c r="O374" s="32">
        <f>IFERROR(VLOOKUP(D374,PlayerStats!$B$1:$Z$999,MATCH("xG",PlayerStats!$B$2:$Z$2,0),0),0)</f>
        <v>0</v>
      </c>
      <c r="P374" s="40">
        <f t="shared" si="21"/>
        <v>0</v>
      </c>
      <c r="Q374" s="32">
        <f>IFERROR(VLOOKUP(A374,PlayerStats!$B$1:$Z$999,MATCH("xAG",PlayerStats!$B$2:$Z$2,0),0),0)</f>
        <v>0</v>
      </c>
      <c r="R374" s="32">
        <f>IFERROR(VLOOKUP(B374,PlayerStats!$B$1:$Z$999,MATCH("xAG",PlayerStats!$B$2:$Z$2,0),0),0)</f>
        <v>0</v>
      </c>
      <c r="S374" s="32">
        <f>IFERROR(VLOOKUP(C374,PlayerStats!$B$1:$Z$999,MATCH("xAG",PlayerStats!$B$2:$Z$2,0),0),0)</f>
        <v>0</v>
      </c>
      <c r="T374" s="32">
        <f>IFERROR(VLOOKUP(D374,PlayerStats!$B$1:$Z$999,MATCH("xAG",PlayerStats!$B$2:$Z$2,0),0),0)</f>
        <v>0</v>
      </c>
      <c r="U374" s="40">
        <f t="shared" si="22"/>
        <v>0</v>
      </c>
      <c r="V374" s="42">
        <f t="shared" si="23"/>
        <v>0</v>
      </c>
      <c r="X374" s="43" t="str">
        <f>API!M374&amp;" "&amp;API!V374</f>
        <v>Carlos Mendes Gomes</v>
      </c>
      <c r="Y374" s="43">
        <f>API!AC374</f>
        <v>0</v>
      </c>
    </row>
    <row r="375" spans="1:25">
      <c r="A375" s="32" t="str">
        <f>IF([1]FINAL!A375=0,"",[1]FINAL!A375)</f>
        <v>Jack Cork</v>
      </c>
      <c r="B375" s="32" t="str">
        <f>IF([1]FINAL!B375=0,"",[1]FINAL!B375)</f>
        <v>Cork</v>
      </c>
      <c r="C375" s="32" t="str">
        <f>IF([1]FINAL!C375=0,"",[1]FINAL!C375)</f>
        <v/>
      </c>
      <c r="D375" s="32" t="str">
        <f>IF([1]FINAL!D375=0,"",[1]FINAL!D375)</f>
        <v/>
      </c>
      <c r="E375" s="43" t="str">
        <f>[1]FINAL!M375</f>
        <v>BUR</v>
      </c>
      <c r="F375" s="44">
        <f>IFERROR(VLOOKUP($E375,Table2!$B$1:$C$21,MATCH("MP",Table2!$B$1:$C$1,0),0),"")</f>
        <v>1</v>
      </c>
      <c r="G375" s="33">
        <f>IFERROR(VLOOKUP(A375,PlayingTime!$B$1:$Z$999,MATCH("Min",PlayingTime!$B$2:$Z$2,0),0),0)</f>
        <v>0</v>
      </c>
      <c r="H375" s="33">
        <f>IFERROR(VLOOKUP(B375,PlayingTime!$B$1:$Z$999,MATCH("Min",PlayingTime!$B$2:$Z$2,0),0),0)</f>
        <v>0</v>
      </c>
      <c r="I375" s="33">
        <f>IFERROR(VLOOKUP(C375,PlayingTime!$B$1:$Z$999,MATCH("Min",PlayingTime!$B$2:$Z$2,0),0),0)</f>
        <v>0</v>
      </c>
      <c r="J375" s="33">
        <f>IFERROR(VLOOKUP(D375,PlayingTime!$B$1:$Z$999,MATCH("Min",PlayingTime!$B$2:$Z$2,0),0),0)</f>
        <v>0</v>
      </c>
      <c r="K375" s="38">
        <f t="shared" si="20"/>
        <v>0</v>
      </c>
      <c r="L375" s="32">
        <f>IFERROR(VLOOKUP(A375,PlayerStats!$B$1:$Z$999,MATCH("xG",PlayerStats!$B$2:$Z$2,0),0),0)</f>
        <v>0</v>
      </c>
      <c r="M375" s="32">
        <f>IFERROR(VLOOKUP(B375,PlayerStats!$B$1:$Z$999,MATCH("xG",PlayerStats!$B$2:$Z$2,0),0),0)</f>
        <v>0</v>
      </c>
      <c r="N375" s="32">
        <f>IFERROR(VLOOKUP(C375,PlayerStats!$B$1:$Z$999,MATCH("xG",PlayerStats!$B$2:$Z$2,0),0),0)</f>
        <v>0</v>
      </c>
      <c r="O375" s="32">
        <f>IFERROR(VLOOKUP(D375,PlayerStats!$B$1:$Z$999,MATCH("xG",PlayerStats!$B$2:$Z$2,0),0),0)</f>
        <v>0</v>
      </c>
      <c r="P375" s="40">
        <f t="shared" si="21"/>
        <v>0</v>
      </c>
      <c r="Q375" s="32">
        <f>IFERROR(VLOOKUP(A375,PlayerStats!$B$1:$Z$999,MATCH("xAG",PlayerStats!$B$2:$Z$2,0),0),0)</f>
        <v>0</v>
      </c>
      <c r="R375" s="32">
        <f>IFERROR(VLOOKUP(B375,PlayerStats!$B$1:$Z$999,MATCH("xAG",PlayerStats!$B$2:$Z$2,0),0),0)</f>
        <v>0</v>
      </c>
      <c r="S375" s="32">
        <f>IFERROR(VLOOKUP(C375,PlayerStats!$B$1:$Z$999,MATCH("xAG",PlayerStats!$B$2:$Z$2,0),0),0)</f>
        <v>0</v>
      </c>
      <c r="T375" s="32">
        <f>IFERROR(VLOOKUP(D375,PlayerStats!$B$1:$Z$999,MATCH("xAG",PlayerStats!$B$2:$Z$2,0),0),0)</f>
        <v>0</v>
      </c>
      <c r="U375" s="40">
        <f t="shared" si="22"/>
        <v>0</v>
      </c>
      <c r="V375" s="42">
        <f t="shared" si="23"/>
        <v>0</v>
      </c>
      <c r="X375" s="43" t="str">
        <f>API!M375&amp;" "&amp;API!V375</f>
        <v>Carlton Morris</v>
      </c>
      <c r="Y375" s="43">
        <f>API!AC375</f>
        <v>8</v>
      </c>
    </row>
    <row r="376" spans="1:25">
      <c r="A376" s="32" t="str">
        <f>IF([1]FINAL!A376=0,"",[1]FINAL!A376)</f>
        <v>Dara Costelloe</v>
      </c>
      <c r="B376" s="32" t="str">
        <f>IF([1]FINAL!B376=0,"",[1]FINAL!B376)</f>
        <v>Costelloe</v>
      </c>
      <c r="C376" s="32" t="str">
        <f>IF([1]FINAL!C376=0,"",[1]FINAL!C376)</f>
        <v/>
      </c>
      <c r="D376" s="32" t="str">
        <f>IF([1]FINAL!D376=0,"",[1]FINAL!D376)</f>
        <v/>
      </c>
      <c r="E376" s="43" t="str">
        <f>[1]FINAL!M376</f>
        <v>BUR</v>
      </c>
      <c r="F376" s="44">
        <f>IFERROR(VLOOKUP($E376,Table2!$B$1:$C$21,MATCH("MP",Table2!$B$1:$C$1,0),0),"")</f>
        <v>1</v>
      </c>
      <c r="G376" s="33">
        <f>IFERROR(VLOOKUP(A376,PlayingTime!$B$1:$Z$999,MATCH("Min",PlayingTime!$B$2:$Z$2,0),0),0)</f>
        <v>0</v>
      </c>
      <c r="H376" s="33">
        <f>IFERROR(VLOOKUP(B376,PlayingTime!$B$1:$Z$999,MATCH("Min",PlayingTime!$B$2:$Z$2,0),0),0)</f>
        <v>0</v>
      </c>
      <c r="I376" s="33">
        <f>IFERROR(VLOOKUP(C376,PlayingTime!$B$1:$Z$999,MATCH("Min",PlayingTime!$B$2:$Z$2,0),0),0)</f>
        <v>0</v>
      </c>
      <c r="J376" s="33">
        <f>IFERROR(VLOOKUP(D376,PlayingTime!$B$1:$Z$999,MATCH("Min",PlayingTime!$B$2:$Z$2,0),0),0)</f>
        <v>0</v>
      </c>
      <c r="K376" s="38">
        <f t="shared" si="20"/>
        <v>0</v>
      </c>
      <c r="L376" s="32">
        <f>IFERROR(VLOOKUP(A376,PlayerStats!$B$1:$Z$999,MATCH("xG",PlayerStats!$B$2:$Z$2,0),0),0)</f>
        <v>0</v>
      </c>
      <c r="M376" s="32">
        <f>IFERROR(VLOOKUP(B376,PlayerStats!$B$1:$Z$999,MATCH("xG",PlayerStats!$B$2:$Z$2,0),0),0)</f>
        <v>0</v>
      </c>
      <c r="N376" s="32">
        <f>IFERROR(VLOOKUP(C376,PlayerStats!$B$1:$Z$999,MATCH("xG",PlayerStats!$B$2:$Z$2,0),0),0)</f>
        <v>0</v>
      </c>
      <c r="O376" s="32">
        <f>IFERROR(VLOOKUP(D376,PlayerStats!$B$1:$Z$999,MATCH("xG",PlayerStats!$B$2:$Z$2,0),0),0)</f>
        <v>0</v>
      </c>
      <c r="P376" s="40">
        <f t="shared" si="21"/>
        <v>0</v>
      </c>
      <c r="Q376" s="32">
        <f>IFERROR(VLOOKUP(A376,PlayerStats!$B$1:$Z$999,MATCH("xAG",PlayerStats!$B$2:$Z$2,0),0),0)</f>
        <v>0</v>
      </c>
      <c r="R376" s="32">
        <f>IFERROR(VLOOKUP(B376,PlayerStats!$B$1:$Z$999,MATCH("xAG",PlayerStats!$B$2:$Z$2,0),0),0)</f>
        <v>0</v>
      </c>
      <c r="S376" s="32">
        <f>IFERROR(VLOOKUP(C376,PlayerStats!$B$1:$Z$999,MATCH("xAG",PlayerStats!$B$2:$Z$2,0),0),0)</f>
        <v>0</v>
      </c>
      <c r="T376" s="32">
        <f>IFERROR(VLOOKUP(D376,PlayerStats!$B$1:$Z$999,MATCH("xAG",PlayerStats!$B$2:$Z$2,0),0),0)</f>
        <v>0</v>
      </c>
      <c r="U376" s="40">
        <f t="shared" si="22"/>
        <v>0</v>
      </c>
      <c r="V376" s="42">
        <f t="shared" si="23"/>
        <v>0</v>
      </c>
      <c r="X376" s="43" t="str">
        <f>API!M376&amp;" "&amp;API!V376</f>
        <v>Admiral Muskwe</v>
      </c>
      <c r="Y376" s="43">
        <f>API!AC376</f>
        <v>0</v>
      </c>
    </row>
    <row r="377" spans="1:25">
      <c r="A377" s="32" t="str">
        <f>IF([1]FINAL!A377=0,"",[1]FINAL!A377)</f>
        <v>Josh Cullen</v>
      </c>
      <c r="B377" s="32" t="str">
        <f>IF([1]FINAL!B377=0,"",[1]FINAL!B377)</f>
        <v>Cullen</v>
      </c>
      <c r="C377" s="32" t="str">
        <f>IF([1]FINAL!C377=0,"",[1]FINAL!C377)</f>
        <v/>
      </c>
      <c r="D377" s="32" t="str">
        <f>IF([1]FINAL!D377=0,"",[1]FINAL!D377)</f>
        <v/>
      </c>
      <c r="E377" s="43" t="str">
        <f>[1]FINAL!M377</f>
        <v>BUR</v>
      </c>
      <c r="F377" s="44">
        <f>IFERROR(VLOOKUP($E377,Table2!$B$1:$C$21,MATCH("MP",Table2!$B$1:$C$1,0),0),"")</f>
        <v>1</v>
      </c>
      <c r="G377" s="33">
        <f>IFERROR(VLOOKUP(A377,PlayingTime!$B$1:$Z$999,MATCH("Min",PlayingTime!$B$2:$Z$2,0),0),0)</f>
        <v>90</v>
      </c>
      <c r="H377" s="33">
        <f>IFERROR(VLOOKUP(B377,PlayingTime!$B$1:$Z$999,MATCH("Min",PlayingTime!$B$2:$Z$2,0),0),0)</f>
        <v>0</v>
      </c>
      <c r="I377" s="33">
        <f>IFERROR(VLOOKUP(C377,PlayingTime!$B$1:$Z$999,MATCH("Min",PlayingTime!$B$2:$Z$2,0),0),0)</f>
        <v>0</v>
      </c>
      <c r="J377" s="33">
        <f>IFERROR(VLOOKUP(D377,PlayingTime!$B$1:$Z$999,MATCH("Min",PlayingTime!$B$2:$Z$2,0),0),0)</f>
        <v>0</v>
      </c>
      <c r="K377" s="38">
        <f t="shared" si="20"/>
        <v>90</v>
      </c>
      <c r="L377" s="32">
        <f>IFERROR(VLOOKUP(A377,PlayerStats!$B$1:$Z$999,MATCH("xG",PlayerStats!$B$2:$Z$2,0),0),0)</f>
        <v>0</v>
      </c>
      <c r="M377" s="32">
        <f>IFERROR(VLOOKUP(B377,PlayerStats!$B$1:$Z$999,MATCH("xG",PlayerStats!$B$2:$Z$2,0),0),0)</f>
        <v>0</v>
      </c>
      <c r="N377" s="32">
        <f>IFERROR(VLOOKUP(C377,PlayerStats!$B$1:$Z$999,MATCH("xG",PlayerStats!$B$2:$Z$2,0),0),0)</f>
        <v>0</v>
      </c>
      <c r="O377" s="32">
        <f>IFERROR(VLOOKUP(D377,PlayerStats!$B$1:$Z$999,MATCH("xG",PlayerStats!$B$2:$Z$2,0),0),0)</f>
        <v>0</v>
      </c>
      <c r="P377" s="40">
        <f t="shared" si="21"/>
        <v>0</v>
      </c>
      <c r="Q377" s="32">
        <f>IFERROR(VLOOKUP(A377,PlayerStats!$B$1:$Z$999,MATCH("xAG",PlayerStats!$B$2:$Z$2,0),0),0)</f>
        <v>0</v>
      </c>
      <c r="R377" s="32">
        <f>IFERROR(VLOOKUP(B377,PlayerStats!$B$1:$Z$999,MATCH("xAG",PlayerStats!$B$2:$Z$2,0),0),0)</f>
        <v>0</v>
      </c>
      <c r="S377" s="32">
        <f>IFERROR(VLOOKUP(C377,PlayerStats!$B$1:$Z$999,MATCH("xAG",PlayerStats!$B$2:$Z$2,0),0),0)</f>
        <v>0</v>
      </c>
      <c r="T377" s="32">
        <f>IFERROR(VLOOKUP(D377,PlayerStats!$B$1:$Z$999,MATCH("xAG",PlayerStats!$B$2:$Z$2,0),0),0)</f>
        <v>0</v>
      </c>
      <c r="U377" s="40">
        <f t="shared" si="22"/>
        <v>0</v>
      </c>
      <c r="V377" s="42">
        <f t="shared" si="23"/>
        <v>2</v>
      </c>
      <c r="X377" s="43" t="str">
        <f>API!M377&amp;" "&amp;API!V377</f>
        <v>Chiedozie Ogbene</v>
      </c>
      <c r="Y377" s="43">
        <f>API!AC377</f>
        <v>1</v>
      </c>
    </row>
    <row r="378" spans="1:25">
      <c r="A378" s="32" t="str">
        <f>IF([1]FINAL!A378=0,"",[1]FINAL!A378)</f>
        <v>CJ Egan-Riley</v>
      </c>
      <c r="B378" s="32" t="str">
        <f>IF([1]FINAL!B378=0,"",[1]FINAL!B378)</f>
        <v>Egan-Riley</v>
      </c>
      <c r="C378" s="32" t="str">
        <f>IF([1]FINAL!C378=0,"",[1]FINAL!C378)</f>
        <v/>
      </c>
      <c r="D378" s="32" t="str">
        <f>IF([1]FINAL!D378=0,"",[1]FINAL!D378)</f>
        <v/>
      </c>
      <c r="E378" s="43" t="str">
        <f>[1]FINAL!M378</f>
        <v>BUR</v>
      </c>
      <c r="F378" s="44">
        <f>IFERROR(VLOOKUP($E378,Table2!$B$1:$C$21,MATCH("MP",Table2!$B$1:$C$1,0),0),"")</f>
        <v>1</v>
      </c>
      <c r="G378" s="33">
        <f>IFERROR(VLOOKUP(A378,PlayingTime!$B$1:$Z$999,MATCH("Min",PlayingTime!$B$2:$Z$2,0),0),0)</f>
        <v>0</v>
      </c>
      <c r="H378" s="33">
        <f>IFERROR(VLOOKUP(B378,PlayingTime!$B$1:$Z$999,MATCH("Min",PlayingTime!$B$2:$Z$2,0),0),0)</f>
        <v>0</v>
      </c>
      <c r="I378" s="33">
        <f>IFERROR(VLOOKUP(C378,PlayingTime!$B$1:$Z$999,MATCH("Min",PlayingTime!$B$2:$Z$2,0),0),0)</f>
        <v>0</v>
      </c>
      <c r="J378" s="33">
        <f>IFERROR(VLOOKUP(D378,PlayingTime!$B$1:$Z$999,MATCH("Min",PlayingTime!$B$2:$Z$2,0),0),0)</f>
        <v>0</v>
      </c>
      <c r="K378" s="38">
        <f t="shared" si="20"/>
        <v>0</v>
      </c>
      <c r="L378" s="32">
        <f>IFERROR(VLOOKUP(A378,PlayerStats!$B$1:$Z$999,MATCH("xG",PlayerStats!$B$2:$Z$2,0),0),0)</f>
        <v>0</v>
      </c>
      <c r="M378" s="32">
        <f>IFERROR(VLOOKUP(B378,PlayerStats!$B$1:$Z$999,MATCH("xG",PlayerStats!$B$2:$Z$2,0),0),0)</f>
        <v>0</v>
      </c>
      <c r="N378" s="32">
        <f>IFERROR(VLOOKUP(C378,PlayerStats!$B$1:$Z$999,MATCH("xG",PlayerStats!$B$2:$Z$2,0),0),0)</f>
        <v>0</v>
      </c>
      <c r="O378" s="32">
        <f>IFERROR(VLOOKUP(D378,PlayerStats!$B$1:$Z$999,MATCH("xG",PlayerStats!$B$2:$Z$2,0),0),0)</f>
        <v>0</v>
      </c>
      <c r="P378" s="40">
        <f t="shared" si="21"/>
        <v>0</v>
      </c>
      <c r="Q378" s="32">
        <f>IFERROR(VLOOKUP(A378,PlayerStats!$B$1:$Z$999,MATCH("xAG",PlayerStats!$B$2:$Z$2,0),0),0)</f>
        <v>0</v>
      </c>
      <c r="R378" s="32">
        <f>IFERROR(VLOOKUP(B378,PlayerStats!$B$1:$Z$999,MATCH("xAG",PlayerStats!$B$2:$Z$2,0),0),0)</f>
        <v>0</v>
      </c>
      <c r="S378" s="32">
        <f>IFERROR(VLOOKUP(C378,PlayerStats!$B$1:$Z$999,MATCH("xAG",PlayerStats!$B$2:$Z$2,0),0),0)</f>
        <v>0</v>
      </c>
      <c r="T378" s="32">
        <f>IFERROR(VLOOKUP(D378,PlayerStats!$B$1:$Z$999,MATCH("xAG",PlayerStats!$B$2:$Z$2,0),0),0)</f>
        <v>0</v>
      </c>
      <c r="U378" s="40">
        <f t="shared" si="22"/>
        <v>0</v>
      </c>
      <c r="V378" s="42">
        <f t="shared" si="23"/>
        <v>0</v>
      </c>
      <c r="X378" s="43" t="str">
        <f>API!M378&amp;" "&amp;API!V378</f>
        <v>Fred Onyedinma</v>
      </c>
      <c r="Y378" s="43">
        <f>API!AC378</f>
        <v>0</v>
      </c>
    </row>
    <row r="379" spans="1:25">
      <c r="A379" s="32" t="str">
        <f>IF([1]FINAL!A379=0,"",[1]FINAL!A379)</f>
        <v>Hjalmar Ekdal</v>
      </c>
      <c r="B379" s="32" t="str">
        <f>IF([1]FINAL!B379=0,"",[1]FINAL!B379)</f>
        <v>Ekdal</v>
      </c>
      <c r="C379" s="32" t="str">
        <f>IF([1]FINAL!C379=0,"",[1]FINAL!C379)</f>
        <v/>
      </c>
      <c r="D379" s="32" t="str">
        <f>IF([1]FINAL!D379=0,"",[1]FINAL!D379)</f>
        <v/>
      </c>
      <c r="E379" s="43" t="str">
        <f>[1]FINAL!M379</f>
        <v>BUR</v>
      </c>
      <c r="F379" s="44">
        <f>IFERROR(VLOOKUP($E379,Table2!$B$1:$C$21,MATCH("MP",Table2!$B$1:$C$1,0),0),"")</f>
        <v>1</v>
      </c>
      <c r="G379" s="33">
        <f>IFERROR(VLOOKUP(A379,PlayingTime!$B$1:$Z$999,MATCH("Min",PlayingTime!$B$2:$Z$2,0),0),0)</f>
        <v>0</v>
      </c>
      <c r="H379" s="33">
        <f>IFERROR(VLOOKUP(B379,PlayingTime!$B$1:$Z$999,MATCH("Min",PlayingTime!$B$2:$Z$2,0),0),0)</f>
        <v>0</v>
      </c>
      <c r="I379" s="33">
        <f>IFERROR(VLOOKUP(C379,PlayingTime!$B$1:$Z$999,MATCH("Min",PlayingTime!$B$2:$Z$2,0),0),0)</f>
        <v>0</v>
      </c>
      <c r="J379" s="33">
        <f>IFERROR(VLOOKUP(D379,PlayingTime!$B$1:$Z$999,MATCH("Min",PlayingTime!$B$2:$Z$2,0),0),0)</f>
        <v>0</v>
      </c>
      <c r="K379" s="38">
        <f t="shared" si="20"/>
        <v>0</v>
      </c>
      <c r="L379" s="32">
        <f>IFERROR(VLOOKUP(A379,PlayerStats!$B$1:$Z$999,MATCH("xG",PlayerStats!$B$2:$Z$2,0),0),0)</f>
        <v>0</v>
      </c>
      <c r="M379" s="32">
        <f>IFERROR(VLOOKUP(B379,PlayerStats!$B$1:$Z$999,MATCH("xG",PlayerStats!$B$2:$Z$2,0),0),0)</f>
        <v>0</v>
      </c>
      <c r="N379" s="32">
        <f>IFERROR(VLOOKUP(C379,PlayerStats!$B$1:$Z$999,MATCH("xG",PlayerStats!$B$2:$Z$2,0),0),0)</f>
        <v>0</v>
      </c>
      <c r="O379" s="32">
        <f>IFERROR(VLOOKUP(D379,PlayerStats!$B$1:$Z$999,MATCH("xG",PlayerStats!$B$2:$Z$2,0),0),0)</f>
        <v>0</v>
      </c>
      <c r="P379" s="40">
        <f t="shared" si="21"/>
        <v>0</v>
      </c>
      <c r="Q379" s="32">
        <f>IFERROR(VLOOKUP(A379,PlayerStats!$B$1:$Z$999,MATCH("xAG",PlayerStats!$B$2:$Z$2,0),0),0)</f>
        <v>0</v>
      </c>
      <c r="R379" s="32">
        <f>IFERROR(VLOOKUP(B379,PlayerStats!$B$1:$Z$999,MATCH("xAG",PlayerStats!$B$2:$Z$2,0),0),0)</f>
        <v>0</v>
      </c>
      <c r="S379" s="32">
        <f>IFERROR(VLOOKUP(C379,PlayerStats!$B$1:$Z$999,MATCH("xAG",PlayerStats!$B$2:$Z$2,0),0),0)</f>
        <v>0</v>
      </c>
      <c r="T379" s="32">
        <f>IFERROR(VLOOKUP(D379,PlayerStats!$B$1:$Z$999,MATCH("xAG",PlayerStats!$B$2:$Z$2,0),0),0)</f>
        <v>0</v>
      </c>
      <c r="U379" s="40">
        <f t="shared" si="22"/>
        <v>0</v>
      </c>
      <c r="V379" s="42">
        <f t="shared" si="23"/>
        <v>0</v>
      </c>
      <c r="X379" s="43" t="str">
        <f>API!M379&amp;" "&amp;API!V379</f>
        <v>Gabriel Osho</v>
      </c>
      <c r="Y379" s="43">
        <f>API!AC379</f>
        <v>0</v>
      </c>
    </row>
    <row r="380" spans="1:25">
      <c r="A380" s="32" t="str">
        <f>IF([1]FINAL!A380=0,"",[1]FINAL!A380)</f>
        <v>Lyle Foster</v>
      </c>
      <c r="B380" s="32" t="str">
        <f>IF([1]FINAL!B380=0,"",[1]FINAL!B380)</f>
        <v>Foster</v>
      </c>
      <c r="C380" s="32" t="str">
        <f>IF([1]FINAL!C380=0,"",[1]FINAL!C380)</f>
        <v/>
      </c>
      <c r="D380" s="32" t="str">
        <f>IF([1]FINAL!D380=0,"",[1]FINAL!D380)</f>
        <v/>
      </c>
      <c r="E380" s="43" t="str">
        <f>[1]FINAL!M380</f>
        <v>BUR</v>
      </c>
      <c r="F380" s="44">
        <f>IFERROR(VLOOKUP($E380,Table2!$B$1:$C$21,MATCH("MP",Table2!$B$1:$C$1,0),0),"")</f>
        <v>1</v>
      </c>
      <c r="G380" s="33">
        <f>IFERROR(VLOOKUP(A380,PlayingTime!$B$1:$Z$999,MATCH("Min",PlayingTime!$B$2:$Z$2,0),0),0)</f>
        <v>89</v>
      </c>
      <c r="H380" s="33">
        <f>IFERROR(VLOOKUP(B380,PlayingTime!$B$1:$Z$999,MATCH("Min",PlayingTime!$B$2:$Z$2,0),0),0)</f>
        <v>0</v>
      </c>
      <c r="I380" s="33">
        <f>IFERROR(VLOOKUP(C380,PlayingTime!$B$1:$Z$999,MATCH("Min",PlayingTime!$B$2:$Z$2,0),0),0)</f>
        <v>0</v>
      </c>
      <c r="J380" s="33">
        <f>IFERROR(VLOOKUP(D380,PlayingTime!$B$1:$Z$999,MATCH("Min",PlayingTime!$B$2:$Z$2,0),0),0)</f>
        <v>0</v>
      </c>
      <c r="K380" s="38">
        <f t="shared" si="20"/>
        <v>89</v>
      </c>
      <c r="L380" s="32">
        <f>IFERROR(VLOOKUP(A380,PlayerStats!$B$1:$Z$999,MATCH("xG",PlayerStats!$B$2:$Z$2,0),0),0)</f>
        <v>0.1</v>
      </c>
      <c r="M380" s="32">
        <f>IFERROR(VLOOKUP(B380,PlayerStats!$B$1:$Z$999,MATCH("xG",PlayerStats!$B$2:$Z$2,0),0),0)</f>
        <v>0</v>
      </c>
      <c r="N380" s="32">
        <f>IFERROR(VLOOKUP(C380,PlayerStats!$B$1:$Z$999,MATCH("xG",PlayerStats!$B$2:$Z$2,0),0),0)</f>
        <v>0</v>
      </c>
      <c r="O380" s="32">
        <f>IFERROR(VLOOKUP(D380,PlayerStats!$B$1:$Z$999,MATCH("xG",PlayerStats!$B$2:$Z$2,0),0),0)</f>
        <v>0</v>
      </c>
      <c r="P380" s="40">
        <f t="shared" si="21"/>
        <v>0.1</v>
      </c>
      <c r="Q380" s="32">
        <f>IFERROR(VLOOKUP(A380,PlayerStats!$B$1:$Z$999,MATCH("xAG",PlayerStats!$B$2:$Z$2,0),0),0)</f>
        <v>0</v>
      </c>
      <c r="R380" s="32">
        <f>IFERROR(VLOOKUP(B380,PlayerStats!$B$1:$Z$999,MATCH("xAG",PlayerStats!$B$2:$Z$2,0),0),0)</f>
        <v>0</v>
      </c>
      <c r="S380" s="32">
        <f>IFERROR(VLOOKUP(C380,PlayerStats!$B$1:$Z$999,MATCH("xAG",PlayerStats!$B$2:$Z$2,0),0),0)</f>
        <v>0</v>
      </c>
      <c r="T380" s="32">
        <f>IFERROR(VLOOKUP(D380,PlayerStats!$B$1:$Z$999,MATCH("xAG",PlayerStats!$B$2:$Z$2,0),0),0)</f>
        <v>0</v>
      </c>
      <c r="U380" s="40">
        <f t="shared" si="22"/>
        <v>0</v>
      </c>
      <c r="V380" s="42">
        <f t="shared" si="23"/>
        <v>2</v>
      </c>
      <c r="X380" s="43" t="str">
        <f>API!M380&amp;" "&amp;API!V380</f>
        <v>Aribim Pepple</v>
      </c>
      <c r="Y380" s="43">
        <f>API!AC380</f>
        <v>0</v>
      </c>
    </row>
    <row r="381" spans="1:25">
      <c r="A381" s="32" t="str">
        <f>IF([1]FINAL!A381=0,"",[1]FINAL!A381)</f>
        <v>Denis Franchi</v>
      </c>
      <c r="B381" s="32" t="str">
        <f>IF([1]FINAL!B381=0,"",[1]FINAL!B381)</f>
        <v>Franchi</v>
      </c>
      <c r="C381" s="32" t="str">
        <f>IF([1]FINAL!C381=0,"",[1]FINAL!C381)</f>
        <v/>
      </c>
      <c r="D381" s="32" t="str">
        <f>IF([1]FINAL!D381=0,"",[1]FINAL!D381)</f>
        <v/>
      </c>
      <c r="E381" s="43" t="str">
        <f>[1]FINAL!M381</f>
        <v>BUR</v>
      </c>
      <c r="F381" s="44">
        <f>IFERROR(VLOOKUP($E381,Table2!$B$1:$C$21,MATCH("MP",Table2!$B$1:$C$1,0),0),"")</f>
        <v>1</v>
      </c>
      <c r="G381" s="33">
        <f>IFERROR(VLOOKUP(A381,PlayingTime!$B$1:$Z$999,MATCH("Min",PlayingTime!$B$2:$Z$2,0),0),0)</f>
        <v>0</v>
      </c>
      <c r="H381" s="33">
        <f>IFERROR(VLOOKUP(B381,PlayingTime!$B$1:$Z$999,MATCH("Min",PlayingTime!$B$2:$Z$2,0),0),0)</f>
        <v>0</v>
      </c>
      <c r="I381" s="33">
        <f>IFERROR(VLOOKUP(C381,PlayingTime!$B$1:$Z$999,MATCH("Min",PlayingTime!$B$2:$Z$2,0),0),0)</f>
        <v>0</v>
      </c>
      <c r="J381" s="33">
        <f>IFERROR(VLOOKUP(D381,PlayingTime!$B$1:$Z$999,MATCH("Min",PlayingTime!$B$2:$Z$2,0),0),0)</f>
        <v>0</v>
      </c>
      <c r="K381" s="38">
        <f t="shared" si="20"/>
        <v>0</v>
      </c>
      <c r="L381" s="32">
        <f>IFERROR(VLOOKUP(A381,PlayerStats!$B$1:$Z$999,MATCH("xG",PlayerStats!$B$2:$Z$2,0),0),0)</f>
        <v>0</v>
      </c>
      <c r="M381" s="32">
        <f>IFERROR(VLOOKUP(B381,PlayerStats!$B$1:$Z$999,MATCH("xG",PlayerStats!$B$2:$Z$2,0),0),0)</f>
        <v>0</v>
      </c>
      <c r="N381" s="32">
        <f>IFERROR(VLOOKUP(C381,PlayerStats!$B$1:$Z$999,MATCH("xG",PlayerStats!$B$2:$Z$2,0),0),0)</f>
        <v>0</v>
      </c>
      <c r="O381" s="32">
        <f>IFERROR(VLOOKUP(D381,PlayerStats!$B$1:$Z$999,MATCH("xG",PlayerStats!$B$2:$Z$2,0),0),0)</f>
        <v>0</v>
      </c>
      <c r="P381" s="40">
        <f t="shared" si="21"/>
        <v>0</v>
      </c>
      <c r="Q381" s="32">
        <f>IFERROR(VLOOKUP(A381,PlayerStats!$B$1:$Z$999,MATCH("xAG",PlayerStats!$B$2:$Z$2,0),0),0)</f>
        <v>0</v>
      </c>
      <c r="R381" s="32">
        <f>IFERROR(VLOOKUP(B381,PlayerStats!$B$1:$Z$999,MATCH("xAG",PlayerStats!$B$2:$Z$2,0),0),0)</f>
        <v>0</v>
      </c>
      <c r="S381" s="32">
        <f>IFERROR(VLOOKUP(C381,PlayerStats!$B$1:$Z$999,MATCH("xAG",PlayerStats!$B$2:$Z$2,0),0),0)</f>
        <v>0</v>
      </c>
      <c r="T381" s="32">
        <f>IFERROR(VLOOKUP(D381,PlayerStats!$B$1:$Z$999,MATCH("xAG",PlayerStats!$B$2:$Z$2,0),0),0)</f>
        <v>0</v>
      </c>
      <c r="U381" s="40">
        <f t="shared" si="22"/>
        <v>0</v>
      </c>
      <c r="V381" s="42">
        <f t="shared" si="23"/>
        <v>0</v>
      </c>
      <c r="X381" s="43" t="str">
        <f>API!M381&amp;" "&amp;API!V381</f>
        <v>Dion Pereira</v>
      </c>
      <c r="Y381" s="43">
        <f>API!AC381</f>
        <v>0</v>
      </c>
    </row>
    <row r="382" spans="1:25">
      <c r="A382" s="32" t="str">
        <f>IF([1]FINAL!A382=0,"",[1]FINAL!A382)</f>
        <v>Jóhann Berg Gudmundsson</v>
      </c>
      <c r="B382" s="32" t="str">
        <f>IF([1]FINAL!B382=0,"",[1]FINAL!B382)</f>
        <v>Gudmundsson</v>
      </c>
      <c r="C382" s="32" t="str">
        <f>IF([1]FINAL!C382=0,"",[1]FINAL!C382)</f>
        <v/>
      </c>
      <c r="D382" s="32" t="str">
        <f>IF([1]FINAL!D382=0,"",[1]FINAL!D382)</f>
        <v/>
      </c>
      <c r="E382" s="43" t="str">
        <f>[1]FINAL!M382</f>
        <v>BUR</v>
      </c>
      <c r="F382" s="44">
        <f>IFERROR(VLOOKUP($E382,Table2!$B$1:$C$21,MATCH("MP",Table2!$B$1:$C$1,0),0),"")</f>
        <v>1</v>
      </c>
      <c r="G382" s="33">
        <f>IFERROR(VLOOKUP(A382,PlayingTime!$B$1:$Z$999,MATCH("Min",PlayingTime!$B$2:$Z$2,0),0),0)</f>
        <v>0</v>
      </c>
      <c r="H382" s="33">
        <f>IFERROR(VLOOKUP(B382,PlayingTime!$B$1:$Z$999,MATCH("Min",PlayingTime!$B$2:$Z$2,0),0),0)</f>
        <v>0</v>
      </c>
      <c r="I382" s="33">
        <f>IFERROR(VLOOKUP(C382,PlayingTime!$B$1:$Z$999,MATCH("Min",PlayingTime!$B$2:$Z$2,0),0),0)</f>
        <v>0</v>
      </c>
      <c r="J382" s="33">
        <f>IFERROR(VLOOKUP(D382,PlayingTime!$B$1:$Z$999,MATCH("Min",PlayingTime!$B$2:$Z$2,0),0),0)</f>
        <v>0</v>
      </c>
      <c r="K382" s="38">
        <f t="shared" si="20"/>
        <v>0</v>
      </c>
      <c r="L382" s="32">
        <f>IFERROR(VLOOKUP(A382,PlayerStats!$B$1:$Z$999,MATCH("xG",PlayerStats!$B$2:$Z$2,0),0),0)</f>
        <v>0</v>
      </c>
      <c r="M382" s="32">
        <f>IFERROR(VLOOKUP(B382,PlayerStats!$B$1:$Z$999,MATCH("xG",PlayerStats!$B$2:$Z$2,0),0),0)</f>
        <v>0</v>
      </c>
      <c r="N382" s="32">
        <f>IFERROR(VLOOKUP(C382,PlayerStats!$B$1:$Z$999,MATCH("xG",PlayerStats!$B$2:$Z$2,0),0),0)</f>
        <v>0</v>
      </c>
      <c r="O382" s="32">
        <f>IFERROR(VLOOKUP(D382,PlayerStats!$B$1:$Z$999,MATCH("xG",PlayerStats!$B$2:$Z$2,0),0),0)</f>
        <v>0</v>
      </c>
      <c r="P382" s="40">
        <f t="shared" si="21"/>
        <v>0</v>
      </c>
      <c r="Q382" s="32">
        <f>IFERROR(VLOOKUP(A382,PlayerStats!$B$1:$Z$999,MATCH("xAG",PlayerStats!$B$2:$Z$2,0),0),0)</f>
        <v>0</v>
      </c>
      <c r="R382" s="32">
        <f>IFERROR(VLOOKUP(B382,PlayerStats!$B$1:$Z$999,MATCH("xAG",PlayerStats!$B$2:$Z$2,0),0),0)</f>
        <v>0</v>
      </c>
      <c r="S382" s="32">
        <f>IFERROR(VLOOKUP(C382,PlayerStats!$B$1:$Z$999,MATCH("xAG",PlayerStats!$B$2:$Z$2,0),0),0)</f>
        <v>0</v>
      </c>
      <c r="T382" s="32">
        <f>IFERROR(VLOOKUP(D382,PlayerStats!$B$1:$Z$999,MATCH("xAG",PlayerStats!$B$2:$Z$2,0),0),0)</f>
        <v>0</v>
      </c>
      <c r="U382" s="40">
        <f t="shared" si="22"/>
        <v>0</v>
      </c>
      <c r="V382" s="42">
        <f t="shared" si="23"/>
        <v>0</v>
      </c>
      <c r="X382" s="43" t="str">
        <f>API!M382&amp;" "&amp;API!V382</f>
        <v>Dan Potts</v>
      </c>
      <c r="Y382" s="43">
        <f>API!AC382</f>
        <v>0</v>
      </c>
    </row>
    <row r="383" spans="1:25">
      <c r="A383" s="32" t="str">
        <f>IF([1]FINAL!A383=0,"",[1]FINAL!A383)</f>
        <v>Luke McNally</v>
      </c>
      <c r="B383" s="32" t="str">
        <f>IF([1]FINAL!B383=0,"",[1]FINAL!B383)</f>
        <v>McNally</v>
      </c>
      <c r="C383" s="32" t="str">
        <f>IF([1]FINAL!C383=0,"",[1]FINAL!C383)</f>
        <v/>
      </c>
      <c r="D383" s="32" t="str">
        <f>IF([1]FINAL!D383=0,"",[1]FINAL!D383)</f>
        <v/>
      </c>
      <c r="E383" s="43" t="str">
        <f>[1]FINAL!M383</f>
        <v>BUR</v>
      </c>
      <c r="F383" s="44">
        <f>IFERROR(VLOOKUP($E383,Table2!$B$1:$C$21,MATCH("MP",Table2!$B$1:$C$1,0),0),"")</f>
        <v>1</v>
      </c>
      <c r="G383" s="33">
        <f>IFERROR(VLOOKUP(A383,PlayingTime!$B$1:$Z$999,MATCH("Min",PlayingTime!$B$2:$Z$2,0),0),0)</f>
        <v>0</v>
      </c>
      <c r="H383" s="33">
        <f>IFERROR(VLOOKUP(B383,PlayingTime!$B$1:$Z$999,MATCH("Min",PlayingTime!$B$2:$Z$2,0),0),0)</f>
        <v>0</v>
      </c>
      <c r="I383" s="33">
        <f>IFERROR(VLOOKUP(C383,PlayingTime!$B$1:$Z$999,MATCH("Min",PlayingTime!$B$2:$Z$2,0),0),0)</f>
        <v>0</v>
      </c>
      <c r="J383" s="33">
        <f>IFERROR(VLOOKUP(D383,PlayingTime!$B$1:$Z$999,MATCH("Min",PlayingTime!$B$2:$Z$2,0),0),0)</f>
        <v>0</v>
      </c>
      <c r="K383" s="38">
        <f t="shared" si="20"/>
        <v>0</v>
      </c>
      <c r="L383" s="32">
        <f>IFERROR(VLOOKUP(A383,PlayerStats!$B$1:$Z$999,MATCH("xG",PlayerStats!$B$2:$Z$2,0),0),0)</f>
        <v>0</v>
      </c>
      <c r="M383" s="32">
        <f>IFERROR(VLOOKUP(B383,PlayerStats!$B$1:$Z$999,MATCH("xG",PlayerStats!$B$2:$Z$2,0),0),0)</f>
        <v>0</v>
      </c>
      <c r="N383" s="32">
        <f>IFERROR(VLOOKUP(C383,PlayerStats!$B$1:$Z$999,MATCH("xG",PlayerStats!$B$2:$Z$2,0),0),0)</f>
        <v>0</v>
      </c>
      <c r="O383" s="32">
        <f>IFERROR(VLOOKUP(D383,PlayerStats!$B$1:$Z$999,MATCH("xG",PlayerStats!$B$2:$Z$2,0),0),0)</f>
        <v>0</v>
      </c>
      <c r="P383" s="40">
        <f t="shared" si="21"/>
        <v>0</v>
      </c>
      <c r="Q383" s="32">
        <f>IFERROR(VLOOKUP(A383,PlayerStats!$B$1:$Z$999,MATCH("xAG",PlayerStats!$B$2:$Z$2,0),0),0)</f>
        <v>0</v>
      </c>
      <c r="R383" s="32">
        <f>IFERROR(VLOOKUP(B383,PlayerStats!$B$1:$Z$999,MATCH("xAG",PlayerStats!$B$2:$Z$2,0),0),0)</f>
        <v>0</v>
      </c>
      <c r="S383" s="32">
        <f>IFERROR(VLOOKUP(C383,PlayerStats!$B$1:$Z$999,MATCH("xAG",PlayerStats!$B$2:$Z$2,0),0),0)</f>
        <v>0</v>
      </c>
      <c r="T383" s="32">
        <f>IFERROR(VLOOKUP(D383,PlayerStats!$B$1:$Z$999,MATCH("xAG",PlayerStats!$B$2:$Z$2,0),0),0)</f>
        <v>0</v>
      </c>
      <c r="U383" s="40">
        <f t="shared" si="22"/>
        <v>0</v>
      </c>
      <c r="V383" s="42">
        <f t="shared" si="23"/>
        <v>0</v>
      </c>
      <c r="X383" s="43" t="str">
        <f>API!M383&amp;" "&amp;API!V383</f>
        <v>Glen Rea</v>
      </c>
      <c r="Y383" s="43">
        <f>API!AC383</f>
        <v>0</v>
      </c>
    </row>
    <row r="384" spans="1:25">
      <c r="A384" s="32" t="str">
        <f>IF([1]FINAL!A384=0,"",[1]FINAL!A384)</f>
        <v>Arijanet Muric</v>
      </c>
      <c r="B384" s="32" t="str">
        <f>IF([1]FINAL!B384=0,"",[1]FINAL!B384)</f>
        <v>Muric</v>
      </c>
      <c r="C384" s="32" t="str">
        <f>IF([1]FINAL!C384=0,"",[1]FINAL!C384)</f>
        <v/>
      </c>
      <c r="D384" s="32" t="str">
        <f>IF([1]FINAL!D384=0,"",[1]FINAL!D384)</f>
        <v/>
      </c>
      <c r="E384" s="43" t="str">
        <f>[1]FINAL!M384</f>
        <v>BUR</v>
      </c>
      <c r="F384" s="44">
        <f>IFERROR(VLOOKUP($E384,Table2!$B$1:$C$21,MATCH("MP",Table2!$B$1:$C$1,0),0),"")</f>
        <v>1</v>
      </c>
      <c r="G384" s="33">
        <f>IFERROR(VLOOKUP(A384,PlayingTime!$B$1:$Z$999,MATCH("Min",PlayingTime!$B$2:$Z$2,0),0),0)</f>
        <v>0</v>
      </c>
      <c r="H384" s="33">
        <f>IFERROR(VLOOKUP(B384,PlayingTime!$B$1:$Z$999,MATCH("Min",PlayingTime!$B$2:$Z$2,0),0),0)</f>
        <v>0</v>
      </c>
      <c r="I384" s="33">
        <f>IFERROR(VLOOKUP(C384,PlayingTime!$B$1:$Z$999,MATCH("Min",PlayingTime!$B$2:$Z$2,0),0),0)</f>
        <v>0</v>
      </c>
      <c r="J384" s="33">
        <f>IFERROR(VLOOKUP(D384,PlayingTime!$B$1:$Z$999,MATCH("Min",PlayingTime!$B$2:$Z$2,0),0),0)</f>
        <v>0</v>
      </c>
      <c r="K384" s="38">
        <f t="shared" si="20"/>
        <v>0</v>
      </c>
      <c r="L384" s="32">
        <f>IFERROR(VLOOKUP(A384,PlayerStats!$B$1:$Z$999,MATCH("xG",PlayerStats!$B$2:$Z$2,0),0),0)</f>
        <v>0</v>
      </c>
      <c r="M384" s="32">
        <f>IFERROR(VLOOKUP(B384,PlayerStats!$B$1:$Z$999,MATCH("xG",PlayerStats!$B$2:$Z$2,0),0),0)</f>
        <v>0</v>
      </c>
      <c r="N384" s="32">
        <f>IFERROR(VLOOKUP(C384,PlayerStats!$B$1:$Z$999,MATCH("xG",PlayerStats!$B$2:$Z$2,0),0),0)</f>
        <v>0</v>
      </c>
      <c r="O384" s="32">
        <f>IFERROR(VLOOKUP(D384,PlayerStats!$B$1:$Z$999,MATCH("xG",PlayerStats!$B$2:$Z$2,0),0),0)</f>
        <v>0</v>
      </c>
      <c r="P384" s="40">
        <f t="shared" si="21"/>
        <v>0</v>
      </c>
      <c r="Q384" s="32">
        <f>IFERROR(VLOOKUP(A384,PlayerStats!$B$1:$Z$999,MATCH("xAG",PlayerStats!$B$2:$Z$2,0),0),0)</f>
        <v>0</v>
      </c>
      <c r="R384" s="32">
        <f>IFERROR(VLOOKUP(B384,PlayerStats!$B$1:$Z$999,MATCH("xAG",PlayerStats!$B$2:$Z$2,0),0),0)</f>
        <v>0</v>
      </c>
      <c r="S384" s="32">
        <f>IFERROR(VLOOKUP(C384,PlayerStats!$B$1:$Z$999,MATCH("xAG",PlayerStats!$B$2:$Z$2,0),0),0)</f>
        <v>0</v>
      </c>
      <c r="T384" s="32">
        <f>IFERROR(VLOOKUP(D384,PlayerStats!$B$1:$Z$999,MATCH("xAG",PlayerStats!$B$2:$Z$2,0),0),0)</f>
        <v>0</v>
      </c>
      <c r="U384" s="40">
        <f t="shared" si="22"/>
        <v>0</v>
      </c>
      <c r="V384" s="42">
        <f t="shared" si="23"/>
        <v>0</v>
      </c>
      <c r="X384" s="43" t="str">
        <f>API!M384&amp;" "&amp;API!V384</f>
        <v>James Shea</v>
      </c>
      <c r="Y384" s="43">
        <f>API!AC384</f>
        <v>0</v>
      </c>
    </row>
    <row r="385" spans="1:25">
      <c r="A385" s="32" t="str">
        <f>IF([1]FINAL!A385=0,"",[1]FINAL!A385)</f>
        <v>Dara O'Shea</v>
      </c>
      <c r="B385" s="32" t="str">
        <f>IF([1]FINAL!B385=0,"",[1]FINAL!B385)</f>
        <v>O'Shea</v>
      </c>
      <c r="C385" s="32" t="str">
        <f>IF([1]FINAL!C385=0,"",[1]FINAL!C385)</f>
        <v/>
      </c>
      <c r="D385" s="32" t="str">
        <f>IF([1]FINAL!D385=0,"",[1]FINAL!D385)</f>
        <v/>
      </c>
      <c r="E385" s="43" t="str">
        <f>[1]FINAL!M385</f>
        <v>BUR</v>
      </c>
      <c r="F385" s="44">
        <f>IFERROR(VLOOKUP($E385,Table2!$B$1:$C$21,MATCH("MP",Table2!$B$1:$C$1,0),0),"")</f>
        <v>1</v>
      </c>
      <c r="G385" s="33">
        <f>IFERROR(VLOOKUP(A385,PlayingTime!$B$1:$Z$999,MATCH("Min",PlayingTime!$B$2:$Z$2,0),0),0)</f>
        <v>90</v>
      </c>
      <c r="H385" s="33">
        <f>IFERROR(VLOOKUP(B385,PlayingTime!$B$1:$Z$999,MATCH("Min",PlayingTime!$B$2:$Z$2,0),0),0)</f>
        <v>0</v>
      </c>
      <c r="I385" s="33">
        <f>IFERROR(VLOOKUP(C385,PlayingTime!$B$1:$Z$999,MATCH("Min",PlayingTime!$B$2:$Z$2,0),0),0)</f>
        <v>0</v>
      </c>
      <c r="J385" s="33">
        <f>IFERROR(VLOOKUP(D385,PlayingTime!$B$1:$Z$999,MATCH("Min",PlayingTime!$B$2:$Z$2,0),0),0)</f>
        <v>0</v>
      </c>
      <c r="K385" s="38">
        <f t="shared" si="20"/>
        <v>90</v>
      </c>
      <c r="L385" s="32">
        <f>IFERROR(VLOOKUP(A385,PlayerStats!$B$1:$Z$999,MATCH("xG",PlayerStats!$B$2:$Z$2,0),0),0)</f>
        <v>0</v>
      </c>
      <c r="M385" s="32">
        <f>IFERROR(VLOOKUP(B385,PlayerStats!$B$1:$Z$999,MATCH("xG",PlayerStats!$B$2:$Z$2,0),0),0)</f>
        <v>0</v>
      </c>
      <c r="N385" s="32">
        <f>IFERROR(VLOOKUP(C385,PlayerStats!$B$1:$Z$999,MATCH("xG",PlayerStats!$B$2:$Z$2,0),0),0)</f>
        <v>0</v>
      </c>
      <c r="O385" s="32">
        <f>IFERROR(VLOOKUP(D385,PlayerStats!$B$1:$Z$999,MATCH("xG",PlayerStats!$B$2:$Z$2,0),0),0)</f>
        <v>0</v>
      </c>
      <c r="P385" s="40">
        <f t="shared" si="21"/>
        <v>0</v>
      </c>
      <c r="Q385" s="32">
        <f>IFERROR(VLOOKUP(A385,PlayerStats!$B$1:$Z$999,MATCH("xAG",PlayerStats!$B$2:$Z$2,0),0),0)</f>
        <v>0</v>
      </c>
      <c r="R385" s="32">
        <f>IFERROR(VLOOKUP(B385,PlayerStats!$B$1:$Z$999,MATCH("xAG",PlayerStats!$B$2:$Z$2,0),0),0)</f>
        <v>0</v>
      </c>
      <c r="S385" s="32">
        <f>IFERROR(VLOOKUP(C385,PlayerStats!$B$1:$Z$999,MATCH("xAG",PlayerStats!$B$2:$Z$2,0),0),0)</f>
        <v>0</v>
      </c>
      <c r="T385" s="32">
        <f>IFERROR(VLOOKUP(D385,PlayerStats!$B$1:$Z$999,MATCH("xAG",PlayerStats!$B$2:$Z$2,0),0),0)</f>
        <v>0</v>
      </c>
      <c r="U385" s="40">
        <f t="shared" si="22"/>
        <v>0</v>
      </c>
      <c r="V385" s="42">
        <f t="shared" si="23"/>
        <v>1</v>
      </c>
      <c r="X385" s="43" t="str">
        <f>API!M385&amp;" "&amp;API!V385</f>
        <v>Joe Taylor</v>
      </c>
      <c r="Y385" s="43">
        <f>API!AC385</f>
        <v>0</v>
      </c>
    </row>
    <row r="386" spans="1:25">
      <c r="A386" s="32" t="str">
        <f>IF([1]FINAL!A386=0,"",[1]FINAL!A386)</f>
        <v>Michael Obafemi</v>
      </c>
      <c r="B386" s="32" t="str">
        <f>IF([1]FINAL!B386=0,"",[1]FINAL!B386)</f>
        <v>Obafemi</v>
      </c>
      <c r="C386" s="32" t="str">
        <f>IF([1]FINAL!C386=0,"",[1]FINAL!C386)</f>
        <v/>
      </c>
      <c r="D386" s="32" t="str">
        <f>IF([1]FINAL!D386=0,"",[1]FINAL!D386)</f>
        <v/>
      </c>
      <c r="E386" s="43" t="str">
        <f>[1]FINAL!M386</f>
        <v>BUR</v>
      </c>
      <c r="F386" s="44">
        <f>IFERROR(VLOOKUP($E386,Table2!$B$1:$C$21,MATCH("MP",Table2!$B$1:$C$1,0),0),"")</f>
        <v>1</v>
      </c>
      <c r="G386" s="33">
        <f>IFERROR(VLOOKUP(A386,PlayingTime!$B$1:$Z$999,MATCH("Min",PlayingTime!$B$2:$Z$2,0),0),0)</f>
        <v>0</v>
      </c>
      <c r="H386" s="33">
        <f>IFERROR(VLOOKUP(B386,PlayingTime!$B$1:$Z$999,MATCH("Min",PlayingTime!$B$2:$Z$2,0),0),0)</f>
        <v>0</v>
      </c>
      <c r="I386" s="33">
        <f>IFERROR(VLOOKUP(C386,PlayingTime!$B$1:$Z$999,MATCH("Min",PlayingTime!$B$2:$Z$2,0),0),0)</f>
        <v>0</v>
      </c>
      <c r="J386" s="33">
        <f>IFERROR(VLOOKUP(D386,PlayingTime!$B$1:$Z$999,MATCH("Min",PlayingTime!$B$2:$Z$2,0),0),0)</f>
        <v>0</v>
      </c>
      <c r="K386" s="38">
        <f t="shared" si="20"/>
        <v>0</v>
      </c>
      <c r="L386" s="32">
        <f>IFERROR(VLOOKUP(A386,PlayerStats!$B$1:$Z$999,MATCH("xG",PlayerStats!$B$2:$Z$2,0),0),0)</f>
        <v>0</v>
      </c>
      <c r="M386" s="32">
        <f>IFERROR(VLOOKUP(B386,PlayerStats!$B$1:$Z$999,MATCH("xG",PlayerStats!$B$2:$Z$2,0),0),0)</f>
        <v>0</v>
      </c>
      <c r="N386" s="32">
        <f>IFERROR(VLOOKUP(C386,PlayerStats!$B$1:$Z$999,MATCH("xG",PlayerStats!$B$2:$Z$2,0),0),0)</f>
        <v>0</v>
      </c>
      <c r="O386" s="32">
        <f>IFERROR(VLOOKUP(D386,PlayerStats!$B$1:$Z$999,MATCH("xG",PlayerStats!$B$2:$Z$2,0),0),0)</f>
        <v>0</v>
      </c>
      <c r="P386" s="40">
        <f t="shared" si="21"/>
        <v>0</v>
      </c>
      <c r="Q386" s="32">
        <f>IFERROR(VLOOKUP(A386,PlayerStats!$B$1:$Z$999,MATCH("xAG",PlayerStats!$B$2:$Z$2,0),0),0)</f>
        <v>0</v>
      </c>
      <c r="R386" s="32">
        <f>IFERROR(VLOOKUP(B386,PlayerStats!$B$1:$Z$999,MATCH("xAG",PlayerStats!$B$2:$Z$2,0),0),0)</f>
        <v>0</v>
      </c>
      <c r="S386" s="32">
        <f>IFERROR(VLOOKUP(C386,PlayerStats!$B$1:$Z$999,MATCH("xAG",PlayerStats!$B$2:$Z$2,0),0),0)</f>
        <v>0</v>
      </c>
      <c r="T386" s="32">
        <f>IFERROR(VLOOKUP(D386,PlayerStats!$B$1:$Z$999,MATCH("xAG",PlayerStats!$B$2:$Z$2,0),0),0)</f>
        <v>0</v>
      </c>
      <c r="U386" s="40">
        <f t="shared" si="22"/>
        <v>0</v>
      </c>
      <c r="V386" s="42">
        <f t="shared" si="23"/>
        <v>0</v>
      </c>
      <c r="X386" s="43" t="str">
        <f>API!M386&amp;" "&amp;API!V386</f>
        <v>Elliot Thorpe</v>
      </c>
      <c r="Y386" s="43">
        <f>API!AC386</f>
        <v>0</v>
      </c>
    </row>
    <row r="387" spans="1:25">
      <c r="A387" s="32" t="str">
        <f>IF([1]FINAL!A387=0,"",[1]FINAL!A387)</f>
        <v>Bailey Peacock-Farrell</v>
      </c>
      <c r="B387" s="32" t="str">
        <f>IF([1]FINAL!B387=0,"",[1]FINAL!B387)</f>
        <v>Peacock-Farrell</v>
      </c>
      <c r="C387" s="32" t="str">
        <f>IF([1]FINAL!C387=0,"",[1]FINAL!C387)</f>
        <v/>
      </c>
      <c r="D387" s="32" t="str">
        <f>IF([1]FINAL!D387=0,"",[1]FINAL!D387)</f>
        <v/>
      </c>
      <c r="E387" s="43" t="str">
        <f>[1]FINAL!M387</f>
        <v>BUR</v>
      </c>
      <c r="F387" s="44">
        <f>IFERROR(VLOOKUP($E387,Table2!$B$1:$C$21,MATCH("MP",Table2!$B$1:$C$1,0),0),"")</f>
        <v>1</v>
      </c>
      <c r="G387" s="33">
        <f>IFERROR(VLOOKUP(A387,PlayingTime!$B$1:$Z$999,MATCH("Min",PlayingTime!$B$2:$Z$2,0),0),0)</f>
        <v>0</v>
      </c>
      <c r="H387" s="33">
        <f>IFERROR(VLOOKUP(B387,PlayingTime!$B$1:$Z$999,MATCH("Min",PlayingTime!$B$2:$Z$2,0),0),0)</f>
        <v>0</v>
      </c>
      <c r="I387" s="33">
        <f>IFERROR(VLOOKUP(C387,PlayingTime!$B$1:$Z$999,MATCH("Min",PlayingTime!$B$2:$Z$2,0),0),0)</f>
        <v>0</v>
      </c>
      <c r="J387" s="33">
        <f>IFERROR(VLOOKUP(D387,PlayingTime!$B$1:$Z$999,MATCH("Min",PlayingTime!$B$2:$Z$2,0),0),0)</f>
        <v>0</v>
      </c>
      <c r="K387" s="38">
        <f t="shared" ref="K387:K450" si="24">G387+H387+I387+J387</f>
        <v>0</v>
      </c>
      <c r="L387" s="32">
        <f>IFERROR(VLOOKUP(A387,PlayerStats!$B$1:$Z$999,MATCH("xG",PlayerStats!$B$2:$Z$2,0),0),0)</f>
        <v>0</v>
      </c>
      <c r="M387" s="32">
        <f>IFERROR(VLOOKUP(B387,PlayerStats!$B$1:$Z$999,MATCH("xG",PlayerStats!$B$2:$Z$2,0),0),0)</f>
        <v>0</v>
      </c>
      <c r="N387" s="32">
        <f>IFERROR(VLOOKUP(C387,PlayerStats!$B$1:$Z$999,MATCH("xG",PlayerStats!$B$2:$Z$2,0),0),0)</f>
        <v>0</v>
      </c>
      <c r="O387" s="32">
        <f>IFERROR(VLOOKUP(D387,PlayerStats!$B$1:$Z$999,MATCH("xG",PlayerStats!$B$2:$Z$2,0),0),0)</f>
        <v>0</v>
      </c>
      <c r="P387" s="40">
        <f t="shared" ref="P387:P450" si="25">L387+M387+N387+O387</f>
        <v>0</v>
      </c>
      <c r="Q387" s="32">
        <f>IFERROR(VLOOKUP(A387,PlayerStats!$B$1:$Z$999,MATCH("xAG",PlayerStats!$B$2:$Z$2,0),0),0)</f>
        <v>0</v>
      </c>
      <c r="R387" s="32">
        <f>IFERROR(VLOOKUP(B387,PlayerStats!$B$1:$Z$999,MATCH("xAG",PlayerStats!$B$2:$Z$2,0),0),0)</f>
        <v>0</v>
      </c>
      <c r="S387" s="32">
        <f>IFERROR(VLOOKUP(C387,PlayerStats!$B$1:$Z$999,MATCH("xAG",PlayerStats!$B$2:$Z$2,0),0),0)</f>
        <v>0</v>
      </c>
      <c r="T387" s="32">
        <f>IFERROR(VLOOKUP(D387,PlayerStats!$B$1:$Z$999,MATCH("xAG",PlayerStats!$B$2:$Z$2,0),0),0)</f>
        <v>0</v>
      </c>
      <c r="U387" s="40">
        <f t="shared" ref="U387:U450" si="26">Q387+R387+S387+T387</f>
        <v>0</v>
      </c>
      <c r="V387" s="42">
        <f t="shared" ref="V387:V450" si="27">IFERROR(VLOOKUP(A387,$X$1:$Y$1000,MATCH("total_points",$X$1:$Y$1,0),0),"")</f>
        <v>0</v>
      </c>
      <c r="X387" s="43" t="str">
        <f>API!M387&amp;" "&amp;API!V387</f>
        <v>Jack Walton</v>
      </c>
      <c r="Y387" s="43">
        <f>API!AC387</f>
        <v>0</v>
      </c>
    </row>
    <row r="388" spans="1:25">
      <c r="A388" s="32" t="str">
        <f>IF([1]FINAL!A388=0,"",[1]FINAL!A388)</f>
        <v>Connor Roberts</v>
      </c>
      <c r="B388" s="32" t="str">
        <f>IF([1]FINAL!B388=0,"",[1]FINAL!B388)</f>
        <v>Roberts</v>
      </c>
      <c r="C388" s="32" t="str">
        <f>IF([1]FINAL!C388=0,"",[1]FINAL!C388)</f>
        <v/>
      </c>
      <c r="D388" s="32" t="str">
        <f>IF([1]FINAL!D388=0,"",[1]FINAL!D388)</f>
        <v/>
      </c>
      <c r="E388" s="43" t="str">
        <f>[1]FINAL!M388</f>
        <v>BUR</v>
      </c>
      <c r="F388" s="44">
        <f>IFERROR(VLOOKUP($E388,Table2!$B$1:$C$21,MATCH("MP",Table2!$B$1:$C$1,0),0),"")</f>
        <v>1</v>
      </c>
      <c r="G388" s="33">
        <f>IFERROR(VLOOKUP(A388,PlayingTime!$B$1:$Z$999,MATCH("Min",PlayingTime!$B$2:$Z$2,0),0),0)</f>
        <v>90</v>
      </c>
      <c r="H388" s="33">
        <f>IFERROR(VLOOKUP(B388,PlayingTime!$B$1:$Z$999,MATCH("Min",PlayingTime!$B$2:$Z$2,0),0),0)</f>
        <v>0</v>
      </c>
      <c r="I388" s="33">
        <f>IFERROR(VLOOKUP(C388,PlayingTime!$B$1:$Z$999,MATCH("Min",PlayingTime!$B$2:$Z$2,0),0),0)</f>
        <v>0</v>
      </c>
      <c r="J388" s="33">
        <f>IFERROR(VLOOKUP(D388,PlayingTime!$B$1:$Z$999,MATCH("Min",PlayingTime!$B$2:$Z$2,0),0),0)</f>
        <v>0</v>
      </c>
      <c r="K388" s="38">
        <f t="shared" si="24"/>
        <v>90</v>
      </c>
      <c r="L388" s="32">
        <f>IFERROR(VLOOKUP(A388,PlayerStats!$B$1:$Z$999,MATCH("xG",PlayerStats!$B$2:$Z$2,0),0),0)</f>
        <v>0</v>
      </c>
      <c r="M388" s="32">
        <f>IFERROR(VLOOKUP(B388,PlayerStats!$B$1:$Z$999,MATCH("xG",PlayerStats!$B$2:$Z$2,0),0),0)</f>
        <v>0</v>
      </c>
      <c r="N388" s="32">
        <f>IFERROR(VLOOKUP(C388,PlayerStats!$B$1:$Z$999,MATCH("xG",PlayerStats!$B$2:$Z$2,0),0),0)</f>
        <v>0</v>
      </c>
      <c r="O388" s="32">
        <f>IFERROR(VLOOKUP(D388,PlayerStats!$B$1:$Z$999,MATCH("xG",PlayerStats!$B$2:$Z$2,0),0),0)</f>
        <v>0</v>
      </c>
      <c r="P388" s="40">
        <f t="shared" si="25"/>
        <v>0</v>
      </c>
      <c r="Q388" s="32">
        <f>IFERROR(VLOOKUP(A388,PlayerStats!$B$1:$Z$999,MATCH("xAG",PlayerStats!$B$2:$Z$2,0),0),0)</f>
        <v>0</v>
      </c>
      <c r="R388" s="32">
        <f>IFERROR(VLOOKUP(B388,PlayerStats!$B$1:$Z$999,MATCH("xAG",PlayerStats!$B$2:$Z$2,0),0),0)</f>
        <v>0</v>
      </c>
      <c r="S388" s="32">
        <f>IFERROR(VLOOKUP(C388,PlayerStats!$B$1:$Z$999,MATCH("xAG",PlayerStats!$B$2:$Z$2,0),0),0)</f>
        <v>0</v>
      </c>
      <c r="T388" s="32">
        <f>IFERROR(VLOOKUP(D388,PlayerStats!$B$1:$Z$999,MATCH("xAG",PlayerStats!$B$2:$Z$2,0),0),0)</f>
        <v>0</v>
      </c>
      <c r="U388" s="40">
        <f t="shared" si="26"/>
        <v>0</v>
      </c>
      <c r="V388" s="42">
        <f t="shared" si="27"/>
        <v>1</v>
      </c>
      <c r="X388" s="43" t="str">
        <f>API!M388&amp;" "&amp;API!V388</f>
        <v>Louie Watson</v>
      </c>
      <c r="Y388" s="43">
        <f>API!AC388</f>
        <v>0</v>
      </c>
    </row>
    <row r="389" spans="1:25">
      <c r="A389" s="32" t="str">
        <f>IF([1]FINAL!A389=0,"",[1]FINAL!A389)</f>
        <v>Jay Rodriguez</v>
      </c>
      <c r="B389" s="32" t="str">
        <f>IF([1]FINAL!B389=0,"",[1]FINAL!B389)</f>
        <v>Rodriguez</v>
      </c>
      <c r="C389" s="32" t="str">
        <f>IF([1]FINAL!C389=0,"",[1]FINAL!C389)</f>
        <v/>
      </c>
      <c r="D389" s="32" t="str">
        <f>IF([1]FINAL!D389=0,"",[1]FINAL!D389)</f>
        <v/>
      </c>
      <c r="E389" s="43" t="str">
        <f>[1]FINAL!M389</f>
        <v>BUR</v>
      </c>
      <c r="F389" s="44">
        <f>IFERROR(VLOOKUP($E389,Table2!$B$1:$C$21,MATCH("MP",Table2!$B$1:$C$1,0),0),"")</f>
        <v>1</v>
      </c>
      <c r="G389" s="33">
        <f>IFERROR(VLOOKUP(A389,PlayingTime!$B$1:$Z$999,MATCH("Min",PlayingTime!$B$2:$Z$2,0),0),0)</f>
        <v>0</v>
      </c>
      <c r="H389" s="33">
        <f>IFERROR(VLOOKUP(B389,PlayingTime!$B$1:$Z$999,MATCH("Min",PlayingTime!$B$2:$Z$2,0),0),0)</f>
        <v>0</v>
      </c>
      <c r="I389" s="33">
        <f>IFERROR(VLOOKUP(C389,PlayingTime!$B$1:$Z$999,MATCH("Min",PlayingTime!$B$2:$Z$2,0),0),0)</f>
        <v>0</v>
      </c>
      <c r="J389" s="33">
        <f>IFERROR(VLOOKUP(D389,PlayingTime!$B$1:$Z$999,MATCH("Min",PlayingTime!$B$2:$Z$2,0),0),0)</f>
        <v>0</v>
      </c>
      <c r="K389" s="38">
        <f t="shared" si="24"/>
        <v>0</v>
      </c>
      <c r="L389" s="32">
        <f>IFERROR(VLOOKUP(A389,PlayerStats!$B$1:$Z$999,MATCH("xG",PlayerStats!$B$2:$Z$2,0),0),0)</f>
        <v>0</v>
      </c>
      <c r="M389" s="32">
        <f>IFERROR(VLOOKUP(B389,PlayerStats!$B$1:$Z$999,MATCH("xG",PlayerStats!$B$2:$Z$2,0),0),0)</f>
        <v>0</v>
      </c>
      <c r="N389" s="32">
        <f>IFERROR(VLOOKUP(C389,PlayerStats!$B$1:$Z$999,MATCH("xG",PlayerStats!$B$2:$Z$2,0),0),0)</f>
        <v>0</v>
      </c>
      <c r="O389" s="32">
        <f>IFERROR(VLOOKUP(D389,PlayerStats!$B$1:$Z$999,MATCH("xG",PlayerStats!$B$2:$Z$2,0),0),0)</f>
        <v>0</v>
      </c>
      <c r="P389" s="40">
        <f t="shared" si="25"/>
        <v>0</v>
      </c>
      <c r="Q389" s="32">
        <f>IFERROR(VLOOKUP(A389,PlayerStats!$B$1:$Z$999,MATCH("xAG",PlayerStats!$B$2:$Z$2,0),0),0)</f>
        <v>0</v>
      </c>
      <c r="R389" s="32">
        <f>IFERROR(VLOOKUP(B389,PlayerStats!$B$1:$Z$999,MATCH("xAG",PlayerStats!$B$2:$Z$2,0),0),0)</f>
        <v>0</v>
      </c>
      <c r="S389" s="32">
        <f>IFERROR(VLOOKUP(C389,PlayerStats!$B$1:$Z$999,MATCH("xAG",PlayerStats!$B$2:$Z$2,0),0),0)</f>
        <v>0</v>
      </c>
      <c r="T389" s="32">
        <f>IFERROR(VLOOKUP(D389,PlayerStats!$B$1:$Z$999,MATCH("xAG",PlayerStats!$B$2:$Z$2,0),0),0)</f>
        <v>0</v>
      </c>
      <c r="U389" s="40">
        <f t="shared" si="26"/>
        <v>0</v>
      </c>
      <c r="V389" s="42">
        <f t="shared" si="27"/>
        <v>0</v>
      </c>
      <c r="X389" s="43" t="str">
        <f>API!M389&amp;" "&amp;API!V389</f>
        <v>Cauley Woodrow</v>
      </c>
      <c r="Y389" s="43">
        <f>API!AC389</f>
        <v>1</v>
      </c>
    </row>
    <row r="390" spans="1:25">
      <c r="A390" s="32" t="str">
        <f>IF([1]FINAL!A390=0,"",[1]FINAL!A390)</f>
        <v>Charlie Taylor</v>
      </c>
      <c r="B390" s="32" t="str">
        <f>IF([1]FINAL!B390=0,"",[1]FINAL!B390)</f>
        <v>Taylor</v>
      </c>
      <c r="C390" s="32" t="str">
        <f>IF([1]FINAL!C390=0,"",[1]FINAL!C390)</f>
        <v/>
      </c>
      <c r="D390" s="32" t="str">
        <f>IF([1]FINAL!D390=0,"",[1]FINAL!D390)</f>
        <v/>
      </c>
      <c r="E390" s="43" t="str">
        <f>[1]FINAL!M390</f>
        <v>BUR</v>
      </c>
      <c r="F390" s="44">
        <f>IFERROR(VLOOKUP($E390,Table2!$B$1:$C$21,MATCH("MP",Table2!$B$1:$C$1,0),0),"")</f>
        <v>1</v>
      </c>
      <c r="G390" s="33">
        <f>IFERROR(VLOOKUP(A390,PlayingTime!$B$1:$Z$999,MATCH("Min",PlayingTime!$B$2:$Z$2,0),0),0)</f>
        <v>0</v>
      </c>
      <c r="H390" s="33">
        <f>IFERROR(VLOOKUP(B390,PlayingTime!$B$1:$Z$999,MATCH("Min",PlayingTime!$B$2:$Z$2,0),0),0)</f>
        <v>0</v>
      </c>
      <c r="I390" s="33">
        <f>IFERROR(VLOOKUP(C390,PlayingTime!$B$1:$Z$999,MATCH("Min",PlayingTime!$B$2:$Z$2,0),0),0)</f>
        <v>0</v>
      </c>
      <c r="J390" s="33">
        <f>IFERROR(VLOOKUP(D390,PlayingTime!$B$1:$Z$999,MATCH("Min",PlayingTime!$B$2:$Z$2,0),0),0)</f>
        <v>0</v>
      </c>
      <c r="K390" s="38">
        <f t="shared" si="24"/>
        <v>0</v>
      </c>
      <c r="L390" s="32">
        <f>IFERROR(VLOOKUP(A390,PlayerStats!$B$1:$Z$999,MATCH("xG",PlayerStats!$B$2:$Z$2,0),0),0)</f>
        <v>0</v>
      </c>
      <c r="M390" s="32">
        <f>IFERROR(VLOOKUP(B390,PlayerStats!$B$1:$Z$999,MATCH("xG",PlayerStats!$B$2:$Z$2,0),0),0)</f>
        <v>0</v>
      </c>
      <c r="N390" s="32">
        <f>IFERROR(VLOOKUP(C390,PlayerStats!$B$1:$Z$999,MATCH("xG",PlayerStats!$B$2:$Z$2,0),0),0)</f>
        <v>0</v>
      </c>
      <c r="O390" s="32">
        <f>IFERROR(VLOOKUP(D390,PlayerStats!$B$1:$Z$999,MATCH("xG",PlayerStats!$B$2:$Z$2,0),0),0)</f>
        <v>0</v>
      </c>
      <c r="P390" s="40">
        <f t="shared" si="25"/>
        <v>0</v>
      </c>
      <c r="Q390" s="32">
        <f>IFERROR(VLOOKUP(A390,PlayerStats!$B$1:$Z$999,MATCH("xAG",PlayerStats!$B$2:$Z$2,0),0),0)</f>
        <v>0</v>
      </c>
      <c r="R390" s="32">
        <f>IFERROR(VLOOKUP(B390,PlayerStats!$B$1:$Z$999,MATCH("xAG",PlayerStats!$B$2:$Z$2,0),0),0)</f>
        <v>0</v>
      </c>
      <c r="S390" s="32">
        <f>IFERROR(VLOOKUP(C390,PlayerStats!$B$1:$Z$999,MATCH("xAG",PlayerStats!$B$2:$Z$2,0),0),0)</f>
        <v>0</v>
      </c>
      <c r="T390" s="32">
        <f>IFERROR(VLOOKUP(D390,PlayerStats!$B$1:$Z$999,MATCH("xAG",PlayerStats!$B$2:$Z$2,0),0),0)</f>
        <v>0</v>
      </c>
      <c r="U390" s="40">
        <f t="shared" si="26"/>
        <v>0</v>
      </c>
      <c r="V390" s="42">
        <f t="shared" si="27"/>
        <v>0</v>
      </c>
      <c r="X390" s="43" t="str">
        <f>API!M390&amp;" "&amp;API!V390</f>
        <v>Ryan Giles</v>
      </c>
      <c r="Y390" s="43">
        <f>API!AC390</f>
        <v>0</v>
      </c>
    </row>
    <row r="391" spans="1:25">
      <c r="A391" s="32" t="str">
        <f>IF([1]FINAL!A391=0,"",[1]FINAL!A391)</f>
        <v>Bobby Thomas</v>
      </c>
      <c r="B391" s="32" t="str">
        <f>IF([1]FINAL!B391=0,"",[1]FINAL!B391)</f>
        <v>Thomas</v>
      </c>
      <c r="C391" s="32" t="str">
        <f>IF([1]FINAL!C391=0,"",[1]FINAL!C391)</f>
        <v/>
      </c>
      <c r="D391" s="32" t="str">
        <f>IF([1]FINAL!D391=0,"",[1]FINAL!D391)</f>
        <v/>
      </c>
      <c r="E391" s="43" t="str">
        <f>[1]FINAL!M391</f>
        <v>BUR</v>
      </c>
      <c r="F391" s="44">
        <f>IFERROR(VLOOKUP($E391,Table2!$B$1:$C$21,MATCH("MP",Table2!$B$1:$C$1,0),0),"")</f>
        <v>1</v>
      </c>
      <c r="G391" s="33">
        <f>IFERROR(VLOOKUP(A391,PlayingTime!$B$1:$Z$999,MATCH("Min",PlayingTime!$B$2:$Z$2,0),0),0)</f>
        <v>0</v>
      </c>
      <c r="H391" s="33">
        <f>IFERROR(VLOOKUP(B391,PlayingTime!$B$1:$Z$999,MATCH("Min",PlayingTime!$B$2:$Z$2,0),0),0)</f>
        <v>0</v>
      </c>
      <c r="I391" s="33">
        <f>IFERROR(VLOOKUP(C391,PlayingTime!$B$1:$Z$999,MATCH("Min",PlayingTime!$B$2:$Z$2,0),0),0)</f>
        <v>0</v>
      </c>
      <c r="J391" s="33">
        <f>IFERROR(VLOOKUP(D391,PlayingTime!$B$1:$Z$999,MATCH("Min",PlayingTime!$B$2:$Z$2,0),0),0)</f>
        <v>0</v>
      </c>
      <c r="K391" s="38">
        <f t="shared" si="24"/>
        <v>0</v>
      </c>
      <c r="L391" s="32">
        <f>IFERROR(VLOOKUP(A391,PlayerStats!$B$1:$Z$999,MATCH("xG",PlayerStats!$B$2:$Z$2,0),0),0)</f>
        <v>0</v>
      </c>
      <c r="M391" s="32">
        <f>IFERROR(VLOOKUP(B391,PlayerStats!$B$1:$Z$999,MATCH("xG",PlayerStats!$B$2:$Z$2,0),0),0)</f>
        <v>0</v>
      </c>
      <c r="N391" s="32">
        <f>IFERROR(VLOOKUP(C391,PlayerStats!$B$1:$Z$999,MATCH("xG",PlayerStats!$B$2:$Z$2,0),0),0)</f>
        <v>0</v>
      </c>
      <c r="O391" s="32">
        <f>IFERROR(VLOOKUP(D391,PlayerStats!$B$1:$Z$999,MATCH("xG",PlayerStats!$B$2:$Z$2,0),0),0)</f>
        <v>0</v>
      </c>
      <c r="P391" s="40">
        <f t="shared" si="25"/>
        <v>0</v>
      </c>
      <c r="Q391" s="32">
        <f>IFERROR(VLOOKUP(A391,PlayerStats!$B$1:$Z$999,MATCH("xAG",PlayerStats!$B$2:$Z$2,0),0),0)</f>
        <v>0</v>
      </c>
      <c r="R391" s="32">
        <f>IFERROR(VLOOKUP(B391,PlayerStats!$B$1:$Z$999,MATCH("xAG",PlayerStats!$B$2:$Z$2,0),0),0)</f>
        <v>0</v>
      </c>
      <c r="S391" s="32">
        <f>IFERROR(VLOOKUP(C391,PlayerStats!$B$1:$Z$999,MATCH("xAG",PlayerStats!$B$2:$Z$2,0),0),0)</f>
        <v>0</v>
      </c>
      <c r="T391" s="32">
        <f>IFERROR(VLOOKUP(D391,PlayerStats!$B$1:$Z$999,MATCH("xAG",PlayerStats!$B$2:$Z$2,0),0),0)</f>
        <v>0</v>
      </c>
      <c r="U391" s="40">
        <f t="shared" si="26"/>
        <v>0</v>
      </c>
      <c r="V391" s="42">
        <f t="shared" si="27"/>
        <v>0</v>
      </c>
      <c r="X391" s="43" t="str">
        <f>API!M391&amp;" "&amp;API!V391</f>
        <v>Tom Lockyer</v>
      </c>
      <c r="Y391" s="43">
        <f>API!AC391</f>
        <v>0</v>
      </c>
    </row>
    <row r="392" spans="1:25">
      <c r="A392" s="32" t="str">
        <f>IF([1]FINAL!A392=0,"",[1]FINAL!A392)</f>
        <v>Scott Twine</v>
      </c>
      <c r="B392" s="32" t="str">
        <f>IF([1]FINAL!B392=0,"",[1]FINAL!B392)</f>
        <v>Twine</v>
      </c>
      <c r="C392" s="32" t="str">
        <f>IF([1]FINAL!C392=0,"",[1]FINAL!C392)</f>
        <v/>
      </c>
      <c r="D392" s="32" t="str">
        <f>IF([1]FINAL!D392=0,"",[1]FINAL!D392)</f>
        <v/>
      </c>
      <c r="E392" s="43" t="str">
        <f>[1]FINAL!M392</f>
        <v>BUR</v>
      </c>
      <c r="F392" s="44">
        <f>IFERROR(VLOOKUP($E392,Table2!$B$1:$C$21,MATCH("MP",Table2!$B$1:$C$1,0),0),"")</f>
        <v>1</v>
      </c>
      <c r="G392" s="33">
        <f>IFERROR(VLOOKUP(A392,PlayingTime!$B$1:$Z$999,MATCH("Min",PlayingTime!$B$2:$Z$2,0),0),0)</f>
        <v>0</v>
      </c>
      <c r="H392" s="33">
        <f>IFERROR(VLOOKUP(B392,PlayingTime!$B$1:$Z$999,MATCH("Min",PlayingTime!$B$2:$Z$2,0),0),0)</f>
        <v>0</v>
      </c>
      <c r="I392" s="33">
        <f>IFERROR(VLOOKUP(C392,PlayingTime!$B$1:$Z$999,MATCH("Min",PlayingTime!$B$2:$Z$2,0),0),0)</f>
        <v>0</v>
      </c>
      <c r="J392" s="33">
        <f>IFERROR(VLOOKUP(D392,PlayingTime!$B$1:$Z$999,MATCH("Min",PlayingTime!$B$2:$Z$2,0),0),0)</f>
        <v>0</v>
      </c>
      <c r="K392" s="38">
        <f t="shared" si="24"/>
        <v>0</v>
      </c>
      <c r="L392" s="32">
        <f>IFERROR(VLOOKUP(A392,PlayerStats!$B$1:$Z$999,MATCH("xG",PlayerStats!$B$2:$Z$2,0),0),0)</f>
        <v>0</v>
      </c>
      <c r="M392" s="32">
        <f>IFERROR(VLOOKUP(B392,PlayerStats!$B$1:$Z$999,MATCH("xG",PlayerStats!$B$2:$Z$2,0),0),0)</f>
        <v>0</v>
      </c>
      <c r="N392" s="32">
        <f>IFERROR(VLOOKUP(C392,PlayerStats!$B$1:$Z$999,MATCH("xG",PlayerStats!$B$2:$Z$2,0),0),0)</f>
        <v>0</v>
      </c>
      <c r="O392" s="32">
        <f>IFERROR(VLOOKUP(D392,PlayerStats!$B$1:$Z$999,MATCH("xG",PlayerStats!$B$2:$Z$2,0),0),0)</f>
        <v>0</v>
      </c>
      <c r="P392" s="40">
        <f t="shared" si="25"/>
        <v>0</v>
      </c>
      <c r="Q392" s="32">
        <f>IFERROR(VLOOKUP(A392,PlayerStats!$B$1:$Z$999,MATCH("xAG",PlayerStats!$B$2:$Z$2,0),0),0)</f>
        <v>0</v>
      </c>
      <c r="R392" s="32">
        <f>IFERROR(VLOOKUP(B392,PlayerStats!$B$1:$Z$999,MATCH("xAG",PlayerStats!$B$2:$Z$2,0),0),0)</f>
        <v>0</v>
      </c>
      <c r="S392" s="32">
        <f>IFERROR(VLOOKUP(C392,PlayerStats!$B$1:$Z$999,MATCH("xAG",PlayerStats!$B$2:$Z$2,0),0),0)</f>
        <v>0</v>
      </c>
      <c r="T392" s="32">
        <f>IFERROR(VLOOKUP(D392,PlayerStats!$B$1:$Z$999,MATCH("xAG",PlayerStats!$B$2:$Z$2,0),0),0)</f>
        <v>0</v>
      </c>
      <c r="U392" s="40">
        <f t="shared" si="26"/>
        <v>0</v>
      </c>
      <c r="V392" s="42">
        <f t="shared" si="27"/>
        <v>0</v>
      </c>
      <c r="X392" s="43" t="str">
        <f>API!M392&amp;" "&amp;API!V392</f>
        <v>Pelly Ruddock Mpanzu</v>
      </c>
      <c r="Y392" s="43">
        <f>API!AC392</f>
        <v>2</v>
      </c>
    </row>
    <row r="393" spans="1:25">
      <c r="A393" s="32" t="str">
        <f>IF([1]FINAL!A393=0,"",[1]FINAL!A393)</f>
        <v>Lawrence Vigouroux</v>
      </c>
      <c r="B393" s="32" t="str">
        <f>IF([1]FINAL!B393=0,"",[1]FINAL!B393)</f>
        <v>Vigouroux</v>
      </c>
      <c r="C393" s="32" t="str">
        <f>IF([1]FINAL!C393=0,"",[1]FINAL!C393)</f>
        <v/>
      </c>
      <c r="D393" s="32" t="str">
        <f>IF([1]FINAL!D393=0,"",[1]FINAL!D393)</f>
        <v/>
      </c>
      <c r="E393" s="43" t="str">
        <f>[1]FINAL!M393</f>
        <v>BUR</v>
      </c>
      <c r="F393" s="44">
        <f>IFERROR(VLOOKUP($E393,Table2!$B$1:$C$21,MATCH("MP",Table2!$B$1:$C$1,0),0),"")</f>
        <v>1</v>
      </c>
      <c r="G393" s="33">
        <f>IFERROR(VLOOKUP(A393,PlayingTime!$B$1:$Z$999,MATCH("Min",PlayingTime!$B$2:$Z$2,0),0),0)</f>
        <v>0</v>
      </c>
      <c r="H393" s="33">
        <f>IFERROR(VLOOKUP(B393,PlayingTime!$B$1:$Z$999,MATCH("Min",PlayingTime!$B$2:$Z$2,0),0),0)</f>
        <v>0</v>
      </c>
      <c r="I393" s="33">
        <f>IFERROR(VLOOKUP(C393,PlayingTime!$B$1:$Z$999,MATCH("Min",PlayingTime!$B$2:$Z$2,0),0),0)</f>
        <v>0</v>
      </c>
      <c r="J393" s="33">
        <f>IFERROR(VLOOKUP(D393,PlayingTime!$B$1:$Z$999,MATCH("Min",PlayingTime!$B$2:$Z$2,0),0),0)</f>
        <v>0</v>
      </c>
      <c r="K393" s="38">
        <f t="shared" si="24"/>
        <v>0</v>
      </c>
      <c r="L393" s="32">
        <f>IFERROR(VLOOKUP(A393,PlayerStats!$B$1:$Z$999,MATCH("xG",PlayerStats!$B$2:$Z$2,0),0),0)</f>
        <v>0</v>
      </c>
      <c r="M393" s="32">
        <f>IFERROR(VLOOKUP(B393,PlayerStats!$B$1:$Z$999,MATCH("xG",PlayerStats!$B$2:$Z$2,0),0),0)</f>
        <v>0</v>
      </c>
      <c r="N393" s="32">
        <f>IFERROR(VLOOKUP(C393,PlayerStats!$B$1:$Z$999,MATCH("xG",PlayerStats!$B$2:$Z$2,0),0),0)</f>
        <v>0</v>
      </c>
      <c r="O393" s="32">
        <f>IFERROR(VLOOKUP(D393,PlayerStats!$B$1:$Z$999,MATCH("xG",PlayerStats!$B$2:$Z$2,0),0),0)</f>
        <v>0</v>
      </c>
      <c r="P393" s="40">
        <f t="shared" si="25"/>
        <v>0</v>
      </c>
      <c r="Q393" s="32">
        <f>IFERROR(VLOOKUP(A393,PlayerStats!$B$1:$Z$999,MATCH("xAG",PlayerStats!$B$2:$Z$2,0),0),0)</f>
        <v>0</v>
      </c>
      <c r="R393" s="32">
        <f>IFERROR(VLOOKUP(B393,PlayerStats!$B$1:$Z$999,MATCH("xAG",PlayerStats!$B$2:$Z$2,0),0),0)</f>
        <v>0</v>
      </c>
      <c r="S393" s="32">
        <f>IFERROR(VLOOKUP(C393,PlayerStats!$B$1:$Z$999,MATCH("xAG",PlayerStats!$B$2:$Z$2,0),0),0)</f>
        <v>0</v>
      </c>
      <c r="T393" s="32">
        <f>IFERROR(VLOOKUP(D393,PlayerStats!$B$1:$Z$999,MATCH("xAG",PlayerStats!$B$2:$Z$2,0),0),0)</f>
        <v>0</v>
      </c>
      <c r="U393" s="40">
        <f t="shared" si="26"/>
        <v>0</v>
      </c>
      <c r="V393" s="42">
        <f t="shared" si="27"/>
        <v>0</v>
      </c>
      <c r="X393" s="43" t="str">
        <f>API!M393&amp;" "&amp;API!V393</f>
        <v>Tahith Chong</v>
      </c>
      <c r="Y393" s="43">
        <f>API!AC393</f>
        <v>2</v>
      </c>
    </row>
    <row r="394" spans="1:25">
      <c r="A394" s="32" t="str">
        <f>IF([1]FINAL!A394=0,"",[1]FINAL!A394)</f>
        <v>Victor da Silva</v>
      </c>
      <c r="B394" s="32" t="str">
        <f>IF([1]FINAL!B394=0,"",[1]FINAL!B394)</f>
        <v>Vitinho</v>
      </c>
      <c r="C394" s="32" t="str">
        <f>IF([1]FINAL!C394=0,"",[1]FINAL!C394)</f>
        <v/>
      </c>
      <c r="D394" s="32" t="str">
        <f>IF([1]FINAL!D394=0,"",[1]FINAL!D394)</f>
        <v/>
      </c>
      <c r="E394" s="43" t="str">
        <f>[1]FINAL!M394</f>
        <v>BUR</v>
      </c>
      <c r="F394" s="44">
        <f>IFERROR(VLOOKUP($E394,Table2!$B$1:$C$21,MATCH("MP",Table2!$B$1:$C$1,0),0),"")</f>
        <v>1</v>
      </c>
      <c r="G394" s="33">
        <f>IFERROR(VLOOKUP(A394,PlayingTime!$B$1:$Z$999,MATCH("Min",PlayingTime!$B$2:$Z$2,0),0),0)</f>
        <v>0</v>
      </c>
      <c r="H394" s="33">
        <f>IFERROR(VLOOKUP(B394,PlayingTime!$B$1:$Z$999,MATCH("Min",PlayingTime!$B$2:$Z$2,0),0),0)</f>
        <v>90</v>
      </c>
      <c r="I394" s="33">
        <f>IFERROR(VLOOKUP(C394,PlayingTime!$B$1:$Z$999,MATCH("Min",PlayingTime!$B$2:$Z$2,0),0),0)</f>
        <v>0</v>
      </c>
      <c r="J394" s="33">
        <f>IFERROR(VLOOKUP(D394,PlayingTime!$B$1:$Z$999,MATCH("Min",PlayingTime!$B$2:$Z$2,0),0),0)</f>
        <v>0</v>
      </c>
      <c r="K394" s="38">
        <f t="shared" si="24"/>
        <v>90</v>
      </c>
      <c r="L394" s="32">
        <f>IFERROR(VLOOKUP(A394,PlayerStats!$B$1:$Z$999,MATCH("xG",PlayerStats!$B$2:$Z$2,0),0),0)</f>
        <v>0</v>
      </c>
      <c r="M394" s="32">
        <f>IFERROR(VLOOKUP(B394,PlayerStats!$B$1:$Z$999,MATCH("xG",PlayerStats!$B$2:$Z$2,0),0),0)</f>
        <v>0</v>
      </c>
      <c r="N394" s="32">
        <f>IFERROR(VLOOKUP(C394,PlayerStats!$B$1:$Z$999,MATCH("xG",PlayerStats!$B$2:$Z$2,0),0),0)</f>
        <v>0</v>
      </c>
      <c r="O394" s="32">
        <f>IFERROR(VLOOKUP(D394,PlayerStats!$B$1:$Z$999,MATCH("xG",PlayerStats!$B$2:$Z$2,0),0),0)</f>
        <v>0</v>
      </c>
      <c r="P394" s="40">
        <f t="shared" si="25"/>
        <v>0</v>
      </c>
      <c r="Q394" s="32">
        <f>IFERROR(VLOOKUP(A394,PlayerStats!$B$1:$Z$999,MATCH("xAG",PlayerStats!$B$2:$Z$2,0),0),0)</f>
        <v>0</v>
      </c>
      <c r="R394" s="32">
        <f>IFERROR(VLOOKUP(B394,PlayerStats!$B$1:$Z$999,MATCH("xAG",PlayerStats!$B$2:$Z$2,0),0),0)</f>
        <v>0.1</v>
      </c>
      <c r="S394" s="32">
        <f>IFERROR(VLOOKUP(C394,PlayerStats!$B$1:$Z$999,MATCH("xAG",PlayerStats!$B$2:$Z$2,0),0),0)</f>
        <v>0</v>
      </c>
      <c r="T394" s="32">
        <f>IFERROR(VLOOKUP(D394,PlayerStats!$B$1:$Z$999,MATCH("xAG",PlayerStats!$B$2:$Z$2,0),0),0)</f>
        <v>0</v>
      </c>
      <c r="U394" s="40">
        <f t="shared" si="26"/>
        <v>0.1</v>
      </c>
      <c r="V394" s="42">
        <f t="shared" si="27"/>
        <v>1</v>
      </c>
      <c r="X394" s="43" t="str">
        <f>API!M394&amp;" "&amp;API!V394</f>
        <v>Issa Kaboré</v>
      </c>
      <c r="Y394" s="43">
        <f>API!AC394</f>
        <v>1</v>
      </c>
    </row>
    <row r="395" spans="1:25">
      <c r="A395" s="32" t="str">
        <f>IF([1]FINAL!A395=0,"",[1]FINAL!A395)</f>
        <v>Anass Zaroury</v>
      </c>
      <c r="B395" s="32" t="str">
        <f>IF([1]FINAL!B395=0,"",[1]FINAL!B395)</f>
        <v>Zaroury</v>
      </c>
      <c r="C395" s="32" t="str">
        <f>IF([1]FINAL!C395=0,"",[1]FINAL!C395)</f>
        <v/>
      </c>
      <c r="D395" s="32" t="str">
        <f>IF([1]FINAL!D395=0,"",[1]FINAL!D395)</f>
        <v/>
      </c>
      <c r="E395" s="43" t="str">
        <f>[1]FINAL!M395</f>
        <v>BUR</v>
      </c>
      <c r="F395" s="44">
        <f>IFERROR(VLOOKUP($E395,Table2!$B$1:$C$21,MATCH("MP",Table2!$B$1:$C$1,0),0),"")</f>
        <v>1</v>
      </c>
      <c r="G395" s="33">
        <f>IFERROR(VLOOKUP(A395,PlayingTime!$B$1:$Z$999,MATCH("Min",PlayingTime!$B$2:$Z$2,0),0),0)</f>
        <v>29</v>
      </c>
      <c r="H395" s="33">
        <f>IFERROR(VLOOKUP(B395,PlayingTime!$B$1:$Z$999,MATCH("Min",PlayingTime!$B$2:$Z$2,0),0),0)</f>
        <v>0</v>
      </c>
      <c r="I395" s="33">
        <f>IFERROR(VLOOKUP(C395,PlayingTime!$B$1:$Z$999,MATCH("Min",PlayingTime!$B$2:$Z$2,0),0),0)</f>
        <v>0</v>
      </c>
      <c r="J395" s="33">
        <f>IFERROR(VLOOKUP(D395,PlayingTime!$B$1:$Z$999,MATCH("Min",PlayingTime!$B$2:$Z$2,0),0),0)</f>
        <v>0</v>
      </c>
      <c r="K395" s="38">
        <f t="shared" si="24"/>
        <v>29</v>
      </c>
      <c r="L395" s="32">
        <f>IFERROR(VLOOKUP(A395,PlayerStats!$B$1:$Z$999,MATCH("xG",PlayerStats!$B$2:$Z$2,0),0),0)</f>
        <v>0</v>
      </c>
      <c r="M395" s="32">
        <f>IFERROR(VLOOKUP(B395,PlayerStats!$B$1:$Z$999,MATCH("xG",PlayerStats!$B$2:$Z$2,0),0),0)</f>
        <v>0</v>
      </c>
      <c r="N395" s="32">
        <f>IFERROR(VLOOKUP(C395,PlayerStats!$B$1:$Z$999,MATCH("xG",PlayerStats!$B$2:$Z$2,0),0),0)</f>
        <v>0</v>
      </c>
      <c r="O395" s="32">
        <f>IFERROR(VLOOKUP(D395,PlayerStats!$B$1:$Z$999,MATCH("xG",PlayerStats!$B$2:$Z$2,0),0),0)</f>
        <v>0</v>
      </c>
      <c r="P395" s="40">
        <f t="shared" si="25"/>
        <v>0</v>
      </c>
      <c r="Q395" s="32">
        <f>IFERROR(VLOOKUP(A395,PlayerStats!$B$1:$Z$999,MATCH("xAG",PlayerStats!$B$2:$Z$2,0),0),0)</f>
        <v>0</v>
      </c>
      <c r="R395" s="32">
        <f>IFERROR(VLOOKUP(B395,PlayerStats!$B$1:$Z$999,MATCH("xAG",PlayerStats!$B$2:$Z$2,0),0),0)</f>
        <v>0</v>
      </c>
      <c r="S395" s="32">
        <f>IFERROR(VLOOKUP(C395,PlayerStats!$B$1:$Z$999,MATCH("xAG",PlayerStats!$B$2:$Z$2,0),0),0)</f>
        <v>0</v>
      </c>
      <c r="T395" s="32">
        <f>IFERROR(VLOOKUP(D395,PlayerStats!$B$1:$Z$999,MATCH("xAG",PlayerStats!$B$2:$Z$2,0),0),0)</f>
        <v>0</v>
      </c>
      <c r="U395" s="40">
        <f t="shared" si="26"/>
        <v>0</v>
      </c>
      <c r="V395" s="42">
        <f t="shared" si="27"/>
        <v>-2</v>
      </c>
      <c r="X395" s="43" t="str">
        <f>API!M395&amp;" "&amp;API!V395</f>
        <v>Thomas Kaminski</v>
      </c>
      <c r="Y395" s="43">
        <f>API!AC395</f>
        <v>3</v>
      </c>
    </row>
    <row r="396" spans="1:25">
      <c r="A396" s="32" t="str">
        <f>IF([1]FINAL!A396=0,"",[1]FINAL!A396)</f>
        <v>Zeki Amdouni</v>
      </c>
      <c r="B396" s="32" t="str">
        <f>IF([1]FINAL!B396=0,"",[1]FINAL!B396)</f>
        <v>Amdouni</v>
      </c>
      <c r="C396" s="32" t="str">
        <f>IF([1]FINAL!C396=0,"",[1]FINAL!C396)</f>
        <v/>
      </c>
      <c r="D396" s="32" t="str">
        <f>IF([1]FINAL!D396=0,"",[1]FINAL!D396)</f>
        <v/>
      </c>
      <c r="E396" s="43" t="str">
        <f>[1]FINAL!M396</f>
        <v>BUR</v>
      </c>
      <c r="F396" s="44">
        <f>IFERROR(VLOOKUP($E396,Table2!$B$1:$C$21,MATCH("MP",Table2!$B$1:$C$1,0),0),"")</f>
        <v>1</v>
      </c>
      <c r="G396" s="33">
        <f>IFERROR(VLOOKUP(A396,PlayingTime!$B$1:$Z$999,MATCH("Min",PlayingTime!$B$2:$Z$2,0),0),0)</f>
        <v>60</v>
      </c>
      <c r="H396" s="33">
        <f>IFERROR(VLOOKUP(B396,PlayingTime!$B$1:$Z$999,MATCH("Min",PlayingTime!$B$2:$Z$2,0),0),0)</f>
        <v>0</v>
      </c>
      <c r="I396" s="33">
        <f>IFERROR(VLOOKUP(C396,PlayingTime!$B$1:$Z$999,MATCH("Min",PlayingTime!$B$2:$Z$2,0),0),0)</f>
        <v>0</v>
      </c>
      <c r="J396" s="33">
        <f>IFERROR(VLOOKUP(D396,PlayingTime!$B$1:$Z$999,MATCH("Min",PlayingTime!$B$2:$Z$2,0),0),0)</f>
        <v>0</v>
      </c>
      <c r="K396" s="38">
        <f t="shared" si="24"/>
        <v>60</v>
      </c>
      <c r="L396" s="32">
        <f>IFERROR(VLOOKUP(A396,PlayerStats!$B$1:$Z$999,MATCH("xG",PlayerStats!$B$2:$Z$2,0),0),0)</f>
        <v>0</v>
      </c>
      <c r="M396" s="32">
        <f>IFERROR(VLOOKUP(B396,PlayerStats!$B$1:$Z$999,MATCH("xG",PlayerStats!$B$2:$Z$2,0),0),0)</f>
        <v>0</v>
      </c>
      <c r="N396" s="32">
        <f>IFERROR(VLOOKUP(C396,PlayerStats!$B$1:$Z$999,MATCH("xG",PlayerStats!$B$2:$Z$2,0),0),0)</f>
        <v>0</v>
      </c>
      <c r="O396" s="32">
        <f>IFERROR(VLOOKUP(D396,PlayerStats!$B$1:$Z$999,MATCH("xG",PlayerStats!$B$2:$Z$2,0),0),0)</f>
        <v>0</v>
      </c>
      <c r="P396" s="40">
        <f t="shared" si="25"/>
        <v>0</v>
      </c>
      <c r="Q396" s="32">
        <f>IFERROR(VLOOKUP(A396,PlayerStats!$B$1:$Z$999,MATCH("xAG",PlayerStats!$B$2:$Z$2,0),0),0)</f>
        <v>0</v>
      </c>
      <c r="R396" s="32">
        <f>IFERROR(VLOOKUP(B396,PlayerStats!$B$1:$Z$999,MATCH("xAG",PlayerStats!$B$2:$Z$2,0),0),0)</f>
        <v>0</v>
      </c>
      <c r="S396" s="32">
        <f>IFERROR(VLOOKUP(C396,PlayerStats!$B$1:$Z$999,MATCH("xAG",PlayerStats!$B$2:$Z$2,0),0),0)</f>
        <v>0</v>
      </c>
      <c r="T396" s="32">
        <f>IFERROR(VLOOKUP(D396,PlayerStats!$B$1:$Z$999,MATCH("xAG",PlayerStats!$B$2:$Z$2,0),0),0)</f>
        <v>0</v>
      </c>
      <c r="U396" s="40">
        <f t="shared" si="26"/>
        <v>0</v>
      </c>
      <c r="V396" s="42">
        <f t="shared" si="27"/>
        <v>2</v>
      </c>
      <c r="X396" s="43" t="str">
        <f>API!M396&amp;" "&amp;API!V396</f>
        <v>Ross Barkley</v>
      </c>
      <c r="Y396" s="43">
        <f>API!AC396</f>
        <v>0</v>
      </c>
    </row>
    <row r="397" spans="1:25">
      <c r="A397" s="32" t="str">
        <f>IF([1]FINAL!A397=0,"",[1]FINAL!A397)</f>
        <v>James Trafford</v>
      </c>
      <c r="B397" s="32" t="str">
        <f>IF([1]FINAL!B397=0,"",[1]FINAL!B397)</f>
        <v>Trafford</v>
      </c>
      <c r="C397" s="32" t="str">
        <f>IF([1]FINAL!C397=0,"",[1]FINAL!C397)</f>
        <v/>
      </c>
      <c r="D397" s="32" t="str">
        <f>IF([1]FINAL!D397=0,"",[1]FINAL!D397)</f>
        <v/>
      </c>
      <c r="E397" s="43" t="str">
        <f>[1]FINAL!M397</f>
        <v>BUR</v>
      </c>
      <c r="F397" s="44">
        <f>IFERROR(VLOOKUP($E397,Table2!$B$1:$C$21,MATCH("MP",Table2!$B$1:$C$1,0),0),"")</f>
        <v>1</v>
      </c>
      <c r="G397" s="33">
        <f>IFERROR(VLOOKUP(A397,PlayingTime!$B$1:$Z$999,MATCH("Min",PlayingTime!$B$2:$Z$2,0),0),0)</f>
        <v>90</v>
      </c>
      <c r="H397" s="33">
        <f>IFERROR(VLOOKUP(B397,PlayingTime!$B$1:$Z$999,MATCH("Min",PlayingTime!$B$2:$Z$2,0),0),0)</f>
        <v>0</v>
      </c>
      <c r="I397" s="33">
        <f>IFERROR(VLOOKUP(C397,PlayingTime!$B$1:$Z$999,MATCH("Min",PlayingTime!$B$2:$Z$2,0),0),0)</f>
        <v>0</v>
      </c>
      <c r="J397" s="33">
        <f>IFERROR(VLOOKUP(D397,PlayingTime!$B$1:$Z$999,MATCH("Min",PlayingTime!$B$2:$Z$2,0),0),0)</f>
        <v>0</v>
      </c>
      <c r="K397" s="38">
        <f t="shared" si="24"/>
        <v>90</v>
      </c>
      <c r="L397" s="32">
        <f>IFERROR(VLOOKUP(A397,PlayerStats!$B$1:$Z$999,MATCH("xG",PlayerStats!$B$2:$Z$2,0),0),0)</f>
        <v>0</v>
      </c>
      <c r="M397" s="32">
        <f>IFERROR(VLOOKUP(B397,PlayerStats!$B$1:$Z$999,MATCH("xG",PlayerStats!$B$2:$Z$2,0),0),0)</f>
        <v>0</v>
      </c>
      <c r="N397" s="32">
        <f>IFERROR(VLOOKUP(C397,PlayerStats!$B$1:$Z$999,MATCH("xG",PlayerStats!$B$2:$Z$2,0),0),0)</f>
        <v>0</v>
      </c>
      <c r="O397" s="32">
        <f>IFERROR(VLOOKUP(D397,PlayerStats!$B$1:$Z$999,MATCH("xG",PlayerStats!$B$2:$Z$2,0),0),0)</f>
        <v>0</v>
      </c>
      <c r="P397" s="40">
        <f t="shared" si="25"/>
        <v>0</v>
      </c>
      <c r="Q397" s="32">
        <f>IFERROR(VLOOKUP(A397,PlayerStats!$B$1:$Z$999,MATCH("xAG",PlayerStats!$B$2:$Z$2,0),0),0)</f>
        <v>0</v>
      </c>
      <c r="R397" s="32">
        <f>IFERROR(VLOOKUP(B397,PlayerStats!$B$1:$Z$999,MATCH("xAG",PlayerStats!$B$2:$Z$2,0),0),0)</f>
        <v>0</v>
      </c>
      <c r="S397" s="32">
        <f>IFERROR(VLOOKUP(C397,PlayerStats!$B$1:$Z$999,MATCH("xAG",PlayerStats!$B$2:$Z$2,0),0),0)</f>
        <v>0</v>
      </c>
      <c r="T397" s="32">
        <f>IFERROR(VLOOKUP(D397,PlayerStats!$B$1:$Z$999,MATCH("xAG",PlayerStats!$B$2:$Z$2,0),0),0)</f>
        <v>0</v>
      </c>
      <c r="U397" s="40">
        <f t="shared" si="26"/>
        <v>0</v>
      </c>
      <c r="V397" s="42">
        <f t="shared" si="27"/>
        <v>2</v>
      </c>
      <c r="X397" s="43" t="str">
        <f>API!M397&amp;" "&amp;API!V397</f>
        <v>Jacob Brown</v>
      </c>
      <c r="Y397" s="43">
        <f>API!AC397</f>
        <v>4</v>
      </c>
    </row>
    <row r="398" spans="1:25">
      <c r="A398" s="32" t="str">
        <f>IF([1]FINAL!A398=0,"",[1]FINAL!A398)</f>
        <v>Luca Koleosho</v>
      </c>
      <c r="B398" s="32" t="str">
        <f>IF([1]FINAL!B398=0,"",[1]FINAL!B398)</f>
        <v>Koleosho</v>
      </c>
      <c r="C398" s="32" t="str">
        <f>IF([1]FINAL!C398=0,"",[1]FINAL!C398)</f>
        <v/>
      </c>
      <c r="D398" s="32" t="str">
        <f>IF([1]FINAL!D398=0,"",[1]FINAL!D398)</f>
        <v/>
      </c>
      <c r="E398" s="43" t="str">
        <f>[1]FINAL!M398</f>
        <v>BUR</v>
      </c>
      <c r="F398" s="44">
        <f>IFERROR(VLOOKUP($E398,Table2!$B$1:$C$21,MATCH("MP",Table2!$B$1:$C$1,0),0),"")</f>
        <v>1</v>
      </c>
      <c r="G398" s="33">
        <f>IFERROR(VLOOKUP(A398,PlayingTime!$B$1:$Z$999,MATCH("Min",PlayingTime!$B$2:$Z$2,0),0),0)</f>
        <v>60</v>
      </c>
      <c r="H398" s="33">
        <f>IFERROR(VLOOKUP(B398,PlayingTime!$B$1:$Z$999,MATCH("Min",PlayingTime!$B$2:$Z$2,0),0),0)</f>
        <v>0</v>
      </c>
      <c r="I398" s="33">
        <f>IFERROR(VLOOKUP(C398,PlayingTime!$B$1:$Z$999,MATCH("Min",PlayingTime!$B$2:$Z$2,0),0),0)</f>
        <v>0</v>
      </c>
      <c r="J398" s="33">
        <f>IFERROR(VLOOKUP(D398,PlayingTime!$B$1:$Z$999,MATCH("Min",PlayingTime!$B$2:$Z$2,0),0),0)</f>
        <v>0</v>
      </c>
      <c r="K398" s="38">
        <f t="shared" si="24"/>
        <v>60</v>
      </c>
      <c r="L398" s="32">
        <f>IFERROR(VLOOKUP(A398,PlayerStats!$B$1:$Z$999,MATCH("xG",PlayerStats!$B$2:$Z$2,0),0),0)</f>
        <v>0.1</v>
      </c>
      <c r="M398" s="32">
        <f>IFERROR(VLOOKUP(B398,PlayerStats!$B$1:$Z$999,MATCH("xG",PlayerStats!$B$2:$Z$2,0),0),0)</f>
        <v>0</v>
      </c>
      <c r="N398" s="32">
        <f>IFERROR(VLOOKUP(C398,PlayerStats!$B$1:$Z$999,MATCH("xG",PlayerStats!$B$2:$Z$2,0),0),0)</f>
        <v>0</v>
      </c>
      <c r="O398" s="32">
        <f>IFERROR(VLOOKUP(D398,PlayerStats!$B$1:$Z$999,MATCH("xG",PlayerStats!$B$2:$Z$2,0),0),0)</f>
        <v>0</v>
      </c>
      <c r="P398" s="40">
        <f t="shared" si="25"/>
        <v>0.1</v>
      </c>
      <c r="Q398" s="32">
        <f>IFERROR(VLOOKUP(A398,PlayerStats!$B$1:$Z$999,MATCH("xAG",PlayerStats!$B$2:$Z$2,0),0),0)</f>
        <v>0.1</v>
      </c>
      <c r="R398" s="32">
        <f>IFERROR(VLOOKUP(B398,PlayerStats!$B$1:$Z$999,MATCH("xAG",PlayerStats!$B$2:$Z$2,0),0),0)</f>
        <v>0</v>
      </c>
      <c r="S398" s="32">
        <f>IFERROR(VLOOKUP(C398,PlayerStats!$B$1:$Z$999,MATCH("xAG",PlayerStats!$B$2:$Z$2,0),0),0)</f>
        <v>0</v>
      </c>
      <c r="T398" s="32">
        <f>IFERROR(VLOOKUP(D398,PlayerStats!$B$1:$Z$999,MATCH("xAG",PlayerStats!$B$2:$Z$2,0),0),0)</f>
        <v>0</v>
      </c>
      <c r="U398" s="40">
        <f t="shared" si="26"/>
        <v>0.1</v>
      </c>
      <c r="V398" s="42">
        <f t="shared" si="27"/>
        <v>2</v>
      </c>
      <c r="X398" s="43" t="str">
        <f>API!M398&amp;" "&amp;API!V398</f>
        <v>Aidan Francis-Clarke</v>
      </c>
      <c r="Y398" s="43">
        <f>API!AC398</f>
        <v>0</v>
      </c>
    </row>
    <row r="399" spans="1:25">
      <c r="A399" s="32" t="str">
        <f>IF([1]FINAL!A399=0,"",[1]FINAL!A399)</f>
        <v>Jacob Bruun Larsen</v>
      </c>
      <c r="B399" s="32" t="str">
        <f>IF([1]FINAL!B399=0,"",[1]FINAL!B399)</f>
        <v>Bruun Larsen</v>
      </c>
      <c r="C399" s="32" t="str">
        <f>IF([1]FINAL!C399=0,"",[1]FINAL!C399)</f>
        <v/>
      </c>
      <c r="D399" s="32" t="str">
        <f>IF([1]FINAL!D399=0,"",[1]FINAL!D399)</f>
        <v/>
      </c>
      <c r="E399" s="43" t="str">
        <f>[1]FINAL!M399</f>
        <v>BUR</v>
      </c>
      <c r="F399" s="44">
        <f>IFERROR(VLOOKUP($E399,Table2!$B$1:$C$21,MATCH("MP",Table2!$B$1:$C$1,0),0),"")</f>
        <v>1</v>
      </c>
      <c r="G399" s="33">
        <f>IFERROR(VLOOKUP(A399,PlayingTime!$B$1:$Z$999,MATCH("Min",PlayingTime!$B$2:$Z$2,0),0),0)</f>
        <v>30</v>
      </c>
      <c r="H399" s="33">
        <f>IFERROR(VLOOKUP(B399,PlayingTime!$B$1:$Z$999,MATCH("Min",PlayingTime!$B$2:$Z$2,0),0),0)</f>
        <v>0</v>
      </c>
      <c r="I399" s="33">
        <f>IFERROR(VLOOKUP(C399,PlayingTime!$B$1:$Z$999,MATCH("Min",PlayingTime!$B$2:$Z$2,0),0),0)</f>
        <v>0</v>
      </c>
      <c r="J399" s="33">
        <f>IFERROR(VLOOKUP(D399,PlayingTime!$B$1:$Z$999,MATCH("Min",PlayingTime!$B$2:$Z$2,0),0),0)</f>
        <v>0</v>
      </c>
      <c r="K399" s="38">
        <f t="shared" si="24"/>
        <v>30</v>
      </c>
      <c r="L399" s="32">
        <f>IFERROR(VLOOKUP(A399,PlayerStats!$B$1:$Z$999,MATCH("xG",PlayerStats!$B$2:$Z$2,0),0),0)</f>
        <v>0</v>
      </c>
      <c r="M399" s="32">
        <f>IFERROR(VLOOKUP(B399,PlayerStats!$B$1:$Z$999,MATCH("xG",PlayerStats!$B$2:$Z$2,0),0),0)</f>
        <v>0</v>
      </c>
      <c r="N399" s="32">
        <f>IFERROR(VLOOKUP(C399,PlayerStats!$B$1:$Z$999,MATCH("xG",PlayerStats!$B$2:$Z$2,0),0),0)</f>
        <v>0</v>
      </c>
      <c r="O399" s="32">
        <f>IFERROR(VLOOKUP(D399,PlayerStats!$B$1:$Z$999,MATCH("xG",PlayerStats!$B$2:$Z$2,0),0),0)</f>
        <v>0</v>
      </c>
      <c r="P399" s="40">
        <f t="shared" si="25"/>
        <v>0</v>
      </c>
      <c r="Q399" s="32">
        <f>IFERROR(VLOOKUP(A399,PlayerStats!$B$1:$Z$999,MATCH("xAG",PlayerStats!$B$2:$Z$2,0),0),0)</f>
        <v>0</v>
      </c>
      <c r="R399" s="32">
        <f>IFERROR(VLOOKUP(B399,PlayerStats!$B$1:$Z$999,MATCH("xAG",PlayerStats!$B$2:$Z$2,0),0),0)</f>
        <v>0</v>
      </c>
      <c r="S399" s="32">
        <f>IFERROR(VLOOKUP(C399,PlayerStats!$B$1:$Z$999,MATCH("xAG",PlayerStats!$B$2:$Z$2,0),0),0)</f>
        <v>0</v>
      </c>
      <c r="T399" s="32">
        <f>IFERROR(VLOOKUP(D399,PlayerStats!$B$1:$Z$999,MATCH("xAG",PlayerStats!$B$2:$Z$2,0),0),0)</f>
        <v>0</v>
      </c>
      <c r="U399" s="40">
        <f t="shared" si="26"/>
        <v>0</v>
      </c>
      <c r="V399" s="42">
        <f t="shared" si="27"/>
        <v>1</v>
      </c>
      <c r="X399" s="43" t="str">
        <f>API!M399&amp;" "&amp;API!V399</f>
        <v>Manuel Akanji</v>
      </c>
      <c r="Y399" s="43">
        <f>API!AC399</f>
        <v>6</v>
      </c>
    </row>
    <row r="400" spans="1:25">
      <c r="A400" s="32" t="str">
        <f>IF([1]FINAL!A400=0,"",[1]FINAL!A400)</f>
        <v>Marvelous Nakamba</v>
      </c>
      <c r="B400" s="32" t="str">
        <f>IF([1]FINAL!B400=0,"",[1]FINAL!B400)</f>
        <v>Nakamba</v>
      </c>
      <c r="C400" s="32" t="str">
        <f>IF([1]FINAL!C400=0,"",[1]FINAL!C400)</f>
        <v/>
      </c>
      <c r="D400" s="32" t="str">
        <f>IF([1]FINAL!D400=0,"",[1]FINAL!D400)</f>
        <v/>
      </c>
      <c r="E400" s="43" t="str">
        <f>[1]FINAL!M400</f>
        <v>LUT</v>
      </c>
      <c r="F400" s="44">
        <f>IFERROR(VLOOKUP($E400,Table2!$B$1:$C$21,MATCH("MP",Table2!$B$1:$C$1,0),0),"")</f>
        <v>1</v>
      </c>
      <c r="G400" s="33">
        <f>IFERROR(VLOOKUP(A400,PlayingTime!$B$1:$Z$999,MATCH("Min",PlayingTime!$B$2:$Z$2,0),0),0)</f>
        <v>90</v>
      </c>
      <c r="H400" s="33">
        <f>IFERROR(VLOOKUP(B400,PlayingTime!$B$1:$Z$999,MATCH("Min",PlayingTime!$B$2:$Z$2,0),0),0)</f>
        <v>0</v>
      </c>
      <c r="I400" s="33">
        <f>IFERROR(VLOOKUP(C400,PlayingTime!$B$1:$Z$999,MATCH("Min",PlayingTime!$B$2:$Z$2,0),0),0)</f>
        <v>0</v>
      </c>
      <c r="J400" s="33">
        <f>IFERROR(VLOOKUP(D400,PlayingTime!$B$1:$Z$999,MATCH("Min",PlayingTime!$B$2:$Z$2,0),0),0)</f>
        <v>0</v>
      </c>
      <c r="K400" s="38">
        <f t="shared" si="24"/>
        <v>90</v>
      </c>
      <c r="L400" s="32">
        <f>IFERROR(VLOOKUP(A400,PlayerStats!$B$1:$Z$999,MATCH("xG",PlayerStats!$B$2:$Z$2,0),0),0)</f>
        <v>0</v>
      </c>
      <c r="M400" s="32">
        <f>IFERROR(VLOOKUP(B400,PlayerStats!$B$1:$Z$999,MATCH("xG",PlayerStats!$B$2:$Z$2,0),0),0)</f>
        <v>0</v>
      </c>
      <c r="N400" s="32">
        <f>IFERROR(VLOOKUP(C400,PlayerStats!$B$1:$Z$999,MATCH("xG",PlayerStats!$B$2:$Z$2,0),0),0)</f>
        <v>0</v>
      </c>
      <c r="O400" s="32">
        <f>IFERROR(VLOOKUP(D400,PlayerStats!$B$1:$Z$999,MATCH("xG",PlayerStats!$B$2:$Z$2,0),0),0)</f>
        <v>0</v>
      </c>
      <c r="P400" s="40">
        <f t="shared" si="25"/>
        <v>0</v>
      </c>
      <c r="Q400" s="32">
        <f>IFERROR(VLOOKUP(A400,PlayerStats!$B$1:$Z$999,MATCH("xAG",PlayerStats!$B$2:$Z$2,0),0),0)</f>
        <v>0</v>
      </c>
      <c r="R400" s="32">
        <f>IFERROR(VLOOKUP(B400,PlayerStats!$B$1:$Z$999,MATCH("xAG",PlayerStats!$B$2:$Z$2,0),0),0)</f>
        <v>0</v>
      </c>
      <c r="S400" s="32">
        <f>IFERROR(VLOOKUP(C400,PlayerStats!$B$1:$Z$999,MATCH("xAG",PlayerStats!$B$2:$Z$2,0),0),0)</f>
        <v>0</v>
      </c>
      <c r="T400" s="32">
        <f>IFERROR(VLOOKUP(D400,PlayerStats!$B$1:$Z$999,MATCH("xAG",PlayerStats!$B$2:$Z$2,0),0),0)</f>
        <v>0</v>
      </c>
      <c r="U400" s="40">
        <f t="shared" si="26"/>
        <v>0</v>
      </c>
      <c r="V400" s="42">
        <f t="shared" si="27"/>
        <v>2</v>
      </c>
      <c r="X400" s="43" t="str">
        <f>API!M400&amp;" "&amp;API!V400</f>
        <v>Nathan Aké</v>
      </c>
      <c r="Y400" s="43">
        <f>API!AC400</f>
        <v>7</v>
      </c>
    </row>
    <row r="401" spans="1:25">
      <c r="A401" s="32" t="str">
        <f>IF([1]FINAL!A401=0,"",[1]FINAL!A401)</f>
        <v>Elijah Adebayo</v>
      </c>
      <c r="B401" s="32" t="str">
        <f>IF([1]FINAL!B401=0,"",[1]FINAL!B401)</f>
        <v>Adebayo</v>
      </c>
      <c r="C401" s="32" t="str">
        <f>IF([1]FINAL!C401=0,"",[1]FINAL!C401)</f>
        <v/>
      </c>
      <c r="D401" s="32" t="str">
        <f>IF([1]FINAL!D401=0,"",[1]FINAL!D401)</f>
        <v/>
      </c>
      <c r="E401" s="43" t="str">
        <f>[1]FINAL!M401</f>
        <v>LUT</v>
      </c>
      <c r="F401" s="44">
        <f>IFERROR(VLOOKUP($E401,Table2!$B$1:$C$21,MATCH("MP",Table2!$B$1:$C$1,0),0),"")</f>
        <v>1</v>
      </c>
      <c r="G401" s="33">
        <f>IFERROR(VLOOKUP(A401,PlayingTime!$B$1:$Z$999,MATCH("Min",PlayingTime!$B$2:$Z$2,0),0),0)</f>
        <v>63</v>
      </c>
      <c r="H401" s="33">
        <f>IFERROR(VLOOKUP(B401,PlayingTime!$B$1:$Z$999,MATCH("Min",PlayingTime!$B$2:$Z$2,0),0),0)</f>
        <v>0</v>
      </c>
      <c r="I401" s="33">
        <f>IFERROR(VLOOKUP(C401,PlayingTime!$B$1:$Z$999,MATCH("Min",PlayingTime!$B$2:$Z$2,0),0),0)</f>
        <v>0</v>
      </c>
      <c r="J401" s="33">
        <f>IFERROR(VLOOKUP(D401,PlayingTime!$B$1:$Z$999,MATCH("Min",PlayingTime!$B$2:$Z$2,0),0),0)</f>
        <v>0</v>
      </c>
      <c r="K401" s="38">
        <f t="shared" si="24"/>
        <v>63</v>
      </c>
      <c r="L401" s="32">
        <f>IFERROR(VLOOKUP(A401,PlayerStats!$B$1:$Z$999,MATCH("xG",PlayerStats!$B$2:$Z$2,0),0),0)</f>
        <v>0</v>
      </c>
      <c r="M401" s="32">
        <f>IFERROR(VLOOKUP(B401,PlayerStats!$B$1:$Z$999,MATCH("xG",PlayerStats!$B$2:$Z$2,0),0),0)</f>
        <v>0</v>
      </c>
      <c r="N401" s="32">
        <f>IFERROR(VLOOKUP(C401,PlayerStats!$B$1:$Z$999,MATCH("xG",PlayerStats!$B$2:$Z$2,0),0),0)</f>
        <v>0</v>
      </c>
      <c r="O401" s="32">
        <f>IFERROR(VLOOKUP(D401,PlayerStats!$B$1:$Z$999,MATCH("xG",PlayerStats!$B$2:$Z$2,0),0),0)</f>
        <v>0</v>
      </c>
      <c r="P401" s="40">
        <f t="shared" si="25"/>
        <v>0</v>
      </c>
      <c r="Q401" s="32">
        <f>IFERROR(VLOOKUP(A401,PlayerStats!$B$1:$Z$999,MATCH("xAG",PlayerStats!$B$2:$Z$2,0),0),0)</f>
        <v>0</v>
      </c>
      <c r="R401" s="32">
        <f>IFERROR(VLOOKUP(B401,PlayerStats!$B$1:$Z$999,MATCH("xAG",PlayerStats!$B$2:$Z$2,0),0),0)</f>
        <v>0</v>
      </c>
      <c r="S401" s="32">
        <f>IFERROR(VLOOKUP(C401,PlayerStats!$B$1:$Z$999,MATCH("xAG",PlayerStats!$B$2:$Z$2,0),0),0)</f>
        <v>0</v>
      </c>
      <c r="T401" s="32">
        <f>IFERROR(VLOOKUP(D401,PlayerStats!$B$1:$Z$999,MATCH("xAG",PlayerStats!$B$2:$Z$2,0),0),0)</f>
        <v>0</v>
      </c>
      <c r="U401" s="40">
        <f t="shared" si="26"/>
        <v>0</v>
      </c>
      <c r="V401" s="42">
        <f t="shared" si="27"/>
        <v>2</v>
      </c>
      <c r="X401" s="43" t="str">
        <f>API!M401&amp;" "&amp;API!V401</f>
        <v>Julián Álvarez</v>
      </c>
      <c r="Y401" s="43">
        <f>API!AC401</f>
        <v>5</v>
      </c>
    </row>
    <row r="402" spans="1:25">
      <c r="A402" s="32" t="str">
        <f>IF([1]FINAL!A402=0,"",[1]FINAL!A402)</f>
        <v>Mads Juel Andersen</v>
      </c>
      <c r="B402" s="32" t="str">
        <f>IF([1]FINAL!B402=0,"",[1]FINAL!B402)</f>
        <v>Andersen</v>
      </c>
      <c r="C402" s="32" t="str">
        <f>IF([1]FINAL!C402=0,"",[1]FINAL!C402)</f>
        <v/>
      </c>
      <c r="D402" s="32" t="str">
        <f>IF([1]FINAL!D402=0,"",[1]FINAL!D402)</f>
        <v/>
      </c>
      <c r="E402" s="43" t="str">
        <f>[1]FINAL!M402</f>
        <v>LUT</v>
      </c>
      <c r="F402" s="44">
        <f>IFERROR(VLOOKUP($E402,Table2!$B$1:$C$21,MATCH("MP",Table2!$B$1:$C$1,0),0),"")</f>
        <v>1</v>
      </c>
      <c r="G402" s="33">
        <f>IFERROR(VLOOKUP(A402,PlayingTime!$B$1:$Z$999,MATCH("Min",PlayingTime!$B$2:$Z$2,0),0),0)</f>
        <v>75</v>
      </c>
      <c r="H402" s="33">
        <f>IFERROR(VLOOKUP(B402,PlayingTime!$B$1:$Z$999,MATCH("Min",PlayingTime!$B$2:$Z$2,0),0),0)</f>
        <v>0</v>
      </c>
      <c r="I402" s="33">
        <f>IFERROR(VLOOKUP(C402,PlayingTime!$B$1:$Z$999,MATCH("Min",PlayingTime!$B$2:$Z$2,0),0),0)</f>
        <v>0</v>
      </c>
      <c r="J402" s="33">
        <f>IFERROR(VLOOKUP(D402,PlayingTime!$B$1:$Z$999,MATCH("Min",PlayingTime!$B$2:$Z$2,0),0),0)</f>
        <v>0</v>
      </c>
      <c r="K402" s="38">
        <f t="shared" si="24"/>
        <v>75</v>
      </c>
      <c r="L402" s="32">
        <f>IFERROR(VLOOKUP(A402,PlayerStats!$B$1:$Z$999,MATCH("xG",PlayerStats!$B$2:$Z$2,0),0),0)</f>
        <v>0</v>
      </c>
      <c r="M402" s="32">
        <f>IFERROR(VLOOKUP(B402,PlayerStats!$B$1:$Z$999,MATCH("xG",PlayerStats!$B$2:$Z$2,0),0),0)</f>
        <v>0</v>
      </c>
      <c r="N402" s="32">
        <f>IFERROR(VLOOKUP(C402,PlayerStats!$B$1:$Z$999,MATCH("xG",PlayerStats!$B$2:$Z$2,0),0),0)</f>
        <v>0</v>
      </c>
      <c r="O402" s="32">
        <f>IFERROR(VLOOKUP(D402,PlayerStats!$B$1:$Z$999,MATCH("xG",PlayerStats!$B$2:$Z$2,0),0),0)</f>
        <v>0</v>
      </c>
      <c r="P402" s="40">
        <f t="shared" si="25"/>
        <v>0</v>
      </c>
      <c r="Q402" s="32">
        <f>IFERROR(VLOOKUP(A402,PlayerStats!$B$1:$Z$999,MATCH("xAG",PlayerStats!$B$2:$Z$2,0),0),0)</f>
        <v>0</v>
      </c>
      <c r="R402" s="32">
        <f>IFERROR(VLOOKUP(B402,PlayerStats!$B$1:$Z$999,MATCH("xAG",PlayerStats!$B$2:$Z$2,0),0),0)</f>
        <v>0</v>
      </c>
      <c r="S402" s="32">
        <f>IFERROR(VLOOKUP(C402,PlayerStats!$B$1:$Z$999,MATCH("xAG",PlayerStats!$B$2:$Z$2,0),0),0)</f>
        <v>0</v>
      </c>
      <c r="T402" s="32">
        <f>IFERROR(VLOOKUP(D402,PlayerStats!$B$1:$Z$999,MATCH("xAG",PlayerStats!$B$2:$Z$2,0),0),0)</f>
        <v>0</v>
      </c>
      <c r="U402" s="40">
        <f t="shared" si="26"/>
        <v>0</v>
      </c>
      <c r="V402" s="42">
        <f t="shared" si="27"/>
        <v>0</v>
      </c>
      <c r="X402" s="43" t="str">
        <f>API!M402&amp;" "&amp;API!V402</f>
        <v>Bernardo Veiga de Carvalho e Silva</v>
      </c>
      <c r="Y402" s="43">
        <f>API!AC402</f>
        <v>3</v>
      </c>
    </row>
    <row r="403" spans="1:25">
      <c r="A403" s="32" t="str">
        <f>IF([1]FINAL!A403=0,"",[1]FINAL!A403)</f>
        <v>Amari'i Bell</v>
      </c>
      <c r="B403" s="32" t="str">
        <f>IF([1]FINAL!B403=0,"",[1]FINAL!B403)</f>
        <v>Bell</v>
      </c>
      <c r="C403" s="32" t="str">
        <f>IF([1]FINAL!C403=0,"",[1]FINAL!C403)</f>
        <v/>
      </c>
      <c r="D403" s="32" t="str">
        <f>IF([1]FINAL!D403=0,"",[1]FINAL!D403)</f>
        <v/>
      </c>
      <c r="E403" s="43" t="str">
        <f>[1]FINAL!M403</f>
        <v>LUT</v>
      </c>
      <c r="F403" s="44">
        <f>IFERROR(VLOOKUP($E403,Table2!$B$1:$C$21,MATCH("MP",Table2!$B$1:$C$1,0),0),"")</f>
        <v>1</v>
      </c>
      <c r="G403" s="33">
        <f>IFERROR(VLOOKUP(A403,PlayingTime!$B$1:$Z$999,MATCH("Min",PlayingTime!$B$2:$Z$2,0),0),0)</f>
        <v>90</v>
      </c>
      <c r="H403" s="33">
        <f>IFERROR(VLOOKUP(B403,PlayingTime!$B$1:$Z$999,MATCH("Min",PlayingTime!$B$2:$Z$2,0),0),0)</f>
        <v>0</v>
      </c>
      <c r="I403" s="33">
        <f>IFERROR(VLOOKUP(C403,PlayingTime!$B$1:$Z$999,MATCH("Min",PlayingTime!$B$2:$Z$2,0),0),0)</f>
        <v>0</v>
      </c>
      <c r="J403" s="33">
        <f>IFERROR(VLOOKUP(D403,PlayingTime!$B$1:$Z$999,MATCH("Min",PlayingTime!$B$2:$Z$2,0),0),0)</f>
        <v>0</v>
      </c>
      <c r="K403" s="38">
        <f t="shared" si="24"/>
        <v>90</v>
      </c>
      <c r="L403" s="32">
        <f>IFERROR(VLOOKUP(A403,PlayerStats!$B$1:$Z$999,MATCH("xG",PlayerStats!$B$2:$Z$2,0),0),0)</f>
        <v>0</v>
      </c>
      <c r="M403" s="32">
        <f>IFERROR(VLOOKUP(B403,PlayerStats!$B$1:$Z$999,MATCH("xG",PlayerStats!$B$2:$Z$2,0),0),0)</f>
        <v>0</v>
      </c>
      <c r="N403" s="32">
        <f>IFERROR(VLOOKUP(C403,PlayerStats!$B$1:$Z$999,MATCH("xG",PlayerStats!$B$2:$Z$2,0),0),0)</f>
        <v>0</v>
      </c>
      <c r="O403" s="32">
        <f>IFERROR(VLOOKUP(D403,PlayerStats!$B$1:$Z$999,MATCH("xG",PlayerStats!$B$2:$Z$2,0),0),0)</f>
        <v>0</v>
      </c>
      <c r="P403" s="40">
        <f t="shared" si="25"/>
        <v>0</v>
      </c>
      <c r="Q403" s="32">
        <f>IFERROR(VLOOKUP(A403,PlayerStats!$B$1:$Z$999,MATCH("xAG",PlayerStats!$B$2:$Z$2,0),0),0)</f>
        <v>0</v>
      </c>
      <c r="R403" s="32">
        <f>IFERROR(VLOOKUP(B403,PlayerStats!$B$1:$Z$999,MATCH("xAG",PlayerStats!$B$2:$Z$2,0),0),0)</f>
        <v>0</v>
      </c>
      <c r="S403" s="32">
        <f>IFERROR(VLOOKUP(C403,PlayerStats!$B$1:$Z$999,MATCH("xAG",PlayerStats!$B$2:$Z$2,0),0),0)</f>
        <v>0</v>
      </c>
      <c r="T403" s="32">
        <f>IFERROR(VLOOKUP(D403,PlayerStats!$B$1:$Z$999,MATCH("xAG",PlayerStats!$B$2:$Z$2,0),0),0)</f>
        <v>0</v>
      </c>
      <c r="U403" s="40">
        <f t="shared" si="26"/>
        <v>0</v>
      </c>
      <c r="V403" s="42">
        <f t="shared" si="27"/>
        <v>0</v>
      </c>
      <c r="X403" s="43" t="str">
        <f>API!M403&amp;" "&amp;API!V403</f>
        <v>Oscar Bobb</v>
      </c>
      <c r="Y403" s="43">
        <f>API!AC403</f>
        <v>0</v>
      </c>
    </row>
    <row r="404" spans="1:25">
      <c r="A404" s="32" t="str">
        <f>IF([1]FINAL!A404=0,"",[1]FINAL!A404)</f>
        <v>Luke Berry</v>
      </c>
      <c r="B404" s="32" t="str">
        <f>IF([1]FINAL!B404=0,"",[1]FINAL!B404)</f>
        <v>Berry</v>
      </c>
      <c r="C404" s="32" t="str">
        <f>IF([1]FINAL!C404=0,"",[1]FINAL!C404)</f>
        <v/>
      </c>
      <c r="D404" s="32" t="str">
        <f>IF([1]FINAL!D404=0,"",[1]FINAL!D404)</f>
        <v/>
      </c>
      <c r="E404" s="43" t="str">
        <f>[1]FINAL!M404</f>
        <v>LUT</v>
      </c>
      <c r="F404" s="44">
        <f>IFERROR(VLOOKUP($E404,Table2!$B$1:$C$21,MATCH("MP",Table2!$B$1:$C$1,0),0),"")</f>
        <v>1</v>
      </c>
      <c r="G404" s="33">
        <f>IFERROR(VLOOKUP(A404,PlayingTime!$B$1:$Z$999,MATCH("Min",PlayingTime!$B$2:$Z$2,0),0),0)</f>
        <v>3</v>
      </c>
      <c r="H404" s="33">
        <f>IFERROR(VLOOKUP(B404,PlayingTime!$B$1:$Z$999,MATCH("Min",PlayingTime!$B$2:$Z$2,0),0),0)</f>
        <v>0</v>
      </c>
      <c r="I404" s="33">
        <f>IFERROR(VLOOKUP(C404,PlayingTime!$B$1:$Z$999,MATCH("Min",PlayingTime!$B$2:$Z$2,0),0),0)</f>
        <v>0</v>
      </c>
      <c r="J404" s="33">
        <f>IFERROR(VLOOKUP(D404,PlayingTime!$B$1:$Z$999,MATCH("Min",PlayingTime!$B$2:$Z$2,0),0),0)</f>
        <v>0</v>
      </c>
      <c r="K404" s="38">
        <f t="shared" si="24"/>
        <v>3</v>
      </c>
      <c r="L404" s="32">
        <f>IFERROR(VLOOKUP(A404,PlayerStats!$B$1:$Z$999,MATCH("xG",PlayerStats!$B$2:$Z$2,0),0),0)</f>
        <v>0</v>
      </c>
      <c r="M404" s="32">
        <f>IFERROR(VLOOKUP(B404,PlayerStats!$B$1:$Z$999,MATCH("xG",PlayerStats!$B$2:$Z$2,0),0),0)</f>
        <v>0</v>
      </c>
      <c r="N404" s="32">
        <f>IFERROR(VLOOKUP(C404,PlayerStats!$B$1:$Z$999,MATCH("xG",PlayerStats!$B$2:$Z$2,0),0),0)</f>
        <v>0</v>
      </c>
      <c r="O404" s="32">
        <f>IFERROR(VLOOKUP(D404,PlayerStats!$B$1:$Z$999,MATCH("xG",PlayerStats!$B$2:$Z$2,0),0),0)</f>
        <v>0</v>
      </c>
      <c r="P404" s="40">
        <f t="shared" si="25"/>
        <v>0</v>
      </c>
      <c r="Q404" s="32">
        <f>IFERROR(VLOOKUP(A404,PlayerStats!$B$1:$Z$999,MATCH("xAG",PlayerStats!$B$2:$Z$2,0),0),0)</f>
        <v>0</v>
      </c>
      <c r="R404" s="32">
        <f>IFERROR(VLOOKUP(B404,PlayerStats!$B$1:$Z$999,MATCH("xAG",PlayerStats!$B$2:$Z$2,0),0),0)</f>
        <v>0</v>
      </c>
      <c r="S404" s="32">
        <f>IFERROR(VLOOKUP(C404,PlayerStats!$B$1:$Z$999,MATCH("xAG",PlayerStats!$B$2:$Z$2,0),0),0)</f>
        <v>0</v>
      </c>
      <c r="T404" s="32">
        <f>IFERROR(VLOOKUP(D404,PlayerStats!$B$1:$Z$999,MATCH("xAG",PlayerStats!$B$2:$Z$2,0),0),0)</f>
        <v>0</v>
      </c>
      <c r="U404" s="40">
        <f t="shared" si="26"/>
        <v>0</v>
      </c>
      <c r="V404" s="42">
        <f t="shared" si="27"/>
        <v>1</v>
      </c>
      <c r="X404" s="43" t="str">
        <f>API!M404&amp;" "&amp;API!V404</f>
        <v>João Cancelo</v>
      </c>
      <c r="Y404" s="43">
        <f>API!AC404</f>
        <v>0</v>
      </c>
    </row>
    <row r="405" spans="1:25">
      <c r="A405" s="32" t="str">
        <f>IF([1]FINAL!A405=0,"",[1]FINAL!A405)</f>
        <v>Reece Burke</v>
      </c>
      <c r="B405" s="32" t="str">
        <f>IF([1]FINAL!B405=0,"",[1]FINAL!B405)</f>
        <v>Burke</v>
      </c>
      <c r="C405" s="32" t="str">
        <f>IF([1]FINAL!C405=0,"",[1]FINAL!C405)</f>
        <v/>
      </c>
      <c r="D405" s="32" t="str">
        <f>IF([1]FINAL!D405=0,"",[1]FINAL!D405)</f>
        <v/>
      </c>
      <c r="E405" s="43" t="str">
        <f>[1]FINAL!M405</f>
        <v>LUT</v>
      </c>
      <c r="F405" s="44">
        <f>IFERROR(VLOOKUP($E405,Table2!$B$1:$C$21,MATCH("MP",Table2!$B$1:$C$1,0),0),"")</f>
        <v>1</v>
      </c>
      <c r="G405" s="33">
        <f>IFERROR(VLOOKUP(A405,PlayingTime!$B$1:$Z$999,MATCH("Min",PlayingTime!$B$2:$Z$2,0),0),0)</f>
        <v>0</v>
      </c>
      <c r="H405" s="33">
        <f>IFERROR(VLOOKUP(B405,PlayingTime!$B$1:$Z$999,MATCH("Min",PlayingTime!$B$2:$Z$2,0),0),0)</f>
        <v>0</v>
      </c>
      <c r="I405" s="33">
        <f>IFERROR(VLOOKUP(C405,PlayingTime!$B$1:$Z$999,MATCH("Min",PlayingTime!$B$2:$Z$2,0),0),0)</f>
        <v>0</v>
      </c>
      <c r="J405" s="33">
        <f>IFERROR(VLOOKUP(D405,PlayingTime!$B$1:$Z$999,MATCH("Min",PlayingTime!$B$2:$Z$2,0),0),0)</f>
        <v>0</v>
      </c>
      <c r="K405" s="38">
        <f t="shared" si="24"/>
        <v>0</v>
      </c>
      <c r="L405" s="32">
        <f>IFERROR(VLOOKUP(A405,PlayerStats!$B$1:$Z$999,MATCH("xG",PlayerStats!$B$2:$Z$2,0),0),0)</f>
        <v>0</v>
      </c>
      <c r="M405" s="32">
        <f>IFERROR(VLOOKUP(B405,PlayerStats!$B$1:$Z$999,MATCH("xG",PlayerStats!$B$2:$Z$2,0),0),0)</f>
        <v>0</v>
      </c>
      <c r="N405" s="32">
        <f>IFERROR(VLOOKUP(C405,PlayerStats!$B$1:$Z$999,MATCH("xG",PlayerStats!$B$2:$Z$2,0),0),0)</f>
        <v>0</v>
      </c>
      <c r="O405" s="32">
        <f>IFERROR(VLOOKUP(D405,PlayerStats!$B$1:$Z$999,MATCH("xG",PlayerStats!$B$2:$Z$2,0),0),0)</f>
        <v>0</v>
      </c>
      <c r="P405" s="40">
        <f t="shared" si="25"/>
        <v>0</v>
      </c>
      <c r="Q405" s="32">
        <f>IFERROR(VLOOKUP(A405,PlayerStats!$B$1:$Z$999,MATCH("xAG",PlayerStats!$B$2:$Z$2,0),0),0)</f>
        <v>0</v>
      </c>
      <c r="R405" s="32">
        <f>IFERROR(VLOOKUP(B405,PlayerStats!$B$1:$Z$999,MATCH("xAG",PlayerStats!$B$2:$Z$2,0),0),0)</f>
        <v>0</v>
      </c>
      <c r="S405" s="32">
        <f>IFERROR(VLOOKUP(C405,PlayerStats!$B$1:$Z$999,MATCH("xAG",PlayerStats!$B$2:$Z$2,0),0),0)</f>
        <v>0</v>
      </c>
      <c r="T405" s="32">
        <f>IFERROR(VLOOKUP(D405,PlayerStats!$B$1:$Z$999,MATCH("xAG",PlayerStats!$B$2:$Z$2,0),0),0)</f>
        <v>0</v>
      </c>
      <c r="U405" s="40">
        <f t="shared" si="26"/>
        <v>0</v>
      </c>
      <c r="V405" s="42">
        <f t="shared" si="27"/>
        <v>0</v>
      </c>
      <c r="X405" s="43" t="str">
        <f>API!M405&amp;" "&amp;API!V405</f>
        <v>Scott Carson</v>
      </c>
      <c r="Y405" s="43">
        <f>API!AC405</f>
        <v>0</v>
      </c>
    </row>
    <row r="406" spans="1:25">
      <c r="A406" s="32" t="str">
        <f>IF([1]FINAL!A406=0,"",[1]FINAL!A406)</f>
        <v>Allan Campbell</v>
      </c>
      <c r="B406" s="32" t="str">
        <f>IF([1]FINAL!B406=0,"",[1]FINAL!B406)</f>
        <v>Campbell</v>
      </c>
      <c r="C406" s="32" t="str">
        <f>IF([1]FINAL!C406=0,"",[1]FINAL!C406)</f>
        <v/>
      </c>
      <c r="D406" s="32" t="str">
        <f>IF([1]FINAL!D406=0,"",[1]FINAL!D406)</f>
        <v/>
      </c>
      <c r="E406" s="43" t="str">
        <f>[1]FINAL!M406</f>
        <v>LUT</v>
      </c>
      <c r="F406" s="44">
        <f>IFERROR(VLOOKUP($E406,Table2!$B$1:$C$21,MATCH("MP",Table2!$B$1:$C$1,0),0),"")</f>
        <v>1</v>
      </c>
      <c r="G406" s="33">
        <f>IFERROR(VLOOKUP(A406,PlayingTime!$B$1:$Z$999,MATCH("Min",PlayingTime!$B$2:$Z$2,0),0),0)</f>
        <v>0</v>
      </c>
      <c r="H406" s="33">
        <f>IFERROR(VLOOKUP(B406,PlayingTime!$B$1:$Z$999,MATCH("Min",PlayingTime!$B$2:$Z$2,0),0),0)</f>
        <v>0</v>
      </c>
      <c r="I406" s="33">
        <f>IFERROR(VLOOKUP(C406,PlayingTime!$B$1:$Z$999,MATCH("Min",PlayingTime!$B$2:$Z$2,0),0),0)</f>
        <v>0</v>
      </c>
      <c r="J406" s="33">
        <f>IFERROR(VLOOKUP(D406,PlayingTime!$B$1:$Z$999,MATCH("Min",PlayingTime!$B$2:$Z$2,0),0),0)</f>
        <v>0</v>
      </c>
      <c r="K406" s="38">
        <f t="shared" si="24"/>
        <v>0</v>
      </c>
      <c r="L406" s="32">
        <f>IFERROR(VLOOKUP(A406,PlayerStats!$B$1:$Z$999,MATCH("xG",PlayerStats!$B$2:$Z$2,0),0),0)</f>
        <v>0</v>
      </c>
      <c r="M406" s="32">
        <f>IFERROR(VLOOKUP(B406,PlayerStats!$B$1:$Z$999,MATCH("xG",PlayerStats!$B$2:$Z$2,0),0),0)</f>
        <v>0</v>
      </c>
      <c r="N406" s="32">
        <f>IFERROR(VLOOKUP(C406,PlayerStats!$B$1:$Z$999,MATCH("xG",PlayerStats!$B$2:$Z$2,0),0),0)</f>
        <v>0</v>
      </c>
      <c r="O406" s="32">
        <f>IFERROR(VLOOKUP(D406,PlayerStats!$B$1:$Z$999,MATCH("xG",PlayerStats!$B$2:$Z$2,0),0),0)</f>
        <v>0</v>
      </c>
      <c r="P406" s="40">
        <f t="shared" si="25"/>
        <v>0</v>
      </c>
      <c r="Q406" s="32">
        <f>IFERROR(VLOOKUP(A406,PlayerStats!$B$1:$Z$999,MATCH("xAG",PlayerStats!$B$2:$Z$2,0),0),0)</f>
        <v>0</v>
      </c>
      <c r="R406" s="32">
        <f>IFERROR(VLOOKUP(B406,PlayerStats!$B$1:$Z$999,MATCH("xAG",PlayerStats!$B$2:$Z$2,0),0),0)</f>
        <v>0</v>
      </c>
      <c r="S406" s="32">
        <f>IFERROR(VLOOKUP(C406,PlayerStats!$B$1:$Z$999,MATCH("xAG",PlayerStats!$B$2:$Z$2,0),0),0)</f>
        <v>0</v>
      </c>
      <c r="T406" s="32">
        <f>IFERROR(VLOOKUP(D406,PlayerStats!$B$1:$Z$999,MATCH("xAG",PlayerStats!$B$2:$Z$2,0),0),0)</f>
        <v>0</v>
      </c>
      <c r="U406" s="40">
        <f t="shared" si="26"/>
        <v>0</v>
      </c>
      <c r="V406" s="42">
        <f t="shared" si="27"/>
        <v>0</v>
      </c>
      <c r="X406" s="43" t="str">
        <f>API!M406&amp;" "&amp;API!V406</f>
        <v>Shea Charles</v>
      </c>
      <c r="Y406" s="43">
        <f>API!AC406</f>
        <v>0</v>
      </c>
    </row>
    <row r="407" spans="1:25">
      <c r="A407" s="32" t="str">
        <f>IF([1]FINAL!A407=0,"",[1]FINAL!A407)</f>
        <v>Jordan Clark</v>
      </c>
      <c r="B407" s="32" t="str">
        <f>IF([1]FINAL!B407=0,"",[1]FINAL!B407)</f>
        <v>Clark</v>
      </c>
      <c r="C407" s="32" t="str">
        <f>IF([1]FINAL!C407=0,"",[1]FINAL!C407)</f>
        <v/>
      </c>
      <c r="D407" s="32" t="str">
        <f>IF([1]FINAL!D407=0,"",[1]FINAL!D407)</f>
        <v/>
      </c>
      <c r="E407" s="43" t="str">
        <f>[1]FINAL!M407</f>
        <v>LUT</v>
      </c>
      <c r="F407" s="44">
        <f>IFERROR(VLOOKUP($E407,Table2!$B$1:$C$21,MATCH("MP",Table2!$B$1:$C$1,0),0),"")</f>
        <v>1</v>
      </c>
      <c r="G407" s="33">
        <f>IFERROR(VLOOKUP(A407,PlayingTime!$B$1:$Z$999,MATCH("Min",PlayingTime!$B$2:$Z$2,0),0),0)</f>
        <v>0</v>
      </c>
      <c r="H407" s="33">
        <f>IFERROR(VLOOKUP(B407,PlayingTime!$B$1:$Z$999,MATCH("Min",PlayingTime!$B$2:$Z$2,0),0),0)</f>
        <v>0</v>
      </c>
      <c r="I407" s="33">
        <f>IFERROR(VLOOKUP(C407,PlayingTime!$B$1:$Z$999,MATCH("Min",PlayingTime!$B$2:$Z$2,0),0),0)</f>
        <v>0</v>
      </c>
      <c r="J407" s="33">
        <f>IFERROR(VLOOKUP(D407,PlayingTime!$B$1:$Z$999,MATCH("Min",PlayingTime!$B$2:$Z$2,0),0),0)</f>
        <v>0</v>
      </c>
      <c r="K407" s="38">
        <f t="shared" si="24"/>
        <v>0</v>
      </c>
      <c r="L407" s="32">
        <f>IFERROR(VLOOKUP(A407,PlayerStats!$B$1:$Z$999,MATCH("xG",PlayerStats!$B$2:$Z$2,0),0),0)</f>
        <v>0</v>
      </c>
      <c r="M407" s="32">
        <f>IFERROR(VLOOKUP(B407,PlayerStats!$B$1:$Z$999,MATCH("xG",PlayerStats!$B$2:$Z$2,0),0),0)</f>
        <v>0</v>
      </c>
      <c r="N407" s="32">
        <f>IFERROR(VLOOKUP(C407,PlayerStats!$B$1:$Z$999,MATCH("xG",PlayerStats!$B$2:$Z$2,0),0),0)</f>
        <v>0</v>
      </c>
      <c r="O407" s="32">
        <f>IFERROR(VLOOKUP(D407,PlayerStats!$B$1:$Z$999,MATCH("xG",PlayerStats!$B$2:$Z$2,0),0),0)</f>
        <v>0</v>
      </c>
      <c r="P407" s="40">
        <f t="shared" si="25"/>
        <v>0</v>
      </c>
      <c r="Q407" s="32">
        <f>IFERROR(VLOOKUP(A407,PlayerStats!$B$1:$Z$999,MATCH("xAG",PlayerStats!$B$2:$Z$2,0),0),0)</f>
        <v>0</v>
      </c>
      <c r="R407" s="32">
        <f>IFERROR(VLOOKUP(B407,PlayerStats!$B$1:$Z$999,MATCH("xAG",PlayerStats!$B$2:$Z$2,0),0),0)</f>
        <v>0</v>
      </c>
      <c r="S407" s="32">
        <f>IFERROR(VLOOKUP(C407,PlayerStats!$B$1:$Z$999,MATCH("xAG",PlayerStats!$B$2:$Z$2,0),0),0)</f>
        <v>0</v>
      </c>
      <c r="T407" s="32">
        <f>IFERROR(VLOOKUP(D407,PlayerStats!$B$1:$Z$999,MATCH("xAG",PlayerStats!$B$2:$Z$2,0),0),0)</f>
        <v>0</v>
      </c>
      <c r="U407" s="40">
        <f t="shared" si="26"/>
        <v>0</v>
      </c>
      <c r="V407" s="42">
        <f t="shared" si="27"/>
        <v>0</v>
      </c>
      <c r="X407" s="43" t="str">
        <f>API!M407&amp;" "&amp;API!V407</f>
        <v>Kevin De Bruyne</v>
      </c>
      <c r="Y407" s="43">
        <f>API!AC407</f>
        <v>1</v>
      </c>
    </row>
    <row r="408" spans="1:25">
      <c r="A408" s="32" t="str">
        <f>IF([1]FINAL!A408=0,"",[1]FINAL!A408)</f>
        <v>Alfie Doughty</v>
      </c>
      <c r="B408" s="32" t="str">
        <f>IF([1]FINAL!B408=0,"",[1]FINAL!B408)</f>
        <v>Doughty</v>
      </c>
      <c r="C408" s="32" t="str">
        <f>IF([1]FINAL!C408=0,"",[1]FINAL!C408)</f>
        <v/>
      </c>
      <c r="D408" s="32" t="str">
        <f>IF([1]FINAL!D408=0,"",[1]FINAL!D408)</f>
        <v/>
      </c>
      <c r="E408" s="43" t="str">
        <f>[1]FINAL!M408</f>
        <v>LUT</v>
      </c>
      <c r="F408" s="44">
        <f>IFERROR(VLOOKUP($E408,Table2!$B$1:$C$21,MATCH("MP",Table2!$B$1:$C$1,0),0),"")</f>
        <v>1</v>
      </c>
      <c r="G408" s="33">
        <f>IFERROR(VLOOKUP(A408,PlayingTime!$B$1:$Z$999,MATCH("Min",PlayingTime!$B$2:$Z$2,0),0),0)</f>
        <v>27</v>
      </c>
      <c r="H408" s="33">
        <f>IFERROR(VLOOKUP(B408,PlayingTime!$B$1:$Z$999,MATCH("Min",PlayingTime!$B$2:$Z$2,0),0),0)</f>
        <v>0</v>
      </c>
      <c r="I408" s="33">
        <f>IFERROR(VLOOKUP(C408,PlayingTime!$B$1:$Z$999,MATCH("Min",PlayingTime!$B$2:$Z$2,0),0),0)</f>
        <v>0</v>
      </c>
      <c r="J408" s="33">
        <f>IFERROR(VLOOKUP(D408,PlayingTime!$B$1:$Z$999,MATCH("Min",PlayingTime!$B$2:$Z$2,0),0),0)</f>
        <v>0</v>
      </c>
      <c r="K408" s="38">
        <f t="shared" si="24"/>
        <v>27</v>
      </c>
      <c r="L408" s="32">
        <f>IFERROR(VLOOKUP(A408,PlayerStats!$B$1:$Z$999,MATCH("xG",PlayerStats!$B$2:$Z$2,0),0),0)</f>
        <v>0</v>
      </c>
      <c r="M408" s="32">
        <f>IFERROR(VLOOKUP(B408,PlayerStats!$B$1:$Z$999,MATCH("xG",PlayerStats!$B$2:$Z$2,0),0),0)</f>
        <v>0</v>
      </c>
      <c r="N408" s="32">
        <f>IFERROR(VLOOKUP(C408,PlayerStats!$B$1:$Z$999,MATCH("xG",PlayerStats!$B$2:$Z$2,0),0),0)</f>
        <v>0</v>
      </c>
      <c r="O408" s="32">
        <f>IFERROR(VLOOKUP(D408,PlayerStats!$B$1:$Z$999,MATCH("xG",PlayerStats!$B$2:$Z$2,0),0),0)</f>
        <v>0</v>
      </c>
      <c r="P408" s="40">
        <f t="shared" si="25"/>
        <v>0</v>
      </c>
      <c r="Q408" s="32">
        <f>IFERROR(VLOOKUP(A408,PlayerStats!$B$1:$Z$999,MATCH("xAG",PlayerStats!$B$2:$Z$2,0),0),0)</f>
        <v>0</v>
      </c>
      <c r="R408" s="32">
        <f>IFERROR(VLOOKUP(B408,PlayerStats!$B$1:$Z$999,MATCH("xAG",PlayerStats!$B$2:$Z$2,0),0),0)</f>
        <v>0</v>
      </c>
      <c r="S408" s="32">
        <f>IFERROR(VLOOKUP(C408,PlayerStats!$B$1:$Z$999,MATCH("xAG",PlayerStats!$B$2:$Z$2,0),0),0)</f>
        <v>0</v>
      </c>
      <c r="T408" s="32">
        <f>IFERROR(VLOOKUP(D408,PlayerStats!$B$1:$Z$999,MATCH("xAG",PlayerStats!$B$2:$Z$2,0),0),0)</f>
        <v>0</v>
      </c>
      <c r="U408" s="40">
        <f t="shared" si="26"/>
        <v>0</v>
      </c>
      <c r="V408" s="42">
        <f t="shared" si="27"/>
        <v>0</v>
      </c>
      <c r="X408" s="43" t="str">
        <f>API!M408&amp;" "&amp;API!V408</f>
        <v>Rúben Gato Alves Dias</v>
      </c>
      <c r="Y408" s="43">
        <f>API!AC408</f>
        <v>0</v>
      </c>
    </row>
    <row r="409" spans="1:25">
      <c r="A409" s="32" t="str">
        <f>IF([1]FINAL!A409=0,"",[1]FINAL!A409)</f>
        <v>Luke Freeman</v>
      </c>
      <c r="B409" s="32" t="str">
        <f>IF([1]FINAL!B409=0,"",[1]FINAL!B409)</f>
        <v>Freeman</v>
      </c>
      <c r="C409" s="32" t="str">
        <f>IF([1]FINAL!C409=0,"",[1]FINAL!C409)</f>
        <v/>
      </c>
      <c r="D409" s="32" t="str">
        <f>IF([1]FINAL!D409=0,"",[1]FINAL!D409)</f>
        <v/>
      </c>
      <c r="E409" s="43" t="str">
        <f>[1]FINAL!M409</f>
        <v>LUT</v>
      </c>
      <c r="F409" s="44">
        <f>IFERROR(VLOOKUP($E409,Table2!$B$1:$C$21,MATCH("MP",Table2!$B$1:$C$1,0),0),"")</f>
        <v>1</v>
      </c>
      <c r="G409" s="33">
        <f>IFERROR(VLOOKUP(A409,PlayingTime!$B$1:$Z$999,MATCH("Min",PlayingTime!$B$2:$Z$2,0),0),0)</f>
        <v>0</v>
      </c>
      <c r="H409" s="33">
        <f>IFERROR(VLOOKUP(B409,PlayingTime!$B$1:$Z$999,MATCH("Min",PlayingTime!$B$2:$Z$2,0),0),0)</f>
        <v>0</v>
      </c>
      <c r="I409" s="33">
        <f>IFERROR(VLOOKUP(C409,PlayingTime!$B$1:$Z$999,MATCH("Min",PlayingTime!$B$2:$Z$2,0),0),0)</f>
        <v>0</v>
      </c>
      <c r="J409" s="33">
        <f>IFERROR(VLOOKUP(D409,PlayingTime!$B$1:$Z$999,MATCH("Min",PlayingTime!$B$2:$Z$2,0),0),0)</f>
        <v>0</v>
      </c>
      <c r="K409" s="38">
        <f t="shared" si="24"/>
        <v>0</v>
      </c>
      <c r="L409" s="32">
        <f>IFERROR(VLOOKUP(A409,PlayerStats!$B$1:$Z$999,MATCH("xG",PlayerStats!$B$2:$Z$2,0),0),0)</f>
        <v>0</v>
      </c>
      <c r="M409" s="32">
        <f>IFERROR(VLOOKUP(B409,PlayerStats!$B$1:$Z$999,MATCH("xG",PlayerStats!$B$2:$Z$2,0),0),0)</f>
        <v>0</v>
      </c>
      <c r="N409" s="32">
        <f>IFERROR(VLOOKUP(C409,PlayerStats!$B$1:$Z$999,MATCH("xG",PlayerStats!$B$2:$Z$2,0),0),0)</f>
        <v>0</v>
      </c>
      <c r="O409" s="32">
        <f>IFERROR(VLOOKUP(D409,PlayerStats!$B$1:$Z$999,MATCH("xG",PlayerStats!$B$2:$Z$2,0),0),0)</f>
        <v>0</v>
      </c>
      <c r="P409" s="40">
        <f t="shared" si="25"/>
        <v>0</v>
      </c>
      <c r="Q409" s="32">
        <f>IFERROR(VLOOKUP(A409,PlayerStats!$B$1:$Z$999,MATCH("xAG",PlayerStats!$B$2:$Z$2,0),0),0)</f>
        <v>0</v>
      </c>
      <c r="R409" s="32">
        <f>IFERROR(VLOOKUP(B409,PlayerStats!$B$1:$Z$999,MATCH("xAG",PlayerStats!$B$2:$Z$2,0),0),0)</f>
        <v>0</v>
      </c>
      <c r="S409" s="32">
        <f>IFERROR(VLOOKUP(C409,PlayerStats!$B$1:$Z$999,MATCH("xAG",PlayerStats!$B$2:$Z$2,0),0),0)</f>
        <v>0</v>
      </c>
      <c r="T409" s="32">
        <f>IFERROR(VLOOKUP(D409,PlayerStats!$B$1:$Z$999,MATCH("xAG",PlayerStats!$B$2:$Z$2,0),0),0)</f>
        <v>0</v>
      </c>
      <c r="U409" s="40">
        <f t="shared" si="26"/>
        <v>0</v>
      </c>
      <c r="V409" s="42">
        <f t="shared" si="27"/>
        <v>0</v>
      </c>
      <c r="X409" s="43" t="str">
        <f>API!M409&amp;" "&amp;API!V409</f>
        <v>Tommy Doyle</v>
      </c>
      <c r="Y409" s="43">
        <f>API!AC409</f>
        <v>0</v>
      </c>
    </row>
    <row r="410" spans="1:25">
      <c r="A410" s="32" t="str">
        <f>IF([1]FINAL!A410=0,"",[1]FINAL!A410)</f>
        <v>Matt Macey</v>
      </c>
      <c r="B410" s="32" t="str">
        <f>IF([1]FINAL!B410=0,"",[1]FINAL!B410)</f>
        <v>Macey</v>
      </c>
      <c r="C410" s="32" t="str">
        <f>IF([1]FINAL!C410=0,"",[1]FINAL!C410)</f>
        <v/>
      </c>
      <c r="D410" s="32" t="str">
        <f>IF([1]FINAL!D410=0,"",[1]FINAL!D410)</f>
        <v/>
      </c>
      <c r="E410" s="43" t="str">
        <f>[1]FINAL!M410</f>
        <v>LUT</v>
      </c>
      <c r="F410" s="44">
        <f>IFERROR(VLOOKUP($E410,Table2!$B$1:$C$21,MATCH("MP",Table2!$B$1:$C$1,0),0),"")</f>
        <v>1</v>
      </c>
      <c r="G410" s="33">
        <f>IFERROR(VLOOKUP(A410,PlayingTime!$B$1:$Z$999,MATCH("Min",PlayingTime!$B$2:$Z$2,0),0),0)</f>
        <v>0</v>
      </c>
      <c r="H410" s="33">
        <f>IFERROR(VLOOKUP(B410,PlayingTime!$B$1:$Z$999,MATCH("Min",PlayingTime!$B$2:$Z$2,0),0),0)</f>
        <v>0</v>
      </c>
      <c r="I410" s="33">
        <f>IFERROR(VLOOKUP(C410,PlayingTime!$B$1:$Z$999,MATCH("Min",PlayingTime!$B$2:$Z$2,0),0),0)</f>
        <v>0</v>
      </c>
      <c r="J410" s="33">
        <f>IFERROR(VLOOKUP(D410,PlayingTime!$B$1:$Z$999,MATCH("Min",PlayingTime!$B$2:$Z$2,0),0),0)</f>
        <v>0</v>
      </c>
      <c r="K410" s="38">
        <f t="shared" si="24"/>
        <v>0</v>
      </c>
      <c r="L410" s="32">
        <f>IFERROR(VLOOKUP(A410,PlayerStats!$B$1:$Z$999,MATCH("xG",PlayerStats!$B$2:$Z$2,0),0),0)</f>
        <v>0</v>
      </c>
      <c r="M410" s="32">
        <f>IFERROR(VLOOKUP(B410,PlayerStats!$B$1:$Z$999,MATCH("xG",PlayerStats!$B$2:$Z$2,0),0),0)</f>
        <v>0</v>
      </c>
      <c r="N410" s="32">
        <f>IFERROR(VLOOKUP(C410,PlayerStats!$B$1:$Z$999,MATCH("xG",PlayerStats!$B$2:$Z$2,0),0),0)</f>
        <v>0</v>
      </c>
      <c r="O410" s="32">
        <f>IFERROR(VLOOKUP(D410,PlayerStats!$B$1:$Z$999,MATCH("xG",PlayerStats!$B$2:$Z$2,0),0),0)</f>
        <v>0</v>
      </c>
      <c r="P410" s="40">
        <f t="shared" si="25"/>
        <v>0</v>
      </c>
      <c r="Q410" s="32">
        <f>IFERROR(VLOOKUP(A410,PlayerStats!$B$1:$Z$999,MATCH("xAG",PlayerStats!$B$2:$Z$2,0),0),0)</f>
        <v>0</v>
      </c>
      <c r="R410" s="32">
        <f>IFERROR(VLOOKUP(B410,PlayerStats!$B$1:$Z$999,MATCH("xAG",PlayerStats!$B$2:$Z$2,0),0),0)</f>
        <v>0</v>
      </c>
      <c r="S410" s="32">
        <f>IFERROR(VLOOKUP(C410,PlayerStats!$B$1:$Z$999,MATCH("xAG",PlayerStats!$B$2:$Z$2,0),0),0)</f>
        <v>0</v>
      </c>
      <c r="T410" s="32">
        <f>IFERROR(VLOOKUP(D410,PlayerStats!$B$1:$Z$999,MATCH("xAG",PlayerStats!$B$2:$Z$2,0),0),0)</f>
        <v>0</v>
      </c>
      <c r="U410" s="40">
        <f t="shared" si="26"/>
        <v>0</v>
      </c>
      <c r="V410" s="42">
        <f t="shared" si="27"/>
        <v>0</v>
      </c>
      <c r="X410" s="43" t="str">
        <f>API!M410&amp;" "&amp;API!V410</f>
        <v>Ederson Santana de Moraes</v>
      </c>
      <c r="Y410" s="43">
        <f>API!AC410</f>
        <v>6</v>
      </c>
    </row>
    <row r="411" spans="1:25">
      <c r="A411" s="32" t="str">
        <f>IF([1]FINAL!A411=0,"",[1]FINAL!A411)</f>
        <v>John McAtee</v>
      </c>
      <c r="B411" s="32" t="str">
        <f>IF([1]FINAL!B411=0,"",[1]FINAL!B411)</f>
        <v>McAtee</v>
      </c>
      <c r="C411" s="32" t="str">
        <f>IF([1]FINAL!C411=0,"",[1]FINAL!C411)</f>
        <v/>
      </c>
      <c r="D411" s="32" t="str">
        <f>IF([1]FINAL!D411=0,"",[1]FINAL!D411)</f>
        <v/>
      </c>
      <c r="E411" s="43" t="str">
        <f>[1]FINAL!M411</f>
        <v>LUT</v>
      </c>
      <c r="F411" s="44">
        <f>IFERROR(VLOOKUP($E411,Table2!$B$1:$C$21,MATCH("MP",Table2!$B$1:$C$1,0),0),"")</f>
        <v>1</v>
      </c>
      <c r="G411" s="33">
        <f>IFERROR(VLOOKUP(A411,PlayingTime!$B$1:$Z$999,MATCH("Min",PlayingTime!$B$2:$Z$2,0),0),0)</f>
        <v>0</v>
      </c>
      <c r="H411" s="33">
        <f>IFERROR(VLOOKUP(B411,PlayingTime!$B$1:$Z$999,MATCH("Min",PlayingTime!$B$2:$Z$2,0),0),0)</f>
        <v>0</v>
      </c>
      <c r="I411" s="33">
        <f>IFERROR(VLOOKUP(C411,PlayingTime!$B$1:$Z$999,MATCH("Min",PlayingTime!$B$2:$Z$2,0),0),0)</f>
        <v>0</v>
      </c>
      <c r="J411" s="33">
        <f>IFERROR(VLOOKUP(D411,PlayingTime!$B$1:$Z$999,MATCH("Min",PlayingTime!$B$2:$Z$2,0),0),0)</f>
        <v>0</v>
      </c>
      <c r="K411" s="38">
        <f t="shared" si="24"/>
        <v>0</v>
      </c>
      <c r="L411" s="32">
        <f>IFERROR(VLOOKUP(A411,PlayerStats!$B$1:$Z$999,MATCH("xG",PlayerStats!$B$2:$Z$2,0),0),0)</f>
        <v>0</v>
      </c>
      <c r="M411" s="32">
        <f>IFERROR(VLOOKUP(B411,PlayerStats!$B$1:$Z$999,MATCH("xG",PlayerStats!$B$2:$Z$2,0),0),0)</f>
        <v>0</v>
      </c>
      <c r="N411" s="32">
        <f>IFERROR(VLOOKUP(C411,PlayerStats!$B$1:$Z$999,MATCH("xG",PlayerStats!$B$2:$Z$2,0),0),0)</f>
        <v>0</v>
      </c>
      <c r="O411" s="32">
        <f>IFERROR(VLOOKUP(D411,PlayerStats!$B$1:$Z$999,MATCH("xG",PlayerStats!$B$2:$Z$2,0),0),0)</f>
        <v>0</v>
      </c>
      <c r="P411" s="40">
        <f t="shared" si="25"/>
        <v>0</v>
      </c>
      <c r="Q411" s="32">
        <f>IFERROR(VLOOKUP(A411,PlayerStats!$B$1:$Z$999,MATCH("xAG",PlayerStats!$B$2:$Z$2,0),0),0)</f>
        <v>0</v>
      </c>
      <c r="R411" s="32">
        <f>IFERROR(VLOOKUP(B411,PlayerStats!$B$1:$Z$999,MATCH("xAG",PlayerStats!$B$2:$Z$2,0),0),0)</f>
        <v>0</v>
      </c>
      <c r="S411" s="32">
        <f>IFERROR(VLOOKUP(C411,PlayerStats!$B$1:$Z$999,MATCH("xAG",PlayerStats!$B$2:$Z$2,0),0),0)</f>
        <v>0</v>
      </c>
      <c r="T411" s="32">
        <f>IFERROR(VLOOKUP(D411,PlayerStats!$B$1:$Z$999,MATCH("xAG",PlayerStats!$B$2:$Z$2,0),0),0)</f>
        <v>0</v>
      </c>
      <c r="U411" s="40">
        <f t="shared" si="26"/>
        <v>0</v>
      </c>
      <c r="V411" s="42">
        <f t="shared" si="27"/>
        <v>0</v>
      </c>
      <c r="X411" s="43" t="str">
        <f>API!M411&amp;" "&amp;API!V411</f>
        <v>Phil Foden</v>
      </c>
      <c r="Y411" s="43">
        <f>API!AC411</f>
        <v>3</v>
      </c>
    </row>
    <row r="412" spans="1:25">
      <c r="A412" s="32" t="str">
        <f>IF([1]FINAL!A412=0,"",[1]FINAL!A412)</f>
        <v>Carlos Mendes Gomes</v>
      </c>
      <c r="B412" s="32" t="str">
        <f>IF([1]FINAL!B412=0,"",[1]FINAL!B412)</f>
        <v>Mendes</v>
      </c>
      <c r="C412" s="32" t="str">
        <f>IF([1]FINAL!C412=0,"",[1]FINAL!C412)</f>
        <v/>
      </c>
      <c r="D412" s="32" t="str">
        <f>IF([1]FINAL!D412=0,"",[1]FINAL!D412)</f>
        <v/>
      </c>
      <c r="E412" s="43" t="str">
        <f>[1]FINAL!M412</f>
        <v>LUT</v>
      </c>
      <c r="F412" s="44">
        <f>IFERROR(VLOOKUP($E412,Table2!$B$1:$C$21,MATCH("MP",Table2!$B$1:$C$1,0),0),"")</f>
        <v>1</v>
      </c>
      <c r="G412" s="33">
        <f>IFERROR(VLOOKUP(A412,PlayingTime!$B$1:$Z$999,MATCH("Min",PlayingTime!$B$2:$Z$2,0),0),0)</f>
        <v>0</v>
      </c>
      <c r="H412" s="33">
        <f>IFERROR(VLOOKUP(B412,PlayingTime!$B$1:$Z$999,MATCH("Min",PlayingTime!$B$2:$Z$2,0),0),0)</f>
        <v>0</v>
      </c>
      <c r="I412" s="33">
        <f>IFERROR(VLOOKUP(C412,PlayingTime!$B$1:$Z$999,MATCH("Min",PlayingTime!$B$2:$Z$2,0),0),0)</f>
        <v>0</v>
      </c>
      <c r="J412" s="33">
        <f>IFERROR(VLOOKUP(D412,PlayingTime!$B$1:$Z$999,MATCH("Min",PlayingTime!$B$2:$Z$2,0),0),0)</f>
        <v>0</v>
      </c>
      <c r="K412" s="38">
        <f t="shared" si="24"/>
        <v>0</v>
      </c>
      <c r="L412" s="32">
        <f>IFERROR(VLOOKUP(A412,PlayerStats!$B$1:$Z$999,MATCH("xG",PlayerStats!$B$2:$Z$2,0),0),0)</f>
        <v>0</v>
      </c>
      <c r="M412" s="32">
        <f>IFERROR(VLOOKUP(B412,PlayerStats!$B$1:$Z$999,MATCH("xG",PlayerStats!$B$2:$Z$2,0),0),0)</f>
        <v>0</v>
      </c>
      <c r="N412" s="32">
        <f>IFERROR(VLOOKUP(C412,PlayerStats!$B$1:$Z$999,MATCH("xG",PlayerStats!$B$2:$Z$2,0),0),0)</f>
        <v>0</v>
      </c>
      <c r="O412" s="32">
        <f>IFERROR(VLOOKUP(D412,PlayerStats!$B$1:$Z$999,MATCH("xG",PlayerStats!$B$2:$Z$2,0),0),0)</f>
        <v>0</v>
      </c>
      <c r="P412" s="40">
        <f t="shared" si="25"/>
        <v>0</v>
      </c>
      <c r="Q412" s="32">
        <f>IFERROR(VLOOKUP(A412,PlayerStats!$B$1:$Z$999,MATCH("xAG",PlayerStats!$B$2:$Z$2,0),0),0)</f>
        <v>0</v>
      </c>
      <c r="R412" s="32">
        <f>IFERROR(VLOOKUP(B412,PlayerStats!$B$1:$Z$999,MATCH("xAG",PlayerStats!$B$2:$Z$2,0),0),0)</f>
        <v>0</v>
      </c>
      <c r="S412" s="32">
        <f>IFERROR(VLOOKUP(C412,PlayerStats!$B$1:$Z$999,MATCH("xAG",PlayerStats!$B$2:$Z$2,0),0),0)</f>
        <v>0</v>
      </c>
      <c r="T412" s="32">
        <f>IFERROR(VLOOKUP(D412,PlayerStats!$B$1:$Z$999,MATCH("xAG",PlayerStats!$B$2:$Z$2,0),0),0)</f>
        <v>0</v>
      </c>
      <c r="U412" s="40">
        <f t="shared" si="26"/>
        <v>0</v>
      </c>
      <c r="V412" s="42">
        <f t="shared" si="27"/>
        <v>0</v>
      </c>
      <c r="X412" s="43" t="str">
        <f>API!M412&amp;" "&amp;API!V412</f>
        <v>Jack Grealish</v>
      </c>
      <c r="Y412" s="43">
        <f>API!AC412</f>
        <v>0</v>
      </c>
    </row>
    <row r="413" spans="1:25">
      <c r="A413" s="32" t="str">
        <f>IF([1]FINAL!A413=0,"",[1]FINAL!A413)</f>
        <v>Carlton Morris</v>
      </c>
      <c r="B413" s="32" t="str">
        <f>IF([1]FINAL!B413=0,"",[1]FINAL!B413)</f>
        <v>Morris</v>
      </c>
      <c r="C413" s="32" t="str">
        <f>IF([1]FINAL!C413=0,"",[1]FINAL!C413)</f>
        <v/>
      </c>
      <c r="D413" s="32" t="str">
        <f>IF([1]FINAL!D413=0,"",[1]FINAL!D413)</f>
        <v/>
      </c>
      <c r="E413" s="43" t="str">
        <f>[1]FINAL!M413</f>
        <v>LUT</v>
      </c>
      <c r="F413" s="44">
        <f>IFERROR(VLOOKUP($E413,Table2!$B$1:$C$21,MATCH("MP",Table2!$B$1:$C$1,0),0),"")</f>
        <v>1</v>
      </c>
      <c r="G413" s="33">
        <f>IFERROR(VLOOKUP(A413,PlayingTime!$B$1:$Z$999,MATCH("Min",PlayingTime!$B$2:$Z$2,0),0),0)</f>
        <v>90</v>
      </c>
      <c r="H413" s="33">
        <f>IFERROR(VLOOKUP(B413,PlayingTime!$B$1:$Z$999,MATCH("Min",PlayingTime!$B$2:$Z$2,0),0),0)</f>
        <v>0</v>
      </c>
      <c r="I413" s="33">
        <f>IFERROR(VLOOKUP(C413,PlayingTime!$B$1:$Z$999,MATCH("Min",PlayingTime!$B$2:$Z$2,0),0),0)</f>
        <v>0</v>
      </c>
      <c r="J413" s="33">
        <f>IFERROR(VLOOKUP(D413,PlayingTime!$B$1:$Z$999,MATCH("Min",PlayingTime!$B$2:$Z$2,0),0),0)</f>
        <v>0</v>
      </c>
      <c r="K413" s="38">
        <f t="shared" si="24"/>
        <v>90</v>
      </c>
      <c r="L413" s="32">
        <f>IFERROR(VLOOKUP(A413,PlayerStats!$B$1:$Z$999,MATCH("xG",PlayerStats!$B$2:$Z$2,0),0),0)</f>
        <v>1.1000000000000001</v>
      </c>
      <c r="M413" s="32">
        <f>IFERROR(VLOOKUP(B413,PlayerStats!$B$1:$Z$999,MATCH("xG",PlayerStats!$B$2:$Z$2,0),0),0)</f>
        <v>0</v>
      </c>
      <c r="N413" s="32">
        <f>IFERROR(VLOOKUP(C413,PlayerStats!$B$1:$Z$999,MATCH("xG",PlayerStats!$B$2:$Z$2,0),0),0)</f>
        <v>0</v>
      </c>
      <c r="O413" s="32">
        <f>IFERROR(VLOOKUP(D413,PlayerStats!$B$1:$Z$999,MATCH("xG",PlayerStats!$B$2:$Z$2,0),0),0)</f>
        <v>0</v>
      </c>
      <c r="P413" s="40">
        <f t="shared" si="25"/>
        <v>1.1000000000000001</v>
      </c>
      <c r="Q413" s="32">
        <f>IFERROR(VLOOKUP(A413,PlayerStats!$B$1:$Z$999,MATCH("xAG",PlayerStats!$B$2:$Z$2,0),0),0)</f>
        <v>0</v>
      </c>
      <c r="R413" s="32">
        <f>IFERROR(VLOOKUP(B413,PlayerStats!$B$1:$Z$999,MATCH("xAG",PlayerStats!$B$2:$Z$2,0),0),0)</f>
        <v>0</v>
      </c>
      <c r="S413" s="32">
        <f>IFERROR(VLOOKUP(C413,PlayerStats!$B$1:$Z$999,MATCH("xAG",PlayerStats!$B$2:$Z$2,0),0),0)</f>
        <v>0</v>
      </c>
      <c r="T413" s="32">
        <f>IFERROR(VLOOKUP(D413,PlayerStats!$B$1:$Z$999,MATCH("xAG",PlayerStats!$B$2:$Z$2,0),0),0)</f>
        <v>0</v>
      </c>
      <c r="U413" s="40">
        <f t="shared" si="26"/>
        <v>0</v>
      </c>
      <c r="V413" s="42">
        <f t="shared" si="27"/>
        <v>8</v>
      </c>
      <c r="X413" s="43" t="str">
        <f>API!M413&amp;" "&amp;API!V413</f>
        <v>Erling Haaland</v>
      </c>
      <c r="Y413" s="43">
        <f>API!AC413</f>
        <v>13</v>
      </c>
    </row>
    <row r="414" spans="1:25">
      <c r="A414" s="32" t="str">
        <f>IF([1]FINAL!A414=0,"",[1]FINAL!A414)</f>
        <v>Admiral Muskwe</v>
      </c>
      <c r="B414" s="32" t="str">
        <f>IF([1]FINAL!B414=0,"",[1]FINAL!B414)</f>
        <v>Muskwe</v>
      </c>
      <c r="C414" s="32" t="str">
        <f>IF([1]FINAL!C414=0,"",[1]FINAL!C414)</f>
        <v/>
      </c>
      <c r="D414" s="32" t="str">
        <f>IF([1]FINAL!D414=0,"",[1]FINAL!D414)</f>
        <v/>
      </c>
      <c r="E414" s="43" t="str">
        <f>[1]FINAL!M414</f>
        <v>LUT</v>
      </c>
      <c r="F414" s="44">
        <f>IFERROR(VLOOKUP($E414,Table2!$B$1:$C$21,MATCH("MP",Table2!$B$1:$C$1,0),0),"")</f>
        <v>1</v>
      </c>
      <c r="G414" s="33">
        <f>IFERROR(VLOOKUP(A414,PlayingTime!$B$1:$Z$999,MATCH("Min",PlayingTime!$B$2:$Z$2,0),0),0)</f>
        <v>0</v>
      </c>
      <c r="H414" s="33">
        <f>IFERROR(VLOOKUP(B414,PlayingTime!$B$1:$Z$999,MATCH("Min",PlayingTime!$B$2:$Z$2,0),0),0)</f>
        <v>0</v>
      </c>
      <c r="I414" s="33">
        <f>IFERROR(VLOOKUP(C414,PlayingTime!$B$1:$Z$999,MATCH("Min",PlayingTime!$B$2:$Z$2,0),0),0)</f>
        <v>0</v>
      </c>
      <c r="J414" s="33">
        <f>IFERROR(VLOOKUP(D414,PlayingTime!$B$1:$Z$999,MATCH("Min",PlayingTime!$B$2:$Z$2,0),0),0)</f>
        <v>0</v>
      </c>
      <c r="K414" s="38">
        <f t="shared" si="24"/>
        <v>0</v>
      </c>
      <c r="L414" s="32">
        <f>IFERROR(VLOOKUP(A414,PlayerStats!$B$1:$Z$999,MATCH("xG",PlayerStats!$B$2:$Z$2,0),0),0)</f>
        <v>0</v>
      </c>
      <c r="M414" s="32">
        <f>IFERROR(VLOOKUP(B414,PlayerStats!$B$1:$Z$999,MATCH("xG",PlayerStats!$B$2:$Z$2,0),0),0)</f>
        <v>0</v>
      </c>
      <c r="N414" s="32">
        <f>IFERROR(VLOOKUP(C414,PlayerStats!$B$1:$Z$999,MATCH("xG",PlayerStats!$B$2:$Z$2,0),0),0)</f>
        <v>0</v>
      </c>
      <c r="O414" s="32">
        <f>IFERROR(VLOOKUP(D414,PlayerStats!$B$1:$Z$999,MATCH("xG",PlayerStats!$B$2:$Z$2,0),0),0)</f>
        <v>0</v>
      </c>
      <c r="P414" s="40">
        <f t="shared" si="25"/>
        <v>0</v>
      </c>
      <c r="Q414" s="32">
        <f>IFERROR(VLOOKUP(A414,PlayerStats!$B$1:$Z$999,MATCH("xAG",PlayerStats!$B$2:$Z$2,0),0),0)</f>
        <v>0</v>
      </c>
      <c r="R414" s="32">
        <f>IFERROR(VLOOKUP(B414,PlayerStats!$B$1:$Z$999,MATCH("xAG",PlayerStats!$B$2:$Z$2,0),0),0)</f>
        <v>0</v>
      </c>
      <c r="S414" s="32">
        <f>IFERROR(VLOOKUP(C414,PlayerStats!$B$1:$Z$999,MATCH("xAG",PlayerStats!$B$2:$Z$2,0),0),0)</f>
        <v>0</v>
      </c>
      <c r="T414" s="32">
        <f>IFERROR(VLOOKUP(D414,PlayerStats!$B$1:$Z$999,MATCH("xAG",PlayerStats!$B$2:$Z$2,0),0),0)</f>
        <v>0</v>
      </c>
      <c r="U414" s="40">
        <f t="shared" si="26"/>
        <v>0</v>
      </c>
      <c r="V414" s="42">
        <f t="shared" si="27"/>
        <v>0</v>
      </c>
      <c r="X414" s="43" t="str">
        <f>API!M414&amp;" "&amp;API!V414</f>
        <v>Mateo Kovačić</v>
      </c>
      <c r="Y414" s="43">
        <f>API!AC414</f>
        <v>3</v>
      </c>
    </row>
    <row r="415" spans="1:25">
      <c r="A415" s="32" t="str">
        <f>IF([1]FINAL!A415=0,"",[1]FINAL!A415)</f>
        <v>Chiedozie Ogbene</v>
      </c>
      <c r="B415" s="32" t="str">
        <f>IF([1]FINAL!B415=0,"",[1]FINAL!B415)</f>
        <v>Ogbene</v>
      </c>
      <c r="C415" s="32" t="str">
        <f>IF([1]FINAL!C415=0,"",[1]FINAL!C415)</f>
        <v/>
      </c>
      <c r="D415" s="32" t="str">
        <f>IF([1]FINAL!D415=0,"",[1]FINAL!D415)</f>
        <v/>
      </c>
      <c r="E415" s="43" t="str">
        <f>[1]FINAL!M415</f>
        <v>LUT</v>
      </c>
      <c r="F415" s="44">
        <f>IFERROR(VLOOKUP($E415,Table2!$B$1:$C$21,MATCH("MP",Table2!$B$1:$C$1,0),0),"")</f>
        <v>1</v>
      </c>
      <c r="G415" s="33">
        <f>IFERROR(VLOOKUP(A415,PlayingTime!$B$1:$Z$999,MATCH("Min",PlayingTime!$B$2:$Z$2,0),0),0)</f>
        <v>15</v>
      </c>
      <c r="H415" s="33">
        <f>IFERROR(VLOOKUP(B415,PlayingTime!$B$1:$Z$999,MATCH("Min",PlayingTime!$B$2:$Z$2,0),0),0)</f>
        <v>0</v>
      </c>
      <c r="I415" s="33">
        <f>IFERROR(VLOOKUP(C415,PlayingTime!$B$1:$Z$999,MATCH("Min",PlayingTime!$B$2:$Z$2,0),0),0)</f>
        <v>0</v>
      </c>
      <c r="J415" s="33">
        <f>IFERROR(VLOOKUP(D415,PlayingTime!$B$1:$Z$999,MATCH("Min",PlayingTime!$B$2:$Z$2,0),0),0)</f>
        <v>0</v>
      </c>
      <c r="K415" s="38">
        <f t="shared" si="24"/>
        <v>15</v>
      </c>
      <c r="L415" s="32">
        <f>IFERROR(VLOOKUP(A415,PlayerStats!$B$1:$Z$999,MATCH("xG",PlayerStats!$B$2:$Z$2,0),0),0)</f>
        <v>0</v>
      </c>
      <c r="M415" s="32">
        <f>IFERROR(VLOOKUP(B415,PlayerStats!$B$1:$Z$999,MATCH("xG",PlayerStats!$B$2:$Z$2,0),0),0)</f>
        <v>0</v>
      </c>
      <c r="N415" s="32">
        <f>IFERROR(VLOOKUP(C415,PlayerStats!$B$1:$Z$999,MATCH("xG",PlayerStats!$B$2:$Z$2,0),0),0)</f>
        <v>0</v>
      </c>
      <c r="O415" s="32">
        <f>IFERROR(VLOOKUP(D415,PlayerStats!$B$1:$Z$999,MATCH("xG",PlayerStats!$B$2:$Z$2,0),0),0)</f>
        <v>0</v>
      </c>
      <c r="P415" s="40">
        <f t="shared" si="25"/>
        <v>0</v>
      </c>
      <c r="Q415" s="32">
        <f>IFERROR(VLOOKUP(A415,PlayerStats!$B$1:$Z$999,MATCH("xAG",PlayerStats!$B$2:$Z$2,0),0),0)</f>
        <v>0</v>
      </c>
      <c r="R415" s="32">
        <f>IFERROR(VLOOKUP(B415,PlayerStats!$B$1:$Z$999,MATCH("xAG",PlayerStats!$B$2:$Z$2,0),0),0)</f>
        <v>0</v>
      </c>
      <c r="S415" s="32">
        <f>IFERROR(VLOOKUP(C415,PlayerStats!$B$1:$Z$999,MATCH("xAG",PlayerStats!$B$2:$Z$2,0),0),0)</f>
        <v>0</v>
      </c>
      <c r="T415" s="32">
        <f>IFERROR(VLOOKUP(D415,PlayerStats!$B$1:$Z$999,MATCH("xAG",PlayerStats!$B$2:$Z$2,0),0),0)</f>
        <v>0</v>
      </c>
      <c r="U415" s="40">
        <f t="shared" si="26"/>
        <v>0</v>
      </c>
      <c r="V415" s="42">
        <f t="shared" si="27"/>
        <v>1</v>
      </c>
      <c r="X415" s="43" t="str">
        <f>API!M415&amp;" "&amp;API!V415</f>
        <v>Aymeric Laporte</v>
      </c>
      <c r="Y415" s="43">
        <f>API!AC415</f>
        <v>1</v>
      </c>
    </row>
    <row r="416" spans="1:25">
      <c r="A416" s="32" t="str">
        <f>IF([1]FINAL!A416=0,"",[1]FINAL!A416)</f>
        <v>Fred Onyedinma</v>
      </c>
      <c r="B416" s="32" t="str">
        <f>IF([1]FINAL!B416=0,"",[1]FINAL!B416)</f>
        <v>Onyedinma</v>
      </c>
      <c r="C416" s="32" t="str">
        <f>IF([1]FINAL!C416=0,"",[1]FINAL!C416)</f>
        <v/>
      </c>
      <c r="D416" s="32" t="str">
        <f>IF([1]FINAL!D416=0,"",[1]FINAL!D416)</f>
        <v/>
      </c>
      <c r="E416" s="43" t="str">
        <f>[1]FINAL!M416</f>
        <v>LUT</v>
      </c>
      <c r="F416" s="44">
        <f>IFERROR(VLOOKUP($E416,Table2!$B$1:$C$21,MATCH("MP",Table2!$B$1:$C$1,0),0),"")</f>
        <v>1</v>
      </c>
      <c r="G416" s="33">
        <f>IFERROR(VLOOKUP(A416,PlayingTime!$B$1:$Z$999,MATCH("Min",PlayingTime!$B$2:$Z$2,0),0),0)</f>
        <v>0</v>
      </c>
      <c r="H416" s="33">
        <f>IFERROR(VLOOKUP(B416,PlayingTime!$B$1:$Z$999,MATCH("Min",PlayingTime!$B$2:$Z$2,0),0),0)</f>
        <v>0</v>
      </c>
      <c r="I416" s="33">
        <f>IFERROR(VLOOKUP(C416,PlayingTime!$B$1:$Z$999,MATCH("Min",PlayingTime!$B$2:$Z$2,0),0),0)</f>
        <v>0</v>
      </c>
      <c r="J416" s="33">
        <f>IFERROR(VLOOKUP(D416,PlayingTime!$B$1:$Z$999,MATCH("Min",PlayingTime!$B$2:$Z$2,0),0),0)</f>
        <v>0</v>
      </c>
      <c r="K416" s="38">
        <f t="shared" si="24"/>
        <v>0</v>
      </c>
      <c r="L416" s="32">
        <f>IFERROR(VLOOKUP(A416,PlayerStats!$B$1:$Z$999,MATCH("xG",PlayerStats!$B$2:$Z$2,0),0),0)</f>
        <v>0</v>
      </c>
      <c r="M416" s="32">
        <f>IFERROR(VLOOKUP(B416,PlayerStats!$B$1:$Z$999,MATCH("xG",PlayerStats!$B$2:$Z$2,0),0),0)</f>
        <v>0</v>
      </c>
      <c r="N416" s="32">
        <f>IFERROR(VLOOKUP(C416,PlayerStats!$B$1:$Z$999,MATCH("xG",PlayerStats!$B$2:$Z$2,0),0),0)</f>
        <v>0</v>
      </c>
      <c r="O416" s="32">
        <f>IFERROR(VLOOKUP(D416,PlayerStats!$B$1:$Z$999,MATCH("xG",PlayerStats!$B$2:$Z$2,0),0),0)</f>
        <v>0</v>
      </c>
      <c r="P416" s="40">
        <f t="shared" si="25"/>
        <v>0</v>
      </c>
      <c r="Q416" s="32">
        <f>IFERROR(VLOOKUP(A416,PlayerStats!$B$1:$Z$999,MATCH("xAG",PlayerStats!$B$2:$Z$2,0),0),0)</f>
        <v>0</v>
      </c>
      <c r="R416" s="32">
        <f>IFERROR(VLOOKUP(B416,PlayerStats!$B$1:$Z$999,MATCH("xAG",PlayerStats!$B$2:$Z$2,0),0),0)</f>
        <v>0</v>
      </c>
      <c r="S416" s="32">
        <f>IFERROR(VLOOKUP(C416,PlayerStats!$B$1:$Z$999,MATCH("xAG",PlayerStats!$B$2:$Z$2,0),0),0)</f>
        <v>0</v>
      </c>
      <c r="T416" s="32">
        <f>IFERROR(VLOOKUP(D416,PlayerStats!$B$1:$Z$999,MATCH("xAG",PlayerStats!$B$2:$Z$2,0),0),0)</f>
        <v>0</v>
      </c>
      <c r="U416" s="40">
        <f t="shared" si="26"/>
        <v>0</v>
      </c>
      <c r="V416" s="42">
        <f t="shared" si="27"/>
        <v>0</v>
      </c>
      <c r="X416" s="43" t="str">
        <f>API!M416&amp;" "&amp;API!V416</f>
        <v>Rico Lewis</v>
      </c>
      <c r="Y416" s="43">
        <f>API!AC416</f>
        <v>6</v>
      </c>
    </row>
    <row r="417" spans="1:25">
      <c r="A417" s="32" t="str">
        <f>IF([1]FINAL!A417=0,"",[1]FINAL!A417)</f>
        <v>Gabriel Osho</v>
      </c>
      <c r="B417" s="32" t="str">
        <f>IF([1]FINAL!B417=0,"",[1]FINAL!B417)</f>
        <v>Osho</v>
      </c>
      <c r="C417" s="32" t="str">
        <f>IF([1]FINAL!C417=0,"",[1]FINAL!C417)</f>
        <v/>
      </c>
      <c r="D417" s="32" t="str">
        <f>IF([1]FINAL!D417=0,"",[1]FINAL!D417)</f>
        <v/>
      </c>
      <c r="E417" s="43" t="str">
        <f>[1]FINAL!M417</f>
        <v>LUT</v>
      </c>
      <c r="F417" s="44">
        <f>IFERROR(VLOOKUP($E417,Table2!$B$1:$C$21,MATCH("MP",Table2!$B$1:$C$1,0),0),"")</f>
        <v>1</v>
      </c>
      <c r="G417" s="33">
        <f>IFERROR(VLOOKUP(A417,PlayingTime!$B$1:$Z$999,MATCH("Min",PlayingTime!$B$2:$Z$2,0),0),0)</f>
        <v>0</v>
      </c>
      <c r="H417" s="33">
        <f>IFERROR(VLOOKUP(B417,PlayingTime!$B$1:$Z$999,MATCH("Min",PlayingTime!$B$2:$Z$2,0),0),0)</f>
        <v>0</v>
      </c>
      <c r="I417" s="33">
        <f>IFERROR(VLOOKUP(C417,PlayingTime!$B$1:$Z$999,MATCH("Min",PlayingTime!$B$2:$Z$2,0),0),0)</f>
        <v>0</v>
      </c>
      <c r="J417" s="33">
        <f>IFERROR(VLOOKUP(D417,PlayingTime!$B$1:$Z$999,MATCH("Min",PlayingTime!$B$2:$Z$2,0),0),0)</f>
        <v>0</v>
      </c>
      <c r="K417" s="38">
        <f t="shared" si="24"/>
        <v>0</v>
      </c>
      <c r="L417" s="32">
        <f>IFERROR(VLOOKUP(A417,PlayerStats!$B$1:$Z$999,MATCH("xG",PlayerStats!$B$2:$Z$2,0),0),0)</f>
        <v>0</v>
      </c>
      <c r="M417" s="32">
        <f>IFERROR(VLOOKUP(B417,PlayerStats!$B$1:$Z$999,MATCH("xG",PlayerStats!$B$2:$Z$2,0),0),0)</f>
        <v>0</v>
      </c>
      <c r="N417" s="32">
        <f>IFERROR(VLOOKUP(C417,PlayerStats!$B$1:$Z$999,MATCH("xG",PlayerStats!$B$2:$Z$2,0),0),0)</f>
        <v>0</v>
      </c>
      <c r="O417" s="32">
        <f>IFERROR(VLOOKUP(D417,PlayerStats!$B$1:$Z$999,MATCH("xG",PlayerStats!$B$2:$Z$2,0),0),0)</f>
        <v>0</v>
      </c>
      <c r="P417" s="40">
        <f t="shared" si="25"/>
        <v>0</v>
      </c>
      <c r="Q417" s="32">
        <f>IFERROR(VLOOKUP(A417,PlayerStats!$B$1:$Z$999,MATCH("xAG",PlayerStats!$B$2:$Z$2,0),0),0)</f>
        <v>0</v>
      </c>
      <c r="R417" s="32">
        <f>IFERROR(VLOOKUP(B417,PlayerStats!$B$1:$Z$999,MATCH("xAG",PlayerStats!$B$2:$Z$2,0),0),0)</f>
        <v>0</v>
      </c>
      <c r="S417" s="32">
        <f>IFERROR(VLOOKUP(C417,PlayerStats!$B$1:$Z$999,MATCH("xAG",PlayerStats!$B$2:$Z$2,0),0),0)</f>
        <v>0</v>
      </c>
      <c r="T417" s="32">
        <f>IFERROR(VLOOKUP(D417,PlayerStats!$B$1:$Z$999,MATCH("xAG",PlayerStats!$B$2:$Z$2,0),0),0)</f>
        <v>0</v>
      </c>
      <c r="U417" s="40">
        <f t="shared" si="26"/>
        <v>0</v>
      </c>
      <c r="V417" s="42">
        <f t="shared" si="27"/>
        <v>0</v>
      </c>
      <c r="X417" s="43" t="str">
        <f>API!M417&amp;" "&amp;API!V417</f>
        <v>Riyad Mahrez</v>
      </c>
      <c r="Y417" s="43">
        <f>API!AC417</f>
        <v>0</v>
      </c>
    </row>
    <row r="418" spans="1:25">
      <c r="A418" s="32" t="str">
        <f>IF([1]FINAL!A418=0,"",[1]FINAL!A418)</f>
        <v>Aribim Pepple</v>
      </c>
      <c r="B418" s="32" t="str">
        <f>IF([1]FINAL!B418=0,"",[1]FINAL!B418)</f>
        <v>Pepple</v>
      </c>
      <c r="C418" s="32" t="str">
        <f>IF([1]FINAL!C418=0,"",[1]FINAL!C418)</f>
        <v/>
      </c>
      <c r="D418" s="32" t="str">
        <f>IF([1]FINAL!D418=0,"",[1]FINAL!D418)</f>
        <v/>
      </c>
      <c r="E418" s="43" t="str">
        <f>[1]FINAL!M418</f>
        <v>LUT</v>
      </c>
      <c r="F418" s="44">
        <f>IFERROR(VLOOKUP($E418,Table2!$B$1:$C$21,MATCH("MP",Table2!$B$1:$C$1,0),0),"")</f>
        <v>1</v>
      </c>
      <c r="G418" s="33">
        <f>IFERROR(VLOOKUP(A418,PlayingTime!$B$1:$Z$999,MATCH("Min",PlayingTime!$B$2:$Z$2,0),0),0)</f>
        <v>0</v>
      </c>
      <c r="H418" s="33">
        <f>IFERROR(VLOOKUP(B418,PlayingTime!$B$1:$Z$999,MATCH("Min",PlayingTime!$B$2:$Z$2,0),0),0)</f>
        <v>0</v>
      </c>
      <c r="I418" s="33">
        <f>IFERROR(VLOOKUP(C418,PlayingTime!$B$1:$Z$999,MATCH("Min",PlayingTime!$B$2:$Z$2,0),0),0)</f>
        <v>0</v>
      </c>
      <c r="J418" s="33">
        <f>IFERROR(VLOOKUP(D418,PlayingTime!$B$1:$Z$999,MATCH("Min",PlayingTime!$B$2:$Z$2,0),0),0)</f>
        <v>0</v>
      </c>
      <c r="K418" s="38">
        <f t="shared" si="24"/>
        <v>0</v>
      </c>
      <c r="L418" s="32">
        <f>IFERROR(VLOOKUP(A418,PlayerStats!$B$1:$Z$999,MATCH("xG",PlayerStats!$B$2:$Z$2,0),0),0)</f>
        <v>0</v>
      </c>
      <c r="M418" s="32">
        <f>IFERROR(VLOOKUP(B418,PlayerStats!$B$1:$Z$999,MATCH("xG",PlayerStats!$B$2:$Z$2,0),0),0)</f>
        <v>0</v>
      </c>
      <c r="N418" s="32">
        <f>IFERROR(VLOOKUP(C418,PlayerStats!$B$1:$Z$999,MATCH("xG",PlayerStats!$B$2:$Z$2,0),0),0)</f>
        <v>0</v>
      </c>
      <c r="O418" s="32">
        <f>IFERROR(VLOOKUP(D418,PlayerStats!$B$1:$Z$999,MATCH("xG",PlayerStats!$B$2:$Z$2,0),0),0)</f>
        <v>0</v>
      </c>
      <c r="P418" s="40">
        <f t="shared" si="25"/>
        <v>0</v>
      </c>
      <c r="Q418" s="32">
        <f>IFERROR(VLOOKUP(A418,PlayerStats!$B$1:$Z$999,MATCH("xAG",PlayerStats!$B$2:$Z$2,0),0),0)</f>
        <v>0</v>
      </c>
      <c r="R418" s="32">
        <f>IFERROR(VLOOKUP(B418,PlayerStats!$B$1:$Z$999,MATCH("xAG",PlayerStats!$B$2:$Z$2,0),0),0)</f>
        <v>0</v>
      </c>
      <c r="S418" s="32">
        <f>IFERROR(VLOOKUP(C418,PlayerStats!$B$1:$Z$999,MATCH("xAG",PlayerStats!$B$2:$Z$2,0),0),0)</f>
        <v>0</v>
      </c>
      <c r="T418" s="32">
        <f>IFERROR(VLOOKUP(D418,PlayerStats!$B$1:$Z$999,MATCH("xAG",PlayerStats!$B$2:$Z$2,0),0),0)</f>
        <v>0</v>
      </c>
      <c r="U418" s="40">
        <f t="shared" si="26"/>
        <v>0</v>
      </c>
      <c r="V418" s="42">
        <f t="shared" si="27"/>
        <v>0</v>
      </c>
      <c r="X418" s="43" t="str">
        <f>API!M418&amp;" "&amp;API!V418</f>
        <v>James McAtee</v>
      </c>
      <c r="Y418" s="43">
        <f>API!AC418</f>
        <v>1</v>
      </c>
    </row>
    <row r="419" spans="1:25">
      <c r="A419" s="32" t="str">
        <f>IF([1]FINAL!A419=0,"",[1]FINAL!A419)</f>
        <v>Dion Pereira</v>
      </c>
      <c r="B419" s="32" t="str">
        <f>IF([1]FINAL!B419=0,"",[1]FINAL!B419)</f>
        <v>Pereira</v>
      </c>
      <c r="C419" s="32" t="str">
        <f>IF([1]FINAL!C419=0,"",[1]FINAL!C419)</f>
        <v/>
      </c>
      <c r="D419" s="32" t="str">
        <f>IF([1]FINAL!D419=0,"",[1]FINAL!D419)</f>
        <v/>
      </c>
      <c r="E419" s="43" t="str">
        <f>[1]FINAL!M419</f>
        <v>LUT</v>
      </c>
      <c r="F419" s="44">
        <f>IFERROR(VLOOKUP($E419,Table2!$B$1:$C$21,MATCH("MP",Table2!$B$1:$C$1,0),0),"")</f>
        <v>1</v>
      </c>
      <c r="G419" s="33">
        <f>IFERROR(VLOOKUP(A419,PlayingTime!$B$1:$Z$999,MATCH("Min",PlayingTime!$B$2:$Z$2,0),0),0)</f>
        <v>0</v>
      </c>
      <c r="H419" s="33">
        <f>IFERROR(VLOOKUP(B419,PlayingTime!$B$1:$Z$999,MATCH("Min",PlayingTime!$B$2:$Z$2,0),0),0)</f>
        <v>0</v>
      </c>
      <c r="I419" s="33">
        <f>IFERROR(VLOOKUP(C419,PlayingTime!$B$1:$Z$999,MATCH("Min",PlayingTime!$B$2:$Z$2,0),0),0)</f>
        <v>0</v>
      </c>
      <c r="J419" s="33">
        <f>IFERROR(VLOOKUP(D419,PlayingTime!$B$1:$Z$999,MATCH("Min",PlayingTime!$B$2:$Z$2,0),0),0)</f>
        <v>0</v>
      </c>
      <c r="K419" s="38">
        <f t="shared" si="24"/>
        <v>0</v>
      </c>
      <c r="L419" s="32">
        <f>IFERROR(VLOOKUP(A419,PlayerStats!$B$1:$Z$999,MATCH("xG",PlayerStats!$B$2:$Z$2,0),0),0)</f>
        <v>0</v>
      </c>
      <c r="M419" s="32">
        <f>IFERROR(VLOOKUP(B419,PlayerStats!$B$1:$Z$999,MATCH("xG",PlayerStats!$B$2:$Z$2,0),0),0)</f>
        <v>0</v>
      </c>
      <c r="N419" s="32">
        <f>IFERROR(VLOOKUP(C419,PlayerStats!$B$1:$Z$999,MATCH("xG",PlayerStats!$B$2:$Z$2,0),0),0)</f>
        <v>0</v>
      </c>
      <c r="O419" s="32">
        <f>IFERROR(VLOOKUP(D419,PlayerStats!$B$1:$Z$999,MATCH("xG",PlayerStats!$B$2:$Z$2,0),0),0)</f>
        <v>0</v>
      </c>
      <c r="P419" s="40">
        <f t="shared" si="25"/>
        <v>0</v>
      </c>
      <c r="Q419" s="32">
        <f>IFERROR(VLOOKUP(A419,PlayerStats!$B$1:$Z$999,MATCH("xAG",PlayerStats!$B$2:$Z$2,0),0),0)</f>
        <v>0</v>
      </c>
      <c r="R419" s="32">
        <f>IFERROR(VLOOKUP(B419,PlayerStats!$B$1:$Z$999,MATCH("xAG",PlayerStats!$B$2:$Z$2,0),0),0)</f>
        <v>0</v>
      </c>
      <c r="S419" s="32">
        <f>IFERROR(VLOOKUP(C419,PlayerStats!$B$1:$Z$999,MATCH("xAG",PlayerStats!$B$2:$Z$2,0),0),0)</f>
        <v>0</v>
      </c>
      <c r="T419" s="32">
        <f>IFERROR(VLOOKUP(D419,PlayerStats!$B$1:$Z$999,MATCH("xAG",PlayerStats!$B$2:$Z$2,0),0),0)</f>
        <v>0</v>
      </c>
      <c r="U419" s="40">
        <f t="shared" si="26"/>
        <v>0</v>
      </c>
      <c r="V419" s="42">
        <f t="shared" si="27"/>
        <v>0</v>
      </c>
      <c r="X419" s="43" t="str">
        <f>API!M419&amp;" "&amp;API!V419</f>
        <v>Stefan Ortega Moreno</v>
      </c>
      <c r="Y419" s="43">
        <f>API!AC419</f>
        <v>0</v>
      </c>
    </row>
    <row r="420" spans="1:25">
      <c r="A420" s="32" t="str">
        <f>IF([1]FINAL!A420=0,"",[1]FINAL!A420)</f>
        <v>Dan Potts</v>
      </c>
      <c r="B420" s="32" t="str">
        <f>IF([1]FINAL!B420=0,"",[1]FINAL!B420)</f>
        <v>Potts</v>
      </c>
      <c r="C420" s="32" t="str">
        <f>IF([1]FINAL!C420=0,"",[1]FINAL!C420)</f>
        <v/>
      </c>
      <c r="D420" s="32" t="str">
        <f>IF([1]FINAL!D420=0,"",[1]FINAL!D420)</f>
        <v/>
      </c>
      <c r="E420" s="43" t="str">
        <f>[1]FINAL!M420</f>
        <v>LUT</v>
      </c>
      <c r="F420" s="44">
        <f>IFERROR(VLOOKUP($E420,Table2!$B$1:$C$21,MATCH("MP",Table2!$B$1:$C$1,0),0),"")</f>
        <v>1</v>
      </c>
      <c r="G420" s="33">
        <f>IFERROR(VLOOKUP(A420,PlayingTime!$B$1:$Z$999,MATCH("Min",PlayingTime!$B$2:$Z$2,0),0),0)</f>
        <v>0</v>
      </c>
      <c r="H420" s="33">
        <f>IFERROR(VLOOKUP(B420,PlayingTime!$B$1:$Z$999,MATCH("Min",PlayingTime!$B$2:$Z$2,0),0),0)</f>
        <v>0</v>
      </c>
      <c r="I420" s="33">
        <f>IFERROR(VLOOKUP(C420,PlayingTime!$B$1:$Z$999,MATCH("Min",PlayingTime!$B$2:$Z$2,0),0),0)</f>
        <v>0</v>
      </c>
      <c r="J420" s="33">
        <f>IFERROR(VLOOKUP(D420,PlayingTime!$B$1:$Z$999,MATCH("Min",PlayingTime!$B$2:$Z$2,0),0),0)</f>
        <v>0</v>
      </c>
      <c r="K420" s="38">
        <f t="shared" si="24"/>
        <v>0</v>
      </c>
      <c r="L420" s="32">
        <f>IFERROR(VLOOKUP(A420,PlayerStats!$B$1:$Z$999,MATCH("xG",PlayerStats!$B$2:$Z$2,0),0),0)</f>
        <v>0</v>
      </c>
      <c r="M420" s="32">
        <f>IFERROR(VLOOKUP(B420,PlayerStats!$B$1:$Z$999,MATCH("xG",PlayerStats!$B$2:$Z$2,0),0),0)</f>
        <v>0</v>
      </c>
      <c r="N420" s="32">
        <f>IFERROR(VLOOKUP(C420,PlayerStats!$B$1:$Z$999,MATCH("xG",PlayerStats!$B$2:$Z$2,0),0),0)</f>
        <v>0</v>
      </c>
      <c r="O420" s="32">
        <f>IFERROR(VLOOKUP(D420,PlayerStats!$B$1:$Z$999,MATCH("xG",PlayerStats!$B$2:$Z$2,0),0),0)</f>
        <v>0</v>
      </c>
      <c r="P420" s="40">
        <f t="shared" si="25"/>
        <v>0</v>
      </c>
      <c r="Q420" s="32">
        <f>IFERROR(VLOOKUP(A420,PlayerStats!$B$1:$Z$999,MATCH("xAG",PlayerStats!$B$2:$Z$2,0),0),0)</f>
        <v>0</v>
      </c>
      <c r="R420" s="32">
        <f>IFERROR(VLOOKUP(B420,PlayerStats!$B$1:$Z$999,MATCH("xAG",PlayerStats!$B$2:$Z$2,0),0),0)</f>
        <v>0</v>
      </c>
      <c r="S420" s="32">
        <f>IFERROR(VLOOKUP(C420,PlayerStats!$B$1:$Z$999,MATCH("xAG",PlayerStats!$B$2:$Z$2,0),0),0)</f>
        <v>0</v>
      </c>
      <c r="T420" s="32">
        <f>IFERROR(VLOOKUP(D420,PlayerStats!$B$1:$Z$999,MATCH("xAG",PlayerStats!$B$2:$Z$2,0),0),0)</f>
        <v>0</v>
      </c>
      <c r="U420" s="40">
        <f t="shared" si="26"/>
        <v>0</v>
      </c>
      <c r="V420" s="42">
        <f t="shared" si="27"/>
        <v>0</v>
      </c>
      <c r="X420" s="43" t="str">
        <f>API!M420&amp;" "&amp;API!V420</f>
        <v>Cole Palmer</v>
      </c>
      <c r="Y420" s="43">
        <f>API!AC420</f>
        <v>1</v>
      </c>
    </row>
    <row r="421" spans="1:25">
      <c r="A421" s="32" t="str">
        <f>IF([1]FINAL!A421=0,"",[1]FINAL!A421)</f>
        <v>Glen Rea</v>
      </c>
      <c r="B421" s="32" t="str">
        <f>IF([1]FINAL!B421=0,"",[1]FINAL!B421)</f>
        <v>Rea</v>
      </c>
      <c r="C421" s="32" t="str">
        <f>IF([1]FINAL!C421=0,"",[1]FINAL!C421)</f>
        <v/>
      </c>
      <c r="D421" s="32" t="str">
        <f>IF([1]FINAL!D421=0,"",[1]FINAL!D421)</f>
        <v/>
      </c>
      <c r="E421" s="43" t="str">
        <f>[1]FINAL!M421</f>
        <v>LUT</v>
      </c>
      <c r="F421" s="44">
        <f>IFERROR(VLOOKUP($E421,Table2!$B$1:$C$21,MATCH("MP",Table2!$B$1:$C$1,0),0),"")</f>
        <v>1</v>
      </c>
      <c r="G421" s="33">
        <f>IFERROR(VLOOKUP(A421,PlayingTime!$B$1:$Z$999,MATCH("Min",PlayingTime!$B$2:$Z$2,0),0),0)</f>
        <v>0</v>
      </c>
      <c r="H421" s="33">
        <f>IFERROR(VLOOKUP(B421,PlayingTime!$B$1:$Z$999,MATCH("Min",PlayingTime!$B$2:$Z$2,0),0),0)</f>
        <v>0</v>
      </c>
      <c r="I421" s="33">
        <f>IFERROR(VLOOKUP(C421,PlayingTime!$B$1:$Z$999,MATCH("Min",PlayingTime!$B$2:$Z$2,0),0),0)</f>
        <v>0</v>
      </c>
      <c r="J421" s="33">
        <f>IFERROR(VLOOKUP(D421,PlayingTime!$B$1:$Z$999,MATCH("Min",PlayingTime!$B$2:$Z$2,0),0),0)</f>
        <v>0</v>
      </c>
      <c r="K421" s="38">
        <f t="shared" si="24"/>
        <v>0</v>
      </c>
      <c r="L421" s="32">
        <f>IFERROR(VLOOKUP(A421,PlayerStats!$B$1:$Z$999,MATCH("xG",PlayerStats!$B$2:$Z$2,0),0),0)</f>
        <v>0</v>
      </c>
      <c r="M421" s="32">
        <f>IFERROR(VLOOKUP(B421,PlayerStats!$B$1:$Z$999,MATCH("xG",PlayerStats!$B$2:$Z$2,0),0),0)</f>
        <v>0</v>
      </c>
      <c r="N421" s="32">
        <f>IFERROR(VLOOKUP(C421,PlayerStats!$B$1:$Z$999,MATCH("xG",PlayerStats!$B$2:$Z$2,0),0),0)</f>
        <v>0</v>
      </c>
      <c r="O421" s="32">
        <f>IFERROR(VLOOKUP(D421,PlayerStats!$B$1:$Z$999,MATCH("xG",PlayerStats!$B$2:$Z$2,0),0),0)</f>
        <v>0</v>
      </c>
      <c r="P421" s="40">
        <f t="shared" si="25"/>
        <v>0</v>
      </c>
      <c r="Q421" s="32">
        <f>IFERROR(VLOOKUP(A421,PlayerStats!$B$1:$Z$999,MATCH("xAG",PlayerStats!$B$2:$Z$2,0),0),0)</f>
        <v>0</v>
      </c>
      <c r="R421" s="32">
        <f>IFERROR(VLOOKUP(B421,PlayerStats!$B$1:$Z$999,MATCH("xAG",PlayerStats!$B$2:$Z$2,0),0),0)</f>
        <v>0</v>
      </c>
      <c r="S421" s="32">
        <f>IFERROR(VLOOKUP(C421,PlayerStats!$B$1:$Z$999,MATCH("xAG",PlayerStats!$B$2:$Z$2,0),0),0)</f>
        <v>0</v>
      </c>
      <c r="T421" s="32">
        <f>IFERROR(VLOOKUP(D421,PlayerStats!$B$1:$Z$999,MATCH("xAG",PlayerStats!$B$2:$Z$2,0),0),0)</f>
        <v>0</v>
      </c>
      <c r="U421" s="40">
        <f t="shared" si="26"/>
        <v>0</v>
      </c>
      <c r="V421" s="42">
        <f t="shared" si="27"/>
        <v>0</v>
      </c>
      <c r="X421" s="43" t="str">
        <f>API!M421&amp;" "&amp;API!V421</f>
        <v>Máximo Perrone</v>
      </c>
      <c r="Y421" s="43">
        <f>API!AC421</f>
        <v>0</v>
      </c>
    </row>
    <row r="422" spans="1:25">
      <c r="A422" s="32" t="str">
        <f>IF([1]FINAL!A422=0,"",[1]FINAL!A422)</f>
        <v>James Shea</v>
      </c>
      <c r="B422" s="32" t="str">
        <f>IF([1]FINAL!B422=0,"",[1]FINAL!B422)</f>
        <v>Shea</v>
      </c>
      <c r="C422" s="32" t="str">
        <f>IF([1]FINAL!C422=0,"",[1]FINAL!C422)</f>
        <v/>
      </c>
      <c r="D422" s="32" t="str">
        <f>IF([1]FINAL!D422=0,"",[1]FINAL!D422)</f>
        <v/>
      </c>
      <c r="E422" s="43" t="str">
        <f>[1]FINAL!M422</f>
        <v>LUT</v>
      </c>
      <c r="F422" s="44">
        <f>IFERROR(VLOOKUP($E422,Table2!$B$1:$C$21,MATCH("MP",Table2!$B$1:$C$1,0),0),"")</f>
        <v>1</v>
      </c>
      <c r="G422" s="33">
        <f>IFERROR(VLOOKUP(A422,PlayingTime!$B$1:$Z$999,MATCH("Min",PlayingTime!$B$2:$Z$2,0),0),0)</f>
        <v>0</v>
      </c>
      <c r="H422" s="33">
        <f>IFERROR(VLOOKUP(B422,PlayingTime!$B$1:$Z$999,MATCH("Min",PlayingTime!$B$2:$Z$2,0),0),0)</f>
        <v>0</v>
      </c>
      <c r="I422" s="33">
        <f>IFERROR(VLOOKUP(C422,PlayingTime!$B$1:$Z$999,MATCH("Min",PlayingTime!$B$2:$Z$2,0),0),0)</f>
        <v>0</v>
      </c>
      <c r="J422" s="33">
        <f>IFERROR(VLOOKUP(D422,PlayingTime!$B$1:$Z$999,MATCH("Min",PlayingTime!$B$2:$Z$2,0),0),0)</f>
        <v>0</v>
      </c>
      <c r="K422" s="38">
        <f t="shared" si="24"/>
        <v>0</v>
      </c>
      <c r="L422" s="32">
        <f>IFERROR(VLOOKUP(A422,PlayerStats!$B$1:$Z$999,MATCH("xG",PlayerStats!$B$2:$Z$2,0),0),0)</f>
        <v>0</v>
      </c>
      <c r="M422" s="32">
        <f>IFERROR(VLOOKUP(B422,PlayerStats!$B$1:$Z$999,MATCH("xG",PlayerStats!$B$2:$Z$2,0),0),0)</f>
        <v>0</v>
      </c>
      <c r="N422" s="32">
        <f>IFERROR(VLOOKUP(C422,PlayerStats!$B$1:$Z$999,MATCH("xG",PlayerStats!$B$2:$Z$2,0),0),0)</f>
        <v>0</v>
      </c>
      <c r="O422" s="32">
        <f>IFERROR(VLOOKUP(D422,PlayerStats!$B$1:$Z$999,MATCH("xG",PlayerStats!$B$2:$Z$2,0),0),0)</f>
        <v>0</v>
      </c>
      <c r="P422" s="40">
        <f t="shared" si="25"/>
        <v>0</v>
      </c>
      <c r="Q422" s="32">
        <f>IFERROR(VLOOKUP(A422,PlayerStats!$B$1:$Z$999,MATCH("xAG",PlayerStats!$B$2:$Z$2,0),0),0)</f>
        <v>0</v>
      </c>
      <c r="R422" s="32">
        <f>IFERROR(VLOOKUP(B422,PlayerStats!$B$1:$Z$999,MATCH("xAG",PlayerStats!$B$2:$Z$2,0),0),0)</f>
        <v>0</v>
      </c>
      <c r="S422" s="32">
        <f>IFERROR(VLOOKUP(C422,PlayerStats!$B$1:$Z$999,MATCH("xAG",PlayerStats!$B$2:$Z$2,0),0),0)</f>
        <v>0</v>
      </c>
      <c r="T422" s="32">
        <f>IFERROR(VLOOKUP(D422,PlayerStats!$B$1:$Z$999,MATCH("xAG",PlayerStats!$B$2:$Z$2,0),0),0)</f>
        <v>0</v>
      </c>
      <c r="U422" s="40">
        <f t="shared" si="26"/>
        <v>0</v>
      </c>
      <c r="V422" s="42">
        <f t="shared" si="27"/>
        <v>0</v>
      </c>
      <c r="X422" s="43" t="str">
        <f>API!M422&amp;" "&amp;API!V422</f>
        <v>Kalvin Phillips</v>
      </c>
      <c r="Y422" s="43">
        <f>API!AC422</f>
        <v>0</v>
      </c>
    </row>
    <row r="423" spans="1:25">
      <c r="A423" s="32" t="str">
        <f>IF([1]FINAL!A423=0,"",[1]FINAL!A423)</f>
        <v>Joe Taylor</v>
      </c>
      <c r="B423" s="32" t="str">
        <f>IF([1]FINAL!B423=0,"",[1]FINAL!B423)</f>
        <v>Taylor</v>
      </c>
      <c r="C423" s="32" t="str">
        <f>IF([1]FINAL!C423=0,"",[1]FINAL!C423)</f>
        <v/>
      </c>
      <c r="D423" s="32" t="str">
        <f>IF([1]FINAL!D423=0,"",[1]FINAL!D423)</f>
        <v/>
      </c>
      <c r="E423" s="43" t="str">
        <f>[1]FINAL!M423</f>
        <v>LUT</v>
      </c>
      <c r="F423" s="44">
        <f>IFERROR(VLOOKUP($E423,Table2!$B$1:$C$21,MATCH("MP",Table2!$B$1:$C$1,0),0),"")</f>
        <v>1</v>
      </c>
      <c r="G423" s="33">
        <f>IFERROR(VLOOKUP(A423,PlayingTime!$B$1:$Z$999,MATCH("Min",PlayingTime!$B$2:$Z$2,0),0),0)</f>
        <v>0</v>
      </c>
      <c r="H423" s="33">
        <f>IFERROR(VLOOKUP(B423,PlayingTime!$B$1:$Z$999,MATCH("Min",PlayingTime!$B$2:$Z$2,0),0),0)</f>
        <v>0</v>
      </c>
      <c r="I423" s="33">
        <f>IFERROR(VLOOKUP(C423,PlayingTime!$B$1:$Z$999,MATCH("Min",PlayingTime!$B$2:$Z$2,0),0),0)</f>
        <v>0</v>
      </c>
      <c r="J423" s="33">
        <f>IFERROR(VLOOKUP(D423,PlayingTime!$B$1:$Z$999,MATCH("Min",PlayingTime!$B$2:$Z$2,0),0),0)</f>
        <v>0</v>
      </c>
      <c r="K423" s="38">
        <f t="shared" si="24"/>
        <v>0</v>
      </c>
      <c r="L423" s="32">
        <f>IFERROR(VLOOKUP(A423,PlayerStats!$B$1:$Z$999,MATCH("xG",PlayerStats!$B$2:$Z$2,0),0),0)</f>
        <v>0</v>
      </c>
      <c r="M423" s="32">
        <f>IFERROR(VLOOKUP(B423,PlayerStats!$B$1:$Z$999,MATCH("xG",PlayerStats!$B$2:$Z$2,0),0),0)</f>
        <v>0</v>
      </c>
      <c r="N423" s="32">
        <f>IFERROR(VLOOKUP(C423,PlayerStats!$B$1:$Z$999,MATCH("xG",PlayerStats!$B$2:$Z$2,0),0),0)</f>
        <v>0</v>
      </c>
      <c r="O423" s="32">
        <f>IFERROR(VLOOKUP(D423,PlayerStats!$B$1:$Z$999,MATCH("xG",PlayerStats!$B$2:$Z$2,0),0),0)</f>
        <v>0</v>
      </c>
      <c r="P423" s="40">
        <f t="shared" si="25"/>
        <v>0</v>
      </c>
      <c r="Q423" s="32">
        <f>IFERROR(VLOOKUP(A423,PlayerStats!$B$1:$Z$999,MATCH("xAG",PlayerStats!$B$2:$Z$2,0),0),0)</f>
        <v>0</v>
      </c>
      <c r="R423" s="32">
        <f>IFERROR(VLOOKUP(B423,PlayerStats!$B$1:$Z$999,MATCH("xAG",PlayerStats!$B$2:$Z$2,0),0),0)</f>
        <v>0</v>
      </c>
      <c r="S423" s="32">
        <f>IFERROR(VLOOKUP(C423,PlayerStats!$B$1:$Z$999,MATCH("xAG",PlayerStats!$B$2:$Z$2,0),0),0)</f>
        <v>0</v>
      </c>
      <c r="T423" s="32">
        <f>IFERROR(VLOOKUP(D423,PlayerStats!$B$1:$Z$999,MATCH("xAG",PlayerStats!$B$2:$Z$2,0),0),0)</f>
        <v>0</v>
      </c>
      <c r="U423" s="40">
        <f t="shared" si="26"/>
        <v>0</v>
      </c>
      <c r="V423" s="42">
        <f t="shared" si="27"/>
        <v>0</v>
      </c>
      <c r="X423" s="43" t="str">
        <f>API!M423&amp;" "&amp;API!V423</f>
        <v>Rodrigo Hernandez</v>
      </c>
      <c r="Y423" s="43">
        <f>API!AC423</f>
        <v>13</v>
      </c>
    </row>
    <row r="424" spans="1:25">
      <c r="A424" s="32" t="str">
        <f>IF([1]FINAL!A424=0,"",[1]FINAL!A424)</f>
        <v>Elliot Thorpe</v>
      </c>
      <c r="B424" s="32" t="str">
        <f>IF([1]FINAL!B424=0,"",[1]FINAL!B424)</f>
        <v>Thorpe</v>
      </c>
      <c r="C424" s="32" t="str">
        <f>IF([1]FINAL!C424=0,"",[1]FINAL!C424)</f>
        <v/>
      </c>
      <c r="D424" s="32" t="str">
        <f>IF([1]FINAL!D424=0,"",[1]FINAL!D424)</f>
        <v/>
      </c>
      <c r="E424" s="43" t="str">
        <f>[1]FINAL!M424</f>
        <v>LUT</v>
      </c>
      <c r="F424" s="44">
        <f>IFERROR(VLOOKUP($E424,Table2!$B$1:$C$21,MATCH("MP",Table2!$B$1:$C$1,0),0),"")</f>
        <v>1</v>
      </c>
      <c r="G424" s="33">
        <f>IFERROR(VLOOKUP(A424,PlayingTime!$B$1:$Z$999,MATCH("Min",PlayingTime!$B$2:$Z$2,0),0),0)</f>
        <v>0</v>
      </c>
      <c r="H424" s="33">
        <f>IFERROR(VLOOKUP(B424,PlayingTime!$B$1:$Z$999,MATCH("Min",PlayingTime!$B$2:$Z$2,0),0),0)</f>
        <v>0</v>
      </c>
      <c r="I424" s="33">
        <f>IFERROR(VLOOKUP(C424,PlayingTime!$B$1:$Z$999,MATCH("Min",PlayingTime!$B$2:$Z$2,0),0),0)</f>
        <v>0</v>
      </c>
      <c r="J424" s="33">
        <f>IFERROR(VLOOKUP(D424,PlayingTime!$B$1:$Z$999,MATCH("Min",PlayingTime!$B$2:$Z$2,0),0),0)</f>
        <v>0</v>
      </c>
      <c r="K424" s="38">
        <f t="shared" si="24"/>
        <v>0</v>
      </c>
      <c r="L424" s="32">
        <f>IFERROR(VLOOKUP(A424,PlayerStats!$B$1:$Z$999,MATCH("xG",PlayerStats!$B$2:$Z$2,0),0),0)</f>
        <v>0</v>
      </c>
      <c r="M424" s="32">
        <f>IFERROR(VLOOKUP(B424,PlayerStats!$B$1:$Z$999,MATCH("xG",PlayerStats!$B$2:$Z$2,0),0),0)</f>
        <v>0</v>
      </c>
      <c r="N424" s="32">
        <f>IFERROR(VLOOKUP(C424,PlayerStats!$B$1:$Z$999,MATCH("xG",PlayerStats!$B$2:$Z$2,0),0),0)</f>
        <v>0</v>
      </c>
      <c r="O424" s="32">
        <f>IFERROR(VLOOKUP(D424,PlayerStats!$B$1:$Z$999,MATCH("xG",PlayerStats!$B$2:$Z$2,0),0),0)</f>
        <v>0</v>
      </c>
      <c r="P424" s="40">
        <f t="shared" si="25"/>
        <v>0</v>
      </c>
      <c r="Q424" s="32">
        <f>IFERROR(VLOOKUP(A424,PlayerStats!$B$1:$Z$999,MATCH("xAG",PlayerStats!$B$2:$Z$2,0),0),0)</f>
        <v>0</v>
      </c>
      <c r="R424" s="32">
        <f>IFERROR(VLOOKUP(B424,PlayerStats!$B$1:$Z$999,MATCH("xAG",PlayerStats!$B$2:$Z$2,0),0),0)</f>
        <v>0</v>
      </c>
      <c r="S424" s="32">
        <f>IFERROR(VLOOKUP(C424,PlayerStats!$B$1:$Z$999,MATCH("xAG",PlayerStats!$B$2:$Z$2,0),0),0)</f>
        <v>0</v>
      </c>
      <c r="T424" s="32">
        <f>IFERROR(VLOOKUP(D424,PlayerStats!$B$1:$Z$999,MATCH("xAG",PlayerStats!$B$2:$Z$2,0),0),0)</f>
        <v>0</v>
      </c>
      <c r="U424" s="40">
        <f t="shared" si="26"/>
        <v>0</v>
      </c>
      <c r="V424" s="42">
        <f t="shared" si="27"/>
        <v>0</v>
      </c>
      <c r="X424" s="43" t="str">
        <f>API!M424&amp;" "&amp;API!V424</f>
        <v>Sergio Gómez</v>
      </c>
      <c r="Y424" s="43">
        <f>API!AC424</f>
        <v>0</v>
      </c>
    </row>
    <row r="425" spans="1:25">
      <c r="A425" s="32" t="str">
        <f>IF([1]FINAL!A425=0,"",[1]FINAL!A425)</f>
        <v>Jack Walton</v>
      </c>
      <c r="B425" s="32" t="str">
        <f>IF([1]FINAL!B425=0,"",[1]FINAL!B425)</f>
        <v>Walton</v>
      </c>
      <c r="C425" s="32" t="str">
        <f>IF([1]FINAL!C425=0,"",[1]FINAL!C425)</f>
        <v/>
      </c>
      <c r="D425" s="32" t="str">
        <f>IF([1]FINAL!D425=0,"",[1]FINAL!D425)</f>
        <v/>
      </c>
      <c r="E425" s="43" t="str">
        <f>[1]FINAL!M425</f>
        <v>LUT</v>
      </c>
      <c r="F425" s="44">
        <f>IFERROR(VLOOKUP($E425,Table2!$B$1:$C$21,MATCH("MP",Table2!$B$1:$C$1,0),0),"")</f>
        <v>1</v>
      </c>
      <c r="G425" s="33">
        <f>IFERROR(VLOOKUP(A425,PlayingTime!$B$1:$Z$999,MATCH("Min",PlayingTime!$B$2:$Z$2,0),0),0)</f>
        <v>0</v>
      </c>
      <c r="H425" s="33">
        <f>IFERROR(VLOOKUP(B425,PlayingTime!$B$1:$Z$999,MATCH("Min",PlayingTime!$B$2:$Z$2,0),0),0)</f>
        <v>0</v>
      </c>
      <c r="I425" s="33">
        <f>IFERROR(VLOOKUP(C425,PlayingTime!$B$1:$Z$999,MATCH("Min",PlayingTime!$B$2:$Z$2,0),0),0)</f>
        <v>0</v>
      </c>
      <c r="J425" s="33">
        <f>IFERROR(VLOOKUP(D425,PlayingTime!$B$1:$Z$999,MATCH("Min",PlayingTime!$B$2:$Z$2,0),0),0)</f>
        <v>0</v>
      </c>
      <c r="K425" s="38">
        <f t="shared" si="24"/>
        <v>0</v>
      </c>
      <c r="L425" s="32">
        <f>IFERROR(VLOOKUP(A425,PlayerStats!$B$1:$Z$999,MATCH("xG",PlayerStats!$B$2:$Z$2,0),0),0)</f>
        <v>0</v>
      </c>
      <c r="M425" s="32">
        <f>IFERROR(VLOOKUP(B425,PlayerStats!$B$1:$Z$999,MATCH("xG",PlayerStats!$B$2:$Z$2,0),0),0)</f>
        <v>0</v>
      </c>
      <c r="N425" s="32">
        <f>IFERROR(VLOOKUP(C425,PlayerStats!$B$1:$Z$999,MATCH("xG",PlayerStats!$B$2:$Z$2,0),0),0)</f>
        <v>0</v>
      </c>
      <c r="O425" s="32">
        <f>IFERROR(VLOOKUP(D425,PlayerStats!$B$1:$Z$999,MATCH("xG",PlayerStats!$B$2:$Z$2,0),0),0)</f>
        <v>0</v>
      </c>
      <c r="P425" s="40">
        <f t="shared" si="25"/>
        <v>0</v>
      </c>
      <c r="Q425" s="32">
        <f>IFERROR(VLOOKUP(A425,PlayerStats!$B$1:$Z$999,MATCH("xAG",PlayerStats!$B$2:$Z$2,0),0),0)</f>
        <v>0</v>
      </c>
      <c r="R425" s="32">
        <f>IFERROR(VLOOKUP(B425,PlayerStats!$B$1:$Z$999,MATCH("xAG",PlayerStats!$B$2:$Z$2,0),0),0)</f>
        <v>0</v>
      </c>
      <c r="S425" s="32">
        <f>IFERROR(VLOOKUP(C425,PlayerStats!$B$1:$Z$999,MATCH("xAG",PlayerStats!$B$2:$Z$2,0),0),0)</f>
        <v>0</v>
      </c>
      <c r="T425" s="32">
        <f>IFERROR(VLOOKUP(D425,PlayerStats!$B$1:$Z$999,MATCH("xAG",PlayerStats!$B$2:$Z$2,0),0),0)</f>
        <v>0</v>
      </c>
      <c r="U425" s="40">
        <f t="shared" si="26"/>
        <v>0</v>
      </c>
      <c r="V425" s="42">
        <f t="shared" si="27"/>
        <v>0</v>
      </c>
      <c r="X425" s="43" t="str">
        <f>API!M425&amp;" "&amp;API!V425</f>
        <v>Zack Steffen</v>
      </c>
      <c r="Y425" s="43">
        <f>API!AC425</f>
        <v>0</v>
      </c>
    </row>
    <row r="426" spans="1:25">
      <c r="A426" s="32" t="str">
        <f>IF([1]FINAL!A426=0,"",[1]FINAL!A426)</f>
        <v>Louie Watson</v>
      </c>
      <c r="B426" s="32" t="str">
        <f>IF([1]FINAL!B426=0,"",[1]FINAL!B426)</f>
        <v>Watson</v>
      </c>
      <c r="C426" s="32" t="str">
        <f>IF([1]FINAL!C426=0,"",[1]FINAL!C426)</f>
        <v/>
      </c>
      <c r="D426" s="32" t="str">
        <f>IF([1]FINAL!D426=0,"",[1]FINAL!D426)</f>
        <v/>
      </c>
      <c r="E426" s="43" t="str">
        <f>[1]FINAL!M426</f>
        <v>LUT</v>
      </c>
      <c r="F426" s="44">
        <f>IFERROR(VLOOKUP($E426,Table2!$B$1:$C$21,MATCH("MP",Table2!$B$1:$C$1,0),0),"")</f>
        <v>1</v>
      </c>
      <c r="G426" s="33">
        <f>IFERROR(VLOOKUP(A426,PlayingTime!$B$1:$Z$999,MATCH("Min",PlayingTime!$B$2:$Z$2,0),0),0)</f>
        <v>0</v>
      </c>
      <c r="H426" s="33">
        <f>IFERROR(VLOOKUP(B426,PlayingTime!$B$1:$Z$999,MATCH("Min",PlayingTime!$B$2:$Z$2,0),0),0)</f>
        <v>0</v>
      </c>
      <c r="I426" s="33">
        <f>IFERROR(VLOOKUP(C426,PlayingTime!$B$1:$Z$999,MATCH("Min",PlayingTime!$B$2:$Z$2,0),0),0)</f>
        <v>0</v>
      </c>
      <c r="J426" s="33">
        <f>IFERROR(VLOOKUP(D426,PlayingTime!$B$1:$Z$999,MATCH("Min",PlayingTime!$B$2:$Z$2,0),0),0)</f>
        <v>0</v>
      </c>
      <c r="K426" s="38">
        <f t="shared" si="24"/>
        <v>0</v>
      </c>
      <c r="L426" s="32">
        <f>IFERROR(VLOOKUP(A426,PlayerStats!$B$1:$Z$999,MATCH("xG",PlayerStats!$B$2:$Z$2,0),0),0)</f>
        <v>0</v>
      </c>
      <c r="M426" s="32">
        <f>IFERROR(VLOOKUP(B426,PlayerStats!$B$1:$Z$999,MATCH("xG",PlayerStats!$B$2:$Z$2,0),0),0)</f>
        <v>0</v>
      </c>
      <c r="N426" s="32">
        <f>IFERROR(VLOOKUP(C426,PlayerStats!$B$1:$Z$999,MATCH("xG",PlayerStats!$B$2:$Z$2,0),0),0)</f>
        <v>0</v>
      </c>
      <c r="O426" s="32">
        <f>IFERROR(VLOOKUP(D426,PlayerStats!$B$1:$Z$999,MATCH("xG",PlayerStats!$B$2:$Z$2,0),0),0)</f>
        <v>0</v>
      </c>
      <c r="P426" s="40">
        <f t="shared" si="25"/>
        <v>0</v>
      </c>
      <c r="Q426" s="32">
        <f>IFERROR(VLOOKUP(A426,PlayerStats!$B$1:$Z$999,MATCH("xAG",PlayerStats!$B$2:$Z$2,0),0),0)</f>
        <v>0</v>
      </c>
      <c r="R426" s="32">
        <f>IFERROR(VLOOKUP(B426,PlayerStats!$B$1:$Z$999,MATCH("xAG",PlayerStats!$B$2:$Z$2,0),0),0)</f>
        <v>0</v>
      </c>
      <c r="S426" s="32">
        <f>IFERROR(VLOOKUP(C426,PlayerStats!$B$1:$Z$999,MATCH("xAG",PlayerStats!$B$2:$Z$2,0),0),0)</f>
        <v>0</v>
      </c>
      <c r="T426" s="32">
        <f>IFERROR(VLOOKUP(D426,PlayerStats!$B$1:$Z$999,MATCH("xAG",PlayerStats!$B$2:$Z$2,0),0),0)</f>
        <v>0</v>
      </c>
      <c r="U426" s="40">
        <f t="shared" si="26"/>
        <v>0</v>
      </c>
      <c r="V426" s="42">
        <f t="shared" si="27"/>
        <v>0</v>
      </c>
      <c r="X426" s="43" t="str">
        <f>API!M426&amp;" "&amp;API!V426</f>
        <v>John Stones</v>
      </c>
      <c r="Y426" s="43">
        <f>API!AC426</f>
        <v>0</v>
      </c>
    </row>
    <row r="427" spans="1:25">
      <c r="A427" s="32" t="str">
        <f>IF([1]FINAL!A427=0,"",[1]FINAL!A427)</f>
        <v>Cauley Woodrow</v>
      </c>
      <c r="B427" s="32" t="str">
        <f>IF([1]FINAL!B427=0,"",[1]FINAL!B427)</f>
        <v>Woodrow</v>
      </c>
      <c r="C427" s="32" t="str">
        <f>IF([1]FINAL!C427=0,"",[1]FINAL!C427)</f>
        <v/>
      </c>
      <c r="D427" s="32" t="str">
        <f>IF([1]FINAL!D427=0,"",[1]FINAL!D427)</f>
        <v/>
      </c>
      <c r="E427" s="43" t="str">
        <f>[1]FINAL!M427</f>
        <v>LUT</v>
      </c>
      <c r="F427" s="44">
        <f>IFERROR(VLOOKUP($E427,Table2!$B$1:$C$21,MATCH("MP",Table2!$B$1:$C$1,0),0),"")</f>
        <v>1</v>
      </c>
      <c r="G427" s="33">
        <f>IFERROR(VLOOKUP(A427,PlayingTime!$B$1:$Z$999,MATCH("Min",PlayingTime!$B$2:$Z$2,0),0),0)</f>
        <v>3</v>
      </c>
      <c r="H427" s="33">
        <f>IFERROR(VLOOKUP(B427,PlayingTime!$B$1:$Z$999,MATCH("Min",PlayingTime!$B$2:$Z$2,0),0),0)</f>
        <v>0</v>
      </c>
      <c r="I427" s="33">
        <f>IFERROR(VLOOKUP(C427,PlayingTime!$B$1:$Z$999,MATCH("Min",PlayingTime!$B$2:$Z$2,0),0),0)</f>
        <v>0</v>
      </c>
      <c r="J427" s="33">
        <f>IFERROR(VLOOKUP(D427,PlayingTime!$B$1:$Z$999,MATCH("Min",PlayingTime!$B$2:$Z$2,0),0),0)</f>
        <v>0</v>
      </c>
      <c r="K427" s="38">
        <f t="shared" si="24"/>
        <v>3</v>
      </c>
      <c r="L427" s="32">
        <f>IFERROR(VLOOKUP(A427,PlayerStats!$B$1:$Z$999,MATCH("xG",PlayerStats!$B$2:$Z$2,0),0),0)</f>
        <v>0</v>
      </c>
      <c r="M427" s="32">
        <f>IFERROR(VLOOKUP(B427,PlayerStats!$B$1:$Z$999,MATCH("xG",PlayerStats!$B$2:$Z$2,0),0),0)</f>
        <v>0</v>
      </c>
      <c r="N427" s="32">
        <f>IFERROR(VLOOKUP(C427,PlayerStats!$B$1:$Z$999,MATCH("xG",PlayerStats!$B$2:$Z$2,0),0),0)</f>
        <v>0</v>
      </c>
      <c r="O427" s="32">
        <f>IFERROR(VLOOKUP(D427,PlayerStats!$B$1:$Z$999,MATCH("xG",PlayerStats!$B$2:$Z$2,0),0),0)</f>
        <v>0</v>
      </c>
      <c r="P427" s="40">
        <f t="shared" si="25"/>
        <v>0</v>
      </c>
      <c r="Q427" s="32">
        <f>IFERROR(VLOOKUP(A427,PlayerStats!$B$1:$Z$999,MATCH("xAG",PlayerStats!$B$2:$Z$2,0),0),0)</f>
        <v>0.2</v>
      </c>
      <c r="R427" s="32">
        <f>IFERROR(VLOOKUP(B427,PlayerStats!$B$1:$Z$999,MATCH("xAG",PlayerStats!$B$2:$Z$2,0),0),0)</f>
        <v>0</v>
      </c>
      <c r="S427" s="32">
        <f>IFERROR(VLOOKUP(C427,PlayerStats!$B$1:$Z$999,MATCH("xAG",PlayerStats!$B$2:$Z$2,0),0),0)</f>
        <v>0</v>
      </c>
      <c r="T427" s="32">
        <f>IFERROR(VLOOKUP(D427,PlayerStats!$B$1:$Z$999,MATCH("xAG",PlayerStats!$B$2:$Z$2,0),0),0)</f>
        <v>0</v>
      </c>
      <c r="U427" s="40">
        <f t="shared" si="26"/>
        <v>0.2</v>
      </c>
      <c r="V427" s="42">
        <f t="shared" si="27"/>
        <v>1</v>
      </c>
      <c r="X427" s="43" t="str">
        <f>API!M427&amp;" "&amp;API!V427</f>
        <v>Kyle Walker</v>
      </c>
      <c r="Y427" s="43">
        <f>API!AC427</f>
        <v>6</v>
      </c>
    </row>
    <row r="428" spans="1:25">
      <c r="A428" s="32" t="str">
        <f>IF([1]FINAL!A428=0,"",[1]FINAL!A428)</f>
        <v>Tom Lockyer</v>
      </c>
      <c r="B428" s="32" t="str">
        <f>IF([1]FINAL!B428=0,"",[1]FINAL!B428)</f>
        <v>Lockyer</v>
      </c>
      <c r="C428" s="32" t="str">
        <f>IF([1]FINAL!C428=0,"",[1]FINAL!C428)</f>
        <v/>
      </c>
      <c r="D428" s="32" t="str">
        <f>IF([1]FINAL!D428=0,"",[1]FINAL!D428)</f>
        <v/>
      </c>
      <c r="E428" s="43" t="str">
        <f>[1]FINAL!M428</f>
        <v>LUT</v>
      </c>
      <c r="F428" s="44">
        <f>IFERROR(VLOOKUP($E428,Table2!$B$1:$C$21,MATCH("MP",Table2!$B$1:$C$1,0),0),"")</f>
        <v>1</v>
      </c>
      <c r="G428" s="33">
        <f>IFERROR(VLOOKUP(A428,PlayingTime!$B$1:$Z$999,MATCH("Min",PlayingTime!$B$2:$Z$2,0),0),0)</f>
        <v>90</v>
      </c>
      <c r="H428" s="33">
        <f>IFERROR(VLOOKUP(B428,PlayingTime!$B$1:$Z$999,MATCH("Min",PlayingTime!$B$2:$Z$2,0),0),0)</f>
        <v>0</v>
      </c>
      <c r="I428" s="33">
        <f>IFERROR(VLOOKUP(C428,PlayingTime!$B$1:$Z$999,MATCH("Min",PlayingTime!$B$2:$Z$2,0),0),0)</f>
        <v>0</v>
      </c>
      <c r="J428" s="33">
        <f>IFERROR(VLOOKUP(D428,PlayingTime!$B$1:$Z$999,MATCH("Min",PlayingTime!$B$2:$Z$2,0),0),0)</f>
        <v>0</v>
      </c>
      <c r="K428" s="38">
        <f t="shared" si="24"/>
        <v>90</v>
      </c>
      <c r="L428" s="32">
        <f>IFERROR(VLOOKUP(A428,PlayerStats!$B$1:$Z$999,MATCH("xG",PlayerStats!$B$2:$Z$2,0),0),0)</f>
        <v>0</v>
      </c>
      <c r="M428" s="32">
        <f>IFERROR(VLOOKUP(B428,PlayerStats!$B$1:$Z$999,MATCH("xG",PlayerStats!$B$2:$Z$2,0),0),0)</f>
        <v>0</v>
      </c>
      <c r="N428" s="32">
        <f>IFERROR(VLOOKUP(C428,PlayerStats!$B$1:$Z$999,MATCH("xG",PlayerStats!$B$2:$Z$2,0),0),0)</f>
        <v>0</v>
      </c>
      <c r="O428" s="32">
        <f>IFERROR(VLOOKUP(D428,PlayerStats!$B$1:$Z$999,MATCH("xG",PlayerStats!$B$2:$Z$2,0),0),0)</f>
        <v>0</v>
      </c>
      <c r="P428" s="40">
        <f t="shared" si="25"/>
        <v>0</v>
      </c>
      <c r="Q428" s="32">
        <f>IFERROR(VLOOKUP(A428,PlayerStats!$B$1:$Z$999,MATCH("xAG",PlayerStats!$B$2:$Z$2,0),0),0)</f>
        <v>0</v>
      </c>
      <c r="R428" s="32">
        <f>IFERROR(VLOOKUP(B428,PlayerStats!$B$1:$Z$999,MATCH("xAG",PlayerStats!$B$2:$Z$2,0),0),0)</f>
        <v>0</v>
      </c>
      <c r="S428" s="32">
        <f>IFERROR(VLOOKUP(C428,PlayerStats!$B$1:$Z$999,MATCH("xAG",PlayerStats!$B$2:$Z$2,0),0),0)</f>
        <v>0</v>
      </c>
      <c r="T428" s="32">
        <f>IFERROR(VLOOKUP(D428,PlayerStats!$B$1:$Z$999,MATCH("xAG",PlayerStats!$B$2:$Z$2,0),0),0)</f>
        <v>0</v>
      </c>
      <c r="U428" s="40">
        <f t="shared" si="26"/>
        <v>0</v>
      </c>
      <c r="V428" s="42">
        <f t="shared" si="27"/>
        <v>0</v>
      </c>
      <c r="X428" s="43" t="str">
        <f>API!M428&amp;" "&amp;API!V428</f>
        <v>Joško Gvardiol</v>
      </c>
      <c r="Y428" s="43">
        <f>API!AC428</f>
        <v>1</v>
      </c>
    </row>
    <row r="429" spans="1:25">
      <c r="A429" s="32" t="str">
        <f>IF([1]FINAL!A429=0,"",[1]FINAL!A429)</f>
        <v>Pelly Ruddock Mpanzu</v>
      </c>
      <c r="B429" s="32" t="str">
        <f>IF([1]FINAL!B429=0,"",[1]FINAL!B429)</f>
        <v>Mpanzu</v>
      </c>
      <c r="C429" s="32" t="str">
        <f>IF([1]FINAL!C429=0,"",[1]FINAL!C429)</f>
        <v/>
      </c>
      <c r="D429" s="32" t="str">
        <f>IF([1]FINAL!D429=0,"",[1]FINAL!D429)</f>
        <v/>
      </c>
      <c r="E429" s="43" t="str">
        <f>[1]FINAL!M429</f>
        <v>LUT</v>
      </c>
      <c r="F429" s="44">
        <f>IFERROR(VLOOKUP($E429,Table2!$B$1:$C$21,MATCH("MP",Table2!$B$1:$C$1,0),0),"")</f>
        <v>1</v>
      </c>
      <c r="G429" s="33">
        <f>IFERROR(VLOOKUP(A429,PlayingTime!$B$1:$Z$999,MATCH("Min",PlayingTime!$B$2:$Z$2,0),0),0)</f>
        <v>87</v>
      </c>
      <c r="H429" s="33">
        <f>IFERROR(VLOOKUP(B429,PlayingTime!$B$1:$Z$999,MATCH("Min",PlayingTime!$B$2:$Z$2,0),0),0)</f>
        <v>0</v>
      </c>
      <c r="I429" s="33">
        <f>IFERROR(VLOOKUP(C429,PlayingTime!$B$1:$Z$999,MATCH("Min",PlayingTime!$B$2:$Z$2,0),0),0)</f>
        <v>0</v>
      </c>
      <c r="J429" s="33">
        <f>IFERROR(VLOOKUP(D429,PlayingTime!$B$1:$Z$999,MATCH("Min",PlayingTime!$B$2:$Z$2,0),0),0)</f>
        <v>0</v>
      </c>
      <c r="K429" s="38">
        <f t="shared" si="24"/>
        <v>87</v>
      </c>
      <c r="L429" s="32">
        <f>IFERROR(VLOOKUP(A429,PlayerStats!$B$1:$Z$999,MATCH("xG",PlayerStats!$B$2:$Z$2,0),0),0)</f>
        <v>0.3</v>
      </c>
      <c r="M429" s="32">
        <f>IFERROR(VLOOKUP(B429,PlayerStats!$B$1:$Z$999,MATCH("xG",PlayerStats!$B$2:$Z$2,0),0),0)</f>
        <v>0</v>
      </c>
      <c r="N429" s="32">
        <f>IFERROR(VLOOKUP(C429,PlayerStats!$B$1:$Z$999,MATCH("xG",PlayerStats!$B$2:$Z$2,0),0),0)</f>
        <v>0</v>
      </c>
      <c r="O429" s="32">
        <f>IFERROR(VLOOKUP(D429,PlayerStats!$B$1:$Z$999,MATCH("xG",PlayerStats!$B$2:$Z$2,0),0),0)</f>
        <v>0</v>
      </c>
      <c r="P429" s="40">
        <f t="shared" si="25"/>
        <v>0.3</v>
      </c>
      <c r="Q429" s="32">
        <f>IFERROR(VLOOKUP(A429,PlayerStats!$B$1:$Z$999,MATCH("xAG",PlayerStats!$B$2:$Z$2,0),0),0)</f>
        <v>0</v>
      </c>
      <c r="R429" s="32">
        <f>IFERROR(VLOOKUP(B429,PlayerStats!$B$1:$Z$999,MATCH("xAG",PlayerStats!$B$2:$Z$2,0),0),0)</f>
        <v>0</v>
      </c>
      <c r="S429" s="32">
        <f>IFERROR(VLOOKUP(C429,PlayerStats!$B$1:$Z$999,MATCH("xAG",PlayerStats!$B$2:$Z$2,0),0),0)</f>
        <v>0</v>
      </c>
      <c r="T429" s="32">
        <f>IFERROR(VLOOKUP(D429,PlayerStats!$B$1:$Z$999,MATCH("xAG",PlayerStats!$B$2:$Z$2,0),0),0)</f>
        <v>0</v>
      </c>
      <c r="U429" s="40">
        <f t="shared" si="26"/>
        <v>0</v>
      </c>
      <c r="V429" s="42">
        <f t="shared" si="27"/>
        <v>2</v>
      </c>
      <c r="X429" s="43" t="str">
        <f>API!M429&amp;" "&amp;API!V429</f>
        <v>Mason Mount</v>
      </c>
      <c r="Y429" s="43">
        <f>API!AC429</f>
        <v>3</v>
      </c>
    </row>
    <row r="430" spans="1:25">
      <c r="A430" s="32" t="str">
        <f>IF([1]FINAL!A430=0,"",[1]FINAL!A430)</f>
        <v>Tahith Chong</v>
      </c>
      <c r="B430" s="32" t="str">
        <f>IF([1]FINAL!B430=0,"",[1]FINAL!B430)</f>
        <v>Chong</v>
      </c>
      <c r="C430" s="32" t="str">
        <f>IF([1]FINAL!C430=0,"",[1]FINAL!C430)</f>
        <v/>
      </c>
      <c r="D430" s="32" t="str">
        <f>IF([1]FINAL!D430=0,"",[1]FINAL!D430)</f>
        <v/>
      </c>
      <c r="E430" s="43" t="str">
        <f>[1]FINAL!M430</f>
        <v>LUT</v>
      </c>
      <c r="F430" s="44">
        <f>IFERROR(VLOOKUP($E430,Table2!$B$1:$C$21,MATCH("MP",Table2!$B$1:$C$1,0),0),"")</f>
        <v>1</v>
      </c>
      <c r="G430" s="33">
        <f>IFERROR(VLOOKUP(A430,PlayingTime!$B$1:$Z$999,MATCH("Min",PlayingTime!$B$2:$Z$2,0),0),0)</f>
        <v>87</v>
      </c>
      <c r="H430" s="33">
        <f>IFERROR(VLOOKUP(B430,PlayingTime!$B$1:$Z$999,MATCH("Min",PlayingTime!$B$2:$Z$2,0),0),0)</f>
        <v>0</v>
      </c>
      <c r="I430" s="33">
        <f>IFERROR(VLOOKUP(C430,PlayingTime!$B$1:$Z$999,MATCH("Min",PlayingTime!$B$2:$Z$2,0),0),0)</f>
        <v>0</v>
      </c>
      <c r="J430" s="33">
        <f>IFERROR(VLOOKUP(D430,PlayingTime!$B$1:$Z$999,MATCH("Min",PlayingTime!$B$2:$Z$2,0),0),0)</f>
        <v>0</v>
      </c>
      <c r="K430" s="38">
        <f t="shared" si="24"/>
        <v>87</v>
      </c>
      <c r="L430" s="32">
        <f>IFERROR(VLOOKUP(A430,PlayerStats!$B$1:$Z$999,MATCH("xG",PlayerStats!$B$2:$Z$2,0),0),0)</f>
        <v>0</v>
      </c>
      <c r="M430" s="32">
        <f>IFERROR(VLOOKUP(B430,PlayerStats!$B$1:$Z$999,MATCH("xG",PlayerStats!$B$2:$Z$2,0),0),0)</f>
        <v>0</v>
      </c>
      <c r="N430" s="32">
        <f>IFERROR(VLOOKUP(C430,PlayerStats!$B$1:$Z$999,MATCH("xG",PlayerStats!$B$2:$Z$2,0),0),0)</f>
        <v>0</v>
      </c>
      <c r="O430" s="32">
        <f>IFERROR(VLOOKUP(D430,PlayerStats!$B$1:$Z$999,MATCH("xG",PlayerStats!$B$2:$Z$2,0),0),0)</f>
        <v>0</v>
      </c>
      <c r="P430" s="40">
        <f t="shared" si="25"/>
        <v>0</v>
      </c>
      <c r="Q430" s="32">
        <f>IFERROR(VLOOKUP(A430,PlayerStats!$B$1:$Z$999,MATCH("xAG",PlayerStats!$B$2:$Z$2,0),0),0)</f>
        <v>0</v>
      </c>
      <c r="R430" s="32">
        <f>IFERROR(VLOOKUP(B430,PlayerStats!$B$1:$Z$999,MATCH("xAG",PlayerStats!$B$2:$Z$2,0),0),0)</f>
        <v>0</v>
      </c>
      <c r="S430" s="32">
        <f>IFERROR(VLOOKUP(C430,PlayerStats!$B$1:$Z$999,MATCH("xAG",PlayerStats!$B$2:$Z$2,0),0),0)</f>
        <v>0</v>
      </c>
      <c r="T430" s="32">
        <f>IFERROR(VLOOKUP(D430,PlayerStats!$B$1:$Z$999,MATCH("xAG",PlayerStats!$B$2:$Z$2,0),0),0)</f>
        <v>0</v>
      </c>
      <c r="U430" s="40">
        <f t="shared" si="26"/>
        <v>0</v>
      </c>
      <c r="V430" s="42">
        <f t="shared" si="27"/>
        <v>2</v>
      </c>
      <c r="X430" s="43" t="str">
        <f>API!M430&amp;" "&amp;API!V430</f>
        <v>Alex Telles</v>
      </c>
      <c r="Y430" s="43">
        <f>API!AC430</f>
        <v>0</v>
      </c>
    </row>
    <row r="431" spans="1:25">
      <c r="A431" s="32" t="str">
        <f>IF([1]FINAL!A431=0,"",[1]FINAL!A431)</f>
        <v>Issa Kaboré</v>
      </c>
      <c r="B431" s="32" t="str">
        <f>IF([1]FINAL!B431=0,"",[1]FINAL!B431)</f>
        <v>Kaboré</v>
      </c>
      <c r="C431" s="32" t="str">
        <f>IF([1]FINAL!C431=0,"",[1]FINAL!C431)</f>
        <v/>
      </c>
      <c r="D431" s="32" t="str">
        <f>IF([1]FINAL!D431=0,"",[1]FINAL!D431)</f>
        <v/>
      </c>
      <c r="E431" s="43" t="str">
        <f>[1]FINAL!M431</f>
        <v>LUT</v>
      </c>
      <c r="F431" s="44">
        <f>IFERROR(VLOOKUP($E431,Table2!$B$1:$C$21,MATCH("MP",Table2!$B$1:$C$1,0),0),"")</f>
        <v>1</v>
      </c>
      <c r="G431" s="33">
        <f>IFERROR(VLOOKUP(A431,PlayingTime!$B$1:$Z$999,MATCH("Min",PlayingTime!$B$2:$Z$2,0),0),0)</f>
        <v>63</v>
      </c>
      <c r="H431" s="33">
        <f>IFERROR(VLOOKUP(B431,PlayingTime!$B$1:$Z$999,MATCH("Min",PlayingTime!$B$2:$Z$2,0),0),0)</f>
        <v>0</v>
      </c>
      <c r="I431" s="33">
        <f>IFERROR(VLOOKUP(C431,PlayingTime!$B$1:$Z$999,MATCH("Min",PlayingTime!$B$2:$Z$2,0),0),0)</f>
        <v>0</v>
      </c>
      <c r="J431" s="33">
        <f>IFERROR(VLOOKUP(D431,PlayingTime!$B$1:$Z$999,MATCH("Min",PlayingTime!$B$2:$Z$2,0),0),0)</f>
        <v>0</v>
      </c>
      <c r="K431" s="38">
        <f t="shared" si="24"/>
        <v>63</v>
      </c>
      <c r="L431" s="32">
        <f>IFERROR(VLOOKUP(A431,PlayerStats!$B$1:$Z$999,MATCH("xG",PlayerStats!$B$2:$Z$2,0),0),0)</f>
        <v>0</v>
      </c>
      <c r="M431" s="32">
        <f>IFERROR(VLOOKUP(B431,PlayerStats!$B$1:$Z$999,MATCH("xG",PlayerStats!$B$2:$Z$2,0),0),0)</f>
        <v>0</v>
      </c>
      <c r="N431" s="32">
        <f>IFERROR(VLOOKUP(C431,PlayerStats!$B$1:$Z$999,MATCH("xG",PlayerStats!$B$2:$Z$2,0),0),0)</f>
        <v>0</v>
      </c>
      <c r="O431" s="32">
        <f>IFERROR(VLOOKUP(D431,PlayerStats!$B$1:$Z$999,MATCH("xG",PlayerStats!$B$2:$Z$2,0),0),0)</f>
        <v>0</v>
      </c>
      <c r="P431" s="40">
        <f t="shared" si="25"/>
        <v>0</v>
      </c>
      <c r="Q431" s="32">
        <f>IFERROR(VLOOKUP(A431,PlayerStats!$B$1:$Z$999,MATCH("xAG",PlayerStats!$B$2:$Z$2,0),0),0)</f>
        <v>0.3</v>
      </c>
      <c r="R431" s="32">
        <f>IFERROR(VLOOKUP(B431,PlayerStats!$B$1:$Z$999,MATCH("xAG",PlayerStats!$B$2:$Z$2,0),0),0)</f>
        <v>0</v>
      </c>
      <c r="S431" s="32">
        <f>IFERROR(VLOOKUP(C431,PlayerStats!$B$1:$Z$999,MATCH("xAG",PlayerStats!$B$2:$Z$2,0),0),0)</f>
        <v>0</v>
      </c>
      <c r="T431" s="32">
        <f>IFERROR(VLOOKUP(D431,PlayerStats!$B$1:$Z$999,MATCH("xAG",PlayerStats!$B$2:$Z$2,0),0),0)</f>
        <v>0</v>
      </c>
      <c r="U431" s="40">
        <f t="shared" si="26"/>
        <v>0.3</v>
      </c>
      <c r="V431" s="42">
        <f t="shared" si="27"/>
        <v>1</v>
      </c>
      <c r="X431" s="43" t="str">
        <f>API!M431&amp;" "&amp;API!V431</f>
        <v>Amad Diallo</v>
      </c>
      <c r="Y431" s="43">
        <f>API!AC431</f>
        <v>0</v>
      </c>
    </row>
    <row r="432" spans="1:25">
      <c r="A432" s="32" t="str">
        <f>IF([1]FINAL!A432=0,"",[1]FINAL!A432)</f>
        <v>Anel Ahmedhodžić</v>
      </c>
      <c r="B432" s="32" t="str">
        <f>IF([1]FINAL!B432=0,"",[1]FINAL!B432)</f>
        <v>Ahmedhodžić</v>
      </c>
      <c r="C432" s="32" t="str">
        <f>IF([1]FINAL!C432=0,"",[1]FINAL!C432)</f>
        <v/>
      </c>
      <c r="D432" s="32" t="str">
        <f>IF([1]FINAL!D432=0,"",[1]FINAL!D432)</f>
        <v/>
      </c>
      <c r="E432" s="43" t="str">
        <f>[1]FINAL!M432</f>
        <v>SHU</v>
      </c>
      <c r="F432" s="44">
        <f>IFERROR(VLOOKUP($E432,Table2!$B$1:$C$21,MATCH("MP",Table2!$B$1:$C$1,0),0),"")</f>
        <v>1</v>
      </c>
      <c r="G432" s="33">
        <f>IFERROR(VLOOKUP(A432,PlayingTime!$B$1:$Z$999,MATCH("Min",PlayingTime!$B$2:$Z$2,0),0),0)</f>
        <v>0</v>
      </c>
      <c r="H432" s="33">
        <f>IFERROR(VLOOKUP(B432,PlayingTime!$B$1:$Z$999,MATCH("Min",PlayingTime!$B$2:$Z$2,0),0),0)</f>
        <v>0</v>
      </c>
      <c r="I432" s="33">
        <f>IFERROR(VLOOKUP(C432,PlayingTime!$B$1:$Z$999,MATCH("Min",PlayingTime!$B$2:$Z$2,0),0),0)</f>
        <v>0</v>
      </c>
      <c r="J432" s="33">
        <f>IFERROR(VLOOKUP(D432,PlayingTime!$B$1:$Z$999,MATCH("Min",PlayingTime!$B$2:$Z$2,0),0),0)</f>
        <v>0</v>
      </c>
      <c r="K432" s="38">
        <f t="shared" si="24"/>
        <v>0</v>
      </c>
      <c r="L432" s="32">
        <f>IFERROR(VLOOKUP(A432,PlayerStats!$B$1:$Z$999,MATCH("xG",PlayerStats!$B$2:$Z$2,0),0),0)</f>
        <v>0</v>
      </c>
      <c r="M432" s="32">
        <f>IFERROR(VLOOKUP(B432,PlayerStats!$B$1:$Z$999,MATCH("xG",PlayerStats!$B$2:$Z$2,0),0),0)</f>
        <v>0</v>
      </c>
      <c r="N432" s="32">
        <f>IFERROR(VLOOKUP(C432,PlayerStats!$B$1:$Z$999,MATCH("xG",PlayerStats!$B$2:$Z$2,0),0),0)</f>
        <v>0</v>
      </c>
      <c r="O432" s="32">
        <f>IFERROR(VLOOKUP(D432,PlayerStats!$B$1:$Z$999,MATCH("xG",PlayerStats!$B$2:$Z$2,0),0),0)</f>
        <v>0</v>
      </c>
      <c r="P432" s="40">
        <f t="shared" si="25"/>
        <v>0</v>
      </c>
      <c r="Q432" s="32">
        <f>IFERROR(VLOOKUP(A432,PlayerStats!$B$1:$Z$999,MATCH("xAG",PlayerStats!$B$2:$Z$2,0),0),0)</f>
        <v>0</v>
      </c>
      <c r="R432" s="32">
        <f>IFERROR(VLOOKUP(B432,PlayerStats!$B$1:$Z$999,MATCH("xAG",PlayerStats!$B$2:$Z$2,0),0),0)</f>
        <v>0</v>
      </c>
      <c r="S432" s="32">
        <f>IFERROR(VLOOKUP(C432,PlayerStats!$B$1:$Z$999,MATCH("xAG",PlayerStats!$B$2:$Z$2,0),0),0)</f>
        <v>0</v>
      </c>
      <c r="T432" s="32">
        <f>IFERROR(VLOOKUP(D432,PlayerStats!$B$1:$Z$999,MATCH("xAG",PlayerStats!$B$2:$Z$2,0),0),0)</f>
        <v>0</v>
      </c>
      <c r="U432" s="40">
        <f t="shared" si="26"/>
        <v>0</v>
      </c>
      <c r="V432" s="42">
        <f t="shared" si="27"/>
        <v>1</v>
      </c>
      <c r="X432" s="43" t="str">
        <f>API!M432&amp;" "&amp;API!V432</f>
        <v>Antony Matheus dos Santos</v>
      </c>
      <c r="Y432" s="43">
        <f>API!AC432</f>
        <v>3</v>
      </c>
    </row>
    <row r="433" spans="1:25">
      <c r="A433" s="32" t="str">
        <f>IF([1]FINAL!A433=0,"",[1]FINAL!A433)</f>
        <v>Jordan Amissah</v>
      </c>
      <c r="B433" s="32" t="str">
        <f>IF([1]FINAL!B433=0,"",[1]FINAL!B433)</f>
        <v>Amissah</v>
      </c>
      <c r="C433" s="32" t="str">
        <f>IF([1]FINAL!C433=0,"",[1]FINAL!C433)</f>
        <v/>
      </c>
      <c r="D433" s="32" t="str">
        <f>IF([1]FINAL!D433=0,"",[1]FINAL!D433)</f>
        <v/>
      </c>
      <c r="E433" s="43" t="str">
        <f>[1]FINAL!M433</f>
        <v>SHU</v>
      </c>
      <c r="F433" s="44">
        <f>IFERROR(VLOOKUP($E433,Table2!$B$1:$C$21,MATCH("MP",Table2!$B$1:$C$1,0),0),"")</f>
        <v>1</v>
      </c>
      <c r="G433" s="33">
        <f>IFERROR(VLOOKUP(A433,PlayingTime!$B$1:$Z$999,MATCH("Min",PlayingTime!$B$2:$Z$2,0),0),0)</f>
        <v>0</v>
      </c>
      <c r="H433" s="33">
        <f>IFERROR(VLOOKUP(B433,PlayingTime!$B$1:$Z$999,MATCH("Min",PlayingTime!$B$2:$Z$2,0),0),0)</f>
        <v>0</v>
      </c>
      <c r="I433" s="33">
        <f>IFERROR(VLOOKUP(C433,PlayingTime!$B$1:$Z$999,MATCH("Min",PlayingTime!$B$2:$Z$2,0),0),0)</f>
        <v>0</v>
      </c>
      <c r="J433" s="33">
        <f>IFERROR(VLOOKUP(D433,PlayingTime!$B$1:$Z$999,MATCH("Min",PlayingTime!$B$2:$Z$2,0),0),0)</f>
        <v>0</v>
      </c>
      <c r="K433" s="38">
        <f t="shared" si="24"/>
        <v>0</v>
      </c>
      <c r="L433" s="32">
        <f>IFERROR(VLOOKUP(A433,PlayerStats!$B$1:$Z$999,MATCH("xG",PlayerStats!$B$2:$Z$2,0),0),0)</f>
        <v>0</v>
      </c>
      <c r="M433" s="32">
        <f>IFERROR(VLOOKUP(B433,PlayerStats!$B$1:$Z$999,MATCH("xG",PlayerStats!$B$2:$Z$2,0),0),0)</f>
        <v>0</v>
      </c>
      <c r="N433" s="32">
        <f>IFERROR(VLOOKUP(C433,PlayerStats!$B$1:$Z$999,MATCH("xG",PlayerStats!$B$2:$Z$2,0),0),0)</f>
        <v>0</v>
      </c>
      <c r="O433" s="32">
        <f>IFERROR(VLOOKUP(D433,PlayerStats!$B$1:$Z$999,MATCH("xG",PlayerStats!$B$2:$Z$2,0),0),0)</f>
        <v>0</v>
      </c>
      <c r="P433" s="40">
        <f t="shared" si="25"/>
        <v>0</v>
      </c>
      <c r="Q433" s="32">
        <f>IFERROR(VLOOKUP(A433,PlayerStats!$B$1:$Z$999,MATCH("xAG",PlayerStats!$B$2:$Z$2,0),0),0)</f>
        <v>0</v>
      </c>
      <c r="R433" s="32">
        <f>IFERROR(VLOOKUP(B433,PlayerStats!$B$1:$Z$999,MATCH("xAG",PlayerStats!$B$2:$Z$2,0),0),0)</f>
        <v>0</v>
      </c>
      <c r="S433" s="32">
        <f>IFERROR(VLOOKUP(C433,PlayerStats!$B$1:$Z$999,MATCH("xAG",PlayerStats!$B$2:$Z$2,0),0),0)</f>
        <v>0</v>
      </c>
      <c r="T433" s="32">
        <f>IFERROR(VLOOKUP(D433,PlayerStats!$B$1:$Z$999,MATCH("xAG",PlayerStats!$B$2:$Z$2,0),0),0)</f>
        <v>0</v>
      </c>
      <c r="U433" s="40">
        <f t="shared" si="26"/>
        <v>0</v>
      </c>
      <c r="V433" s="42">
        <f t="shared" si="27"/>
        <v>0</v>
      </c>
      <c r="X433" s="43" t="str">
        <f>API!M433&amp;" "&amp;API!V433</f>
        <v>Bruno Borges Fernandes</v>
      </c>
      <c r="Y433" s="43">
        <f>API!AC433</f>
        <v>3</v>
      </c>
    </row>
    <row r="434" spans="1:25">
      <c r="A434" s="32" t="str">
        <f>IF([1]FINAL!A434=0,"",[1]FINAL!A434)</f>
        <v>Chris Basham</v>
      </c>
      <c r="B434" s="32" t="str">
        <f>IF([1]FINAL!B434=0,"",[1]FINAL!B434)</f>
        <v>Basham</v>
      </c>
      <c r="C434" s="32" t="str">
        <f>IF([1]FINAL!C434=0,"",[1]FINAL!C434)</f>
        <v/>
      </c>
      <c r="D434" s="32" t="str">
        <f>IF([1]FINAL!D434=0,"",[1]FINAL!D434)</f>
        <v/>
      </c>
      <c r="E434" s="43" t="str">
        <f>[1]FINAL!M434</f>
        <v>SHU</v>
      </c>
      <c r="F434" s="44">
        <f>IFERROR(VLOOKUP($E434,Table2!$B$1:$C$21,MATCH("MP",Table2!$B$1:$C$1,0),0),"")</f>
        <v>1</v>
      </c>
      <c r="G434" s="33">
        <f>IFERROR(VLOOKUP(A434,PlayingTime!$B$1:$Z$999,MATCH("Min",PlayingTime!$B$2:$Z$2,0),0),0)</f>
        <v>79</v>
      </c>
      <c r="H434" s="33">
        <f>IFERROR(VLOOKUP(B434,PlayingTime!$B$1:$Z$999,MATCH("Min",PlayingTime!$B$2:$Z$2,0),0),0)</f>
        <v>0</v>
      </c>
      <c r="I434" s="33">
        <f>IFERROR(VLOOKUP(C434,PlayingTime!$B$1:$Z$999,MATCH("Min",PlayingTime!$B$2:$Z$2,0),0),0)</f>
        <v>0</v>
      </c>
      <c r="J434" s="33">
        <f>IFERROR(VLOOKUP(D434,PlayingTime!$B$1:$Z$999,MATCH("Min",PlayingTime!$B$2:$Z$2,0),0),0)</f>
        <v>0</v>
      </c>
      <c r="K434" s="38">
        <f t="shared" si="24"/>
        <v>79</v>
      </c>
      <c r="L434" s="32">
        <f>IFERROR(VLOOKUP(A434,PlayerStats!$B$1:$Z$999,MATCH("xG",PlayerStats!$B$2:$Z$2,0),0),0)</f>
        <v>0</v>
      </c>
      <c r="M434" s="32">
        <f>IFERROR(VLOOKUP(B434,PlayerStats!$B$1:$Z$999,MATCH("xG",PlayerStats!$B$2:$Z$2,0),0),0)</f>
        <v>0</v>
      </c>
      <c r="N434" s="32">
        <f>IFERROR(VLOOKUP(C434,PlayerStats!$B$1:$Z$999,MATCH("xG",PlayerStats!$B$2:$Z$2,0),0),0)</f>
        <v>0</v>
      </c>
      <c r="O434" s="32">
        <f>IFERROR(VLOOKUP(D434,PlayerStats!$B$1:$Z$999,MATCH("xG",PlayerStats!$B$2:$Z$2,0),0),0)</f>
        <v>0</v>
      </c>
      <c r="P434" s="40">
        <f t="shared" si="25"/>
        <v>0</v>
      </c>
      <c r="Q434" s="32">
        <f>IFERROR(VLOOKUP(A434,PlayerStats!$B$1:$Z$999,MATCH("xAG",PlayerStats!$B$2:$Z$2,0),0),0)</f>
        <v>0</v>
      </c>
      <c r="R434" s="32">
        <f>IFERROR(VLOOKUP(B434,PlayerStats!$B$1:$Z$999,MATCH("xAG",PlayerStats!$B$2:$Z$2,0),0),0)</f>
        <v>0</v>
      </c>
      <c r="S434" s="32">
        <f>IFERROR(VLOOKUP(C434,PlayerStats!$B$1:$Z$999,MATCH("xAG",PlayerStats!$B$2:$Z$2,0),0),0)</f>
        <v>0</v>
      </c>
      <c r="T434" s="32">
        <f>IFERROR(VLOOKUP(D434,PlayerStats!$B$1:$Z$999,MATCH("xAG",PlayerStats!$B$2:$Z$2,0),0),0)</f>
        <v>0</v>
      </c>
      <c r="U434" s="40">
        <f t="shared" si="26"/>
        <v>0</v>
      </c>
      <c r="V434" s="42">
        <f t="shared" si="27"/>
        <v>2</v>
      </c>
      <c r="X434" s="43" t="str">
        <f>API!M434&amp;" "&amp;API!V434</f>
        <v>Brandon Williams</v>
      </c>
      <c r="Y434" s="43">
        <f>API!AC434</f>
        <v>0</v>
      </c>
    </row>
    <row r="435" spans="1:25">
      <c r="A435" s="32" t="str">
        <f>IF([1]FINAL!A435=0,"",[1]FINAL!A435)</f>
        <v>Sander Berge</v>
      </c>
      <c r="B435" s="32" t="str">
        <f>IF([1]FINAL!B435=0,"",[1]FINAL!B435)</f>
        <v>Berge</v>
      </c>
      <c r="C435" s="32" t="str">
        <f>IF([1]FINAL!C435=0,"",[1]FINAL!C435)</f>
        <v/>
      </c>
      <c r="D435" s="32" t="str">
        <f>IF([1]FINAL!D435=0,"",[1]FINAL!D435)</f>
        <v/>
      </c>
      <c r="E435" s="43" t="str">
        <f>[1]FINAL!M435</f>
        <v>BUR</v>
      </c>
      <c r="F435" s="44">
        <f>IFERROR(VLOOKUP($E435,Table2!$B$1:$C$21,MATCH("MP",Table2!$B$1:$C$1,0),0),"")</f>
        <v>1</v>
      </c>
      <c r="G435" s="33">
        <f>IFERROR(VLOOKUP(A435,PlayingTime!$B$1:$Z$999,MATCH("Min",PlayingTime!$B$2:$Z$2,0),0),0)</f>
        <v>89</v>
      </c>
      <c r="H435" s="33">
        <f>IFERROR(VLOOKUP(B435,PlayingTime!$B$1:$Z$999,MATCH("Min",PlayingTime!$B$2:$Z$2,0),0),0)</f>
        <v>0</v>
      </c>
      <c r="I435" s="33">
        <f>IFERROR(VLOOKUP(C435,PlayingTime!$B$1:$Z$999,MATCH("Min",PlayingTime!$B$2:$Z$2,0),0),0)</f>
        <v>0</v>
      </c>
      <c r="J435" s="33">
        <f>IFERROR(VLOOKUP(D435,PlayingTime!$B$1:$Z$999,MATCH("Min",PlayingTime!$B$2:$Z$2,0),0),0)</f>
        <v>0</v>
      </c>
      <c r="K435" s="38">
        <f t="shared" si="24"/>
        <v>89</v>
      </c>
      <c r="L435" s="32">
        <f>IFERROR(VLOOKUP(A435,PlayerStats!$B$1:$Z$999,MATCH("xG",PlayerStats!$B$2:$Z$2,0),0),0)</f>
        <v>0</v>
      </c>
      <c r="M435" s="32">
        <f>IFERROR(VLOOKUP(B435,PlayerStats!$B$1:$Z$999,MATCH("xG",PlayerStats!$B$2:$Z$2,0),0),0)</f>
        <v>0</v>
      </c>
      <c r="N435" s="32">
        <f>IFERROR(VLOOKUP(C435,PlayerStats!$B$1:$Z$999,MATCH("xG",PlayerStats!$B$2:$Z$2,0),0),0)</f>
        <v>0</v>
      </c>
      <c r="O435" s="32">
        <f>IFERROR(VLOOKUP(D435,PlayerStats!$B$1:$Z$999,MATCH("xG",PlayerStats!$B$2:$Z$2,0),0),0)</f>
        <v>0</v>
      </c>
      <c r="P435" s="40">
        <f t="shared" si="25"/>
        <v>0</v>
      </c>
      <c r="Q435" s="32">
        <f>IFERROR(VLOOKUP(A435,PlayerStats!$B$1:$Z$999,MATCH("xAG",PlayerStats!$B$2:$Z$2,0),0),0)</f>
        <v>0</v>
      </c>
      <c r="R435" s="32">
        <f>IFERROR(VLOOKUP(B435,PlayerStats!$B$1:$Z$999,MATCH("xAG",PlayerStats!$B$2:$Z$2,0),0),0)</f>
        <v>0</v>
      </c>
      <c r="S435" s="32">
        <f>IFERROR(VLOOKUP(C435,PlayerStats!$B$1:$Z$999,MATCH("xAG",PlayerStats!$B$2:$Z$2,0),0),0)</f>
        <v>0</v>
      </c>
      <c r="T435" s="32">
        <f>IFERROR(VLOOKUP(D435,PlayerStats!$B$1:$Z$999,MATCH("xAG",PlayerStats!$B$2:$Z$2,0),0),0)</f>
        <v>0</v>
      </c>
      <c r="U435" s="40">
        <f t="shared" si="26"/>
        <v>0</v>
      </c>
      <c r="V435" s="42">
        <f t="shared" si="27"/>
        <v>2</v>
      </c>
      <c r="X435" s="43" t="str">
        <f>API!M435&amp;" "&amp;API!V435</f>
        <v>Eric Bailly</v>
      </c>
      <c r="Y435" s="43">
        <f>API!AC435</f>
        <v>0</v>
      </c>
    </row>
    <row r="436" spans="1:25">
      <c r="A436" s="32" t="str">
        <f>IF([1]FINAL!A436=0,"",[1]FINAL!A436)</f>
        <v>Jayden Bogle</v>
      </c>
      <c r="B436" s="32" t="str">
        <f>IF([1]FINAL!B436=0,"",[1]FINAL!B436)</f>
        <v>Bogle</v>
      </c>
      <c r="C436" s="32" t="str">
        <f>IF([1]FINAL!C436=0,"",[1]FINAL!C436)</f>
        <v/>
      </c>
      <c r="D436" s="32" t="str">
        <f>IF([1]FINAL!D436=0,"",[1]FINAL!D436)</f>
        <v/>
      </c>
      <c r="E436" s="43" t="str">
        <f>[1]FINAL!M436</f>
        <v>SHU</v>
      </c>
      <c r="F436" s="44">
        <f>IFERROR(VLOOKUP($E436,Table2!$B$1:$C$21,MATCH("MP",Table2!$B$1:$C$1,0),0),"")</f>
        <v>1</v>
      </c>
      <c r="G436" s="33">
        <f>IFERROR(VLOOKUP(A436,PlayingTime!$B$1:$Z$999,MATCH("Min",PlayingTime!$B$2:$Z$2,0),0),0)</f>
        <v>0</v>
      </c>
      <c r="H436" s="33">
        <f>IFERROR(VLOOKUP(B436,PlayingTime!$B$1:$Z$999,MATCH("Min",PlayingTime!$B$2:$Z$2,0),0),0)</f>
        <v>0</v>
      </c>
      <c r="I436" s="33">
        <f>IFERROR(VLOOKUP(C436,PlayingTime!$B$1:$Z$999,MATCH("Min",PlayingTime!$B$2:$Z$2,0),0),0)</f>
        <v>0</v>
      </c>
      <c r="J436" s="33">
        <f>IFERROR(VLOOKUP(D436,PlayingTime!$B$1:$Z$999,MATCH("Min",PlayingTime!$B$2:$Z$2,0),0),0)</f>
        <v>0</v>
      </c>
      <c r="K436" s="38">
        <f t="shared" si="24"/>
        <v>0</v>
      </c>
      <c r="L436" s="32">
        <f>IFERROR(VLOOKUP(A436,PlayerStats!$B$1:$Z$999,MATCH("xG",PlayerStats!$B$2:$Z$2,0),0),0)</f>
        <v>0</v>
      </c>
      <c r="M436" s="32">
        <f>IFERROR(VLOOKUP(B436,PlayerStats!$B$1:$Z$999,MATCH("xG",PlayerStats!$B$2:$Z$2,0),0),0)</f>
        <v>0</v>
      </c>
      <c r="N436" s="32">
        <f>IFERROR(VLOOKUP(C436,PlayerStats!$B$1:$Z$999,MATCH("xG",PlayerStats!$B$2:$Z$2,0),0),0)</f>
        <v>0</v>
      </c>
      <c r="O436" s="32">
        <f>IFERROR(VLOOKUP(D436,PlayerStats!$B$1:$Z$999,MATCH("xG",PlayerStats!$B$2:$Z$2,0),0),0)</f>
        <v>0</v>
      </c>
      <c r="P436" s="40">
        <f t="shared" si="25"/>
        <v>0</v>
      </c>
      <c r="Q436" s="32">
        <f>IFERROR(VLOOKUP(A436,PlayerStats!$B$1:$Z$999,MATCH("xAG",PlayerStats!$B$2:$Z$2,0),0),0)</f>
        <v>0</v>
      </c>
      <c r="R436" s="32">
        <f>IFERROR(VLOOKUP(B436,PlayerStats!$B$1:$Z$999,MATCH("xAG",PlayerStats!$B$2:$Z$2,0),0),0)</f>
        <v>0</v>
      </c>
      <c r="S436" s="32">
        <f>IFERROR(VLOOKUP(C436,PlayerStats!$B$1:$Z$999,MATCH("xAG",PlayerStats!$B$2:$Z$2,0),0),0)</f>
        <v>0</v>
      </c>
      <c r="T436" s="32">
        <f>IFERROR(VLOOKUP(D436,PlayerStats!$B$1:$Z$999,MATCH("xAG",PlayerStats!$B$2:$Z$2,0),0),0)</f>
        <v>0</v>
      </c>
      <c r="U436" s="40">
        <f t="shared" si="26"/>
        <v>0</v>
      </c>
      <c r="V436" s="42">
        <f t="shared" si="27"/>
        <v>0</v>
      </c>
      <c r="X436" s="43" t="str">
        <f>API!M436&amp;" "&amp;API!V436</f>
        <v>Carlos Henrique Casimiro</v>
      </c>
      <c r="Y436" s="43">
        <f>API!AC436</f>
        <v>3</v>
      </c>
    </row>
    <row r="437" spans="1:25">
      <c r="A437" s="32" t="str">
        <f>IF([1]FINAL!A437=0,"",[1]FINAL!A437)</f>
        <v>Rhian Brewster</v>
      </c>
      <c r="B437" s="32" t="str">
        <f>IF([1]FINAL!B437=0,"",[1]FINAL!B437)</f>
        <v>Brewster</v>
      </c>
      <c r="C437" s="32" t="str">
        <f>IF([1]FINAL!C437=0,"",[1]FINAL!C437)</f>
        <v/>
      </c>
      <c r="D437" s="32" t="str">
        <f>IF([1]FINAL!D437=0,"",[1]FINAL!D437)</f>
        <v/>
      </c>
      <c r="E437" s="43" t="str">
        <f>[1]FINAL!M437</f>
        <v>SHU</v>
      </c>
      <c r="F437" s="44">
        <f>IFERROR(VLOOKUP($E437,Table2!$B$1:$C$21,MATCH("MP",Table2!$B$1:$C$1,0),0),"")</f>
        <v>1</v>
      </c>
      <c r="G437" s="33">
        <f>IFERROR(VLOOKUP(A437,PlayingTime!$B$1:$Z$999,MATCH("Min",PlayingTime!$B$2:$Z$2,0),0),0)</f>
        <v>0</v>
      </c>
      <c r="H437" s="33">
        <f>IFERROR(VLOOKUP(B437,PlayingTime!$B$1:$Z$999,MATCH("Min",PlayingTime!$B$2:$Z$2,0),0),0)</f>
        <v>0</v>
      </c>
      <c r="I437" s="33">
        <f>IFERROR(VLOOKUP(C437,PlayingTime!$B$1:$Z$999,MATCH("Min",PlayingTime!$B$2:$Z$2,0),0),0)</f>
        <v>0</v>
      </c>
      <c r="J437" s="33">
        <f>IFERROR(VLOOKUP(D437,PlayingTime!$B$1:$Z$999,MATCH("Min",PlayingTime!$B$2:$Z$2,0),0),0)</f>
        <v>0</v>
      </c>
      <c r="K437" s="38">
        <f t="shared" si="24"/>
        <v>0</v>
      </c>
      <c r="L437" s="32">
        <f>IFERROR(VLOOKUP(A437,PlayerStats!$B$1:$Z$999,MATCH("xG",PlayerStats!$B$2:$Z$2,0),0),0)</f>
        <v>0</v>
      </c>
      <c r="M437" s="32">
        <f>IFERROR(VLOOKUP(B437,PlayerStats!$B$1:$Z$999,MATCH("xG",PlayerStats!$B$2:$Z$2,0),0),0)</f>
        <v>0</v>
      </c>
      <c r="N437" s="32">
        <f>IFERROR(VLOOKUP(C437,PlayerStats!$B$1:$Z$999,MATCH("xG",PlayerStats!$B$2:$Z$2,0),0),0)</f>
        <v>0</v>
      </c>
      <c r="O437" s="32">
        <f>IFERROR(VLOOKUP(D437,PlayerStats!$B$1:$Z$999,MATCH("xG",PlayerStats!$B$2:$Z$2,0),0),0)</f>
        <v>0</v>
      </c>
      <c r="P437" s="40">
        <f t="shared" si="25"/>
        <v>0</v>
      </c>
      <c r="Q437" s="32">
        <f>IFERROR(VLOOKUP(A437,PlayerStats!$B$1:$Z$999,MATCH("xAG",PlayerStats!$B$2:$Z$2,0),0),0)</f>
        <v>0</v>
      </c>
      <c r="R437" s="32">
        <f>IFERROR(VLOOKUP(B437,PlayerStats!$B$1:$Z$999,MATCH("xAG",PlayerStats!$B$2:$Z$2,0),0),0)</f>
        <v>0</v>
      </c>
      <c r="S437" s="32">
        <f>IFERROR(VLOOKUP(C437,PlayerStats!$B$1:$Z$999,MATCH("xAG",PlayerStats!$B$2:$Z$2,0),0),0)</f>
        <v>0</v>
      </c>
      <c r="T437" s="32">
        <f>IFERROR(VLOOKUP(D437,PlayerStats!$B$1:$Z$999,MATCH("xAG",PlayerStats!$B$2:$Z$2,0),0),0)</f>
        <v>0</v>
      </c>
      <c r="U437" s="40">
        <f t="shared" si="26"/>
        <v>0</v>
      </c>
      <c r="V437" s="42">
        <f t="shared" si="27"/>
        <v>0</v>
      </c>
      <c r="X437" s="43" t="str">
        <f>API!M437&amp;" "&amp;API!V437</f>
        <v>Diogo Dalot Teixeira</v>
      </c>
      <c r="Y437" s="43">
        <f>API!AC437</f>
        <v>0</v>
      </c>
    </row>
    <row r="438" spans="1:25">
      <c r="A438" s="32" t="str">
        <f>IF([1]FINAL!A438=0,"",[1]FINAL!A438)</f>
        <v>Ismaila Coulibaly</v>
      </c>
      <c r="B438" s="32" t="str">
        <f>IF([1]FINAL!B438=0,"",[1]FINAL!B438)</f>
        <v>Coulibaly</v>
      </c>
      <c r="C438" s="32" t="str">
        <f>IF([1]FINAL!C438=0,"",[1]FINAL!C438)</f>
        <v/>
      </c>
      <c r="D438" s="32" t="str">
        <f>IF([1]FINAL!D438=0,"",[1]FINAL!D438)</f>
        <v/>
      </c>
      <c r="E438" s="43" t="str">
        <f>[1]FINAL!M438</f>
        <v>SHU</v>
      </c>
      <c r="F438" s="44">
        <f>IFERROR(VLOOKUP($E438,Table2!$B$1:$C$21,MATCH("MP",Table2!$B$1:$C$1,0),0),"")</f>
        <v>1</v>
      </c>
      <c r="G438" s="33">
        <f>IFERROR(VLOOKUP(A438,PlayingTime!$B$1:$Z$999,MATCH("Min",PlayingTime!$B$2:$Z$2,0),0),0)</f>
        <v>0</v>
      </c>
      <c r="H438" s="33">
        <f>IFERROR(VLOOKUP(B438,PlayingTime!$B$1:$Z$999,MATCH("Min",PlayingTime!$B$2:$Z$2,0),0),0)</f>
        <v>0</v>
      </c>
      <c r="I438" s="33">
        <f>IFERROR(VLOOKUP(C438,PlayingTime!$B$1:$Z$999,MATCH("Min",PlayingTime!$B$2:$Z$2,0),0),0)</f>
        <v>0</v>
      </c>
      <c r="J438" s="33">
        <f>IFERROR(VLOOKUP(D438,PlayingTime!$B$1:$Z$999,MATCH("Min",PlayingTime!$B$2:$Z$2,0),0),0)</f>
        <v>0</v>
      </c>
      <c r="K438" s="38">
        <f t="shared" si="24"/>
        <v>0</v>
      </c>
      <c r="L438" s="32">
        <f>IFERROR(VLOOKUP(A438,PlayerStats!$B$1:$Z$999,MATCH("xG",PlayerStats!$B$2:$Z$2,0),0),0)</f>
        <v>0</v>
      </c>
      <c r="M438" s="32">
        <f>IFERROR(VLOOKUP(B438,PlayerStats!$B$1:$Z$999,MATCH("xG",PlayerStats!$B$2:$Z$2,0),0),0)</f>
        <v>0</v>
      </c>
      <c r="N438" s="32">
        <f>IFERROR(VLOOKUP(C438,PlayerStats!$B$1:$Z$999,MATCH("xG",PlayerStats!$B$2:$Z$2,0),0),0)</f>
        <v>0</v>
      </c>
      <c r="O438" s="32">
        <f>IFERROR(VLOOKUP(D438,PlayerStats!$B$1:$Z$999,MATCH("xG",PlayerStats!$B$2:$Z$2,0),0),0)</f>
        <v>0</v>
      </c>
      <c r="P438" s="40">
        <f t="shared" si="25"/>
        <v>0</v>
      </c>
      <c r="Q438" s="32">
        <f>IFERROR(VLOOKUP(A438,PlayerStats!$B$1:$Z$999,MATCH("xAG",PlayerStats!$B$2:$Z$2,0),0),0)</f>
        <v>0</v>
      </c>
      <c r="R438" s="32">
        <f>IFERROR(VLOOKUP(B438,PlayerStats!$B$1:$Z$999,MATCH("xAG",PlayerStats!$B$2:$Z$2,0),0),0)</f>
        <v>0</v>
      </c>
      <c r="S438" s="32">
        <f>IFERROR(VLOOKUP(C438,PlayerStats!$B$1:$Z$999,MATCH("xAG",PlayerStats!$B$2:$Z$2,0),0),0)</f>
        <v>0</v>
      </c>
      <c r="T438" s="32">
        <f>IFERROR(VLOOKUP(D438,PlayerStats!$B$1:$Z$999,MATCH("xAG",PlayerStats!$B$2:$Z$2,0),0),0)</f>
        <v>0</v>
      </c>
      <c r="U438" s="40">
        <f t="shared" si="26"/>
        <v>0</v>
      </c>
      <c r="V438" s="42">
        <f t="shared" si="27"/>
        <v>0</v>
      </c>
      <c r="X438" s="43" t="str">
        <f>API!M438&amp;" "&amp;API!V438</f>
        <v>Christian Eriksen</v>
      </c>
      <c r="Y438" s="43">
        <f>API!AC438</f>
        <v>1</v>
      </c>
    </row>
    <row r="439" spans="1:25">
      <c r="A439" s="32" t="str">
        <f>IF([1]FINAL!A439=0,"",[1]FINAL!A439)</f>
        <v>Adam Davies</v>
      </c>
      <c r="B439" s="32" t="str">
        <f>IF([1]FINAL!B439=0,"",[1]FINAL!B439)</f>
        <v>A.Davies</v>
      </c>
      <c r="C439" s="32" t="str">
        <f>IF([1]FINAL!C439=0,"",[1]FINAL!C439)</f>
        <v/>
      </c>
      <c r="D439" s="32" t="str">
        <f>IF([1]FINAL!D439=0,"",[1]FINAL!D439)</f>
        <v/>
      </c>
      <c r="E439" s="43" t="str">
        <f>[1]FINAL!M439</f>
        <v>SHU</v>
      </c>
      <c r="F439" s="44">
        <f>IFERROR(VLOOKUP($E439,Table2!$B$1:$C$21,MATCH("MP",Table2!$B$1:$C$1,0),0),"")</f>
        <v>1</v>
      </c>
      <c r="G439" s="33">
        <f>IFERROR(VLOOKUP(A439,PlayingTime!$B$1:$Z$999,MATCH("Min",PlayingTime!$B$2:$Z$2,0),0),0)</f>
        <v>0</v>
      </c>
      <c r="H439" s="33">
        <f>IFERROR(VLOOKUP(B439,PlayingTime!$B$1:$Z$999,MATCH("Min",PlayingTime!$B$2:$Z$2,0),0),0)</f>
        <v>0</v>
      </c>
      <c r="I439" s="33">
        <f>IFERROR(VLOOKUP(C439,PlayingTime!$B$1:$Z$999,MATCH("Min",PlayingTime!$B$2:$Z$2,0),0),0)</f>
        <v>0</v>
      </c>
      <c r="J439" s="33">
        <f>IFERROR(VLOOKUP(D439,PlayingTime!$B$1:$Z$999,MATCH("Min",PlayingTime!$B$2:$Z$2,0),0),0)</f>
        <v>0</v>
      </c>
      <c r="K439" s="38">
        <f t="shared" si="24"/>
        <v>0</v>
      </c>
      <c r="L439" s="32">
        <f>IFERROR(VLOOKUP(A439,PlayerStats!$B$1:$Z$999,MATCH("xG",PlayerStats!$B$2:$Z$2,0),0),0)</f>
        <v>0</v>
      </c>
      <c r="M439" s="32">
        <f>IFERROR(VLOOKUP(B439,PlayerStats!$B$1:$Z$999,MATCH("xG",PlayerStats!$B$2:$Z$2,0),0),0)</f>
        <v>0</v>
      </c>
      <c r="N439" s="32">
        <f>IFERROR(VLOOKUP(C439,PlayerStats!$B$1:$Z$999,MATCH("xG",PlayerStats!$B$2:$Z$2,0),0),0)</f>
        <v>0</v>
      </c>
      <c r="O439" s="32">
        <f>IFERROR(VLOOKUP(D439,PlayerStats!$B$1:$Z$999,MATCH("xG",PlayerStats!$B$2:$Z$2,0),0),0)</f>
        <v>0</v>
      </c>
      <c r="P439" s="40">
        <f t="shared" si="25"/>
        <v>0</v>
      </c>
      <c r="Q439" s="32">
        <f>IFERROR(VLOOKUP(A439,PlayerStats!$B$1:$Z$999,MATCH("xAG",PlayerStats!$B$2:$Z$2,0),0),0)</f>
        <v>0</v>
      </c>
      <c r="R439" s="32">
        <f>IFERROR(VLOOKUP(B439,PlayerStats!$B$1:$Z$999,MATCH("xAG",PlayerStats!$B$2:$Z$2,0),0),0)</f>
        <v>0</v>
      </c>
      <c r="S439" s="32">
        <f>IFERROR(VLOOKUP(C439,PlayerStats!$B$1:$Z$999,MATCH("xAG",PlayerStats!$B$2:$Z$2,0),0),0)</f>
        <v>0</v>
      </c>
      <c r="T439" s="32">
        <f>IFERROR(VLOOKUP(D439,PlayerStats!$B$1:$Z$999,MATCH("xAG",PlayerStats!$B$2:$Z$2,0),0),0)</f>
        <v>0</v>
      </c>
      <c r="U439" s="40">
        <f t="shared" si="26"/>
        <v>0</v>
      </c>
      <c r="V439" s="42">
        <f t="shared" si="27"/>
        <v>0</v>
      </c>
      <c r="X439" s="43" t="str">
        <f>API!M439&amp;" "&amp;API!V439</f>
        <v>Álvaro Fernández Carreras</v>
      </c>
      <c r="Y439" s="43">
        <f>API!AC439</f>
        <v>0</v>
      </c>
    </row>
    <row r="440" spans="1:25">
      <c r="A440" s="32" t="str">
        <f>IF([1]FINAL!A440=0,"",[1]FINAL!A440)</f>
        <v>John Egan</v>
      </c>
      <c r="B440" s="32" t="str">
        <f>IF([1]FINAL!B440=0,"",[1]FINAL!B440)</f>
        <v>Egan</v>
      </c>
      <c r="C440" s="32" t="str">
        <f>IF([1]FINAL!C440=0,"",[1]FINAL!C440)</f>
        <v/>
      </c>
      <c r="D440" s="32" t="str">
        <f>IF([1]FINAL!D440=0,"",[1]FINAL!D440)</f>
        <v/>
      </c>
      <c r="E440" s="43" t="str">
        <f>[1]FINAL!M440</f>
        <v>SHU</v>
      </c>
      <c r="F440" s="44">
        <f>IFERROR(VLOOKUP($E440,Table2!$B$1:$C$21,MATCH("MP",Table2!$B$1:$C$1,0),0),"")</f>
        <v>1</v>
      </c>
      <c r="G440" s="33">
        <f>IFERROR(VLOOKUP(A440,PlayingTime!$B$1:$Z$999,MATCH("Min",PlayingTime!$B$2:$Z$2,0),0),0)</f>
        <v>90</v>
      </c>
      <c r="H440" s="33">
        <f>IFERROR(VLOOKUP(B440,PlayingTime!$B$1:$Z$999,MATCH("Min",PlayingTime!$B$2:$Z$2,0),0),0)</f>
        <v>0</v>
      </c>
      <c r="I440" s="33">
        <f>IFERROR(VLOOKUP(C440,PlayingTime!$B$1:$Z$999,MATCH("Min",PlayingTime!$B$2:$Z$2,0),0),0)</f>
        <v>0</v>
      </c>
      <c r="J440" s="33">
        <f>IFERROR(VLOOKUP(D440,PlayingTime!$B$1:$Z$999,MATCH("Min",PlayingTime!$B$2:$Z$2,0),0),0)</f>
        <v>0</v>
      </c>
      <c r="K440" s="38">
        <f t="shared" si="24"/>
        <v>90</v>
      </c>
      <c r="L440" s="32">
        <f>IFERROR(VLOOKUP(A440,PlayerStats!$B$1:$Z$999,MATCH("xG",PlayerStats!$B$2:$Z$2,0),0),0)</f>
        <v>0</v>
      </c>
      <c r="M440" s="32">
        <f>IFERROR(VLOOKUP(B440,PlayerStats!$B$1:$Z$999,MATCH("xG",PlayerStats!$B$2:$Z$2,0),0),0)</f>
        <v>0</v>
      </c>
      <c r="N440" s="32">
        <f>IFERROR(VLOOKUP(C440,PlayerStats!$B$1:$Z$999,MATCH("xG",PlayerStats!$B$2:$Z$2,0),0),0)</f>
        <v>0</v>
      </c>
      <c r="O440" s="32">
        <f>IFERROR(VLOOKUP(D440,PlayerStats!$B$1:$Z$999,MATCH("xG",PlayerStats!$B$2:$Z$2,0),0),0)</f>
        <v>0</v>
      </c>
      <c r="P440" s="40">
        <f t="shared" si="25"/>
        <v>0</v>
      </c>
      <c r="Q440" s="32">
        <f>IFERROR(VLOOKUP(A440,PlayerStats!$B$1:$Z$999,MATCH("xAG",PlayerStats!$B$2:$Z$2,0),0),0)</f>
        <v>0</v>
      </c>
      <c r="R440" s="32">
        <f>IFERROR(VLOOKUP(B440,PlayerStats!$B$1:$Z$999,MATCH("xAG",PlayerStats!$B$2:$Z$2,0),0),0)</f>
        <v>0</v>
      </c>
      <c r="S440" s="32">
        <f>IFERROR(VLOOKUP(C440,PlayerStats!$B$1:$Z$999,MATCH("xAG",PlayerStats!$B$2:$Z$2,0),0),0)</f>
        <v>0</v>
      </c>
      <c r="T440" s="32">
        <f>IFERROR(VLOOKUP(D440,PlayerStats!$B$1:$Z$999,MATCH("xAG",PlayerStats!$B$2:$Z$2,0),0),0)</f>
        <v>0</v>
      </c>
      <c r="U440" s="40">
        <f t="shared" si="26"/>
        <v>0</v>
      </c>
      <c r="V440" s="42">
        <f t="shared" si="27"/>
        <v>2</v>
      </c>
      <c r="X440" s="43" t="str">
        <f>API!M440&amp;" "&amp;API!V440</f>
        <v>Frederico Rodrigues de Paula Santos</v>
      </c>
      <c r="Y440" s="43">
        <f>API!AC440</f>
        <v>0</v>
      </c>
    </row>
    <row r="441" spans="1:25">
      <c r="A441" s="32" t="str">
        <f>IF([1]FINAL!A441=0,"",[1]FINAL!A441)</f>
        <v>John Fleck</v>
      </c>
      <c r="B441" s="32" t="str">
        <f>IF([1]FINAL!B441=0,"",[1]FINAL!B441)</f>
        <v>Fleck</v>
      </c>
      <c r="C441" s="32" t="str">
        <f>IF([1]FINAL!C441=0,"",[1]FINAL!C441)</f>
        <v/>
      </c>
      <c r="D441" s="32" t="str">
        <f>IF([1]FINAL!D441=0,"",[1]FINAL!D441)</f>
        <v/>
      </c>
      <c r="E441" s="43" t="str">
        <f>[1]FINAL!M441</f>
        <v>SHU</v>
      </c>
      <c r="F441" s="44">
        <f>IFERROR(VLOOKUP($E441,Table2!$B$1:$C$21,MATCH("MP",Table2!$B$1:$C$1,0),0),"")</f>
        <v>1</v>
      </c>
      <c r="G441" s="33">
        <f>IFERROR(VLOOKUP(A441,PlayingTime!$B$1:$Z$999,MATCH("Min",PlayingTime!$B$2:$Z$2,0),0),0)</f>
        <v>0</v>
      </c>
      <c r="H441" s="33">
        <f>IFERROR(VLOOKUP(B441,PlayingTime!$B$1:$Z$999,MATCH("Min",PlayingTime!$B$2:$Z$2,0),0),0)</f>
        <v>0</v>
      </c>
      <c r="I441" s="33">
        <f>IFERROR(VLOOKUP(C441,PlayingTime!$B$1:$Z$999,MATCH("Min",PlayingTime!$B$2:$Z$2,0),0),0)</f>
        <v>0</v>
      </c>
      <c r="J441" s="33">
        <f>IFERROR(VLOOKUP(D441,PlayingTime!$B$1:$Z$999,MATCH("Min",PlayingTime!$B$2:$Z$2,0),0),0)</f>
        <v>0</v>
      </c>
      <c r="K441" s="38">
        <f t="shared" si="24"/>
        <v>0</v>
      </c>
      <c r="L441" s="32">
        <f>IFERROR(VLOOKUP(A441,PlayerStats!$B$1:$Z$999,MATCH("xG",PlayerStats!$B$2:$Z$2,0),0),0)</f>
        <v>0</v>
      </c>
      <c r="M441" s="32">
        <f>IFERROR(VLOOKUP(B441,PlayerStats!$B$1:$Z$999,MATCH("xG",PlayerStats!$B$2:$Z$2,0),0),0)</f>
        <v>0</v>
      </c>
      <c r="N441" s="32">
        <f>IFERROR(VLOOKUP(C441,PlayerStats!$B$1:$Z$999,MATCH("xG",PlayerStats!$B$2:$Z$2,0),0),0)</f>
        <v>0</v>
      </c>
      <c r="O441" s="32">
        <f>IFERROR(VLOOKUP(D441,PlayerStats!$B$1:$Z$999,MATCH("xG",PlayerStats!$B$2:$Z$2,0),0),0)</f>
        <v>0</v>
      </c>
      <c r="P441" s="40">
        <f t="shared" si="25"/>
        <v>0</v>
      </c>
      <c r="Q441" s="32">
        <f>IFERROR(VLOOKUP(A441,PlayerStats!$B$1:$Z$999,MATCH("xAG",PlayerStats!$B$2:$Z$2,0),0),0)</f>
        <v>0</v>
      </c>
      <c r="R441" s="32">
        <f>IFERROR(VLOOKUP(B441,PlayerStats!$B$1:$Z$999,MATCH("xAG",PlayerStats!$B$2:$Z$2,0),0),0)</f>
        <v>0</v>
      </c>
      <c r="S441" s="32">
        <f>IFERROR(VLOOKUP(C441,PlayerStats!$B$1:$Z$999,MATCH("xAG",PlayerStats!$B$2:$Z$2,0),0),0)</f>
        <v>0</v>
      </c>
      <c r="T441" s="32">
        <f>IFERROR(VLOOKUP(D441,PlayerStats!$B$1:$Z$999,MATCH("xAG",PlayerStats!$B$2:$Z$2,0),0),0)</f>
        <v>0</v>
      </c>
      <c r="U441" s="40">
        <f t="shared" si="26"/>
        <v>0</v>
      </c>
      <c r="V441" s="42">
        <f t="shared" si="27"/>
        <v>0</v>
      </c>
      <c r="X441" s="43" t="str">
        <f>API!M441&amp;" "&amp;API!V441</f>
        <v>Alejandro Garnacho</v>
      </c>
      <c r="Y441" s="43">
        <f>API!AC441</f>
        <v>3</v>
      </c>
    </row>
    <row r="442" spans="1:25">
      <c r="A442" s="32" t="str">
        <f>IF([1]FINAL!A442=0,"",[1]FINAL!A442)</f>
        <v>Wes Foderingham</v>
      </c>
      <c r="B442" s="32" t="str">
        <f>IF([1]FINAL!B442=0,"",[1]FINAL!B442)</f>
        <v>Foderingham</v>
      </c>
      <c r="C442" s="32" t="str">
        <f>IF([1]FINAL!C442=0,"",[1]FINAL!C442)</f>
        <v/>
      </c>
      <c r="D442" s="32" t="str">
        <f>IF([1]FINAL!D442=0,"",[1]FINAL!D442)</f>
        <v/>
      </c>
      <c r="E442" s="43" t="str">
        <f>[1]FINAL!M442</f>
        <v>SHU</v>
      </c>
      <c r="F442" s="44">
        <f>IFERROR(VLOOKUP($E442,Table2!$B$1:$C$21,MATCH("MP",Table2!$B$1:$C$1,0),0),"")</f>
        <v>1</v>
      </c>
      <c r="G442" s="33">
        <f>IFERROR(VLOOKUP(A442,PlayingTime!$B$1:$Z$999,MATCH("Min",PlayingTime!$B$2:$Z$2,0),0),0)</f>
        <v>90</v>
      </c>
      <c r="H442" s="33">
        <f>IFERROR(VLOOKUP(B442,PlayingTime!$B$1:$Z$999,MATCH("Min",PlayingTime!$B$2:$Z$2,0),0),0)</f>
        <v>0</v>
      </c>
      <c r="I442" s="33">
        <f>IFERROR(VLOOKUP(C442,PlayingTime!$B$1:$Z$999,MATCH("Min",PlayingTime!$B$2:$Z$2,0),0),0)</f>
        <v>0</v>
      </c>
      <c r="J442" s="33">
        <f>IFERROR(VLOOKUP(D442,PlayingTime!$B$1:$Z$999,MATCH("Min",PlayingTime!$B$2:$Z$2,0),0),0)</f>
        <v>0</v>
      </c>
      <c r="K442" s="38">
        <f t="shared" si="24"/>
        <v>90</v>
      </c>
      <c r="L442" s="32">
        <f>IFERROR(VLOOKUP(A442,PlayerStats!$B$1:$Z$999,MATCH("xG",PlayerStats!$B$2:$Z$2,0),0),0)</f>
        <v>0</v>
      </c>
      <c r="M442" s="32">
        <f>IFERROR(VLOOKUP(B442,PlayerStats!$B$1:$Z$999,MATCH("xG",PlayerStats!$B$2:$Z$2,0),0),0)</f>
        <v>0</v>
      </c>
      <c r="N442" s="32">
        <f>IFERROR(VLOOKUP(C442,PlayerStats!$B$1:$Z$999,MATCH("xG",PlayerStats!$B$2:$Z$2,0),0),0)</f>
        <v>0</v>
      </c>
      <c r="O442" s="32">
        <f>IFERROR(VLOOKUP(D442,PlayerStats!$B$1:$Z$999,MATCH("xG",PlayerStats!$B$2:$Z$2,0),0),0)</f>
        <v>0</v>
      </c>
      <c r="P442" s="40">
        <f t="shared" si="25"/>
        <v>0</v>
      </c>
      <c r="Q442" s="32">
        <f>IFERROR(VLOOKUP(A442,PlayerStats!$B$1:$Z$999,MATCH("xAG",PlayerStats!$B$2:$Z$2,0),0),0)</f>
        <v>0</v>
      </c>
      <c r="R442" s="32">
        <f>IFERROR(VLOOKUP(B442,PlayerStats!$B$1:$Z$999,MATCH("xAG",PlayerStats!$B$2:$Z$2,0),0),0)</f>
        <v>0</v>
      </c>
      <c r="S442" s="32">
        <f>IFERROR(VLOOKUP(C442,PlayerStats!$B$1:$Z$999,MATCH("xAG",PlayerStats!$B$2:$Z$2,0),0),0)</f>
        <v>0</v>
      </c>
      <c r="T442" s="32">
        <f>IFERROR(VLOOKUP(D442,PlayerStats!$B$1:$Z$999,MATCH("xAG",PlayerStats!$B$2:$Z$2,0),0),0)</f>
        <v>0</v>
      </c>
      <c r="U442" s="40">
        <f t="shared" si="26"/>
        <v>0</v>
      </c>
      <c r="V442" s="42">
        <f t="shared" si="27"/>
        <v>4</v>
      </c>
      <c r="X442" s="43" t="str">
        <f>API!M442&amp;" "&amp;API!V442</f>
        <v>Hannibal Mejbri</v>
      </c>
      <c r="Y442" s="43">
        <f>API!AC442</f>
        <v>0</v>
      </c>
    </row>
    <row r="443" spans="1:25">
      <c r="A443" s="32" t="str">
        <f>IF([1]FINAL!A443=0,"",[1]FINAL!A443)</f>
        <v>Daniel Jebbison</v>
      </c>
      <c r="B443" s="32" t="str">
        <f>IF([1]FINAL!B443=0,"",[1]FINAL!B443)</f>
        <v>Jebbison</v>
      </c>
      <c r="C443" s="32" t="str">
        <f>IF([1]FINAL!C443=0,"",[1]FINAL!C443)</f>
        <v/>
      </c>
      <c r="D443" s="32" t="str">
        <f>IF([1]FINAL!D443=0,"",[1]FINAL!D443)</f>
        <v/>
      </c>
      <c r="E443" s="43" t="str">
        <f>[1]FINAL!M443</f>
        <v>SHU</v>
      </c>
      <c r="F443" s="44">
        <f>IFERROR(VLOOKUP($E443,Table2!$B$1:$C$21,MATCH("MP",Table2!$B$1:$C$1,0),0),"")</f>
        <v>1</v>
      </c>
      <c r="G443" s="33">
        <f>IFERROR(VLOOKUP(A443,PlayingTime!$B$1:$Z$999,MATCH("Min",PlayingTime!$B$2:$Z$2,0),0),0)</f>
        <v>0</v>
      </c>
      <c r="H443" s="33">
        <f>IFERROR(VLOOKUP(B443,PlayingTime!$B$1:$Z$999,MATCH("Min",PlayingTime!$B$2:$Z$2,0),0),0)</f>
        <v>0</v>
      </c>
      <c r="I443" s="33">
        <f>IFERROR(VLOOKUP(C443,PlayingTime!$B$1:$Z$999,MATCH("Min",PlayingTime!$B$2:$Z$2,0),0),0)</f>
        <v>0</v>
      </c>
      <c r="J443" s="33">
        <f>IFERROR(VLOOKUP(D443,PlayingTime!$B$1:$Z$999,MATCH("Min",PlayingTime!$B$2:$Z$2,0),0),0)</f>
        <v>0</v>
      </c>
      <c r="K443" s="38">
        <f t="shared" si="24"/>
        <v>0</v>
      </c>
      <c r="L443" s="32">
        <f>IFERROR(VLOOKUP(A443,PlayerStats!$B$1:$Z$999,MATCH("xG",PlayerStats!$B$2:$Z$2,0),0),0)</f>
        <v>0</v>
      </c>
      <c r="M443" s="32">
        <f>IFERROR(VLOOKUP(B443,PlayerStats!$B$1:$Z$999,MATCH("xG",PlayerStats!$B$2:$Z$2,0),0),0)</f>
        <v>0</v>
      </c>
      <c r="N443" s="32">
        <f>IFERROR(VLOOKUP(C443,PlayerStats!$B$1:$Z$999,MATCH("xG",PlayerStats!$B$2:$Z$2,0),0),0)</f>
        <v>0</v>
      </c>
      <c r="O443" s="32">
        <f>IFERROR(VLOOKUP(D443,PlayerStats!$B$1:$Z$999,MATCH("xG",PlayerStats!$B$2:$Z$2,0),0),0)</f>
        <v>0</v>
      </c>
      <c r="P443" s="40">
        <f t="shared" si="25"/>
        <v>0</v>
      </c>
      <c r="Q443" s="32">
        <f>IFERROR(VLOOKUP(A443,PlayerStats!$B$1:$Z$999,MATCH("xAG",PlayerStats!$B$2:$Z$2,0),0),0)</f>
        <v>0</v>
      </c>
      <c r="R443" s="32">
        <f>IFERROR(VLOOKUP(B443,PlayerStats!$B$1:$Z$999,MATCH("xAG",PlayerStats!$B$2:$Z$2,0),0),0)</f>
        <v>0</v>
      </c>
      <c r="S443" s="32">
        <f>IFERROR(VLOOKUP(C443,PlayerStats!$B$1:$Z$999,MATCH("xAG",PlayerStats!$B$2:$Z$2,0),0),0)</f>
        <v>0</v>
      </c>
      <c r="T443" s="32">
        <f>IFERROR(VLOOKUP(D443,PlayerStats!$B$1:$Z$999,MATCH("xAG",PlayerStats!$B$2:$Z$2,0),0),0)</f>
        <v>0</v>
      </c>
      <c r="U443" s="40">
        <f t="shared" si="26"/>
        <v>0</v>
      </c>
      <c r="V443" s="42">
        <f t="shared" si="27"/>
        <v>0</v>
      </c>
      <c r="X443" s="43" t="str">
        <f>API!M443&amp;" "&amp;API!V443</f>
        <v>Tom Heaton</v>
      </c>
      <c r="Y443" s="43">
        <f>API!AC443</f>
        <v>0</v>
      </c>
    </row>
    <row r="444" spans="1:25">
      <c r="A444" s="32" t="str">
        <f>IF([1]FINAL!A444=0,"",[1]FINAL!A444)</f>
        <v>Max Lowe</v>
      </c>
      <c r="B444" s="32" t="str">
        <f>IF([1]FINAL!B444=0,"",[1]FINAL!B444)</f>
        <v>Lowe</v>
      </c>
      <c r="C444" s="32" t="str">
        <f>IF([1]FINAL!C444=0,"",[1]FINAL!C444)</f>
        <v/>
      </c>
      <c r="D444" s="32" t="str">
        <f>IF([1]FINAL!D444=0,"",[1]FINAL!D444)</f>
        <v/>
      </c>
      <c r="E444" s="43" t="str">
        <f>[1]FINAL!M444</f>
        <v>SHU</v>
      </c>
      <c r="F444" s="44">
        <f>IFERROR(VLOOKUP($E444,Table2!$B$1:$C$21,MATCH("MP",Table2!$B$1:$C$1,0),0),"")</f>
        <v>1</v>
      </c>
      <c r="G444" s="33">
        <f>IFERROR(VLOOKUP(A444,PlayingTime!$B$1:$Z$999,MATCH("Min",PlayingTime!$B$2:$Z$2,0),0),0)</f>
        <v>79</v>
      </c>
      <c r="H444" s="33">
        <f>IFERROR(VLOOKUP(B444,PlayingTime!$B$1:$Z$999,MATCH("Min",PlayingTime!$B$2:$Z$2,0),0),0)</f>
        <v>0</v>
      </c>
      <c r="I444" s="33">
        <f>IFERROR(VLOOKUP(C444,PlayingTime!$B$1:$Z$999,MATCH("Min",PlayingTime!$B$2:$Z$2,0),0),0)</f>
        <v>0</v>
      </c>
      <c r="J444" s="33">
        <f>IFERROR(VLOOKUP(D444,PlayingTime!$B$1:$Z$999,MATCH("Min",PlayingTime!$B$2:$Z$2,0),0),0)</f>
        <v>0</v>
      </c>
      <c r="K444" s="38">
        <f t="shared" si="24"/>
        <v>79</v>
      </c>
      <c r="L444" s="32">
        <f>IFERROR(VLOOKUP(A444,PlayerStats!$B$1:$Z$999,MATCH("xG",PlayerStats!$B$2:$Z$2,0),0),0)</f>
        <v>0</v>
      </c>
      <c r="M444" s="32">
        <f>IFERROR(VLOOKUP(B444,PlayerStats!$B$1:$Z$999,MATCH("xG",PlayerStats!$B$2:$Z$2,0),0),0)</f>
        <v>0</v>
      </c>
      <c r="N444" s="32">
        <f>IFERROR(VLOOKUP(C444,PlayerStats!$B$1:$Z$999,MATCH("xG",PlayerStats!$B$2:$Z$2,0),0),0)</f>
        <v>0</v>
      </c>
      <c r="O444" s="32">
        <f>IFERROR(VLOOKUP(D444,PlayerStats!$B$1:$Z$999,MATCH("xG",PlayerStats!$B$2:$Z$2,0),0),0)</f>
        <v>0</v>
      </c>
      <c r="P444" s="40">
        <f t="shared" si="25"/>
        <v>0</v>
      </c>
      <c r="Q444" s="32">
        <f>IFERROR(VLOOKUP(A444,PlayerStats!$B$1:$Z$999,MATCH("xAG",PlayerStats!$B$2:$Z$2,0),0),0)</f>
        <v>0</v>
      </c>
      <c r="R444" s="32">
        <f>IFERROR(VLOOKUP(B444,PlayerStats!$B$1:$Z$999,MATCH("xAG",PlayerStats!$B$2:$Z$2,0),0),0)</f>
        <v>0</v>
      </c>
      <c r="S444" s="32">
        <f>IFERROR(VLOOKUP(C444,PlayerStats!$B$1:$Z$999,MATCH("xAG",PlayerStats!$B$2:$Z$2,0),0),0)</f>
        <v>0</v>
      </c>
      <c r="T444" s="32">
        <f>IFERROR(VLOOKUP(D444,PlayerStats!$B$1:$Z$999,MATCH("xAG",PlayerStats!$B$2:$Z$2,0),0),0)</f>
        <v>0</v>
      </c>
      <c r="U444" s="40">
        <f t="shared" si="26"/>
        <v>0</v>
      </c>
      <c r="V444" s="42">
        <f t="shared" si="27"/>
        <v>2</v>
      </c>
      <c r="X444" s="43" t="str">
        <f>API!M444&amp;" "&amp;API!V444</f>
        <v>Dean Henderson</v>
      </c>
      <c r="Y444" s="43">
        <f>API!AC444</f>
        <v>0</v>
      </c>
    </row>
    <row r="445" spans="1:25">
      <c r="A445" s="32" t="str">
        <f>IF([1]FINAL!A445=0,"",[1]FINAL!A445)</f>
        <v>Oliver McBurnie</v>
      </c>
      <c r="B445" s="32" t="str">
        <f>IF([1]FINAL!B445=0,"",[1]FINAL!B445)</f>
        <v>McBurnie</v>
      </c>
      <c r="C445" s="32" t="str">
        <f>IF([1]FINAL!C445=0,"",[1]FINAL!C445)</f>
        <v/>
      </c>
      <c r="D445" s="32" t="str">
        <f>IF([1]FINAL!D445=0,"",[1]FINAL!D445)</f>
        <v/>
      </c>
      <c r="E445" s="43" t="str">
        <f>[1]FINAL!M445</f>
        <v>SHU</v>
      </c>
      <c r="F445" s="44">
        <f>IFERROR(VLOOKUP($E445,Table2!$B$1:$C$21,MATCH("MP",Table2!$B$1:$C$1,0),0),"")</f>
        <v>1</v>
      </c>
      <c r="G445" s="33">
        <f>IFERROR(VLOOKUP(A445,PlayingTime!$B$1:$Z$999,MATCH("Min",PlayingTime!$B$2:$Z$2,0),0),0)</f>
        <v>0</v>
      </c>
      <c r="H445" s="33">
        <f>IFERROR(VLOOKUP(B445,PlayingTime!$B$1:$Z$999,MATCH("Min",PlayingTime!$B$2:$Z$2,0),0),0)</f>
        <v>0</v>
      </c>
      <c r="I445" s="33">
        <f>IFERROR(VLOOKUP(C445,PlayingTime!$B$1:$Z$999,MATCH("Min",PlayingTime!$B$2:$Z$2,0),0),0)</f>
        <v>0</v>
      </c>
      <c r="J445" s="33">
        <f>IFERROR(VLOOKUP(D445,PlayingTime!$B$1:$Z$999,MATCH("Min",PlayingTime!$B$2:$Z$2,0),0),0)</f>
        <v>0</v>
      </c>
      <c r="K445" s="38">
        <f t="shared" si="24"/>
        <v>0</v>
      </c>
      <c r="L445" s="32">
        <f>IFERROR(VLOOKUP(A445,PlayerStats!$B$1:$Z$999,MATCH("xG",PlayerStats!$B$2:$Z$2,0),0),0)</f>
        <v>0</v>
      </c>
      <c r="M445" s="32">
        <f>IFERROR(VLOOKUP(B445,PlayerStats!$B$1:$Z$999,MATCH("xG",PlayerStats!$B$2:$Z$2,0),0),0)</f>
        <v>0</v>
      </c>
      <c r="N445" s="32">
        <f>IFERROR(VLOOKUP(C445,PlayerStats!$B$1:$Z$999,MATCH("xG",PlayerStats!$B$2:$Z$2,0),0),0)</f>
        <v>0</v>
      </c>
      <c r="O445" s="32">
        <f>IFERROR(VLOOKUP(D445,PlayerStats!$B$1:$Z$999,MATCH("xG",PlayerStats!$B$2:$Z$2,0),0),0)</f>
        <v>0</v>
      </c>
      <c r="P445" s="40">
        <f t="shared" si="25"/>
        <v>0</v>
      </c>
      <c r="Q445" s="32">
        <f>IFERROR(VLOOKUP(A445,PlayerStats!$B$1:$Z$999,MATCH("xAG",PlayerStats!$B$2:$Z$2,0),0),0)</f>
        <v>0</v>
      </c>
      <c r="R445" s="32">
        <f>IFERROR(VLOOKUP(B445,PlayerStats!$B$1:$Z$999,MATCH("xAG",PlayerStats!$B$2:$Z$2,0),0),0)</f>
        <v>0</v>
      </c>
      <c r="S445" s="32">
        <f>IFERROR(VLOOKUP(C445,PlayerStats!$B$1:$Z$999,MATCH("xAG",PlayerStats!$B$2:$Z$2,0),0),0)</f>
        <v>0</v>
      </c>
      <c r="T445" s="32">
        <f>IFERROR(VLOOKUP(D445,PlayerStats!$B$1:$Z$999,MATCH("xAG",PlayerStats!$B$2:$Z$2,0),0),0)</f>
        <v>0</v>
      </c>
      <c r="U445" s="40">
        <f t="shared" si="26"/>
        <v>0</v>
      </c>
      <c r="V445" s="42">
        <f t="shared" si="27"/>
        <v>0</v>
      </c>
      <c r="X445" s="43" t="str">
        <f>API!M445&amp;" "&amp;API!V445</f>
        <v>Victor Lindelöf</v>
      </c>
      <c r="Y445" s="43">
        <f>API!AC445</f>
        <v>1</v>
      </c>
    </row>
    <row r="446" spans="1:25">
      <c r="A446" s="32" t="str">
        <f>IF([1]FINAL!A446=0,"",[1]FINAL!A446)</f>
        <v>Iliman Ndiaye</v>
      </c>
      <c r="B446" s="32" t="str">
        <f>IF([1]FINAL!B446=0,"",[1]FINAL!B446)</f>
        <v>Ndiaye</v>
      </c>
      <c r="C446" s="32" t="str">
        <f>IF([1]FINAL!C446=0,"",[1]FINAL!C446)</f>
        <v/>
      </c>
      <c r="D446" s="32" t="str">
        <f>IF([1]FINAL!D446=0,"",[1]FINAL!D446)</f>
        <v/>
      </c>
      <c r="E446" s="43" t="str">
        <f>[1]FINAL!M446</f>
        <v>SHU</v>
      </c>
      <c r="F446" s="44">
        <f>IFERROR(VLOOKUP($E446,Table2!$B$1:$C$21,MATCH("MP",Table2!$B$1:$C$1,0),0),"")</f>
        <v>1</v>
      </c>
      <c r="G446" s="33">
        <f>IFERROR(VLOOKUP(A446,PlayingTime!$B$1:$Z$999,MATCH("Min",PlayingTime!$B$2:$Z$2,0),0),0)</f>
        <v>0</v>
      </c>
      <c r="H446" s="33">
        <f>IFERROR(VLOOKUP(B446,PlayingTime!$B$1:$Z$999,MATCH("Min",PlayingTime!$B$2:$Z$2,0),0),0)</f>
        <v>0</v>
      </c>
      <c r="I446" s="33">
        <f>IFERROR(VLOOKUP(C446,PlayingTime!$B$1:$Z$999,MATCH("Min",PlayingTime!$B$2:$Z$2,0),0),0)</f>
        <v>0</v>
      </c>
      <c r="J446" s="33">
        <f>IFERROR(VLOOKUP(D446,PlayingTime!$B$1:$Z$999,MATCH("Min",PlayingTime!$B$2:$Z$2,0),0),0)</f>
        <v>0</v>
      </c>
      <c r="K446" s="38">
        <f t="shared" si="24"/>
        <v>0</v>
      </c>
      <c r="L446" s="32">
        <f>IFERROR(VLOOKUP(A446,PlayerStats!$B$1:$Z$999,MATCH("xG",PlayerStats!$B$2:$Z$2,0),0),0)</f>
        <v>0</v>
      </c>
      <c r="M446" s="32">
        <f>IFERROR(VLOOKUP(B446,PlayerStats!$B$1:$Z$999,MATCH("xG",PlayerStats!$B$2:$Z$2,0),0),0)</f>
        <v>0</v>
      </c>
      <c r="N446" s="32">
        <f>IFERROR(VLOOKUP(C446,PlayerStats!$B$1:$Z$999,MATCH("xG",PlayerStats!$B$2:$Z$2,0),0),0)</f>
        <v>0</v>
      </c>
      <c r="O446" s="32">
        <f>IFERROR(VLOOKUP(D446,PlayerStats!$B$1:$Z$999,MATCH("xG",PlayerStats!$B$2:$Z$2,0),0),0)</f>
        <v>0</v>
      </c>
      <c r="P446" s="40">
        <f t="shared" si="25"/>
        <v>0</v>
      </c>
      <c r="Q446" s="32">
        <f>IFERROR(VLOOKUP(A446,PlayerStats!$B$1:$Z$999,MATCH("xAG",PlayerStats!$B$2:$Z$2,0),0),0)</f>
        <v>0</v>
      </c>
      <c r="R446" s="32">
        <f>IFERROR(VLOOKUP(B446,PlayerStats!$B$1:$Z$999,MATCH("xAG",PlayerStats!$B$2:$Z$2,0),0),0)</f>
        <v>0</v>
      </c>
      <c r="S446" s="32">
        <f>IFERROR(VLOOKUP(C446,PlayerStats!$B$1:$Z$999,MATCH("xAG",PlayerStats!$B$2:$Z$2,0),0),0)</f>
        <v>0</v>
      </c>
      <c r="T446" s="32">
        <f>IFERROR(VLOOKUP(D446,PlayerStats!$B$1:$Z$999,MATCH("xAG",PlayerStats!$B$2:$Z$2,0),0),0)</f>
        <v>0</v>
      </c>
      <c r="U446" s="40">
        <f t="shared" si="26"/>
        <v>0</v>
      </c>
      <c r="V446" s="42">
        <f t="shared" si="27"/>
        <v>0</v>
      </c>
      <c r="X446" s="43" t="str">
        <f>API!M446&amp;" "&amp;API!V446</f>
        <v>Harry Maguire</v>
      </c>
      <c r="Y446" s="43">
        <f>API!AC446</f>
        <v>0</v>
      </c>
    </row>
    <row r="447" spans="1:25">
      <c r="A447" s="32" t="str">
        <f>IF([1]FINAL!A447=0,"",[1]FINAL!A447)</f>
        <v>Rhys Norrington-Davies</v>
      </c>
      <c r="B447" s="32" t="str">
        <f>IF([1]FINAL!B447=0,"",[1]FINAL!B447)</f>
        <v>Norrington-Davies</v>
      </c>
      <c r="C447" s="32" t="str">
        <f>IF([1]FINAL!C447=0,"",[1]FINAL!C447)</f>
        <v/>
      </c>
      <c r="D447" s="32" t="str">
        <f>IF([1]FINAL!D447=0,"",[1]FINAL!D447)</f>
        <v/>
      </c>
      <c r="E447" s="43" t="str">
        <f>[1]FINAL!M447</f>
        <v>SHU</v>
      </c>
      <c r="F447" s="44">
        <f>IFERROR(VLOOKUP($E447,Table2!$B$1:$C$21,MATCH("MP",Table2!$B$1:$C$1,0),0),"")</f>
        <v>1</v>
      </c>
      <c r="G447" s="33">
        <f>IFERROR(VLOOKUP(A447,PlayingTime!$B$1:$Z$999,MATCH("Min",PlayingTime!$B$2:$Z$2,0),0),0)</f>
        <v>0</v>
      </c>
      <c r="H447" s="33">
        <f>IFERROR(VLOOKUP(B447,PlayingTime!$B$1:$Z$999,MATCH("Min",PlayingTime!$B$2:$Z$2,0),0),0)</f>
        <v>0</v>
      </c>
      <c r="I447" s="33">
        <f>IFERROR(VLOOKUP(C447,PlayingTime!$B$1:$Z$999,MATCH("Min",PlayingTime!$B$2:$Z$2,0),0),0)</f>
        <v>0</v>
      </c>
      <c r="J447" s="33">
        <f>IFERROR(VLOOKUP(D447,PlayingTime!$B$1:$Z$999,MATCH("Min",PlayingTime!$B$2:$Z$2,0),0),0)</f>
        <v>0</v>
      </c>
      <c r="K447" s="38">
        <f t="shared" si="24"/>
        <v>0</v>
      </c>
      <c r="L447" s="32">
        <f>IFERROR(VLOOKUP(A447,PlayerStats!$B$1:$Z$999,MATCH("xG",PlayerStats!$B$2:$Z$2,0),0),0)</f>
        <v>0</v>
      </c>
      <c r="M447" s="32">
        <f>IFERROR(VLOOKUP(B447,PlayerStats!$B$1:$Z$999,MATCH("xG",PlayerStats!$B$2:$Z$2,0),0),0)</f>
        <v>0</v>
      </c>
      <c r="N447" s="32">
        <f>IFERROR(VLOOKUP(C447,PlayerStats!$B$1:$Z$999,MATCH("xG",PlayerStats!$B$2:$Z$2,0),0),0)</f>
        <v>0</v>
      </c>
      <c r="O447" s="32">
        <f>IFERROR(VLOOKUP(D447,PlayerStats!$B$1:$Z$999,MATCH("xG",PlayerStats!$B$2:$Z$2,0),0),0)</f>
        <v>0</v>
      </c>
      <c r="P447" s="40">
        <f t="shared" si="25"/>
        <v>0</v>
      </c>
      <c r="Q447" s="32">
        <f>IFERROR(VLOOKUP(A447,PlayerStats!$B$1:$Z$999,MATCH("xAG",PlayerStats!$B$2:$Z$2,0),0),0)</f>
        <v>0</v>
      </c>
      <c r="R447" s="32">
        <f>IFERROR(VLOOKUP(B447,PlayerStats!$B$1:$Z$999,MATCH("xAG",PlayerStats!$B$2:$Z$2,0),0),0)</f>
        <v>0</v>
      </c>
      <c r="S447" s="32">
        <f>IFERROR(VLOOKUP(C447,PlayerStats!$B$1:$Z$999,MATCH("xAG",PlayerStats!$B$2:$Z$2,0),0),0)</f>
        <v>0</v>
      </c>
      <c r="T447" s="32">
        <f>IFERROR(VLOOKUP(D447,PlayerStats!$B$1:$Z$999,MATCH("xAG",PlayerStats!$B$2:$Z$2,0),0),0)</f>
        <v>0</v>
      </c>
      <c r="U447" s="40">
        <f t="shared" si="26"/>
        <v>0</v>
      </c>
      <c r="V447" s="42">
        <f t="shared" si="27"/>
        <v>0</v>
      </c>
      <c r="X447" s="43" t="str">
        <f>API!M447&amp;" "&amp;API!V447</f>
        <v>Kobbie Mainoo</v>
      </c>
      <c r="Y447" s="43">
        <f>API!AC447</f>
        <v>0</v>
      </c>
    </row>
    <row r="448" spans="1:25">
      <c r="A448" s="32" t="str">
        <f>IF([1]FINAL!A448=0,"",[1]FINAL!A448)</f>
        <v>Oliver Norwood</v>
      </c>
      <c r="B448" s="32" t="str">
        <f>IF([1]FINAL!B448=0,"",[1]FINAL!B448)</f>
        <v>Norwood</v>
      </c>
      <c r="C448" s="32" t="str">
        <f>IF([1]FINAL!C448=0,"",[1]FINAL!C448)</f>
        <v/>
      </c>
      <c r="D448" s="32" t="str">
        <f>IF([1]FINAL!D448=0,"",[1]FINAL!D448)</f>
        <v/>
      </c>
      <c r="E448" s="43" t="str">
        <f>[1]FINAL!M448</f>
        <v>SHU</v>
      </c>
      <c r="F448" s="44">
        <f>IFERROR(VLOOKUP($E448,Table2!$B$1:$C$21,MATCH("MP",Table2!$B$1:$C$1,0),0),"")</f>
        <v>1</v>
      </c>
      <c r="G448" s="33">
        <f>IFERROR(VLOOKUP(A448,PlayingTime!$B$1:$Z$999,MATCH("Min",PlayingTime!$B$2:$Z$2,0),0),0)</f>
        <v>90</v>
      </c>
      <c r="H448" s="33">
        <f>IFERROR(VLOOKUP(B448,PlayingTime!$B$1:$Z$999,MATCH("Min",PlayingTime!$B$2:$Z$2,0),0),0)</f>
        <v>0</v>
      </c>
      <c r="I448" s="33">
        <f>IFERROR(VLOOKUP(C448,PlayingTime!$B$1:$Z$999,MATCH("Min",PlayingTime!$B$2:$Z$2,0),0),0)</f>
        <v>0</v>
      </c>
      <c r="J448" s="33">
        <f>IFERROR(VLOOKUP(D448,PlayingTime!$B$1:$Z$999,MATCH("Min",PlayingTime!$B$2:$Z$2,0),0),0)</f>
        <v>0</v>
      </c>
      <c r="K448" s="38">
        <f t="shared" si="24"/>
        <v>90</v>
      </c>
      <c r="L448" s="32">
        <f>IFERROR(VLOOKUP(A448,PlayerStats!$B$1:$Z$999,MATCH("xG",PlayerStats!$B$2:$Z$2,0),0),0)</f>
        <v>0</v>
      </c>
      <c r="M448" s="32">
        <f>IFERROR(VLOOKUP(B448,PlayerStats!$B$1:$Z$999,MATCH("xG",PlayerStats!$B$2:$Z$2,0),0),0)</f>
        <v>0</v>
      </c>
      <c r="N448" s="32">
        <f>IFERROR(VLOOKUP(C448,PlayerStats!$B$1:$Z$999,MATCH("xG",PlayerStats!$B$2:$Z$2,0),0),0)</f>
        <v>0</v>
      </c>
      <c r="O448" s="32">
        <f>IFERROR(VLOOKUP(D448,PlayerStats!$B$1:$Z$999,MATCH("xG",PlayerStats!$B$2:$Z$2,0),0),0)</f>
        <v>0</v>
      </c>
      <c r="P448" s="40">
        <f t="shared" si="25"/>
        <v>0</v>
      </c>
      <c r="Q448" s="32">
        <f>IFERROR(VLOOKUP(A448,PlayerStats!$B$1:$Z$999,MATCH("xAG",PlayerStats!$B$2:$Z$2,0),0),0)</f>
        <v>0.1</v>
      </c>
      <c r="R448" s="32">
        <f>IFERROR(VLOOKUP(B448,PlayerStats!$B$1:$Z$999,MATCH("xAG",PlayerStats!$B$2:$Z$2,0),0),0)</f>
        <v>0</v>
      </c>
      <c r="S448" s="32">
        <f>IFERROR(VLOOKUP(C448,PlayerStats!$B$1:$Z$999,MATCH("xAG",PlayerStats!$B$2:$Z$2,0),0),0)</f>
        <v>0</v>
      </c>
      <c r="T448" s="32">
        <f>IFERROR(VLOOKUP(D448,PlayerStats!$B$1:$Z$999,MATCH("xAG",PlayerStats!$B$2:$Z$2,0),0),0)</f>
        <v>0</v>
      </c>
      <c r="U448" s="40">
        <f t="shared" si="26"/>
        <v>0.1</v>
      </c>
      <c r="V448" s="42">
        <f t="shared" si="27"/>
        <v>2</v>
      </c>
      <c r="X448" s="43" t="str">
        <f>API!M448&amp;" "&amp;API!V448</f>
        <v>Tyrell Malacia</v>
      </c>
      <c r="Y448" s="43">
        <f>API!AC448</f>
        <v>0</v>
      </c>
    </row>
    <row r="449" spans="1:25">
      <c r="A449" s="32" t="str">
        <f>IF([1]FINAL!A449=0,"",[1]FINAL!A449)</f>
        <v>Ben Osborn</v>
      </c>
      <c r="B449" s="32" t="str">
        <f>IF([1]FINAL!B449=0,"",[1]FINAL!B449)</f>
        <v>Osborn</v>
      </c>
      <c r="C449" s="32" t="str">
        <f>IF([1]FINAL!C449=0,"",[1]FINAL!C449)</f>
        <v/>
      </c>
      <c r="D449" s="32" t="str">
        <f>IF([1]FINAL!D449=0,"",[1]FINAL!D449)</f>
        <v/>
      </c>
      <c r="E449" s="43" t="str">
        <f>[1]FINAL!M449</f>
        <v>SHU</v>
      </c>
      <c r="F449" s="44">
        <f>IFERROR(VLOOKUP($E449,Table2!$B$1:$C$21,MATCH("MP",Table2!$B$1:$C$1,0),0),"")</f>
        <v>1</v>
      </c>
      <c r="G449" s="33">
        <f>IFERROR(VLOOKUP(A449,PlayingTime!$B$1:$Z$999,MATCH("Min",PlayingTime!$B$2:$Z$2,0),0),0)</f>
        <v>86</v>
      </c>
      <c r="H449" s="33">
        <f>IFERROR(VLOOKUP(B449,PlayingTime!$B$1:$Z$999,MATCH("Min",PlayingTime!$B$2:$Z$2,0),0),0)</f>
        <v>0</v>
      </c>
      <c r="I449" s="33">
        <f>IFERROR(VLOOKUP(C449,PlayingTime!$B$1:$Z$999,MATCH("Min",PlayingTime!$B$2:$Z$2,0),0),0)</f>
        <v>0</v>
      </c>
      <c r="J449" s="33">
        <f>IFERROR(VLOOKUP(D449,PlayingTime!$B$1:$Z$999,MATCH("Min",PlayingTime!$B$2:$Z$2,0),0),0)</f>
        <v>0</v>
      </c>
      <c r="K449" s="38">
        <f t="shared" si="24"/>
        <v>86</v>
      </c>
      <c r="L449" s="32">
        <f>IFERROR(VLOOKUP(A449,PlayerStats!$B$1:$Z$999,MATCH("xG",PlayerStats!$B$2:$Z$2,0),0),0)</f>
        <v>0.1</v>
      </c>
      <c r="M449" s="32">
        <f>IFERROR(VLOOKUP(B449,PlayerStats!$B$1:$Z$999,MATCH("xG",PlayerStats!$B$2:$Z$2,0),0),0)</f>
        <v>0</v>
      </c>
      <c r="N449" s="32">
        <f>IFERROR(VLOOKUP(C449,PlayerStats!$B$1:$Z$999,MATCH("xG",PlayerStats!$B$2:$Z$2,0),0),0)</f>
        <v>0</v>
      </c>
      <c r="O449" s="32">
        <f>IFERROR(VLOOKUP(D449,PlayerStats!$B$1:$Z$999,MATCH("xG",PlayerStats!$B$2:$Z$2,0),0),0)</f>
        <v>0</v>
      </c>
      <c r="P449" s="40">
        <f t="shared" si="25"/>
        <v>0.1</v>
      </c>
      <c r="Q449" s="32">
        <f>IFERROR(VLOOKUP(A449,PlayerStats!$B$1:$Z$999,MATCH("xAG",PlayerStats!$B$2:$Z$2,0),0),0)</f>
        <v>0</v>
      </c>
      <c r="R449" s="32">
        <f>IFERROR(VLOOKUP(B449,PlayerStats!$B$1:$Z$999,MATCH("xAG",PlayerStats!$B$2:$Z$2,0),0),0)</f>
        <v>0</v>
      </c>
      <c r="S449" s="32">
        <f>IFERROR(VLOOKUP(C449,PlayerStats!$B$1:$Z$999,MATCH("xAG",PlayerStats!$B$2:$Z$2,0),0),0)</f>
        <v>0</v>
      </c>
      <c r="T449" s="32">
        <f>IFERROR(VLOOKUP(D449,PlayerStats!$B$1:$Z$999,MATCH("xAG",PlayerStats!$B$2:$Z$2,0),0),0)</f>
        <v>0</v>
      </c>
      <c r="U449" s="40">
        <f t="shared" si="26"/>
        <v>0</v>
      </c>
      <c r="V449" s="42">
        <f t="shared" si="27"/>
        <v>2</v>
      </c>
      <c r="X449" s="43" t="str">
        <f>API!M449&amp;" "&amp;API!V449</f>
        <v>Anthony Martial</v>
      </c>
      <c r="Y449" s="43">
        <f>API!AC449</f>
        <v>0</v>
      </c>
    </row>
    <row r="450" spans="1:25">
      <c r="A450" s="32" t="str">
        <f>IF([1]FINAL!A450=0,"",[1]FINAL!A450)</f>
        <v>William Osula</v>
      </c>
      <c r="B450" s="32" t="str">
        <f>IF([1]FINAL!B450=0,"",[1]FINAL!B450)</f>
        <v>Osula</v>
      </c>
      <c r="C450" s="32" t="str">
        <f>IF([1]FINAL!C450=0,"",[1]FINAL!C450)</f>
        <v/>
      </c>
      <c r="D450" s="32" t="str">
        <f>IF([1]FINAL!D450=0,"",[1]FINAL!D450)</f>
        <v/>
      </c>
      <c r="E450" s="43" t="str">
        <f>[1]FINAL!M450</f>
        <v>SHU</v>
      </c>
      <c r="F450" s="44">
        <f>IFERROR(VLOOKUP($E450,Table2!$B$1:$C$21,MATCH("MP",Table2!$B$1:$C$1,0),0),"")</f>
        <v>1</v>
      </c>
      <c r="G450" s="33">
        <f>IFERROR(VLOOKUP(A450,PlayingTime!$B$1:$Z$999,MATCH("Min",PlayingTime!$B$2:$Z$2,0),0),0)</f>
        <v>90</v>
      </c>
      <c r="H450" s="33">
        <f>IFERROR(VLOOKUP(B450,PlayingTime!$B$1:$Z$999,MATCH("Min",PlayingTime!$B$2:$Z$2,0),0),0)</f>
        <v>0</v>
      </c>
      <c r="I450" s="33">
        <f>IFERROR(VLOOKUP(C450,PlayingTime!$B$1:$Z$999,MATCH("Min",PlayingTime!$B$2:$Z$2,0),0),0)</f>
        <v>0</v>
      </c>
      <c r="J450" s="33">
        <f>IFERROR(VLOOKUP(D450,PlayingTime!$B$1:$Z$999,MATCH("Min",PlayingTime!$B$2:$Z$2,0),0),0)</f>
        <v>0</v>
      </c>
      <c r="K450" s="38">
        <f t="shared" si="24"/>
        <v>90</v>
      </c>
      <c r="L450" s="32">
        <f>IFERROR(VLOOKUP(A450,PlayerStats!$B$1:$Z$999,MATCH("xG",PlayerStats!$B$2:$Z$2,0),0),0)</f>
        <v>0.2</v>
      </c>
      <c r="M450" s="32">
        <f>IFERROR(VLOOKUP(B450,PlayerStats!$B$1:$Z$999,MATCH("xG",PlayerStats!$B$2:$Z$2,0),0),0)</f>
        <v>0</v>
      </c>
      <c r="N450" s="32">
        <f>IFERROR(VLOOKUP(C450,PlayerStats!$B$1:$Z$999,MATCH("xG",PlayerStats!$B$2:$Z$2,0),0),0)</f>
        <v>0</v>
      </c>
      <c r="O450" s="32">
        <f>IFERROR(VLOOKUP(D450,PlayerStats!$B$1:$Z$999,MATCH("xG",PlayerStats!$B$2:$Z$2,0),0),0)</f>
        <v>0</v>
      </c>
      <c r="P450" s="40">
        <f t="shared" si="25"/>
        <v>0.2</v>
      </c>
      <c r="Q450" s="32">
        <f>IFERROR(VLOOKUP(A450,PlayerStats!$B$1:$Z$999,MATCH("xAG",PlayerStats!$B$2:$Z$2,0),0),0)</f>
        <v>0</v>
      </c>
      <c r="R450" s="32">
        <f>IFERROR(VLOOKUP(B450,PlayerStats!$B$1:$Z$999,MATCH("xAG",PlayerStats!$B$2:$Z$2,0),0),0)</f>
        <v>0</v>
      </c>
      <c r="S450" s="32">
        <f>IFERROR(VLOOKUP(C450,PlayerStats!$B$1:$Z$999,MATCH("xAG",PlayerStats!$B$2:$Z$2,0),0),0)</f>
        <v>0</v>
      </c>
      <c r="T450" s="32">
        <f>IFERROR(VLOOKUP(D450,PlayerStats!$B$1:$Z$999,MATCH("xAG",PlayerStats!$B$2:$Z$2,0),0),0)</f>
        <v>0</v>
      </c>
      <c r="U450" s="40">
        <f t="shared" si="26"/>
        <v>0</v>
      </c>
      <c r="V450" s="42">
        <f t="shared" si="27"/>
        <v>1</v>
      </c>
      <c r="X450" s="43" t="str">
        <f>API!M450&amp;" "&amp;API!V450</f>
        <v>Lisandro Martínez</v>
      </c>
      <c r="Y450" s="43">
        <f>API!AC450</f>
        <v>0</v>
      </c>
    </row>
    <row r="451" spans="1:25">
      <c r="A451" s="32" t="str">
        <f>IF([1]FINAL!A451=0,"",[1]FINAL!A451)</f>
        <v>Jack Robinson</v>
      </c>
      <c r="B451" s="32" t="str">
        <f>IF([1]FINAL!B451=0,"",[1]FINAL!B451)</f>
        <v>Robinson</v>
      </c>
      <c r="C451" s="32" t="str">
        <f>IF([1]FINAL!C451=0,"",[1]FINAL!C451)</f>
        <v/>
      </c>
      <c r="D451" s="32" t="str">
        <f>IF([1]FINAL!D451=0,"",[1]FINAL!D451)</f>
        <v/>
      </c>
      <c r="E451" s="43" t="str">
        <f>[1]FINAL!M451</f>
        <v>SHU</v>
      </c>
      <c r="F451" s="44">
        <f>IFERROR(VLOOKUP($E451,Table2!$B$1:$C$21,MATCH("MP",Table2!$B$1:$C$1,0),0),"")</f>
        <v>1</v>
      </c>
      <c r="G451" s="33">
        <f>IFERROR(VLOOKUP(A451,PlayingTime!$B$1:$Z$999,MATCH("Min",PlayingTime!$B$2:$Z$2,0),0),0)</f>
        <v>79</v>
      </c>
      <c r="H451" s="33">
        <f>IFERROR(VLOOKUP(B451,PlayingTime!$B$1:$Z$999,MATCH("Min",PlayingTime!$B$2:$Z$2,0),0),0)</f>
        <v>0</v>
      </c>
      <c r="I451" s="33">
        <f>IFERROR(VLOOKUP(C451,PlayingTime!$B$1:$Z$999,MATCH("Min",PlayingTime!$B$2:$Z$2,0),0),0)</f>
        <v>0</v>
      </c>
      <c r="J451" s="33">
        <f>IFERROR(VLOOKUP(D451,PlayingTime!$B$1:$Z$999,MATCH("Min",PlayingTime!$B$2:$Z$2,0),0),0)</f>
        <v>0</v>
      </c>
      <c r="K451" s="38">
        <f t="shared" ref="K451:K514" si="28">G451+H451+I451+J451</f>
        <v>79</v>
      </c>
      <c r="L451" s="32">
        <f>IFERROR(VLOOKUP(A451,PlayerStats!$B$1:$Z$999,MATCH("xG",PlayerStats!$B$2:$Z$2,0),0),0)</f>
        <v>0</v>
      </c>
      <c r="M451" s="32">
        <f>IFERROR(VLOOKUP(B451,PlayerStats!$B$1:$Z$999,MATCH("xG",PlayerStats!$B$2:$Z$2,0),0),0)</f>
        <v>0</v>
      </c>
      <c r="N451" s="32">
        <f>IFERROR(VLOOKUP(C451,PlayerStats!$B$1:$Z$999,MATCH("xG",PlayerStats!$B$2:$Z$2,0),0),0)</f>
        <v>0</v>
      </c>
      <c r="O451" s="32">
        <f>IFERROR(VLOOKUP(D451,PlayerStats!$B$1:$Z$999,MATCH("xG",PlayerStats!$B$2:$Z$2,0),0),0)</f>
        <v>0</v>
      </c>
      <c r="P451" s="40">
        <f t="shared" ref="P451:P514" si="29">L451+M451+N451+O451</f>
        <v>0</v>
      </c>
      <c r="Q451" s="32">
        <f>IFERROR(VLOOKUP(A451,PlayerStats!$B$1:$Z$999,MATCH("xAG",PlayerStats!$B$2:$Z$2,0),0),0)</f>
        <v>0</v>
      </c>
      <c r="R451" s="32">
        <f>IFERROR(VLOOKUP(B451,PlayerStats!$B$1:$Z$999,MATCH("xAG",PlayerStats!$B$2:$Z$2,0),0),0)</f>
        <v>0</v>
      </c>
      <c r="S451" s="32">
        <f>IFERROR(VLOOKUP(C451,PlayerStats!$B$1:$Z$999,MATCH("xAG",PlayerStats!$B$2:$Z$2,0),0),0)</f>
        <v>0</v>
      </c>
      <c r="T451" s="32">
        <f>IFERROR(VLOOKUP(D451,PlayerStats!$B$1:$Z$999,MATCH("xAG",PlayerStats!$B$2:$Z$2,0),0),0)</f>
        <v>0</v>
      </c>
      <c r="U451" s="40">
        <f t="shared" ref="U451:U514" si="30">Q451+R451+S451+T451</f>
        <v>0</v>
      </c>
      <c r="V451" s="42">
        <f t="shared" ref="V451:V514" si="31">IFERROR(VLOOKUP(A451,$X$1:$Y$1000,MATCH("total_points",$X$1:$Y$1,0),0),"")</f>
        <v>2</v>
      </c>
      <c r="X451" s="43" t="str">
        <f>API!M451&amp;" "&amp;API!V451</f>
        <v>Scott McTominay</v>
      </c>
      <c r="Y451" s="43">
        <f>API!AC451</f>
        <v>1</v>
      </c>
    </row>
    <row r="452" spans="1:25">
      <c r="A452" s="32" t="str">
        <f>IF([1]FINAL!A452=0,"",[1]FINAL!A452)</f>
        <v>Anis Slimane</v>
      </c>
      <c r="B452" s="32" t="str">
        <f>IF([1]FINAL!B452=0,"",[1]FINAL!B452)</f>
        <v>Slimane</v>
      </c>
      <c r="C452" s="32" t="str">
        <f>IF([1]FINAL!C452=0,"",[1]FINAL!C452)</f>
        <v/>
      </c>
      <c r="D452" s="32" t="str">
        <f>IF([1]FINAL!D452=0,"",[1]FINAL!D452)</f>
        <v/>
      </c>
      <c r="E452" s="43" t="str">
        <f>[1]FINAL!M452</f>
        <v>SHU</v>
      </c>
      <c r="F452" s="44">
        <f>IFERROR(VLOOKUP($E452,Table2!$B$1:$C$21,MATCH("MP",Table2!$B$1:$C$1,0),0),"")</f>
        <v>1</v>
      </c>
      <c r="G452" s="33">
        <f>IFERROR(VLOOKUP(A452,PlayingTime!$B$1:$Z$999,MATCH("Min",PlayingTime!$B$2:$Z$2,0),0),0)</f>
        <v>0</v>
      </c>
      <c r="H452" s="33">
        <f>IFERROR(VLOOKUP(B452,PlayingTime!$B$1:$Z$999,MATCH("Min",PlayingTime!$B$2:$Z$2,0),0),0)</f>
        <v>0</v>
      </c>
      <c r="I452" s="33">
        <f>IFERROR(VLOOKUP(C452,PlayingTime!$B$1:$Z$999,MATCH("Min",PlayingTime!$B$2:$Z$2,0),0),0)</f>
        <v>0</v>
      </c>
      <c r="J452" s="33">
        <f>IFERROR(VLOOKUP(D452,PlayingTime!$B$1:$Z$999,MATCH("Min",PlayingTime!$B$2:$Z$2,0),0),0)</f>
        <v>0</v>
      </c>
      <c r="K452" s="38">
        <f t="shared" si="28"/>
        <v>0</v>
      </c>
      <c r="L452" s="32">
        <f>IFERROR(VLOOKUP(A452,PlayerStats!$B$1:$Z$999,MATCH("xG",PlayerStats!$B$2:$Z$2,0),0),0)</f>
        <v>0</v>
      </c>
      <c r="M452" s="32">
        <f>IFERROR(VLOOKUP(B452,PlayerStats!$B$1:$Z$999,MATCH("xG",PlayerStats!$B$2:$Z$2,0),0),0)</f>
        <v>0</v>
      </c>
      <c r="N452" s="32">
        <f>IFERROR(VLOOKUP(C452,PlayerStats!$B$1:$Z$999,MATCH("xG",PlayerStats!$B$2:$Z$2,0),0),0)</f>
        <v>0</v>
      </c>
      <c r="O452" s="32">
        <f>IFERROR(VLOOKUP(D452,PlayerStats!$B$1:$Z$999,MATCH("xG",PlayerStats!$B$2:$Z$2,0),0),0)</f>
        <v>0</v>
      </c>
      <c r="P452" s="40">
        <f t="shared" si="29"/>
        <v>0</v>
      </c>
      <c r="Q452" s="32">
        <f>IFERROR(VLOOKUP(A452,PlayerStats!$B$1:$Z$999,MATCH("xAG",PlayerStats!$B$2:$Z$2,0),0),0)</f>
        <v>0</v>
      </c>
      <c r="R452" s="32">
        <f>IFERROR(VLOOKUP(B452,PlayerStats!$B$1:$Z$999,MATCH("xAG",PlayerStats!$B$2:$Z$2,0),0),0)</f>
        <v>0</v>
      </c>
      <c r="S452" s="32">
        <f>IFERROR(VLOOKUP(C452,PlayerStats!$B$1:$Z$999,MATCH("xAG",PlayerStats!$B$2:$Z$2,0),0),0)</f>
        <v>0</v>
      </c>
      <c r="T452" s="32">
        <f>IFERROR(VLOOKUP(D452,PlayerStats!$B$1:$Z$999,MATCH("xAG",PlayerStats!$B$2:$Z$2,0),0),0)</f>
        <v>0</v>
      </c>
      <c r="U452" s="40">
        <f t="shared" si="30"/>
        <v>0</v>
      </c>
      <c r="V452" s="42">
        <f t="shared" si="31"/>
        <v>0</v>
      </c>
      <c r="X452" s="43" t="str">
        <f>API!M452&amp;" "&amp;API!V452</f>
        <v>Teden Mengi</v>
      </c>
      <c r="Y452" s="43">
        <f>API!AC452</f>
        <v>0</v>
      </c>
    </row>
    <row r="453" spans="1:25">
      <c r="A453" s="32" t="str">
        <f>IF([1]FINAL!A453=0,"",[1]FINAL!A453)</f>
        <v>Yasser Larouci</v>
      </c>
      <c r="B453" s="32" t="str">
        <f>IF([1]FINAL!B453=0,"",[1]FINAL!B453)</f>
        <v>Larouci</v>
      </c>
      <c r="C453" s="32" t="str">
        <f>IF([1]FINAL!C453=0,"",[1]FINAL!C453)</f>
        <v/>
      </c>
      <c r="D453" s="32" t="str">
        <f>IF([1]FINAL!D453=0,"",[1]FINAL!D453)</f>
        <v/>
      </c>
      <c r="E453" s="43" t="str">
        <f>[1]FINAL!M453</f>
        <v>SHU</v>
      </c>
      <c r="F453" s="44">
        <f>IFERROR(VLOOKUP($E453,Table2!$B$1:$C$21,MATCH("MP",Table2!$B$1:$C$1,0),0),"")</f>
        <v>1</v>
      </c>
      <c r="G453" s="33">
        <f>IFERROR(VLOOKUP(A453,PlayingTime!$B$1:$Z$999,MATCH("Min",PlayingTime!$B$2:$Z$2,0),0),0)</f>
        <v>11</v>
      </c>
      <c r="H453" s="33">
        <f>IFERROR(VLOOKUP(B453,PlayingTime!$B$1:$Z$999,MATCH("Min",PlayingTime!$B$2:$Z$2,0),0),0)</f>
        <v>0</v>
      </c>
      <c r="I453" s="33">
        <f>IFERROR(VLOOKUP(C453,PlayingTime!$B$1:$Z$999,MATCH("Min",PlayingTime!$B$2:$Z$2,0),0),0)</f>
        <v>0</v>
      </c>
      <c r="J453" s="33">
        <f>IFERROR(VLOOKUP(D453,PlayingTime!$B$1:$Z$999,MATCH("Min",PlayingTime!$B$2:$Z$2,0),0),0)</f>
        <v>0</v>
      </c>
      <c r="K453" s="38">
        <f t="shared" si="28"/>
        <v>11</v>
      </c>
      <c r="L453" s="32">
        <f>IFERROR(VLOOKUP(A453,PlayerStats!$B$1:$Z$999,MATCH("xG",PlayerStats!$B$2:$Z$2,0),0),0)</f>
        <v>0</v>
      </c>
      <c r="M453" s="32">
        <f>IFERROR(VLOOKUP(B453,PlayerStats!$B$1:$Z$999,MATCH("xG",PlayerStats!$B$2:$Z$2,0),0),0)</f>
        <v>0</v>
      </c>
      <c r="N453" s="32">
        <f>IFERROR(VLOOKUP(C453,PlayerStats!$B$1:$Z$999,MATCH("xG",PlayerStats!$B$2:$Z$2,0),0),0)</f>
        <v>0</v>
      </c>
      <c r="O453" s="32">
        <f>IFERROR(VLOOKUP(D453,PlayerStats!$B$1:$Z$999,MATCH("xG",PlayerStats!$B$2:$Z$2,0),0),0)</f>
        <v>0</v>
      </c>
      <c r="P453" s="40">
        <f t="shared" si="29"/>
        <v>0</v>
      </c>
      <c r="Q453" s="32">
        <f>IFERROR(VLOOKUP(A453,PlayerStats!$B$1:$Z$999,MATCH("xAG",PlayerStats!$B$2:$Z$2,0),0),0)</f>
        <v>0</v>
      </c>
      <c r="R453" s="32">
        <f>IFERROR(VLOOKUP(B453,PlayerStats!$B$1:$Z$999,MATCH("xAG",PlayerStats!$B$2:$Z$2,0),0),0)</f>
        <v>0</v>
      </c>
      <c r="S453" s="32">
        <f>IFERROR(VLOOKUP(C453,PlayerStats!$B$1:$Z$999,MATCH("xAG",PlayerStats!$B$2:$Z$2,0),0),0)</f>
        <v>0</v>
      </c>
      <c r="T453" s="32">
        <f>IFERROR(VLOOKUP(D453,PlayerStats!$B$1:$Z$999,MATCH("xAG",PlayerStats!$B$2:$Z$2,0),0),0)</f>
        <v>0</v>
      </c>
      <c r="U453" s="40">
        <f t="shared" si="30"/>
        <v>0</v>
      </c>
      <c r="V453" s="42">
        <f t="shared" si="31"/>
        <v>1</v>
      </c>
      <c r="X453" s="43" t="str">
        <f>API!M453&amp;" "&amp;API!V453</f>
        <v>Facundo Pellistri Rebollo</v>
      </c>
      <c r="Y453" s="43">
        <f>API!AC453</f>
        <v>1</v>
      </c>
    </row>
    <row r="454" spans="1:25">
      <c r="A454" s="32" t="str">
        <f>IF([1]FINAL!A454=0,"",[1]FINAL!A454)</f>
        <v>Bénie Traoré</v>
      </c>
      <c r="B454" s="32" t="str">
        <f>IF([1]FINAL!B454=0,"",[1]FINAL!B454)</f>
        <v>T.Bénie</v>
      </c>
      <c r="C454" s="32" t="str">
        <f>IF([1]FINAL!C454=0,"",[1]FINAL!C454)</f>
        <v/>
      </c>
      <c r="D454" s="32" t="str">
        <f>IF([1]FINAL!D454=0,"",[1]FINAL!D454)</f>
        <v/>
      </c>
      <c r="E454" s="43" t="str">
        <f>[1]FINAL!M454</f>
        <v>SHU</v>
      </c>
      <c r="F454" s="44">
        <f>IFERROR(VLOOKUP($E454,Table2!$B$1:$C$21,MATCH("MP",Table2!$B$1:$C$1,0),0),"")</f>
        <v>1</v>
      </c>
      <c r="G454" s="33">
        <f>IFERROR(VLOOKUP(A454,PlayingTime!$B$1:$Z$999,MATCH("Min",PlayingTime!$B$2:$Z$2,0),0),0)</f>
        <v>0</v>
      </c>
      <c r="H454" s="33">
        <f>IFERROR(VLOOKUP(B454,PlayingTime!$B$1:$Z$999,MATCH("Min",PlayingTime!$B$2:$Z$2,0),0),0)</f>
        <v>0</v>
      </c>
      <c r="I454" s="33">
        <f>IFERROR(VLOOKUP(C454,PlayingTime!$B$1:$Z$999,MATCH("Min",PlayingTime!$B$2:$Z$2,0),0),0)</f>
        <v>0</v>
      </c>
      <c r="J454" s="33">
        <f>IFERROR(VLOOKUP(D454,PlayingTime!$B$1:$Z$999,MATCH("Min",PlayingTime!$B$2:$Z$2,0),0),0)</f>
        <v>0</v>
      </c>
      <c r="K454" s="38">
        <f t="shared" si="28"/>
        <v>0</v>
      </c>
      <c r="L454" s="32">
        <f>IFERROR(VLOOKUP(A454,PlayerStats!$B$1:$Z$999,MATCH("xG",PlayerStats!$B$2:$Z$2,0),0),0)</f>
        <v>0</v>
      </c>
      <c r="M454" s="32">
        <f>IFERROR(VLOOKUP(B454,PlayerStats!$B$1:$Z$999,MATCH("xG",PlayerStats!$B$2:$Z$2,0),0),0)</f>
        <v>0</v>
      </c>
      <c r="N454" s="32">
        <f>IFERROR(VLOOKUP(C454,PlayerStats!$B$1:$Z$999,MATCH("xG",PlayerStats!$B$2:$Z$2,0),0),0)</f>
        <v>0</v>
      </c>
      <c r="O454" s="32">
        <f>IFERROR(VLOOKUP(D454,PlayerStats!$B$1:$Z$999,MATCH("xG",PlayerStats!$B$2:$Z$2,0),0),0)</f>
        <v>0</v>
      </c>
      <c r="P454" s="40">
        <f t="shared" si="29"/>
        <v>0</v>
      </c>
      <c r="Q454" s="32">
        <f>IFERROR(VLOOKUP(A454,PlayerStats!$B$1:$Z$999,MATCH("xAG",PlayerStats!$B$2:$Z$2,0),0),0)</f>
        <v>0</v>
      </c>
      <c r="R454" s="32">
        <f>IFERROR(VLOOKUP(B454,PlayerStats!$B$1:$Z$999,MATCH("xAG",PlayerStats!$B$2:$Z$2,0),0),0)</f>
        <v>0</v>
      </c>
      <c r="S454" s="32">
        <f>IFERROR(VLOOKUP(C454,PlayerStats!$B$1:$Z$999,MATCH("xAG",PlayerStats!$B$2:$Z$2,0),0),0)</f>
        <v>0</v>
      </c>
      <c r="T454" s="32">
        <f>IFERROR(VLOOKUP(D454,PlayerStats!$B$1:$Z$999,MATCH("xAG",PlayerStats!$B$2:$Z$2,0),0),0)</f>
        <v>0</v>
      </c>
      <c r="U454" s="40">
        <f t="shared" si="30"/>
        <v>0</v>
      </c>
      <c r="V454" s="42">
        <f t="shared" si="31"/>
        <v>2</v>
      </c>
      <c r="X454" s="43" t="str">
        <f>API!M454&amp;" "&amp;API!V454</f>
        <v>Raphaël Varane</v>
      </c>
      <c r="Y454" s="43">
        <f>API!AC454</f>
        <v>14</v>
      </c>
    </row>
    <row r="455" spans="1:25">
      <c r="A455" s="32" t="str">
        <f>IF([1]FINAL!A455=0,"",[1]FINAL!A455)</f>
        <v>Divin Mubama</v>
      </c>
      <c r="B455" s="32" t="str">
        <f>IF([1]FINAL!B455=0,"",[1]FINAL!B455)</f>
        <v>Mubama</v>
      </c>
      <c r="C455" s="32" t="str">
        <f>IF([1]FINAL!C455=0,"",[1]FINAL!C455)</f>
        <v/>
      </c>
      <c r="D455" s="32" t="str">
        <f>IF([1]FINAL!D455=0,"",[1]FINAL!D455)</f>
        <v/>
      </c>
      <c r="E455" s="43" t="str">
        <f>[1]FINAL!M455</f>
        <v>WHU</v>
      </c>
      <c r="F455" s="44">
        <f>IFERROR(VLOOKUP($E455,Table2!$B$1:$C$21,MATCH("MP",Table2!$B$1:$C$1,0),0),"")</f>
        <v>1</v>
      </c>
      <c r="G455" s="33">
        <f>IFERROR(VLOOKUP(A455,PlayingTime!$B$1:$Z$999,MATCH("Min",PlayingTime!$B$2:$Z$2,0),0),0)</f>
        <v>0</v>
      </c>
      <c r="H455" s="33">
        <f>IFERROR(VLOOKUP(B455,PlayingTime!$B$1:$Z$999,MATCH("Min",PlayingTime!$B$2:$Z$2,0),0),0)</f>
        <v>0</v>
      </c>
      <c r="I455" s="33">
        <f>IFERROR(VLOOKUP(C455,PlayingTime!$B$1:$Z$999,MATCH("Min",PlayingTime!$B$2:$Z$2,0),0),0)</f>
        <v>0</v>
      </c>
      <c r="J455" s="33">
        <f>IFERROR(VLOOKUP(D455,PlayingTime!$B$1:$Z$999,MATCH("Min",PlayingTime!$B$2:$Z$2,0),0),0)</f>
        <v>0</v>
      </c>
      <c r="K455" s="38">
        <f t="shared" si="28"/>
        <v>0</v>
      </c>
      <c r="L455" s="32">
        <f>IFERROR(VLOOKUP(A455,PlayerStats!$B$1:$Z$999,MATCH("xG",PlayerStats!$B$2:$Z$2,0),0),0)</f>
        <v>0</v>
      </c>
      <c r="M455" s="32">
        <f>IFERROR(VLOOKUP(B455,PlayerStats!$B$1:$Z$999,MATCH("xG",PlayerStats!$B$2:$Z$2,0),0),0)</f>
        <v>0</v>
      </c>
      <c r="N455" s="32">
        <f>IFERROR(VLOOKUP(C455,PlayerStats!$B$1:$Z$999,MATCH("xG",PlayerStats!$B$2:$Z$2,0),0),0)</f>
        <v>0</v>
      </c>
      <c r="O455" s="32">
        <f>IFERROR(VLOOKUP(D455,PlayerStats!$B$1:$Z$999,MATCH("xG",PlayerStats!$B$2:$Z$2,0),0),0)</f>
        <v>0</v>
      </c>
      <c r="P455" s="40">
        <f t="shared" si="29"/>
        <v>0</v>
      </c>
      <c r="Q455" s="32">
        <f>IFERROR(VLOOKUP(A455,PlayerStats!$B$1:$Z$999,MATCH("xAG",PlayerStats!$B$2:$Z$2,0),0),0)</f>
        <v>0</v>
      </c>
      <c r="R455" s="32">
        <f>IFERROR(VLOOKUP(B455,PlayerStats!$B$1:$Z$999,MATCH("xAG",PlayerStats!$B$2:$Z$2,0),0),0)</f>
        <v>0</v>
      </c>
      <c r="S455" s="32">
        <f>IFERROR(VLOOKUP(C455,PlayerStats!$B$1:$Z$999,MATCH("xAG",PlayerStats!$B$2:$Z$2,0),0),0)</f>
        <v>0</v>
      </c>
      <c r="T455" s="32">
        <f>IFERROR(VLOOKUP(D455,PlayerStats!$B$1:$Z$999,MATCH("xAG",PlayerStats!$B$2:$Z$2,0),0),0)</f>
        <v>0</v>
      </c>
      <c r="U455" s="40">
        <f t="shared" si="30"/>
        <v>0</v>
      </c>
      <c r="V455" s="42">
        <f t="shared" si="31"/>
        <v>0</v>
      </c>
      <c r="X455" s="43" t="str">
        <f>API!M455&amp;" "&amp;API!V455</f>
        <v>Marcus Rashford</v>
      </c>
      <c r="Y455" s="43">
        <f>API!AC455</f>
        <v>3</v>
      </c>
    </row>
    <row r="456" spans="1:25">
      <c r="A456" s="32" t="str">
        <f>IF([1]FINAL!A456=0,"",[1]FINAL!A456)</f>
        <v>Jurriën Timber</v>
      </c>
      <c r="B456" s="32" t="str">
        <f>IF([1]FINAL!B456=0,"",[1]FINAL!B456)</f>
        <v>J.Timber</v>
      </c>
      <c r="C456" s="32" t="str">
        <f>IF([1]FINAL!C456=0,"",[1]FINAL!C456)</f>
        <v/>
      </c>
      <c r="D456" s="32" t="str">
        <f>IF([1]FINAL!D456=0,"",[1]FINAL!D456)</f>
        <v/>
      </c>
      <c r="E456" s="43" t="str">
        <f>[1]FINAL!M456</f>
        <v>ARS</v>
      </c>
      <c r="F456" s="44">
        <f>IFERROR(VLOOKUP($E456,Table2!$B$1:$C$21,MATCH("MP",Table2!$B$1:$C$1,0),0),"")</f>
        <v>1</v>
      </c>
      <c r="G456" s="33">
        <f>IFERROR(VLOOKUP(A456,PlayingTime!$B$1:$Z$999,MATCH("Min",PlayingTime!$B$2:$Z$2,0),0),0)</f>
        <v>49</v>
      </c>
      <c r="H456" s="33">
        <f>IFERROR(VLOOKUP(B456,PlayingTime!$B$1:$Z$999,MATCH("Min",PlayingTime!$B$2:$Z$2,0),0),0)</f>
        <v>0</v>
      </c>
      <c r="I456" s="33">
        <f>IFERROR(VLOOKUP(C456,PlayingTime!$B$1:$Z$999,MATCH("Min",PlayingTime!$B$2:$Z$2,0),0),0)</f>
        <v>0</v>
      </c>
      <c r="J456" s="33">
        <f>IFERROR(VLOOKUP(D456,PlayingTime!$B$1:$Z$999,MATCH("Min",PlayingTime!$B$2:$Z$2,0),0),0)</f>
        <v>0</v>
      </c>
      <c r="K456" s="38">
        <f t="shared" si="28"/>
        <v>49</v>
      </c>
      <c r="L456" s="32">
        <f>IFERROR(VLOOKUP(A456,PlayerStats!$B$1:$Z$999,MATCH("xG",PlayerStats!$B$2:$Z$2,0),0),0)</f>
        <v>0</v>
      </c>
      <c r="M456" s="32">
        <f>IFERROR(VLOOKUP(B456,PlayerStats!$B$1:$Z$999,MATCH("xG",PlayerStats!$B$2:$Z$2,0),0),0)</f>
        <v>0</v>
      </c>
      <c r="N456" s="32">
        <f>IFERROR(VLOOKUP(C456,PlayerStats!$B$1:$Z$999,MATCH("xG",PlayerStats!$B$2:$Z$2,0),0),0)</f>
        <v>0</v>
      </c>
      <c r="O456" s="32">
        <f>IFERROR(VLOOKUP(D456,PlayerStats!$B$1:$Z$999,MATCH("xG",PlayerStats!$B$2:$Z$2,0),0),0)</f>
        <v>0</v>
      </c>
      <c r="P456" s="40">
        <f t="shared" si="29"/>
        <v>0</v>
      </c>
      <c r="Q456" s="32">
        <f>IFERROR(VLOOKUP(A456,PlayerStats!$B$1:$Z$999,MATCH("xAG",PlayerStats!$B$2:$Z$2,0),0),0)</f>
        <v>0</v>
      </c>
      <c r="R456" s="32">
        <f>IFERROR(VLOOKUP(B456,PlayerStats!$B$1:$Z$999,MATCH("xAG",PlayerStats!$B$2:$Z$2,0),0),0)</f>
        <v>0</v>
      </c>
      <c r="S456" s="32">
        <f>IFERROR(VLOOKUP(C456,PlayerStats!$B$1:$Z$999,MATCH("xAG",PlayerStats!$B$2:$Z$2,0),0),0)</f>
        <v>0</v>
      </c>
      <c r="T456" s="32">
        <f>IFERROR(VLOOKUP(D456,PlayerStats!$B$1:$Z$999,MATCH("xAG",PlayerStats!$B$2:$Z$2,0),0),0)</f>
        <v>0</v>
      </c>
      <c r="U456" s="40">
        <f t="shared" si="30"/>
        <v>0</v>
      </c>
      <c r="V456" s="42">
        <f t="shared" si="31"/>
        <v>0</v>
      </c>
      <c r="X456" s="43" t="str">
        <f>API!M456&amp;" "&amp;API!V456</f>
        <v>Jadon Sancho</v>
      </c>
      <c r="Y456" s="43">
        <f>API!AC456</f>
        <v>1</v>
      </c>
    </row>
    <row r="457" spans="1:25">
      <c r="A457" s="32" t="str">
        <f>IF([1]FINAL!A457=0,"",[1]FINAL!A457)</f>
        <v/>
      </c>
      <c r="B457" s="32" t="str">
        <f>IF([1]FINAL!B457=0,"",[1]FINAL!B457)</f>
        <v/>
      </c>
      <c r="C457" s="32" t="str">
        <f>IF([1]FINAL!C457=0,"",[1]FINAL!C457)</f>
        <v/>
      </c>
      <c r="D457" s="32" t="str">
        <f>IF([1]FINAL!D457=0,"",[1]FINAL!D457)</f>
        <v/>
      </c>
      <c r="E457" s="43">
        <f>[1]FINAL!M457</f>
        <v>0</v>
      </c>
      <c r="F457" s="44" t="str">
        <f>IFERROR(VLOOKUP($E457,Table2!$B$1:$C$21,MATCH("MP",Table2!$B$1:$C$1,0),0),"")</f>
        <v/>
      </c>
      <c r="G457" s="33">
        <f>IFERROR(VLOOKUP(A457,PlayingTime!$B$1:$Z$999,MATCH("Min",PlayingTime!$B$2:$Z$2,0),0),0)</f>
        <v>0</v>
      </c>
      <c r="H457" s="33">
        <f>IFERROR(VLOOKUP(B457,PlayingTime!$B$1:$Z$999,MATCH("Min",PlayingTime!$B$2:$Z$2,0),0),0)</f>
        <v>0</v>
      </c>
      <c r="I457" s="33">
        <f>IFERROR(VLOOKUP(C457,PlayingTime!$B$1:$Z$999,MATCH("Min",PlayingTime!$B$2:$Z$2,0),0),0)</f>
        <v>0</v>
      </c>
      <c r="J457" s="33">
        <f>IFERROR(VLOOKUP(D457,PlayingTime!$B$1:$Z$999,MATCH("Min",PlayingTime!$B$2:$Z$2,0),0),0)</f>
        <v>0</v>
      </c>
      <c r="K457" s="38">
        <f t="shared" si="28"/>
        <v>0</v>
      </c>
      <c r="L457" s="32">
        <f>IFERROR(VLOOKUP(A457,PlayerStats!$B$1:$Z$999,MATCH("xG",PlayerStats!$B$2:$Z$2,0),0),0)</f>
        <v>0</v>
      </c>
      <c r="M457" s="32">
        <f>IFERROR(VLOOKUP(B457,PlayerStats!$B$1:$Z$999,MATCH("xG",PlayerStats!$B$2:$Z$2,0),0),0)</f>
        <v>0</v>
      </c>
      <c r="N457" s="32">
        <f>IFERROR(VLOOKUP(C457,PlayerStats!$B$1:$Z$999,MATCH("xG",PlayerStats!$B$2:$Z$2,0),0),0)</f>
        <v>0</v>
      </c>
      <c r="O457" s="32">
        <f>IFERROR(VLOOKUP(D457,PlayerStats!$B$1:$Z$999,MATCH("xG",PlayerStats!$B$2:$Z$2,0),0),0)</f>
        <v>0</v>
      </c>
      <c r="P457" s="40">
        <f t="shared" si="29"/>
        <v>0</v>
      </c>
      <c r="Q457" s="32">
        <f>IFERROR(VLOOKUP(A457,PlayerStats!$B$1:$Z$999,MATCH("xAG",PlayerStats!$B$2:$Z$2,0),0),0)</f>
        <v>0</v>
      </c>
      <c r="R457" s="32">
        <f>IFERROR(VLOOKUP(B457,PlayerStats!$B$1:$Z$999,MATCH("xAG",PlayerStats!$B$2:$Z$2,0),0),0)</f>
        <v>0</v>
      </c>
      <c r="S457" s="32">
        <f>IFERROR(VLOOKUP(C457,PlayerStats!$B$1:$Z$999,MATCH("xAG",PlayerStats!$B$2:$Z$2,0),0),0)</f>
        <v>0</v>
      </c>
      <c r="T457" s="32">
        <f>IFERROR(VLOOKUP(D457,PlayerStats!$B$1:$Z$999,MATCH("xAG",PlayerStats!$B$2:$Z$2,0),0),0)</f>
        <v>0</v>
      </c>
      <c r="U457" s="40">
        <f t="shared" si="30"/>
        <v>0</v>
      </c>
      <c r="V457" s="42" t="str">
        <f t="shared" si="31"/>
        <v/>
      </c>
      <c r="X457" s="43" t="str">
        <f>API!M457&amp;" "&amp;API!V457</f>
        <v>Luke Shaw</v>
      </c>
      <c r="Y457" s="43">
        <f>API!AC457</f>
        <v>5</v>
      </c>
    </row>
    <row r="458" spans="1:25">
      <c r="A458" s="32" t="str">
        <f>IF([1]FINAL!A458=0,"",[1]FINAL!A458)</f>
        <v/>
      </c>
      <c r="B458" s="32" t="str">
        <f>IF([1]FINAL!B458=0,"",[1]FINAL!B458)</f>
        <v/>
      </c>
      <c r="C458" s="32" t="str">
        <f>IF([1]FINAL!C458=0,"",[1]FINAL!C458)</f>
        <v/>
      </c>
      <c r="D458" s="32" t="str">
        <f>IF([1]FINAL!D458=0,"",[1]FINAL!D458)</f>
        <v/>
      </c>
      <c r="E458" s="43">
        <f>[1]FINAL!M458</f>
        <v>0</v>
      </c>
      <c r="F458" s="44" t="str">
        <f>IFERROR(VLOOKUP($E458,Table2!$B$1:$C$21,MATCH("MP",Table2!$B$1:$C$1,0),0),"")</f>
        <v/>
      </c>
      <c r="G458" s="33">
        <f>IFERROR(VLOOKUP(A458,PlayingTime!$B$1:$Z$999,MATCH("Min",PlayingTime!$B$2:$Z$2,0),0),0)</f>
        <v>0</v>
      </c>
      <c r="H458" s="33">
        <f>IFERROR(VLOOKUP(B458,PlayingTime!$B$1:$Z$999,MATCH("Min",PlayingTime!$B$2:$Z$2,0),0),0)</f>
        <v>0</v>
      </c>
      <c r="I458" s="33">
        <f>IFERROR(VLOOKUP(C458,PlayingTime!$B$1:$Z$999,MATCH("Min",PlayingTime!$B$2:$Z$2,0),0),0)</f>
        <v>0</v>
      </c>
      <c r="J458" s="33">
        <f>IFERROR(VLOOKUP(D458,PlayingTime!$B$1:$Z$999,MATCH("Min",PlayingTime!$B$2:$Z$2,0),0),0)</f>
        <v>0</v>
      </c>
      <c r="K458" s="38">
        <f t="shared" si="28"/>
        <v>0</v>
      </c>
      <c r="L458" s="32">
        <f>IFERROR(VLOOKUP(A458,PlayerStats!$B$1:$Z$999,MATCH("xG",PlayerStats!$B$2:$Z$2,0),0),0)</f>
        <v>0</v>
      </c>
      <c r="M458" s="32">
        <f>IFERROR(VLOOKUP(B458,PlayerStats!$B$1:$Z$999,MATCH("xG",PlayerStats!$B$2:$Z$2,0),0),0)</f>
        <v>0</v>
      </c>
      <c r="N458" s="32">
        <f>IFERROR(VLOOKUP(C458,PlayerStats!$B$1:$Z$999,MATCH("xG",PlayerStats!$B$2:$Z$2,0),0),0)</f>
        <v>0</v>
      </c>
      <c r="O458" s="32">
        <f>IFERROR(VLOOKUP(D458,PlayerStats!$B$1:$Z$999,MATCH("xG",PlayerStats!$B$2:$Z$2,0),0),0)</f>
        <v>0</v>
      </c>
      <c r="P458" s="40">
        <f t="shared" si="29"/>
        <v>0</v>
      </c>
      <c r="Q458" s="32">
        <f>IFERROR(VLOOKUP(A458,PlayerStats!$B$1:$Z$999,MATCH("xAG",PlayerStats!$B$2:$Z$2,0),0),0)</f>
        <v>0</v>
      </c>
      <c r="R458" s="32">
        <f>IFERROR(VLOOKUP(B458,PlayerStats!$B$1:$Z$999,MATCH("xAG",PlayerStats!$B$2:$Z$2,0),0),0)</f>
        <v>0</v>
      </c>
      <c r="S458" s="32">
        <f>IFERROR(VLOOKUP(C458,PlayerStats!$B$1:$Z$999,MATCH("xAG",PlayerStats!$B$2:$Z$2,0),0),0)</f>
        <v>0</v>
      </c>
      <c r="T458" s="32">
        <f>IFERROR(VLOOKUP(D458,PlayerStats!$B$1:$Z$999,MATCH("xAG",PlayerStats!$B$2:$Z$2,0),0),0)</f>
        <v>0</v>
      </c>
      <c r="U458" s="40">
        <f t="shared" si="30"/>
        <v>0</v>
      </c>
      <c r="V458" s="42" t="str">
        <f t="shared" si="31"/>
        <v/>
      </c>
      <c r="X458" s="43" t="str">
        <f>API!M458&amp;" "&amp;API!V458</f>
        <v>Shola Shoretire</v>
      </c>
      <c r="Y458" s="43">
        <f>API!AC458</f>
        <v>0</v>
      </c>
    </row>
    <row r="459" spans="1:25">
      <c r="A459" s="32" t="str">
        <f>IF([1]FINAL!A459=0,"",[1]FINAL!A459)</f>
        <v/>
      </c>
      <c r="B459" s="32" t="str">
        <f>IF([1]FINAL!B459=0,"",[1]FINAL!B459)</f>
        <v/>
      </c>
      <c r="C459" s="32" t="str">
        <f>IF([1]FINAL!C459=0,"",[1]FINAL!C459)</f>
        <v/>
      </c>
      <c r="D459" s="32" t="str">
        <f>IF([1]FINAL!D459=0,"",[1]FINAL!D459)</f>
        <v/>
      </c>
      <c r="E459" s="43">
        <f>[1]FINAL!M459</f>
        <v>0</v>
      </c>
      <c r="F459" s="44" t="str">
        <f>IFERROR(VLOOKUP($E459,Table2!$B$1:$C$21,MATCH("MP",Table2!$B$1:$C$1,0),0),"")</f>
        <v/>
      </c>
      <c r="G459" s="33">
        <f>IFERROR(VLOOKUP(A459,PlayingTime!$B$1:$Z$999,MATCH("Min",PlayingTime!$B$2:$Z$2,0),0),0)</f>
        <v>0</v>
      </c>
      <c r="H459" s="33">
        <f>IFERROR(VLOOKUP(B459,PlayingTime!$B$1:$Z$999,MATCH("Min",PlayingTime!$B$2:$Z$2,0),0),0)</f>
        <v>0</v>
      </c>
      <c r="I459" s="33">
        <f>IFERROR(VLOOKUP(C459,PlayingTime!$B$1:$Z$999,MATCH("Min",PlayingTime!$B$2:$Z$2,0),0),0)</f>
        <v>0</v>
      </c>
      <c r="J459" s="33">
        <f>IFERROR(VLOOKUP(D459,PlayingTime!$B$1:$Z$999,MATCH("Min",PlayingTime!$B$2:$Z$2,0),0),0)</f>
        <v>0</v>
      </c>
      <c r="K459" s="38">
        <f t="shared" si="28"/>
        <v>0</v>
      </c>
      <c r="L459" s="32">
        <f>IFERROR(VLOOKUP(A459,PlayerStats!$B$1:$Z$999,MATCH("xG",PlayerStats!$B$2:$Z$2,0),0),0)</f>
        <v>0</v>
      </c>
      <c r="M459" s="32">
        <f>IFERROR(VLOOKUP(B459,PlayerStats!$B$1:$Z$999,MATCH("xG",PlayerStats!$B$2:$Z$2,0),0),0)</f>
        <v>0</v>
      </c>
      <c r="N459" s="32">
        <f>IFERROR(VLOOKUP(C459,PlayerStats!$B$1:$Z$999,MATCH("xG",PlayerStats!$B$2:$Z$2,0),0),0)</f>
        <v>0</v>
      </c>
      <c r="O459" s="32">
        <f>IFERROR(VLOOKUP(D459,PlayerStats!$B$1:$Z$999,MATCH("xG",PlayerStats!$B$2:$Z$2,0),0),0)</f>
        <v>0</v>
      </c>
      <c r="P459" s="40">
        <f t="shared" si="29"/>
        <v>0</v>
      </c>
      <c r="Q459" s="32">
        <f>IFERROR(VLOOKUP(A459,PlayerStats!$B$1:$Z$999,MATCH("xAG",PlayerStats!$B$2:$Z$2,0),0),0)</f>
        <v>0</v>
      </c>
      <c r="R459" s="32">
        <f>IFERROR(VLOOKUP(B459,PlayerStats!$B$1:$Z$999,MATCH("xAG",PlayerStats!$B$2:$Z$2,0),0),0)</f>
        <v>0</v>
      </c>
      <c r="S459" s="32">
        <f>IFERROR(VLOOKUP(C459,PlayerStats!$B$1:$Z$999,MATCH("xAG",PlayerStats!$B$2:$Z$2,0),0),0)</f>
        <v>0</v>
      </c>
      <c r="T459" s="32">
        <f>IFERROR(VLOOKUP(D459,PlayerStats!$B$1:$Z$999,MATCH("xAG",PlayerStats!$B$2:$Z$2,0),0),0)</f>
        <v>0</v>
      </c>
      <c r="U459" s="40">
        <f t="shared" si="30"/>
        <v>0</v>
      </c>
      <c r="V459" s="42" t="str">
        <f t="shared" si="31"/>
        <v/>
      </c>
      <c r="X459" s="43" t="str">
        <f>API!M459&amp;" "&amp;API!V459</f>
        <v>Donny van de Beek</v>
      </c>
      <c r="Y459" s="43">
        <f>API!AC459</f>
        <v>0</v>
      </c>
    </row>
    <row r="460" spans="1:25">
      <c r="A460" s="32" t="str">
        <f>IF([1]FINAL!A460=0,"",[1]FINAL!A460)</f>
        <v/>
      </c>
      <c r="B460" s="32" t="str">
        <f>IF([1]FINAL!B460=0,"",[1]FINAL!B460)</f>
        <v/>
      </c>
      <c r="C460" s="32" t="str">
        <f>IF([1]FINAL!C460=0,"",[1]FINAL!C460)</f>
        <v/>
      </c>
      <c r="D460" s="32" t="str">
        <f>IF([1]FINAL!D460=0,"",[1]FINAL!D460)</f>
        <v/>
      </c>
      <c r="E460" s="43">
        <f>[1]FINAL!M460</f>
        <v>0</v>
      </c>
      <c r="F460" s="44" t="str">
        <f>IFERROR(VLOOKUP($E460,Table2!$B$1:$C$21,MATCH("MP",Table2!$B$1:$C$1,0),0),"")</f>
        <v/>
      </c>
      <c r="G460" s="33">
        <f>IFERROR(VLOOKUP(A460,PlayingTime!$B$1:$Z$999,MATCH("Min",PlayingTime!$B$2:$Z$2,0),0),0)</f>
        <v>0</v>
      </c>
      <c r="H460" s="33">
        <f>IFERROR(VLOOKUP(B460,PlayingTime!$B$1:$Z$999,MATCH("Min",PlayingTime!$B$2:$Z$2,0),0),0)</f>
        <v>0</v>
      </c>
      <c r="I460" s="33">
        <f>IFERROR(VLOOKUP(C460,PlayingTime!$B$1:$Z$999,MATCH("Min",PlayingTime!$B$2:$Z$2,0),0),0)</f>
        <v>0</v>
      </c>
      <c r="J460" s="33">
        <f>IFERROR(VLOOKUP(D460,PlayingTime!$B$1:$Z$999,MATCH("Min",PlayingTime!$B$2:$Z$2,0),0),0)</f>
        <v>0</v>
      </c>
      <c r="K460" s="38">
        <f t="shared" si="28"/>
        <v>0</v>
      </c>
      <c r="L460" s="32">
        <f>IFERROR(VLOOKUP(A460,PlayerStats!$B$1:$Z$999,MATCH("xG",PlayerStats!$B$2:$Z$2,0),0),0)</f>
        <v>0</v>
      </c>
      <c r="M460" s="32">
        <f>IFERROR(VLOOKUP(B460,PlayerStats!$B$1:$Z$999,MATCH("xG",PlayerStats!$B$2:$Z$2,0),0),0)</f>
        <v>0</v>
      </c>
      <c r="N460" s="32">
        <f>IFERROR(VLOOKUP(C460,PlayerStats!$B$1:$Z$999,MATCH("xG",PlayerStats!$B$2:$Z$2,0),0),0)</f>
        <v>0</v>
      </c>
      <c r="O460" s="32">
        <f>IFERROR(VLOOKUP(D460,PlayerStats!$B$1:$Z$999,MATCH("xG",PlayerStats!$B$2:$Z$2,0),0),0)</f>
        <v>0</v>
      </c>
      <c r="P460" s="40">
        <f t="shared" si="29"/>
        <v>0</v>
      </c>
      <c r="Q460" s="32">
        <f>IFERROR(VLOOKUP(A460,PlayerStats!$B$1:$Z$999,MATCH("xAG",PlayerStats!$B$2:$Z$2,0),0),0)</f>
        <v>0</v>
      </c>
      <c r="R460" s="32">
        <f>IFERROR(VLOOKUP(B460,PlayerStats!$B$1:$Z$999,MATCH("xAG",PlayerStats!$B$2:$Z$2,0),0),0)</f>
        <v>0</v>
      </c>
      <c r="S460" s="32">
        <f>IFERROR(VLOOKUP(C460,PlayerStats!$B$1:$Z$999,MATCH("xAG",PlayerStats!$B$2:$Z$2,0),0),0)</f>
        <v>0</v>
      </c>
      <c r="T460" s="32">
        <f>IFERROR(VLOOKUP(D460,PlayerStats!$B$1:$Z$999,MATCH("xAG",PlayerStats!$B$2:$Z$2,0),0),0)</f>
        <v>0</v>
      </c>
      <c r="U460" s="40">
        <f t="shared" si="30"/>
        <v>0</v>
      </c>
      <c r="V460" s="42" t="str">
        <f t="shared" si="31"/>
        <v/>
      </c>
      <c r="X460" s="43" t="str">
        <f>API!M460&amp;" "&amp;API!V460</f>
        <v>Aaron Wan-Bissaka</v>
      </c>
      <c r="Y460" s="43">
        <f>API!AC460</f>
        <v>12</v>
      </c>
    </row>
    <row r="461" spans="1:25">
      <c r="A461" s="32" t="str">
        <f>IF([1]FINAL!A461=0,"",[1]FINAL!A461)</f>
        <v/>
      </c>
      <c r="B461" s="32" t="str">
        <f>IF([1]FINAL!B461=0,"",[1]FINAL!B461)</f>
        <v/>
      </c>
      <c r="C461" s="32" t="str">
        <f>IF([1]FINAL!C461=0,"",[1]FINAL!C461)</f>
        <v/>
      </c>
      <c r="D461" s="32" t="str">
        <f>IF([1]FINAL!D461=0,"",[1]FINAL!D461)</f>
        <v/>
      </c>
      <c r="E461" s="43">
        <f>[1]FINAL!M461</f>
        <v>0</v>
      </c>
      <c r="F461" s="44" t="str">
        <f>IFERROR(VLOOKUP($E461,Table2!$B$1:$C$21,MATCH("MP",Table2!$B$1:$C$1,0),0),"")</f>
        <v/>
      </c>
      <c r="G461" s="33">
        <f>IFERROR(VLOOKUP(A461,PlayingTime!$B$1:$Z$999,MATCH("Min",PlayingTime!$B$2:$Z$2,0),0),0)</f>
        <v>0</v>
      </c>
      <c r="H461" s="33">
        <f>IFERROR(VLOOKUP(B461,PlayingTime!$B$1:$Z$999,MATCH("Min",PlayingTime!$B$2:$Z$2,0),0),0)</f>
        <v>0</v>
      </c>
      <c r="I461" s="33">
        <f>IFERROR(VLOOKUP(C461,PlayingTime!$B$1:$Z$999,MATCH("Min",PlayingTime!$B$2:$Z$2,0),0),0)</f>
        <v>0</v>
      </c>
      <c r="J461" s="33">
        <f>IFERROR(VLOOKUP(D461,PlayingTime!$B$1:$Z$999,MATCH("Min",PlayingTime!$B$2:$Z$2,0),0),0)</f>
        <v>0</v>
      </c>
      <c r="K461" s="38">
        <f t="shared" si="28"/>
        <v>0</v>
      </c>
      <c r="L461" s="32">
        <f>IFERROR(VLOOKUP(A461,PlayerStats!$B$1:$Z$999,MATCH("xG",PlayerStats!$B$2:$Z$2,0),0),0)</f>
        <v>0</v>
      </c>
      <c r="M461" s="32">
        <f>IFERROR(VLOOKUP(B461,PlayerStats!$B$1:$Z$999,MATCH("xG",PlayerStats!$B$2:$Z$2,0),0),0)</f>
        <v>0</v>
      </c>
      <c r="N461" s="32">
        <f>IFERROR(VLOOKUP(C461,PlayerStats!$B$1:$Z$999,MATCH("xG",PlayerStats!$B$2:$Z$2,0),0),0)</f>
        <v>0</v>
      </c>
      <c r="O461" s="32">
        <f>IFERROR(VLOOKUP(D461,PlayerStats!$B$1:$Z$999,MATCH("xG",PlayerStats!$B$2:$Z$2,0),0),0)</f>
        <v>0</v>
      </c>
      <c r="P461" s="40">
        <f t="shared" si="29"/>
        <v>0</v>
      </c>
      <c r="Q461" s="32">
        <f>IFERROR(VLOOKUP(A461,PlayerStats!$B$1:$Z$999,MATCH("xAG",PlayerStats!$B$2:$Z$2,0),0),0)</f>
        <v>0</v>
      </c>
      <c r="R461" s="32">
        <f>IFERROR(VLOOKUP(B461,PlayerStats!$B$1:$Z$999,MATCH("xAG",PlayerStats!$B$2:$Z$2,0),0),0)</f>
        <v>0</v>
      </c>
      <c r="S461" s="32">
        <f>IFERROR(VLOOKUP(C461,PlayerStats!$B$1:$Z$999,MATCH("xAG",PlayerStats!$B$2:$Z$2,0),0),0)</f>
        <v>0</v>
      </c>
      <c r="T461" s="32">
        <f>IFERROR(VLOOKUP(D461,PlayerStats!$B$1:$Z$999,MATCH("xAG",PlayerStats!$B$2:$Z$2,0),0),0)</f>
        <v>0</v>
      </c>
      <c r="U461" s="40">
        <f t="shared" si="30"/>
        <v>0</v>
      </c>
      <c r="V461" s="42" t="str">
        <f t="shared" si="31"/>
        <v/>
      </c>
      <c r="X461" s="43" t="str">
        <f>API!M461&amp;" "&amp;API!V461</f>
        <v>André Onana</v>
      </c>
      <c r="Y461" s="43">
        <f>API!AC461</f>
        <v>9</v>
      </c>
    </row>
    <row r="462" spans="1:25">
      <c r="A462" s="32" t="str">
        <f>IF([1]FINAL!A462=0,"",[1]FINAL!A462)</f>
        <v/>
      </c>
      <c r="B462" s="32" t="str">
        <f>IF([1]FINAL!B462=0,"",[1]FINAL!B462)</f>
        <v/>
      </c>
      <c r="C462" s="32" t="str">
        <f>IF([1]FINAL!C462=0,"",[1]FINAL!C462)</f>
        <v/>
      </c>
      <c r="D462" s="32" t="str">
        <f>IF([1]FINAL!D462=0,"",[1]FINAL!D462)</f>
        <v/>
      </c>
      <c r="E462" s="43">
        <f>[1]FINAL!M462</f>
        <v>0</v>
      </c>
      <c r="F462" s="44" t="str">
        <f>IFERROR(VLOOKUP($E462,Table2!$B$1:$C$21,MATCH("MP",Table2!$B$1:$C$1,0),0),"")</f>
        <v/>
      </c>
      <c r="G462" s="33">
        <f>IFERROR(VLOOKUP(A462,PlayingTime!$B$1:$Z$999,MATCH("Min",PlayingTime!$B$2:$Z$2,0),0),0)</f>
        <v>0</v>
      </c>
      <c r="H462" s="33">
        <f>IFERROR(VLOOKUP(B462,PlayingTime!$B$1:$Z$999,MATCH("Min",PlayingTime!$B$2:$Z$2,0),0),0)</f>
        <v>0</v>
      </c>
      <c r="I462" s="33">
        <f>IFERROR(VLOOKUP(C462,PlayingTime!$B$1:$Z$999,MATCH("Min",PlayingTime!$B$2:$Z$2,0),0),0)</f>
        <v>0</v>
      </c>
      <c r="J462" s="33">
        <f>IFERROR(VLOOKUP(D462,PlayingTime!$B$1:$Z$999,MATCH("Min",PlayingTime!$B$2:$Z$2,0),0),0)</f>
        <v>0</v>
      </c>
      <c r="K462" s="38">
        <f t="shared" si="28"/>
        <v>0</v>
      </c>
      <c r="L462" s="32">
        <f>IFERROR(VLOOKUP(A462,PlayerStats!$B$1:$Z$999,MATCH("xG",PlayerStats!$B$2:$Z$2,0),0),0)</f>
        <v>0</v>
      </c>
      <c r="M462" s="32">
        <f>IFERROR(VLOOKUP(B462,PlayerStats!$B$1:$Z$999,MATCH("xG",PlayerStats!$B$2:$Z$2,0),0),0)</f>
        <v>0</v>
      </c>
      <c r="N462" s="32">
        <f>IFERROR(VLOOKUP(C462,PlayerStats!$B$1:$Z$999,MATCH("xG",PlayerStats!$B$2:$Z$2,0),0),0)</f>
        <v>0</v>
      </c>
      <c r="O462" s="32">
        <f>IFERROR(VLOOKUP(D462,PlayerStats!$B$1:$Z$999,MATCH("xG",PlayerStats!$B$2:$Z$2,0),0),0)</f>
        <v>0</v>
      </c>
      <c r="P462" s="40">
        <f t="shared" si="29"/>
        <v>0</v>
      </c>
      <c r="Q462" s="32">
        <f>IFERROR(VLOOKUP(A462,PlayerStats!$B$1:$Z$999,MATCH("xAG",PlayerStats!$B$2:$Z$2,0),0),0)</f>
        <v>0</v>
      </c>
      <c r="R462" s="32">
        <f>IFERROR(VLOOKUP(B462,PlayerStats!$B$1:$Z$999,MATCH("xAG",PlayerStats!$B$2:$Z$2,0),0),0)</f>
        <v>0</v>
      </c>
      <c r="S462" s="32">
        <f>IFERROR(VLOOKUP(C462,PlayerStats!$B$1:$Z$999,MATCH("xAG",PlayerStats!$B$2:$Z$2,0),0),0)</f>
        <v>0</v>
      </c>
      <c r="T462" s="32">
        <f>IFERROR(VLOOKUP(D462,PlayerStats!$B$1:$Z$999,MATCH("xAG",PlayerStats!$B$2:$Z$2,0),0),0)</f>
        <v>0</v>
      </c>
      <c r="U462" s="40">
        <f t="shared" si="30"/>
        <v>0</v>
      </c>
      <c r="V462" s="42" t="str">
        <f t="shared" si="31"/>
        <v/>
      </c>
      <c r="X462" s="43" t="str">
        <f>API!M462&amp;" "&amp;API!V462</f>
        <v>Rasmus Højlund</v>
      </c>
      <c r="Y462" s="43">
        <f>API!AC462</f>
        <v>0</v>
      </c>
    </row>
    <row r="463" spans="1:25">
      <c r="A463" s="32" t="str">
        <f>IF([1]FINAL!A463=0,"",[1]FINAL!A463)</f>
        <v/>
      </c>
      <c r="B463" s="32" t="str">
        <f>IF([1]FINAL!B463=0,"",[1]FINAL!B463)</f>
        <v/>
      </c>
      <c r="C463" s="32" t="str">
        <f>IF([1]FINAL!C463=0,"",[1]FINAL!C463)</f>
        <v/>
      </c>
      <c r="D463" s="32" t="str">
        <f>IF([1]FINAL!D463=0,"",[1]FINAL!D463)</f>
        <v/>
      </c>
      <c r="E463" s="43">
        <f>[1]FINAL!M463</f>
        <v>0</v>
      </c>
      <c r="F463" s="44" t="str">
        <f>IFERROR(VLOOKUP($E463,Table2!$B$1:$C$21,MATCH("MP",Table2!$B$1:$C$1,0),0),"")</f>
        <v/>
      </c>
      <c r="G463" s="33">
        <f>IFERROR(VLOOKUP(A463,PlayingTime!$B$1:$Z$999,MATCH("Min",PlayingTime!$B$2:$Z$2,0),0),0)</f>
        <v>0</v>
      </c>
      <c r="H463" s="33">
        <f>IFERROR(VLOOKUP(B463,PlayingTime!$B$1:$Z$999,MATCH("Min",PlayingTime!$B$2:$Z$2,0),0),0)</f>
        <v>0</v>
      </c>
      <c r="I463" s="33">
        <f>IFERROR(VLOOKUP(C463,PlayingTime!$B$1:$Z$999,MATCH("Min",PlayingTime!$B$2:$Z$2,0),0),0)</f>
        <v>0</v>
      </c>
      <c r="J463" s="33">
        <f>IFERROR(VLOOKUP(D463,PlayingTime!$B$1:$Z$999,MATCH("Min",PlayingTime!$B$2:$Z$2,0),0),0)</f>
        <v>0</v>
      </c>
      <c r="K463" s="38">
        <f t="shared" si="28"/>
        <v>0</v>
      </c>
      <c r="L463" s="32">
        <f>IFERROR(VLOOKUP(A463,PlayerStats!$B$1:$Z$999,MATCH("xG",PlayerStats!$B$2:$Z$2,0),0),0)</f>
        <v>0</v>
      </c>
      <c r="M463" s="32">
        <f>IFERROR(VLOOKUP(B463,PlayerStats!$B$1:$Z$999,MATCH("xG",PlayerStats!$B$2:$Z$2,0),0),0)</f>
        <v>0</v>
      </c>
      <c r="N463" s="32">
        <f>IFERROR(VLOOKUP(C463,PlayerStats!$B$1:$Z$999,MATCH("xG",PlayerStats!$B$2:$Z$2,0),0),0)</f>
        <v>0</v>
      </c>
      <c r="O463" s="32">
        <f>IFERROR(VLOOKUP(D463,PlayerStats!$B$1:$Z$999,MATCH("xG",PlayerStats!$B$2:$Z$2,0),0),0)</f>
        <v>0</v>
      </c>
      <c r="P463" s="40">
        <f t="shared" si="29"/>
        <v>0</v>
      </c>
      <c r="Q463" s="32">
        <f>IFERROR(VLOOKUP(A463,PlayerStats!$B$1:$Z$999,MATCH("xAG",PlayerStats!$B$2:$Z$2,0),0),0)</f>
        <v>0</v>
      </c>
      <c r="R463" s="32">
        <f>IFERROR(VLOOKUP(B463,PlayerStats!$B$1:$Z$999,MATCH("xAG",PlayerStats!$B$2:$Z$2,0),0),0)</f>
        <v>0</v>
      </c>
      <c r="S463" s="32">
        <f>IFERROR(VLOOKUP(C463,PlayerStats!$B$1:$Z$999,MATCH("xAG",PlayerStats!$B$2:$Z$2,0),0),0)</f>
        <v>0</v>
      </c>
      <c r="T463" s="32">
        <f>IFERROR(VLOOKUP(D463,PlayerStats!$B$1:$Z$999,MATCH("xAG",PlayerStats!$B$2:$Z$2,0),0),0)</f>
        <v>0</v>
      </c>
      <c r="U463" s="40">
        <f t="shared" si="30"/>
        <v>0</v>
      </c>
      <c r="V463" s="42" t="str">
        <f t="shared" si="31"/>
        <v/>
      </c>
      <c r="X463" s="43" t="str">
        <f>API!M463&amp;" "&amp;API!V463</f>
        <v>Omari Forson</v>
      </c>
      <c r="Y463" s="43">
        <f>API!AC463</f>
        <v>0</v>
      </c>
    </row>
    <row r="464" spans="1:25">
      <c r="A464" s="32" t="str">
        <f>IF([1]FINAL!A464=0,"",[1]FINAL!A464)</f>
        <v/>
      </c>
      <c r="B464" s="32" t="str">
        <f>IF([1]FINAL!B464=0,"",[1]FINAL!B464)</f>
        <v/>
      </c>
      <c r="C464" s="32" t="str">
        <f>IF([1]FINAL!C464=0,"",[1]FINAL!C464)</f>
        <v/>
      </c>
      <c r="D464" s="32" t="str">
        <f>IF([1]FINAL!D464=0,"",[1]FINAL!D464)</f>
        <v/>
      </c>
      <c r="E464" s="43">
        <f>[1]FINAL!M464</f>
        <v>0</v>
      </c>
      <c r="F464" s="44" t="str">
        <f>IFERROR(VLOOKUP($E464,Table2!$B$1:$C$21,MATCH("MP",Table2!$B$1:$C$1,0),0),"")</f>
        <v/>
      </c>
      <c r="G464" s="33">
        <f>IFERROR(VLOOKUP(A464,PlayingTime!$B$1:$Z$999,MATCH("Min",PlayingTime!$B$2:$Z$2,0),0),0)</f>
        <v>0</v>
      </c>
      <c r="H464" s="33">
        <f>IFERROR(VLOOKUP(B464,PlayingTime!$B$1:$Z$999,MATCH("Min",PlayingTime!$B$2:$Z$2,0),0),0)</f>
        <v>0</v>
      </c>
      <c r="I464" s="33">
        <f>IFERROR(VLOOKUP(C464,PlayingTime!$B$1:$Z$999,MATCH("Min",PlayingTime!$B$2:$Z$2,0),0),0)</f>
        <v>0</v>
      </c>
      <c r="J464" s="33">
        <f>IFERROR(VLOOKUP(D464,PlayingTime!$B$1:$Z$999,MATCH("Min",PlayingTime!$B$2:$Z$2,0),0),0)</f>
        <v>0</v>
      </c>
      <c r="K464" s="38">
        <f t="shared" si="28"/>
        <v>0</v>
      </c>
      <c r="L464" s="32">
        <f>IFERROR(VLOOKUP(A464,PlayerStats!$B$1:$Z$999,MATCH("xG",PlayerStats!$B$2:$Z$2,0),0),0)</f>
        <v>0</v>
      </c>
      <c r="M464" s="32">
        <f>IFERROR(VLOOKUP(B464,PlayerStats!$B$1:$Z$999,MATCH("xG",PlayerStats!$B$2:$Z$2,0),0),0)</f>
        <v>0</v>
      </c>
      <c r="N464" s="32">
        <f>IFERROR(VLOOKUP(C464,PlayerStats!$B$1:$Z$999,MATCH("xG",PlayerStats!$B$2:$Z$2,0),0),0)</f>
        <v>0</v>
      </c>
      <c r="O464" s="32">
        <f>IFERROR(VLOOKUP(D464,PlayerStats!$B$1:$Z$999,MATCH("xG",PlayerStats!$B$2:$Z$2,0),0),0)</f>
        <v>0</v>
      </c>
      <c r="P464" s="40">
        <f t="shared" si="29"/>
        <v>0</v>
      </c>
      <c r="Q464" s="32">
        <f>IFERROR(VLOOKUP(A464,PlayerStats!$B$1:$Z$999,MATCH("xAG",PlayerStats!$B$2:$Z$2,0),0),0)</f>
        <v>0</v>
      </c>
      <c r="R464" s="32">
        <f>IFERROR(VLOOKUP(B464,PlayerStats!$B$1:$Z$999,MATCH("xAG",PlayerStats!$B$2:$Z$2,0),0),0)</f>
        <v>0</v>
      </c>
      <c r="S464" s="32">
        <f>IFERROR(VLOOKUP(C464,PlayerStats!$B$1:$Z$999,MATCH("xAG",PlayerStats!$B$2:$Z$2,0),0),0)</f>
        <v>0</v>
      </c>
      <c r="T464" s="32">
        <f>IFERROR(VLOOKUP(D464,PlayerStats!$B$1:$Z$999,MATCH("xAG",PlayerStats!$B$2:$Z$2,0),0),0)</f>
        <v>0</v>
      </c>
      <c r="U464" s="40">
        <f t="shared" si="30"/>
        <v>0</v>
      </c>
      <c r="V464" s="42" t="str">
        <f t="shared" si="31"/>
        <v/>
      </c>
      <c r="X464" s="43" t="str">
        <f>API!M464&amp;" "&amp;API!V464</f>
        <v>Miguel Almirón Rejala</v>
      </c>
      <c r="Y464" s="43">
        <f>API!AC464</f>
        <v>2</v>
      </c>
    </row>
    <row r="465" spans="1:25">
      <c r="A465" s="32" t="str">
        <f>IF([1]FINAL!A465=0,"",[1]FINAL!A465)</f>
        <v/>
      </c>
      <c r="B465" s="32" t="str">
        <f>IF([1]FINAL!B465=0,"",[1]FINAL!B465)</f>
        <v/>
      </c>
      <c r="C465" s="32" t="str">
        <f>IF([1]FINAL!C465=0,"",[1]FINAL!C465)</f>
        <v/>
      </c>
      <c r="D465" s="32" t="str">
        <f>IF([1]FINAL!D465=0,"",[1]FINAL!D465)</f>
        <v/>
      </c>
      <c r="E465" s="43">
        <f>[1]FINAL!M465</f>
        <v>0</v>
      </c>
      <c r="F465" s="44" t="str">
        <f>IFERROR(VLOOKUP($E465,Table2!$B$1:$C$21,MATCH("MP",Table2!$B$1:$C$1,0),0),"")</f>
        <v/>
      </c>
      <c r="G465" s="33">
        <f>IFERROR(VLOOKUP(A465,PlayingTime!$B$1:$Z$999,MATCH("Min",PlayingTime!$B$2:$Z$2,0),0),0)</f>
        <v>0</v>
      </c>
      <c r="H465" s="33">
        <f>IFERROR(VLOOKUP(B465,PlayingTime!$B$1:$Z$999,MATCH("Min",PlayingTime!$B$2:$Z$2,0),0),0)</f>
        <v>0</v>
      </c>
      <c r="I465" s="33">
        <f>IFERROR(VLOOKUP(C465,PlayingTime!$B$1:$Z$999,MATCH("Min",PlayingTime!$B$2:$Z$2,0),0),0)</f>
        <v>0</v>
      </c>
      <c r="J465" s="33">
        <f>IFERROR(VLOOKUP(D465,PlayingTime!$B$1:$Z$999,MATCH("Min",PlayingTime!$B$2:$Z$2,0),0),0)</f>
        <v>0</v>
      </c>
      <c r="K465" s="38">
        <f t="shared" si="28"/>
        <v>0</v>
      </c>
      <c r="L465" s="32">
        <f>IFERROR(VLOOKUP(A465,PlayerStats!$B$1:$Z$999,MATCH("xG",PlayerStats!$B$2:$Z$2,0),0),0)</f>
        <v>0</v>
      </c>
      <c r="M465" s="32">
        <f>IFERROR(VLOOKUP(B465,PlayerStats!$B$1:$Z$999,MATCH("xG",PlayerStats!$B$2:$Z$2,0),0),0)</f>
        <v>0</v>
      </c>
      <c r="N465" s="32">
        <f>IFERROR(VLOOKUP(C465,PlayerStats!$B$1:$Z$999,MATCH("xG",PlayerStats!$B$2:$Z$2,0),0),0)</f>
        <v>0</v>
      </c>
      <c r="O465" s="32">
        <f>IFERROR(VLOOKUP(D465,PlayerStats!$B$1:$Z$999,MATCH("xG",PlayerStats!$B$2:$Z$2,0),0),0)</f>
        <v>0</v>
      </c>
      <c r="P465" s="40">
        <f t="shared" si="29"/>
        <v>0</v>
      </c>
      <c r="Q465" s="32">
        <f>IFERROR(VLOOKUP(A465,PlayerStats!$B$1:$Z$999,MATCH("xAG",PlayerStats!$B$2:$Z$2,0),0),0)</f>
        <v>0</v>
      </c>
      <c r="R465" s="32">
        <f>IFERROR(VLOOKUP(B465,PlayerStats!$B$1:$Z$999,MATCH("xAG",PlayerStats!$B$2:$Z$2,0),0),0)</f>
        <v>0</v>
      </c>
      <c r="S465" s="32">
        <f>IFERROR(VLOOKUP(C465,PlayerStats!$B$1:$Z$999,MATCH("xAG",PlayerStats!$B$2:$Z$2,0),0),0)</f>
        <v>0</v>
      </c>
      <c r="T465" s="32">
        <f>IFERROR(VLOOKUP(D465,PlayerStats!$B$1:$Z$999,MATCH("xAG",PlayerStats!$B$2:$Z$2,0),0),0)</f>
        <v>0</v>
      </c>
      <c r="U465" s="40">
        <f t="shared" si="30"/>
        <v>0</v>
      </c>
      <c r="V465" s="42" t="str">
        <f t="shared" si="31"/>
        <v/>
      </c>
      <c r="X465" s="43" t="str">
        <f>API!M465&amp;" "&amp;API!V465</f>
        <v>Elliot Anderson</v>
      </c>
      <c r="Y465" s="43">
        <f>API!AC465</f>
        <v>1</v>
      </c>
    </row>
    <row r="466" spans="1:25">
      <c r="A466" s="32" t="str">
        <f>IF([1]FINAL!A466=0,"",[1]FINAL!A466)</f>
        <v/>
      </c>
      <c r="B466" s="32" t="str">
        <f>IF([1]FINAL!B466=0,"",[1]FINAL!B466)</f>
        <v/>
      </c>
      <c r="C466" s="32" t="str">
        <f>IF([1]FINAL!C466=0,"",[1]FINAL!C466)</f>
        <v/>
      </c>
      <c r="D466" s="32" t="str">
        <f>IF([1]FINAL!D466=0,"",[1]FINAL!D466)</f>
        <v/>
      </c>
      <c r="E466" s="43">
        <f>[1]FINAL!M466</f>
        <v>0</v>
      </c>
      <c r="F466" s="44" t="str">
        <f>IFERROR(VLOOKUP($E466,Table2!$B$1:$C$21,MATCH("MP",Table2!$B$1:$C$1,0),0),"")</f>
        <v/>
      </c>
      <c r="G466" s="33">
        <f>IFERROR(VLOOKUP(A466,PlayingTime!$B$1:$Z$999,MATCH("Min",PlayingTime!$B$2:$Z$2,0),0),0)</f>
        <v>0</v>
      </c>
      <c r="H466" s="33">
        <f>IFERROR(VLOOKUP(B466,PlayingTime!$B$1:$Z$999,MATCH("Min",PlayingTime!$B$2:$Z$2,0),0),0)</f>
        <v>0</v>
      </c>
      <c r="I466" s="33">
        <f>IFERROR(VLOOKUP(C466,PlayingTime!$B$1:$Z$999,MATCH("Min",PlayingTime!$B$2:$Z$2,0),0),0)</f>
        <v>0</v>
      </c>
      <c r="J466" s="33">
        <f>IFERROR(VLOOKUP(D466,PlayingTime!$B$1:$Z$999,MATCH("Min",PlayingTime!$B$2:$Z$2,0),0),0)</f>
        <v>0</v>
      </c>
      <c r="K466" s="38">
        <f t="shared" si="28"/>
        <v>0</v>
      </c>
      <c r="L466" s="32">
        <f>IFERROR(VLOOKUP(A466,PlayerStats!$B$1:$Z$999,MATCH("xG",PlayerStats!$B$2:$Z$2,0),0),0)</f>
        <v>0</v>
      </c>
      <c r="M466" s="32">
        <f>IFERROR(VLOOKUP(B466,PlayerStats!$B$1:$Z$999,MATCH("xG",PlayerStats!$B$2:$Z$2,0),0),0)</f>
        <v>0</v>
      </c>
      <c r="N466" s="32">
        <f>IFERROR(VLOOKUP(C466,PlayerStats!$B$1:$Z$999,MATCH("xG",PlayerStats!$B$2:$Z$2,0),0),0)</f>
        <v>0</v>
      </c>
      <c r="O466" s="32">
        <f>IFERROR(VLOOKUP(D466,PlayerStats!$B$1:$Z$999,MATCH("xG",PlayerStats!$B$2:$Z$2,0),0),0)</f>
        <v>0</v>
      </c>
      <c r="P466" s="40">
        <f t="shared" si="29"/>
        <v>0</v>
      </c>
      <c r="Q466" s="32">
        <f>IFERROR(VLOOKUP(A466,PlayerStats!$B$1:$Z$999,MATCH("xAG",PlayerStats!$B$2:$Z$2,0),0),0)</f>
        <v>0</v>
      </c>
      <c r="R466" s="32">
        <f>IFERROR(VLOOKUP(B466,PlayerStats!$B$1:$Z$999,MATCH("xAG",PlayerStats!$B$2:$Z$2,0),0),0)</f>
        <v>0</v>
      </c>
      <c r="S466" s="32">
        <f>IFERROR(VLOOKUP(C466,PlayerStats!$B$1:$Z$999,MATCH("xAG",PlayerStats!$B$2:$Z$2,0),0),0)</f>
        <v>0</v>
      </c>
      <c r="T466" s="32">
        <f>IFERROR(VLOOKUP(D466,PlayerStats!$B$1:$Z$999,MATCH("xAG",PlayerStats!$B$2:$Z$2,0),0),0)</f>
        <v>0</v>
      </c>
      <c r="U466" s="40">
        <f t="shared" si="30"/>
        <v>0</v>
      </c>
      <c r="V466" s="42" t="str">
        <f t="shared" si="31"/>
        <v/>
      </c>
      <c r="X466" s="43" t="str">
        <f>API!M466&amp;" "&amp;API!V466</f>
        <v>Harrison Ashby</v>
      </c>
      <c r="Y466" s="43">
        <f>API!AC466</f>
        <v>0</v>
      </c>
    </row>
    <row r="467" spans="1:25">
      <c r="A467" s="32" t="str">
        <f>IF([1]FINAL!A467=0,"",[1]FINAL!A467)</f>
        <v/>
      </c>
      <c r="B467" s="32" t="str">
        <f>IF([1]FINAL!B467=0,"",[1]FINAL!B467)</f>
        <v/>
      </c>
      <c r="C467" s="32" t="str">
        <f>IF([1]FINAL!C467=0,"",[1]FINAL!C467)</f>
        <v/>
      </c>
      <c r="D467" s="32" t="str">
        <f>IF([1]FINAL!D467=0,"",[1]FINAL!D467)</f>
        <v/>
      </c>
      <c r="E467" s="43">
        <f>[1]FINAL!M467</f>
        <v>0</v>
      </c>
      <c r="F467" s="44" t="str">
        <f>IFERROR(VLOOKUP($E467,Table2!$B$1:$C$21,MATCH("MP",Table2!$B$1:$C$1,0),0),"")</f>
        <v/>
      </c>
      <c r="G467" s="33">
        <f>IFERROR(VLOOKUP(A467,PlayingTime!$B$1:$Z$999,MATCH("Min",PlayingTime!$B$2:$Z$2,0),0),0)</f>
        <v>0</v>
      </c>
      <c r="H467" s="33">
        <f>IFERROR(VLOOKUP(B467,PlayingTime!$B$1:$Z$999,MATCH("Min",PlayingTime!$B$2:$Z$2,0),0),0)</f>
        <v>0</v>
      </c>
      <c r="I467" s="33">
        <f>IFERROR(VLOOKUP(C467,PlayingTime!$B$1:$Z$999,MATCH("Min",PlayingTime!$B$2:$Z$2,0),0),0)</f>
        <v>0</v>
      </c>
      <c r="J467" s="33">
        <f>IFERROR(VLOOKUP(D467,PlayingTime!$B$1:$Z$999,MATCH("Min",PlayingTime!$B$2:$Z$2,0),0),0)</f>
        <v>0</v>
      </c>
      <c r="K467" s="38">
        <f t="shared" si="28"/>
        <v>0</v>
      </c>
      <c r="L467" s="32">
        <f>IFERROR(VLOOKUP(A467,PlayerStats!$B$1:$Z$999,MATCH("xG",PlayerStats!$B$2:$Z$2,0),0),0)</f>
        <v>0</v>
      </c>
      <c r="M467" s="32">
        <f>IFERROR(VLOOKUP(B467,PlayerStats!$B$1:$Z$999,MATCH("xG",PlayerStats!$B$2:$Z$2,0),0),0)</f>
        <v>0</v>
      </c>
      <c r="N467" s="32">
        <f>IFERROR(VLOOKUP(C467,PlayerStats!$B$1:$Z$999,MATCH("xG",PlayerStats!$B$2:$Z$2,0),0),0)</f>
        <v>0</v>
      </c>
      <c r="O467" s="32">
        <f>IFERROR(VLOOKUP(D467,PlayerStats!$B$1:$Z$999,MATCH("xG",PlayerStats!$B$2:$Z$2,0),0),0)</f>
        <v>0</v>
      </c>
      <c r="P467" s="40">
        <f t="shared" si="29"/>
        <v>0</v>
      </c>
      <c r="Q467" s="32">
        <f>IFERROR(VLOOKUP(A467,PlayerStats!$B$1:$Z$999,MATCH("xAG",PlayerStats!$B$2:$Z$2,0),0),0)</f>
        <v>0</v>
      </c>
      <c r="R467" s="32">
        <f>IFERROR(VLOOKUP(B467,PlayerStats!$B$1:$Z$999,MATCH("xAG",PlayerStats!$B$2:$Z$2,0),0),0)</f>
        <v>0</v>
      </c>
      <c r="S467" s="32">
        <f>IFERROR(VLOOKUP(C467,PlayerStats!$B$1:$Z$999,MATCH("xAG",PlayerStats!$B$2:$Z$2,0),0),0)</f>
        <v>0</v>
      </c>
      <c r="T467" s="32">
        <f>IFERROR(VLOOKUP(D467,PlayerStats!$B$1:$Z$999,MATCH("xAG",PlayerStats!$B$2:$Z$2,0),0),0)</f>
        <v>0</v>
      </c>
      <c r="U467" s="40">
        <f t="shared" si="30"/>
        <v>0</v>
      </c>
      <c r="V467" s="42" t="str">
        <f t="shared" si="31"/>
        <v/>
      </c>
      <c r="X467" s="43" t="str">
        <f>API!M467&amp;" "&amp;API!V467</f>
        <v>Sven Botman</v>
      </c>
      <c r="Y467" s="43">
        <f>API!AC467</f>
        <v>5</v>
      </c>
    </row>
    <row r="468" spans="1:25">
      <c r="A468" s="32" t="str">
        <f>IF([1]FINAL!A468=0,"",[1]FINAL!A468)</f>
        <v/>
      </c>
      <c r="B468" s="32" t="str">
        <f>IF([1]FINAL!B468=0,"",[1]FINAL!B468)</f>
        <v/>
      </c>
      <c r="C468" s="32" t="str">
        <f>IF([1]FINAL!C468=0,"",[1]FINAL!C468)</f>
        <v/>
      </c>
      <c r="D468" s="32" t="str">
        <f>IF([1]FINAL!D468=0,"",[1]FINAL!D468)</f>
        <v/>
      </c>
      <c r="E468" s="43">
        <f>[1]FINAL!M468</f>
        <v>0</v>
      </c>
      <c r="F468" s="44" t="str">
        <f>IFERROR(VLOOKUP($E468,Table2!$B$1:$C$21,MATCH("MP",Table2!$B$1:$C$1,0),0),"")</f>
        <v/>
      </c>
      <c r="G468" s="33">
        <f>IFERROR(VLOOKUP(A468,PlayingTime!$B$1:$Z$999,MATCH("Min",PlayingTime!$B$2:$Z$2,0),0),0)</f>
        <v>0</v>
      </c>
      <c r="H468" s="33">
        <f>IFERROR(VLOOKUP(B468,PlayingTime!$B$1:$Z$999,MATCH("Min",PlayingTime!$B$2:$Z$2,0),0),0)</f>
        <v>0</v>
      </c>
      <c r="I468" s="33">
        <f>IFERROR(VLOOKUP(C468,PlayingTime!$B$1:$Z$999,MATCH("Min",PlayingTime!$B$2:$Z$2,0),0),0)</f>
        <v>0</v>
      </c>
      <c r="J468" s="33">
        <f>IFERROR(VLOOKUP(D468,PlayingTime!$B$1:$Z$999,MATCH("Min",PlayingTime!$B$2:$Z$2,0),0),0)</f>
        <v>0</v>
      </c>
      <c r="K468" s="38">
        <f t="shared" si="28"/>
        <v>0</v>
      </c>
      <c r="L468" s="32">
        <f>IFERROR(VLOOKUP(A468,PlayerStats!$B$1:$Z$999,MATCH("xG",PlayerStats!$B$2:$Z$2,0),0),0)</f>
        <v>0</v>
      </c>
      <c r="M468" s="32">
        <f>IFERROR(VLOOKUP(B468,PlayerStats!$B$1:$Z$999,MATCH("xG",PlayerStats!$B$2:$Z$2,0),0),0)</f>
        <v>0</v>
      </c>
      <c r="N468" s="32">
        <f>IFERROR(VLOOKUP(C468,PlayerStats!$B$1:$Z$999,MATCH("xG",PlayerStats!$B$2:$Z$2,0),0),0)</f>
        <v>0</v>
      </c>
      <c r="O468" s="32">
        <f>IFERROR(VLOOKUP(D468,PlayerStats!$B$1:$Z$999,MATCH("xG",PlayerStats!$B$2:$Z$2,0),0),0)</f>
        <v>0</v>
      </c>
      <c r="P468" s="40">
        <f t="shared" si="29"/>
        <v>0</v>
      </c>
      <c r="Q468" s="32">
        <f>IFERROR(VLOOKUP(A468,PlayerStats!$B$1:$Z$999,MATCH("xAG",PlayerStats!$B$2:$Z$2,0),0),0)</f>
        <v>0</v>
      </c>
      <c r="R468" s="32">
        <f>IFERROR(VLOOKUP(B468,PlayerStats!$B$1:$Z$999,MATCH("xAG",PlayerStats!$B$2:$Z$2,0),0),0)</f>
        <v>0</v>
      </c>
      <c r="S468" s="32">
        <f>IFERROR(VLOOKUP(C468,PlayerStats!$B$1:$Z$999,MATCH("xAG",PlayerStats!$B$2:$Z$2,0),0),0)</f>
        <v>0</v>
      </c>
      <c r="T468" s="32">
        <f>IFERROR(VLOOKUP(D468,PlayerStats!$B$1:$Z$999,MATCH("xAG",PlayerStats!$B$2:$Z$2,0),0),0)</f>
        <v>0</v>
      </c>
      <c r="U468" s="40">
        <f t="shared" si="30"/>
        <v>0</v>
      </c>
      <c r="V468" s="42" t="str">
        <f t="shared" si="31"/>
        <v/>
      </c>
      <c r="X468" s="43" t="str">
        <f>API!M468&amp;" "&amp;API!V468</f>
        <v>Bruno Guimarães Rodriguez Moura</v>
      </c>
      <c r="Y468" s="43">
        <f>API!AC468</f>
        <v>1</v>
      </c>
    </row>
    <row r="469" spans="1:25">
      <c r="A469" s="32" t="str">
        <f>IF([1]FINAL!A469=0,"",[1]FINAL!A469)</f>
        <v/>
      </c>
      <c r="B469" s="32" t="str">
        <f>IF([1]FINAL!B469=0,"",[1]FINAL!B469)</f>
        <v/>
      </c>
      <c r="C469" s="32" t="str">
        <f>IF([1]FINAL!C469=0,"",[1]FINAL!C469)</f>
        <v/>
      </c>
      <c r="D469" s="32" t="str">
        <f>IF([1]FINAL!D469=0,"",[1]FINAL!D469)</f>
        <v/>
      </c>
      <c r="E469" s="43">
        <f>[1]FINAL!M469</f>
        <v>0</v>
      </c>
      <c r="F469" s="44" t="str">
        <f>IFERROR(VLOOKUP($E469,Table2!$B$1:$C$21,MATCH("MP",Table2!$B$1:$C$1,0),0),"")</f>
        <v/>
      </c>
      <c r="G469" s="33">
        <f>IFERROR(VLOOKUP(A469,PlayingTime!$B$1:$Z$999,MATCH("Min",PlayingTime!$B$2:$Z$2,0),0),0)</f>
        <v>0</v>
      </c>
      <c r="H469" s="33">
        <f>IFERROR(VLOOKUP(B469,PlayingTime!$B$1:$Z$999,MATCH("Min",PlayingTime!$B$2:$Z$2,0),0),0)</f>
        <v>0</v>
      </c>
      <c r="I469" s="33">
        <f>IFERROR(VLOOKUP(C469,PlayingTime!$B$1:$Z$999,MATCH("Min",PlayingTime!$B$2:$Z$2,0),0),0)</f>
        <v>0</v>
      </c>
      <c r="J469" s="33">
        <f>IFERROR(VLOOKUP(D469,PlayingTime!$B$1:$Z$999,MATCH("Min",PlayingTime!$B$2:$Z$2,0),0),0)</f>
        <v>0</v>
      </c>
      <c r="K469" s="38">
        <f t="shared" si="28"/>
        <v>0</v>
      </c>
      <c r="L469" s="32">
        <f>IFERROR(VLOOKUP(A469,PlayerStats!$B$1:$Z$999,MATCH("xG",PlayerStats!$B$2:$Z$2,0),0),0)</f>
        <v>0</v>
      </c>
      <c r="M469" s="32">
        <f>IFERROR(VLOOKUP(B469,PlayerStats!$B$1:$Z$999,MATCH("xG",PlayerStats!$B$2:$Z$2,0),0),0)</f>
        <v>0</v>
      </c>
      <c r="N469" s="32">
        <f>IFERROR(VLOOKUP(C469,PlayerStats!$B$1:$Z$999,MATCH("xG",PlayerStats!$B$2:$Z$2,0),0),0)</f>
        <v>0</v>
      </c>
      <c r="O469" s="32">
        <f>IFERROR(VLOOKUP(D469,PlayerStats!$B$1:$Z$999,MATCH("xG",PlayerStats!$B$2:$Z$2,0),0),0)</f>
        <v>0</v>
      </c>
      <c r="P469" s="40">
        <f t="shared" si="29"/>
        <v>0</v>
      </c>
      <c r="Q469" s="32">
        <f>IFERROR(VLOOKUP(A469,PlayerStats!$B$1:$Z$999,MATCH("xAG",PlayerStats!$B$2:$Z$2,0),0),0)</f>
        <v>0</v>
      </c>
      <c r="R469" s="32">
        <f>IFERROR(VLOOKUP(B469,PlayerStats!$B$1:$Z$999,MATCH("xAG",PlayerStats!$B$2:$Z$2,0),0),0)</f>
        <v>0</v>
      </c>
      <c r="S469" s="32">
        <f>IFERROR(VLOOKUP(C469,PlayerStats!$B$1:$Z$999,MATCH("xAG",PlayerStats!$B$2:$Z$2,0),0),0)</f>
        <v>0</v>
      </c>
      <c r="T469" s="32">
        <f>IFERROR(VLOOKUP(D469,PlayerStats!$B$1:$Z$999,MATCH("xAG",PlayerStats!$B$2:$Z$2,0),0),0)</f>
        <v>0</v>
      </c>
      <c r="U469" s="40">
        <f t="shared" si="30"/>
        <v>0</v>
      </c>
      <c r="V469" s="42" t="str">
        <f t="shared" si="31"/>
        <v/>
      </c>
      <c r="X469" s="43" t="str">
        <f>API!M469&amp;" "&amp;API!V469</f>
        <v>Dan Burn</v>
      </c>
      <c r="Y469" s="43">
        <f>API!AC469</f>
        <v>2</v>
      </c>
    </row>
    <row r="470" spans="1:25">
      <c r="A470" s="32" t="str">
        <f>IF([1]FINAL!A470=0,"",[1]FINAL!A470)</f>
        <v/>
      </c>
      <c r="B470" s="32" t="str">
        <f>IF([1]FINAL!B470=0,"",[1]FINAL!B470)</f>
        <v/>
      </c>
      <c r="C470" s="32" t="str">
        <f>IF([1]FINAL!C470=0,"",[1]FINAL!C470)</f>
        <v/>
      </c>
      <c r="D470" s="32" t="str">
        <f>IF([1]FINAL!D470=0,"",[1]FINAL!D470)</f>
        <v/>
      </c>
      <c r="E470" s="43">
        <f>[1]FINAL!M470</f>
        <v>0</v>
      </c>
      <c r="F470" s="44" t="str">
        <f>IFERROR(VLOOKUP($E470,Table2!$B$1:$C$21,MATCH("MP",Table2!$B$1:$C$1,0),0),"")</f>
        <v/>
      </c>
      <c r="G470" s="33">
        <f>IFERROR(VLOOKUP(A470,PlayingTime!$B$1:$Z$999,MATCH("Min",PlayingTime!$B$2:$Z$2,0),0),0)</f>
        <v>0</v>
      </c>
      <c r="H470" s="33">
        <f>IFERROR(VLOOKUP(B470,PlayingTime!$B$1:$Z$999,MATCH("Min",PlayingTime!$B$2:$Z$2,0),0),0)</f>
        <v>0</v>
      </c>
      <c r="I470" s="33">
        <f>IFERROR(VLOOKUP(C470,PlayingTime!$B$1:$Z$999,MATCH("Min",PlayingTime!$B$2:$Z$2,0),0),0)</f>
        <v>0</v>
      </c>
      <c r="J470" s="33">
        <f>IFERROR(VLOOKUP(D470,PlayingTime!$B$1:$Z$999,MATCH("Min",PlayingTime!$B$2:$Z$2,0),0),0)</f>
        <v>0</v>
      </c>
      <c r="K470" s="38">
        <f t="shared" si="28"/>
        <v>0</v>
      </c>
      <c r="L470" s="32">
        <f>IFERROR(VLOOKUP(A470,PlayerStats!$B$1:$Z$999,MATCH("xG",PlayerStats!$B$2:$Z$2,0),0),0)</f>
        <v>0</v>
      </c>
      <c r="M470" s="32">
        <f>IFERROR(VLOOKUP(B470,PlayerStats!$B$1:$Z$999,MATCH("xG",PlayerStats!$B$2:$Z$2,0),0),0)</f>
        <v>0</v>
      </c>
      <c r="N470" s="32">
        <f>IFERROR(VLOOKUP(C470,PlayerStats!$B$1:$Z$999,MATCH("xG",PlayerStats!$B$2:$Z$2,0),0),0)</f>
        <v>0</v>
      </c>
      <c r="O470" s="32">
        <f>IFERROR(VLOOKUP(D470,PlayerStats!$B$1:$Z$999,MATCH("xG",PlayerStats!$B$2:$Z$2,0),0),0)</f>
        <v>0</v>
      </c>
      <c r="P470" s="40">
        <f t="shared" si="29"/>
        <v>0</v>
      </c>
      <c r="Q470" s="32">
        <f>IFERROR(VLOOKUP(A470,PlayerStats!$B$1:$Z$999,MATCH("xAG",PlayerStats!$B$2:$Z$2,0),0),0)</f>
        <v>0</v>
      </c>
      <c r="R470" s="32">
        <f>IFERROR(VLOOKUP(B470,PlayerStats!$B$1:$Z$999,MATCH("xAG",PlayerStats!$B$2:$Z$2,0),0),0)</f>
        <v>0</v>
      </c>
      <c r="S470" s="32">
        <f>IFERROR(VLOOKUP(C470,PlayerStats!$B$1:$Z$999,MATCH("xAG",PlayerStats!$B$2:$Z$2,0),0),0)</f>
        <v>0</v>
      </c>
      <c r="T470" s="32">
        <f>IFERROR(VLOOKUP(D470,PlayerStats!$B$1:$Z$999,MATCH("xAG",PlayerStats!$B$2:$Z$2,0),0),0)</f>
        <v>0</v>
      </c>
      <c r="U470" s="40">
        <f t="shared" si="30"/>
        <v>0</v>
      </c>
      <c r="V470" s="42" t="str">
        <f t="shared" si="31"/>
        <v/>
      </c>
      <c r="X470" s="43" t="str">
        <f>API!M470&amp;" "&amp;API!V470</f>
        <v>Karl Darlow</v>
      </c>
      <c r="Y470" s="43">
        <f>API!AC470</f>
        <v>0</v>
      </c>
    </row>
    <row r="471" spans="1:25">
      <c r="A471" s="32" t="str">
        <f>IF([1]FINAL!A471=0,"",[1]FINAL!A471)</f>
        <v/>
      </c>
      <c r="B471" s="32" t="str">
        <f>IF([1]FINAL!B471=0,"",[1]FINAL!B471)</f>
        <v/>
      </c>
      <c r="C471" s="32" t="str">
        <f>IF([1]FINAL!C471=0,"",[1]FINAL!C471)</f>
        <v/>
      </c>
      <c r="D471" s="32" t="str">
        <f>IF([1]FINAL!D471=0,"",[1]FINAL!D471)</f>
        <v/>
      </c>
      <c r="E471" s="43">
        <f>[1]FINAL!M471</f>
        <v>0</v>
      </c>
      <c r="F471" s="44" t="str">
        <f>IFERROR(VLOOKUP($E471,Table2!$B$1:$C$21,MATCH("MP",Table2!$B$1:$C$1,0),0),"")</f>
        <v/>
      </c>
      <c r="G471" s="33">
        <f>IFERROR(VLOOKUP(A471,PlayingTime!$B$1:$Z$999,MATCH("Min",PlayingTime!$B$2:$Z$2,0),0),0)</f>
        <v>0</v>
      </c>
      <c r="H471" s="33">
        <f>IFERROR(VLOOKUP(B471,PlayingTime!$B$1:$Z$999,MATCH("Min",PlayingTime!$B$2:$Z$2,0),0),0)</f>
        <v>0</v>
      </c>
      <c r="I471" s="33">
        <f>IFERROR(VLOOKUP(C471,PlayingTime!$B$1:$Z$999,MATCH("Min",PlayingTime!$B$2:$Z$2,0),0),0)</f>
        <v>0</v>
      </c>
      <c r="J471" s="33">
        <f>IFERROR(VLOOKUP(D471,PlayingTime!$B$1:$Z$999,MATCH("Min",PlayingTime!$B$2:$Z$2,0),0),0)</f>
        <v>0</v>
      </c>
      <c r="K471" s="38">
        <f t="shared" si="28"/>
        <v>0</v>
      </c>
      <c r="L471" s="32">
        <f>IFERROR(VLOOKUP(A471,PlayerStats!$B$1:$Z$999,MATCH("xG",PlayerStats!$B$2:$Z$2,0),0),0)</f>
        <v>0</v>
      </c>
      <c r="M471" s="32">
        <f>IFERROR(VLOOKUP(B471,PlayerStats!$B$1:$Z$999,MATCH("xG",PlayerStats!$B$2:$Z$2,0),0),0)</f>
        <v>0</v>
      </c>
      <c r="N471" s="32">
        <f>IFERROR(VLOOKUP(C471,PlayerStats!$B$1:$Z$999,MATCH("xG",PlayerStats!$B$2:$Z$2,0),0),0)</f>
        <v>0</v>
      </c>
      <c r="O471" s="32">
        <f>IFERROR(VLOOKUP(D471,PlayerStats!$B$1:$Z$999,MATCH("xG",PlayerStats!$B$2:$Z$2,0),0),0)</f>
        <v>0</v>
      </c>
      <c r="P471" s="40">
        <f t="shared" si="29"/>
        <v>0</v>
      </c>
      <c r="Q471" s="32">
        <f>IFERROR(VLOOKUP(A471,PlayerStats!$B$1:$Z$999,MATCH("xAG",PlayerStats!$B$2:$Z$2,0),0),0)</f>
        <v>0</v>
      </c>
      <c r="R471" s="32">
        <f>IFERROR(VLOOKUP(B471,PlayerStats!$B$1:$Z$999,MATCH("xAG",PlayerStats!$B$2:$Z$2,0),0),0)</f>
        <v>0</v>
      </c>
      <c r="S471" s="32">
        <f>IFERROR(VLOOKUP(C471,PlayerStats!$B$1:$Z$999,MATCH("xAG",PlayerStats!$B$2:$Z$2,0),0),0)</f>
        <v>0</v>
      </c>
      <c r="T471" s="32">
        <f>IFERROR(VLOOKUP(D471,PlayerStats!$B$1:$Z$999,MATCH("xAG",PlayerStats!$B$2:$Z$2,0),0),0)</f>
        <v>0</v>
      </c>
      <c r="U471" s="40">
        <f t="shared" si="30"/>
        <v>0</v>
      </c>
      <c r="V471" s="42" t="str">
        <f t="shared" si="31"/>
        <v/>
      </c>
      <c r="X471" s="43" t="str">
        <f>API!M471&amp;" "&amp;API!V471</f>
        <v>Martin Dubravka</v>
      </c>
      <c r="Y471" s="43">
        <f>API!AC471</f>
        <v>0</v>
      </c>
    </row>
    <row r="472" spans="1:25">
      <c r="A472" s="32" t="str">
        <f>IF([1]FINAL!A472=0,"",[1]FINAL!A472)</f>
        <v/>
      </c>
      <c r="B472" s="32" t="str">
        <f>IF([1]FINAL!B472=0,"",[1]FINAL!B472)</f>
        <v/>
      </c>
      <c r="C472" s="32" t="str">
        <f>IF([1]FINAL!C472=0,"",[1]FINAL!C472)</f>
        <v/>
      </c>
      <c r="D472" s="32" t="str">
        <f>IF([1]FINAL!D472=0,"",[1]FINAL!D472)</f>
        <v/>
      </c>
      <c r="E472" s="43">
        <f>[1]FINAL!M472</f>
        <v>0</v>
      </c>
      <c r="F472" s="44" t="str">
        <f>IFERROR(VLOOKUP($E472,Table2!$B$1:$C$21,MATCH("MP",Table2!$B$1:$C$1,0),0),"")</f>
        <v/>
      </c>
      <c r="G472" s="33">
        <f>IFERROR(VLOOKUP(A472,PlayingTime!$B$1:$Z$999,MATCH("Min",PlayingTime!$B$2:$Z$2,0),0),0)</f>
        <v>0</v>
      </c>
      <c r="H472" s="33">
        <f>IFERROR(VLOOKUP(B472,PlayingTime!$B$1:$Z$999,MATCH("Min",PlayingTime!$B$2:$Z$2,0),0),0)</f>
        <v>0</v>
      </c>
      <c r="I472" s="33">
        <f>IFERROR(VLOOKUP(C472,PlayingTime!$B$1:$Z$999,MATCH("Min",PlayingTime!$B$2:$Z$2,0),0),0)</f>
        <v>0</v>
      </c>
      <c r="J472" s="33">
        <f>IFERROR(VLOOKUP(D472,PlayingTime!$B$1:$Z$999,MATCH("Min",PlayingTime!$B$2:$Z$2,0),0),0)</f>
        <v>0</v>
      </c>
      <c r="K472" s="38">
        <f t="shared" si="28"/>
        <v>0</v>
      </c>
      <c r="L472" s="32">
        <f>IFERROR(VLOOKUP(A472,PlayerStats!$B$1:$Z$999,MATCH("xG",PlayerStats!$B$2:$Z$2,0),0),0)</f>
        <v>0</v>
      </c>
      <c r="M472" s="32">
        <f>IFERROR(VLOOKUP(B472,PlayerStats!$B$1:$Z$999,MATCH("xG",PlayerStats!$B$2:$Z$2,0),0),0)</f>
        <v>0</v>
      </c>
      <c r="N472" s="32">
        <f>IFERROR(VLOOKUP(C472,PlayerStats!$B$1:$Z$999,MATCH("xG",PlayerStats!$B$2:$Z$2,0),0),0)</f>
        <v>0</v>
      </c>
      <c r="O472" s="32">
        <f>IFERROR(VLOOKUP(D472,PlayerStats!$B$1:$Z$999,MATCH("xG",PlayerStats!$B$2:$Z$2,0),0),0)</f>
        <v>0</v>
      </c>
      <c r="P472" s="40">
        <f t="shared" si="29"/>
        <v>0</v>
      </c>
      <c r="Q472" s="32">
        <f>IFERROR(VLOOKUP(A472,PlayerStats!$B$1:$Z$999,MATCH("xAG",PlayerStats!$B$2:$Z$2,0),0),0)</f>
        <v>0</v>
      </c>
      <c r="R472" s="32">
        <f>IFERROR(VLOOKUP(B472,PlayerStats!$B$1:$Z$999,MATCH("xAG",PlayerStats!$B$2:$Z$2,0),0),0)</f>
        <v>0</v>
      </c>
      <c r="S472" s="32">
        <f>IFERROR(VLOOKUP(C472,PlayerStats!$B$1:$Z$999,MATCH("xAG",PlayerStats!$B$2:$Z$2,0),0),0)</f>
        <v>0</v>
      </c>
      <c r="T472" s="32">
        <f>IFERROR(VLOOKUP(D472,PlayerStats!$B$1:$Z$999,MATCH("xAG",PlayerStats!$B$2:$Z$2,0),0),0)</f>
        <v>0</v>
      </c>
      <c r="U472" s="40">
        <f t="shared" si="30"/>
        <v>0</v>
      </c>
      <c r="V472" s="42" t="str">
        <f t="shared" si="31"/>
        <v/>
      </c>
      <c r="X472" s="43" t="str">
        <f>API!M472&amp;" "&amp;API!V472</f>
        <v>Ryan Fraser</v>
      </c>
      <c r="Y472" s="43">
        <f>API!AC472</f>
        <v>0</v>
      </c>
    </row>
    <row r="473" spans="1:25">
      <c r="A473" s="32" t="str">
        <f>IF([1]FINAL!A473=0,"",[1]FINAL!A473)</f>
        <v/>
      </c>
      <c r="B473" s="32" t="str">
        <f>IF([1]FINAL!B473=0,"",[1]FINAL!B473)</f>
        <v/>
      </c>
      <c r="C473" s="32" t="str">
        <f>IF([1]FINAL!C473=0,"",[1]FINAL!C473)</f>
        <v/>
      </c>
      <c r="D473" s="32" t="str">
        <f>IF([1]FINAL!D473=0,"",[1]FINAL!D473)</f>
        <v/>
      </c>
      <c r="E473" s="43">
        <f>[1]FINAL!M473</f>
        <v>0</v>
      </c>
      <c r="F473" s="44" t="str">
        <f>IFERROR(VLOOKUP($E473,Table2!$B$1:$C$21,MATCH("MP",Table2!$B$1:$C$1,0),0),"")</f>
        <v/>
      </c>
      <c r="G473" s="33">
        <f>IFERROR(VLOOKUP(A473,PlayingTime!$B$1:$Z$999,MATCH("Min",PlayingTime!$B$2:$Z$2,0),0),0)</f>
        <v>0</v>
      </c>
      <c r="H473" s="33">
        <f>IFERROR(VLOOKUP(B473,PlayingTime!$B$1:$Z$999,MATCH("Min",PlayingTime!$B$2:$Z$2,0),0),0)</f>
        <v>0</v>
      </c>
      <c r="I473" s="33">
        <f>IFERROR(VLOOKUP(C473,PlayingTime!$B$1:$Z$999,MATCH("Min",PlayingTime!$B$2:$Z$2,0),0),0)</f>
        <v>0</v>
      </c>
      <c r="J473" s="33">
        <f>IFERROR(VLOOKUP(D473,PlayingTime!$B$1:$Z$999,MATCH("Min",PlayingTime!$B$2:$Z$2,0),0),0)</f>
        <v>0</v>
      </c>
      <c r="K473" s="38">
        <f t="shared" si="28"/>
        <v>0</v>
      </c>
      <c r="L473" s="32">
        <f>IFERROR(VLOOKUP(A473,PlayerStats!$B$1:$Z$999,MATCH("xG",PlayerStats!$B$2:$Z$2,0),0),0)</f>
        <v>0</v>
      </c>
      <c r="M473" s="32">
        <f>IFERROR(VLOOKUP(B473,PlayerStats!$B$1:$Z$999,MATCH("xG",PlayerStats!$B$2:$Z$2,0),0),0)</f>
        <v>0</v>
      </c>
      <c r="N473" s="32">
        <f>IFERROR(VLOOKUP(C473,PlayerStats!$B$1:$Z$999,MATCH("xG",PlayerStats!$B$2:$Z$2,0),0),0)</f>
        <v>0</v>
      </c>
      <c r="O473" s="32">
        <f>IFERROR(VLOOKUP(D473,PlayerStats!$B$1:$Z$999,MATCH("xG",PlayerStats!$B$2:$Z$2,0),0),0)</f>
        <v>0</v>
      </c>
      <c r="P473" s="40">
        <f t="shared" si="29"/>
        <v>0</v>
      </c>
      <c r="Q473" s="32">
        <f>IFERROR(VLOOKUP(A473,PlayerStats!$B$1:$Z$999,MATCH("xAG",PlayerStats!$B$2:$Z$2,0),0),0)</f>
        <v>0</v>
      </c>
      <c r="R473" s="32">
        <f>IFERROR(VLOOKUP(B473,PlayerStats!$B$1:$Z$999,MATCH("xAG",PlayerStats!$B$2:$Z$2,0),0),0)</f>
        <v>0</v>
      </c>
      <c r="S473" s="32">
        <f>IFERROR(VLOOKUP(C473,PlayerStats!$B$1:$Z$999,MATCH("xAG",PlayerStats!$B$2:$Z$2,0),0),0)</f>
        <v>0</v>
      </c>
      <c r="T473" s="32">
        <f>IFERROR(VLOOKUP(D473,PlayerStats!$B$1:$Z$999,MATCH("xAG",PlayerStats!$B$2:$Z$2,0),0),0)</f>
        <v>0</v>
      </c>
      <c r="U473" s="40">
        <f t="shared" si="30"/>
        <v>0</v>
      </c>
      <c r="V473" s="42" t="str">
        <f t="shared" si="31"/>
        <v/>
      </c>
      <c r="X473" s="43" t="str">
        <f>API!M473&amp;" "&amp;API!V473</f>
        <v>Mark Gillespie</v>
      </c>
      <c r="Y473" s="43">
        <f>API!AC473</f>
        <v>0</v>
      </c>
    </row>
    <row r="474" spans="1:25">
      <c r="A474" s="32" t="str">
        <f>IF([1]FINAL!A474=0,"",[1]FINAL!A474)</f>
        <v/>
      </c>
      <c r="B474" s="32" t="str">
        <f>IF([1]FINAL!B474=0,"",[1]FINAL!B474)</f>
        <v/>
      </c>
      <c r="C474" s="32" t="str">
        <f>IF([1]FINAL!C474=0,"",[1]FINAL!C474)</f>
        <v/>
      </c>
      <c r="D474" s="32" t="str">
        <f>IF([1]FINAL!D474=0,"",[1]FINAL!D474)</f>
        <v/>
      </c>
      <c r="E474" s="43">
        <f>[1]FINAL!M474</f>
        <v>0</v>
      </c>
      <c r="F474" s="44" t="str">
        <f>IFERROR(VLOOKUP($E474,Table2!$B$1:$C$21,MATCH("MP",Table2!$B$1:$C$1,0),0),"")</f>
        <v/>
      </c>
      <c r="G474" s="33">
        <f>IFERROR(VLOOKUP(A474,PlayingTime!$B$1:$Z$999,MATCH("Min",PlayingTime!$B$2:$Z$2,0),0),0)</f>
        <v>0</v>
      </c>
      <c r="H474" s="33">
        <f>IFERROR(VLOOKUP(B474,PlayingTime!$B$1:$Z$999,MATCH("Min",PlayingTime!$B$2:$Z$2,0),0),0)</f>
        <v>0</v>
      </c>
      <c r="I474" s="33">
        <f>IFERROR(VLOOKUP(C474,PlayingTime!$B$1:$Z$999,MATCH("Min",PlayingTime!$B$2:$Z$2,0),0),0)</f>
        <v>0</v>
      </c>
      <c r="J474" s="33">
        <f>IFERROR(VLOOKUP(D474,PlayingTime!$B$1:$Z$999,MATCH("Min",PlayingTime!$B$2:$Z$2,0),0),0)</f>
        <v>0</v>
      </c>
      <c r="K474" s="38">
        <f t="shared" si="28"/>
        <v>0</v>
      </c>
      <c r="L474" s="32">
        <f>IFERROR(VLOOKUP(A474,PlayerStats!$B$1:$Z$999,MATCH("xG",PlayerStats!$B$2:$Z$2,0),0),0)</f>
        <v>0</v>
      </c>
      <c r="M474" s="32">
        <f>IFERROR(VLOOKUP(B474,PlayerStats!$B$1:$Z$999,MATCH("xG",PlayerStats!$B$2:$Z$2,0),0),0)</f>
        <v>0</v>
      </c>
      <c r="N474" s="32">
        <f>IFERROR(VLOOKUP(C474,PlayerStats!$B$1:$Z$999,MATCH("xG",PlayerStats!$B$2:$Z$2,0),0),0)</f>
        <v>0</v>
      </c>
      <c r="O474" s="32">
        <f>IFERROR(VLOOKUP(D474,PlayerStats!$B$1:$Z$999,MATCH("xG",PlayerStats!$B$2:$Z$2,0),0),0)</f>
        <v>0</v>
      </c>
      <c r="P474" s="40">
        <f t="shared" si="29"/>
        <v>0</v>
      </c>
      <c r="Q474" s="32">
        <f>IFERROR(VLOOKUP(A474,PlayerStats!$B$1:$Z$999,MATCH("xAG",PlayerStats!$B$2:$Z$2,0),0),0)</f>
        <v>0</v>
      </c>
      <c r="R474" s="32">
        <f>IFERROR(VLOOKUP(B474,PlayerStats!$B$1:$Z$999,MATCH("xAG",PlayerStats!$B$2:$Z$2,0),0),0)</f>
        <v>0</v>
      </c>
      <c r="S474" s="32">
        <f>IFERROR(VLOOKUP(C474,PlayerStats!$B$1:$Z$999,MATCH("xAG",PlayerStats!$B$2:$Z$2,0),0),0)</f>
        <v>0</v>
      </c>
      <c r="T474" s="32">
        <f>IFERROR(VLOOKUP(D474,PlayerStats!$B$1:$Z$999,MATCH("xAG",PlayerStats!$B$2:$Z$2,0),0),0)</f>
        <v>0</v>
      </c>
      <c r="U474" s="40">
        <f t="shared" si="30"/>
        <v>0</v>
      </c>
      <c r="V474" s="42" t="str">
        <f t="shared" si="31"/>
        <v/>
      </c>
      <c r="X474" s="43" t="str">
        <f>API!M474&amp;" "&amp;API!V474</f>
        <v>Anthony Gordon</v>
      </c>
      <c r="Y474" s="43">
        <f>API!AC474</f>
        <v>4</v>
      </c>
    </row>
    <row r="475" spans="1:25">
      <c r="A475" s="32" t="str">
        <f>IF([1]FINAL!A475=0,"",[1]FINAL!A475)</f>
        <v/>
      </c>
      <c r="B475" s="32" t="str">
        <f>IF([1]FINAL!B475=0,"",[1]FINAL!B475)</f>
        <v/>
      </c>
      <c r="C475" s="32" t="str">
        <f>IF([1]FINAL!C475=0,"",[1]FINAL!C475)</f>
        <v/>
      </c>
      <c r="D475" s="32" t="str">
        <f>IF([1]FINAL!D475=0,"",[1]FINAL!D475)</f>
        <v/>
      </c>
      <c r="E475" s="43">
        <f>[1]FINAL!M475</f>
        <v>0</v>
      </c>
      <c r="F475" s="44" t="str">
        <f>IFERROR(VLOOKUP($E475,Table2!$B$1:$C$21,MATCH("MP",Table2!$B$1:$C$1,0),0),"")</f>
        <v/>
      </c>
      <c r="G475" s="33">
        <f>IFERROR(VLOOKUP(A475,PlayingTime!$B$1:$Z$999,MATCH("Min",PlayingTime!$B$2:$Z$2,0),0),0)</f>
        <v>0</v>
      </c>
      <c r="H475" s="33">
        <f>IFERROR(VLOOKUP(B475,PlayingTime!$B$1:$Z$999,MATCH("Min",PlayingTime!$B$2:$Z$2,0),0),0)</f>
        <v>0</v>
      </c>
      <c r="I475" s="33">
        <f>IFERROR(VLOOKUP(C475,PlayingTime!$B$1:$Z$999,MATCH("Min",PlayingTime!$B$2:$Z$2,0),0),0)</f>
        <v>0</v>
      </c>
      <c r="J475" s="33">
        <f>IFERROR(VLOOKUP(D475,PlayingTime!$B$1:$Z$999,MATCH("Min",PlayingTime!$B$2:$Z$2,0),0),0)</f>
        <v>0</v>
      </c>
      <c r="K475" s="38">
        <f t="shared" si="28"/>
        <v>0</v>
      </c>
      <c r="L475" s="32">
        <f>IFERROR(VLOOKUP(A475,PlayerStats!$B$1:$Z$999,MATCH("xG",PlayerStats!$B$2:$Z$2,0),0),0)</f>
        <v>0</v>
      </c>
      <c r="M475" s="32">
        <f>IFERROR(VLOOKUP(B475,PlayerStats!$B$1:$Z$999,MATCH("xG",PlayerStats!$B$2:$Z$2,0),0),0)</f>
        <v>0</v>
      </c>
      <c r="N475" s="32">
        <f>IFERROR(VLOOKUP(C475,PlayerStats!$B$1:$Z$999,MATCH("xG",PlayerStats!$B$2:$Z$2,0),0),0)</f>
        <v>0</v>
      </c>
      <c r="O475" s="32">
        <f>IFERROR(VLOOKUP(D475,PlayerStats!$B$1:$Z$999,MATCH("xG",PlayerStats!$B$2:$Z$2,0),0),0)</f>
        <v>0</v>
      </c>
      <c r="P475" s="40">
        <f t="shared" si="29"/>
        <v>0</v>
      </c>
      <c r="Q475" s="32">
        <f>IFERROR(VLOOKUP(A475,PlayerStats!$B$1:$Z$999,MATCH("xAG",PlayerStats!$B$2:$Z$2,0),0),0)</f>
        <v>0</v>
      </c>
      <c r="R475" s="32">
        <f>IFERROR(VLOOKUP(B475,PlayerStats!$B$1:$Z$999,MATCH("xAG",PlayerStats!$B$2:$Z$2,0),0),0)</f>
        <v>0</v>
      </c>
      <c r="S475" s="32">
        <f>IFERROR(VLOOKUP(C475,PlayerStats!$B$1:$Z$999,MATCH("xAG",PlayerStats!$B$2:$Z$2,0),0),0)</f>
        <v>0</v>
      </c>
      <c r="T475" s="32">
        <f>IFERROR(VLOOKUP(D475,PlayerStats!$B$1:$Z$999,MATCH("xAG",PlayerStats!$B$2:$Z$2,0),0),0)</f>
        <v>0</v>
      </c>
      <c r="U475" s="40">
        <f t="shared" si="30"/>
        <v>0</v>
      </c>
      <c r="V475" s="42" t="str">
        <f t="shared" si="31"/>
        <v/>
      </c>
      <c r="X475" s="43" t="str">
        <f>API!M475&amp;" "&amp;API!V475</f>
        <v>Isaac Hayden</v>
      </c>
      <c r="Y475" s="43">
        <f>API!AC475</f>
        <v>0</v>
      </c>
    </row>
    <row r="476" spans="1:25">
      <c r="A476" s="32" t="str">
        <f>IF([1]FINAL!A476=0,"",[1]FINAL!A476)</f>
        <v/>
      </c>
      <c r="B476" s="32" t="str">
        <f>IF([1]FINAL!B476=0,"",[1]FINAL!B476)</f>
        <v/>
      </c>
      <c r="C476" s="32" t="str">
        <f>IF([1]FINAL!C476=0,"",[1]FINAL!C476)</f>
        <v/>
      </c>
      <c r="D476" s="32" t="str">
        <f>IF([1]FINAL!D476=0,"",[1]FINAL!D476)</f>
        <v/>
      </c>
      <c r="E476" s="43">
        <f>[1]FINAL!M476</f>
        <v>0</v>
      </c>
      <c r="F476" s="44" t="str">
        <f>IFERROR(VLOOKUP($E476,Table2!$B$1:$C$21,MATCH("MP",Table2!$B$1:$C$1,0),0),"")</f>
        <v/>
      </c>
      <c r="G476" s="33">
        <f>IFERROR(VLOOKUP(A476,PlayingTime!$B$1:$Z$999,MATCH("Min",PlayingTime!$B$2:$Z$2,0),0),0)</f>
        <v>0</v>
      </c>
      <c r="H476" s="33">
        <f>IFERROR(VLOOKUP(B476,PlayingTime!$B$1:$Z$999,MATCH("Min",PlayingTime!$B$2:$Z$2,0),0),0)</f>
        <v>0</v>
      </c>
      <c r="I476" s="33">
        <f>IFERROR(VLOOKUP(C476,PlayingTime!$B$1:$Z$999,MATCH("Min",PlayingTime!$B$2:$Z$2,0),0),0)</f>
        <v>0</v>
      </c>
      <c r="J476" s="33">
        <f>IFERROR(VLOOKUP(D476,PlayingTime!$B$1:$Z$999,MATCH("Min",PlayingTime!$B$2:$Z$2,0),0),0)</f>
        <v>0</v>
      </c>
      <c r="K476" s="38">
        <f t="shared" si="28"/>
        <v>0</v>
      </c>
      <c r="L476" s="32">
        <f>IFERROR(VLOOKUP(A476,PlayerStats!$B$1:$Z$999,MATCH("xG",PlayerStats!$B$2:$Z$2,0),0),0)</f>
        <v>0</v>
      </c>
      <c r="M476" s="32">
        <f>IFERROR(VLOOKUP(B476,PlayerStats!$B$1:$Z$999,MATCH("xG",PlayerStats!$B$2:$Z$2,0),0),0)</f>
        <v>0</v>
      </c>
      <c r="N476" s="32">
        <f>IFERROR(VLOOKUP(C476,PlayerStats!$B$1:$Z$999,MATCH("xG",PlayerStats!$B$2:$Z$2,0),0),0)</f>
        <v>0</v>
      </c>
      <c r="O476" s="32">
        <f>IFERROR(VLOOKUP(D476,PlayerStats!$B$1:$Z$999,MATCH("xG",PlayerStats!$B$2:$Z$2,0),0),0)</f>
        <v>0</v>
      </c>
      <c r="P476" s="40">
        <f t="shared" si="29"/>
        <v>0</v>
      </c>
      <c r="Q476" s="32">
        <f>IFERROR(VLOOKUP(A476,PlayerStats!$B$1:$Z$999,MATCH("xAG",PlayerStats!$B$2:$Z$2,0),0),0)</f>
        <v>0</v>
      </c>
      <c r="R476" s="32">
        <f>IFERROR(VLOOKUP(B476,PlayerStats!$B$1:$Z$999,MATCH("xAG",PlayerStats!$B$2:$Z$2,0),0),0)</f>
        <v>0</v>
      </c>
      <c r="S476" s="32">
        <f>IFERROR(VLOOKUP(C476,PlayerStats!$B$1:$Z$999,MATCH("xAG",PlayerStats!$B$2:$Z$2,0),0),0)</f>
        <v>0</v>
      </c>
      <c r="T476" s="32">
        <f>IFERROR(VLOOKUP(D476,PlayerStats!$B$1:$Z$999,MATCH("xAG",PlayerStats!$B$2:$Z$2,0),0),0)</f>
        <v>0</v>
      </c>
      <c r="U476" s="40">
        <f t="shared" si="30"/>
        <v>0</v>
      </c>
      <c r="V476" s="42" t="str">
        <f t="shared" si="31"/>
        <v/>
      </c>
      <c r="X476" s="43" t="str">
        <f>API!M476&amp;" "&amp;API!V476</f>
        <v>Jeff Hendrick</v>
      </c>
      <c r="Y476" s="43">
        <f>API!AC476</f>
        <v>0</v>
      </c>
    </row>
    <row r="477" spans="1:25">
      <c r="A477" s="32" t="str">
        <f>IF([1]FINAL!A477=0,"",[1]FINAL!A477)</f>
        <v/>
      </c>
      <c r="B477" s="32" t="str">
        <f>IF([1]FINAL!B477=0,"",[1]FINAL!B477)</f>
        <v/>
      </c>
      <c r="C477" s="32" t="str">
        <f>IF([1]FINAL!C477=0,"",[1]FINAL!C477)</f>
        <v/>
      </c>
      <c r="D477" s="32" t="str">
        <f>IF([1]FINAL!D477=0,"",[1]FINAL!D477)</f>
        <v/>
      </c>
      <c r="E477" s="43">
        <f>[1]FINAL!M477</f>
        <v>0</v>
      </c>
      <c r="F477" s="44" t="str">
        <f>IFERROR(VLOOKUP($E477,Table2!$B$1:$C$21,MATCH("MP",Table2!$B$1:$C$1,0),0),"")</f>
        <v/>
      </c>
      <c r="G477" s="33">
        <f>IFERROR(VLOOKUP(A477,PlayingTime!$B$1:$Z$999,MATCH("Min",PlayingTime!$B$2:$Z$2,0),0),0)</f>
        <v>0</v>
      </c>
      <c r="H477" s="33">
        <f>IFERROR(VLOOKUP(B477,PlayingTime!$B$1:$Z$999,MATCH("Min",PlayingTime!$B$2:$Z$2,0),0),0)</f>
        <v>0</v>
      </c>
      <c r="I477" s="33">
        <f>IFERROR(VLOOKUP(C477,PlayingTime!$B$1:$Z$999,MATCH("Min",PlayingTime!$B$2:$Z$2,0),0),0)</f>
        <v>0</v>
      </c>
      <c r="J477" s="33">
        <f>IFERROR(VLOOKUP(D477,PlayingTime!$B$1:$Z$999,MATCH("Min",PlayingTime!$B$2:$Z$2,0),0),0)</f>
        <v>0</v>
      </c>
      <c r="K477" s="38">
        <f t="shared" si="28"/>
        <v>0</v>
      </c>
      <c r="L477" s="32">
        <f>IFERROR(VLOOKUP(A477,PlayerStats!$B$1:$Z$999,MATCH("xG",PlayerStats!$B$2:$Z$2,0),0),0)</f>
        <v>0</v>
      </c>
      <c r="M477" s="32">
        <f>IFERROR(VLOOKUP(B477,PlayerStats!$B$1:$Z$999,MATCH("xG",PlayerStats!$B$2:$Z$2,0),0),0)</f>
        <v>0</v>
      </c>
      <c r="N477" s="32">
        <f>IFERROR(VLOOKUP(C477,PlayerStats!$B$1:$Z$999,MATCH("xG",PlayerStats!$B$2:$Z$2,0),0),0)</f>
        <v>0</v>
      </c>
      <c r="O477" s="32">
        <f>IFERROR(VLOOKUP(D477,PlayerStats!$B$1:$Z$999,MATCH("xG",PlayerStats!$B$2:$Z$2,0),0),0)</f>
        <v>0</v>
      </c>
      <c r="P477" s="40">
        <f t="shared" si="29"/>
        <v>0</v>
      </c>
      <c r="Q477" s="32">
        <f>IFERROR(VLOOKUP(A477,PlayerStats!$B$1:$Z$999,MATCH("xAG",PlayerStats!$B$2:$Z$2,0),0),0)</f>
        <v>0</v>
      </c>
      <c r="R477" s="32">
        <f>IFERROR(VLOOKUP(B477,PlayerStats!$B$1:$Z$999,MATCH("xAG",PlayerStats!$B$2:$Z$2,0),0),0)</f>
        <v>0</v>
      </c>
      <c r="S477" s="32">
        <f>IFERROR(VLOOKUP(C477,PlayerStats!$B$1:$Z$999,MATCH("xAG",PlayerStats!$B$2:$Z$2,0),0),0)</f>
        <v>0</v>
      </c>
      <c r="T477" s="32">
        <f>IFERROR(VLOOKUP(D477,PlayerStats!$B$1:$Z$999,MATCH("xAG",PlayerStats!$B$2:$Z$2,0),0),0)</f>
        <v>0</v>
      </c>
      <c r="U477" s="40">
        <f t="shared" si="30"/>
        <v>0</v>
      </c>
      <c r="V477" s="42" t="str">
        <f t="shared" si="31"/>
        <v/>
      </c>
      <c r="X477" s="43" t="str">
        <f>API!M477&amp;" "&amp;API!V477</f>
        <v>Alexander Isak</v>
      </c>
      <c r="Y477" s="43">
        <f>API!AC477</f>
        <v>13</v>
      </c>
    </row>
    <row r="478" spans="1:25">
      <c r="A478" s="32" t="str">
        <f>IF([1]FINAL!A478=0,"",[1]FINAL!A478)</f>
        <v/>
      </c>
      <c r="B478" s="32" t="str">
        <f>IF([1]FINAL!B478=0,"",[1]FINAL!B478)</f>
        <v/>
      </c>
      <c r="C478" s="32" t="str">
        <f>IF([1]FINAL!C478=0,"",[1]FINAL!C478)</f>
        <v/>
      </c>
      <c r="D478" s="32" t="str">
        <f>IF([1]FINAL!D478=0,"",[1]FINAL!D478)</f>
        <v/>
      </c>
      <c r="E478" s="43">
        <f>[1]FINAL!M478</f>
        <v>0</v>
      </c>
      <c r="F478" s="44" t="str">
        <f>IFERROR(VLOOKUP($E478,Table2!$B$1:$C$21,MATCH("MP",Table2!$B$1:$C$1,0),0),"")</f>
        <v/>
      </c>
      <c r="G478" s="33">
        <f>IFERROR(VLOOKUP(A478,PlayingTime!$B$1:$Z$999,MATCH("Min",PlayingTime!$B$2:$Z$2,0),0),0)</f>
        <v>0</v>
      </c>
      <c r="H478" s="33">
        <f>IFERROR(VLOOKUP(B478,PlayingTime!$B$1:$Z$999,MATCH("Min",PlayingTime!$B$2:$Z$2,0),0),0)</f>
        <v>0</v>
      </c>
      <c r="I478" s="33">
        <f>IFERROR(VLOOKUP(C478,PlayingTime!$B$1:$Z$999,MATCH("Min",PlayingTime!$B$2:$Z$2,0),0),0)</f>
        <v>0</v>
      </c>
      <c r="J478" s="33">
        <f>IFERROR(VLOOKUP(D478,PlayingTime!$B$1:$Z$999,MATCH("Min",PlayingTime!$B$2:$Z$2,0),0),0)</f>
        <v>0</v>
      </c>
      <c r="K478" s="38">
        <f t="shared" si="28"/>
        <v>0</v>
      </c>
      <c r="L478" s="32">
        <f>IFERROR(VLOOKUP(A478,PlayerStats!$B$1:$Z$999,MATCH("xG",PlayerStats!$B$2:$Z$2,0),0),0)</f>
        <v>0</v>
      </c>
      <c r="M478" s="32">
        <f>IFERROR(VLOOKUP(B478,PlayerStats!$B$1:$Z$999,MATCH("xG",PlayerStats!$B$2:$Z$2,0),0),0)</f>
        <v>0</v>
      </c>
      <c r="N478" s="32">
        <f>IFERROR(VLOOKUP(C478,PlayerStats!$B$1:$Z$999,MATCH("xG",PlayerStats!$B$2:$Z$2,0),0),0)</f>
        <v>0</v>
      </c>
      <c r="O478" s="32">
        <f>IFERROR(VLOOKUP(D478,PlayerStats!$B$1:$Z$999,MATCH("xG",PlayerStats!$B$2:$Z$2,0),0),0)</f>
        <v>0</v>
      </c>
      <c r="P478" s="40">
        <f t="shared" si="29"/>
        <v>0</v>
      </c>
      <c r="Q478" s="32">
        <f>IFERROR(VLOOKUP(A478,PlayerStats!$B$1:$Z$999,MATCH("xAG",PlayerStats!$B$2:$Z$2,0),0),0)</f>
        <v>0</v>
      </c>
      <c r="R478" s="32">
        <f>IFERROR(VLOOKUP(B478,PlayerStats!$B$1:$Z$999,MATCH("xAG",PlayerStats!$B$2:$Z$2,0),0),0)</f>
        <v>0</v>
      </c>
      <c r="S478" s="32">
        <f>IFERROR(VLOOKUP(C478,PlayerStats!$B$1:$Z$999,MATCH("xAG",PlayerStats!$B$2:$Z$2,0),0),0)</f>
        <v>0</v>
      </c>
      <c r="T478" s="32">
        <f>IFERROR(VLOOKUP(D478,PlayerStats!$B$1:$Z$999,MATCH("xAG",PlayerStats!$B$2:$Z$2,0),0),0)</f>
        <v>0</v>
      </c>
      <c r="U478" s="40">
        <f t="shared" si="30"/>
        <v>0</v>
      </c>
      <c r="V478" s="42" t="str">
        <f t="shared" si="31"/>
        <v/>
      </c>
      <c r="X478" s="43" t="str">
        <f>API!M478&amp;" "&amp;API!V478</f>
        <v>Joelinton Cássio Apolinário de Lira</v>
      </c>
      <c r="Y478" s="43">
        <f>API!AC478</f>
        <v>2</v>
      </c>
    </row>
    <row r="479" spans="1:25">
      <c r="A479" s="32" t="str">
        <f>IF([1]FINAL!A479=0,"",[1]FINAL!A479)</f>
        <v/>
      </c>
      <c r="B479" s="32" t="str">
        <f>IF([1]FINAL!B479=0,"",[1]FINAL!B479)</f>
        <v/>
      </c>
      <c r="C479" s="32" t="str">
        <f>IF([1]FINAL!C479=0,"",[1]FINAL!C479)</f>
        <v/>
      </c>
      <c r="D479" s="32" t="str">
        <f>IF([1]FINAL!D479=0,"",[1]FINAL!D479)</f>
        <v/>
      </c>
      <c r="E479" s="43">
        <f>[1]FINAL!M479</f>
        <v>0</v>
      </c>
      <c r="F479" s="44" t="str">
        <f>IFERROR(VLOOKUP($E479,Table2!$B$1:$C$21,MATCH("MP",Table2!$B$1:$C$1,0),0),"")</f>
        <v/>
      </c>
      <c r="G479" s="33">
        <f>IFERROR(VLOOKUP(A479,PlayingTime!$B$1:$Z$999,MATCH("Min",PlayingTime!$B$2:$Z$2,0),0),0)</f>
        <v>0</v>
      </c>
      <c r="H479" s="33">
        <f>IFERROR(VLOOKUP(B479,PlayingTime!$B$1:$Z$999,MATCH("Min",PlayingTime!$B$2:$Z$2,0),0),0)</f>
        <v>0</v>
      </c>
      <c r="I479" s="33">
        <f>IFERROR(VLOOKUP(C479,PlayingTime!$B$1:$Z$999,MATCH("Min",PlayingTime!$B$2:$Z$2,0),0),0)</f>
        <v>0</v>
      </c>
      <c r="J479" s="33">
        <f>IFERROR(VLOOKUP(D479,PlayingTime!$B$1:$Z$999,MATCH("Min",PlayingTime!$B$2:$Z$2,0),0),0)</f>
        <v>0</v>
      </c>
      <c r="K479" s="38">
        <f t="shared" si="28"/>
        <v>0</v>
      </c>
      <c r="L479" s="32">
        <f>IFERROR(VLOOKUP(A479,PlayerStats!$B$1:$Z$999,MATCH("xG",PlayerStats!$B$2:$Z$2,0),0),0)</f>
        <v>0</v>
      </c>
      <c r="M479" s="32">
        <f>IFERROR(VLOOKUP(B479,PlayerStats!$B$1:$Z$999,MATCH("xG",PlayerStats!$B$2:$Z$2,0),0),0)</f>
        <v>0</v>
      </c>
      <c r="N479" s="32">
        <f>IFERROR(VLOOKUP(C479,PlayerStats!$B$1:$Z$999,MATCH("xG",PlayerStats!$B$2:$Z$2,0),0),0)</f>
        <v>0</v>
      </c>
      <c r="O479" s="32">
        <f>IFERROR(VLOOKUP(D479,PlayerStats!$B$1:$Z$999,MATCH("xG",PlayerStats!$B$2:$Z$2,0),0),0)</f>
        <v>0</v>
      </c>
      <c r="P479" s="40">
        <f t="shared" si="29"/>
        <v>0</v>
      </c>
      <c r="Q479" s="32">
        <f>IFERROR(VLOOKUP(A479,PlayerStats!$B$1:$Z$999,MATCH("xAG",PlayerStats!$B$2:$Z$2,0),0),0)</f>
        <v>0</v>
      </c>
      <c r="R479" s="32">
        <f>IFERROR(VLOOKUP(B479,PlayerStats!$B$1:$Z$999,MATCH("xAG",PlayerStats!$B$2:$Z$2,0),0),0)</f>
        <v>0</v>
      </c>
      <c r="S479" s="32">
        <f>IFERROR(VLOOKUP(C479,PlayerStats!$B$1:$Z$999,MATCH("xAG",PlayerStats!$B$2:$Z$2,0),0),0)</f>
        <v>0</v>
      </c>
      <c r="T479" s="32">
        <f>IFERROR(VLOOKUP(D479,PlayerStats!$B$1:$Z$999,MATCH("xAG",PlayerStats!$B$2:$Z$2,0),0),0)</f>
        <v>0</v>
      </c>
      <c r="U479" s="40">
        <f t="shared" si="30"/>
        <v>0</v>
      </c>
      <c r="V479" s="42" t="str">
        <f t="shared" si="31"/>
        <v/>
      </c>
      <c r="X479" s="43" t="str">
        <f>API!M479&amp;" "&amp;API!V479</f>
        <v>Emil Krafth</v>
      </c>
      <c r="Y479" s="43">
        <f>API!AC479</f>
        <v>0</v>
      </c>
    </row>
    <row r="480" spans="1:25">
      <c r="A480" s="32" t="str">
        <f>IF([1]FINAL!A480=0,"",[1]FINAL!A480)</f>
        <v/>
      </c>
      <c r="B480" s="32" t="str">
        <f>IF([1]FINAL!B480=0,"",[1]FINAL!B480)</f>
        <v/>
      </c>
      <c r="C480" s="32" t="str">
        <f>IF([1]FINAL!C480=0,"",[1]FINAL!C480)</f>
        <v/>
      </c>
      <c r="D480" s="32" t="str">
        <f>IF([1]FINAL!D480=0,"",[1]FINAL!D480)</f>
        <v/>
      </c>
      <c r="E480" s="43">
        <f>[1]FINAL!M480</f>
        <v>0</v>
      </c>
      <c r="F480" s="44" t="str">
        <f>IFERROR(VLOOKUP($E480,Table2!$B$1:$C$21,MATCH("MP",Table2!$B$1:$C$1,0),0),"")</f>
        <v/>
      </c>
      <c r="G480" s="33">
        <f>IFERROR(VLOOKUP(A480,PlayingTime!$B$1:$Z$999,MATCH("Min",PlayingTime!$B$2:$Z$2,0),0),0)</f>
        <v>0</v>
      </c>
      <c r="H480" s="33">
        <f>IFERROR(VLOOKUP(B480,PlayingTime!$B$1:$Z$999,MATCH("Min",PlayingTime!$B$2:$Z$2,0),0),0)</f>
        <v>0</v>
      </c>
      <c r="I480" s="33">
        <f>IFERROR(VLOOKUP(C480,PlayingTime!$B$1:$Z$999,MATCH("Min",PlayingTime!$B$2:$Z$2,0),0),0)</f>
        <v>0</v>
      </c>
      <c r="J480" s="33">
        <f>IFERROR(VLOOKUP(D480,PlayingTime!$B$1:$Z$999,MATCH("Min",PlayingTime!$B$2:$Z$2,0),0),0)</f>
        <v>0</v>
      </c>
      <c r="K480" s="38">
        <f t="shared" si="28"/>
        <v>0</v>
      </c>
      <c r="L480" s="32">
        <f>IFERROR(VLOOKUP(A480,PlayerStats!$B$1:$Z$999,MATCH("xG",PlayerStats!$B$2:$Z$2,0),0),0)</f>
        <v>0</v>
      </c>
      <c r="M480" s="32">
        <f>IFERROR(VLOOKUP(B480,PlayerStats!$B$1:$Z$999,MATCH("xG",PlayerStats!$B$2:$Z$2,0),0),0)</f>
        <v>0</v>
      </c>
      <c r="N480" s="32">
        <f>IFERROR(VLOOKUP(C480,PlayerStats!$B$1:$Z$999,MATCH("xG",PlayerStats!$B$2:$Z$2,0),0),0)</f>
        <v>0</v>
      </c>
      <c r="O480" s="32">
        <f>IFERROR(VLOOKUP(D480,PlayerStats!$B$1:$Z$999,MATCH("xG",PlayerStats!$B$2:$Z$2,0),0),0)</f>
        <v>0</v>
      </c>
      <c r="P480" s="40">
        <f t="shared" si="29"/>
        <v>0</v>
      </c>
      <c r="Q480" s="32">
        <f>IFERROR(VLOOKUP(A480,PlayerStats!$B$1:$Z$999,MATCH("xAG",PlayerStats!$B$2:$Z$2,0),0),0)</f>
        <v>0</v>
      </c>
      <c r="R480" s="32">
        <f>IFERROR(VLOOKUP(B480,PlayerStats!$B$1:$Z$999,MATCH("xAG",PlayerStats!$B$2:$Z$2,0),0),0)</f>
        <v>0</v>
      </c>
      <c r="S480" s="32">
        <f>IFERROR(VLOOKUP(C480,PlayerStats!$B$1:$Z$999,MATCH("xAG",PlayerStats!$B$2:$Z$2,0),0),0)</f>
        <v>0</v>
      </c>
      <c r="T480" s="32">
        <f>IFERROR(VLOOKUP(D480,PlayerStats!$B$1:$Z$999,MATCH("xAG",PlayerStats!$B$2:$Z$2,0),0),0)</f>
        <v>0</v>
      </c>
      <c r="U480" s="40">
        <f t="shared" si="30"/>
        <v>0</v>
      </c>
      <c r="V480" s="42" t="str">
        <f t="shared" si="31"/>
        <v/>
      </c>
      <c r="X480" s="43" t="str">
        <f>API!M480&amp;" "&amp;API!V480</f>
        <v>Garang Kuol</v>
      </c>
      <c r="Y480" s="43">
        <f>API!AC480</f>
        <v>0</v>
      </c>
    </row>
    <row r="481" spans="1:25">
      <c r="A481" s="32" t="str">
        <f>IF([1]FINAL!A481=0,"",[1]FINAL!A481)</f>
        <v/>
      </c>
      <c r="B481" s="32" t="str">
        <f>IF([1]FINAL!B481=0,"",[1]FINAL!B481)</f>
        <v/>
      </c>
      <c r="C481" s="32" t="str">
        <f>IF([1]FINAL!C481=0,"",[1]FINAL!C481)</f>
        <v/>
      </c>
      <c r="D481" s="32" t="str">
        <f>IF([1]FINAL!D481=0,"",[1]FINAL!D481)</f>
        <v/>
      </c>
      <c r="E481" s="43">
        <f>[1]FINAL!M481</f>
        <v>0</v>
      </c>
      <c r="F481" s="44" t="str">
        <f>IFERROR(VLOOKUP($E481,Table2!$B$1:$C$21,MATCH("MP",Table2!$B$1:$C$1,0),0),"")</f>
        <v/>
      </c>
      <c r="G481" s="33">
        <f>IFERROR(VLOOKUP(A481,PlayingTime!$B$1:$Z$999,MATCH("Min",PlayingTime!$B$2:$Z$2,0),0),0)</f>
        <v>0</v>
      </c>
      <c r="H481" s="33">
        <f>IFERROR(VLOOKUP(B481,PlayingTime!$B$1:$Z$999,MATCH("Min",PlayingTime!$B$2:$Z$2,0),0),0)</f>
        <v>0</v>
      </c>
      <c r="I481" s="33">
        <f>IFERROR(VLOOKUP(C481,PlayingTime!$B$1:$Z$999,MATCH("Min",PlayingTime!$B$2:$Z$2,0),0),0)</f>
        <v>0</v>
      </c>
      <c r="J481" s="33">
        <f>IFERROR(VLOOKUP(D481,PlayingTime!$B$1:$Z$999,MATCH("Min",PlayingTime!$B$2:$Z$2,0),0),0)</f>
        <v>0</v>
      </c>
      <c r="K481" s="38">
        <f t="shared" si="28"/>
        <v>0</v>
      </c>
      <c r="L481" s="32">
        <f>IFERROR(VLOOKUP(A481,PlayerStats!$B$1:$Z$999,MATCH("xG",PlayerStats!$B$2:$Z$2,0),0),0)</f>
        <v>0</v>
      </c>
      <c r="M481" s="32">
        <f>IFERROR(VLOOKUP(B481,PlayerStats!$B$1:$Z$999,MATCH("xG",PlayerStats!$B$2:$Z$2,0),0),0)</f>
        <v>0</v>
      </c>
      <c r="N481" s="32">
        <f>IFERROR(VLOOKUP(C481,PlayerStats!$B$1:$Z$999,MATCH("xG",PlayerStats!$B$2:$Z$2,0),0),0)</f>
        <v>0</v>
      </c>
      <c r="O481" s="32">
        <f>IFERROR(VLOOKUP(D481,PlayerStats!$B$1:$Z$999,MATCH("xG",PlayerStats!$B$2:$Z$2,0),0),0)</f>
        <v>0</v>
      </c>
      <c r="P481" s="40">
        <f t="shared" si="29"/>
        <v>0</v>
      </c>
      <c r="Q481" s="32">
        <f>IFERROR(VLOOKUP(A481,PlayerStats!$B$1:$Z$999,MATCH("xAG",PlayerStats!$B$2:$Z$2,0),0),0)</f>
        <v>0</v>
      </c>
      <c r="R481" s="32">
        <f>IFERROR(VLOOKUP(B481,PlayerStats!$B$1:$Z$999,MATCH("xAG",PlayerStats!$B$2:$Z$2,0),0),0)</f>
        <v>0</v>
      </c>
      <c r="S481" s="32">
        <f>IFERROR(VLOOKUP(C481,PlayerStats!$B$1:$Z$999,MATCH("xAG",PlayerStats!$B$2:$Z$2,0),0),0)</f>
        <v>0</v>
      </c>
      <c r="T481" s="32">
        <f>IFERROR(VLOOKUP(D481,PlayerStats!$B$1:$Z$999,MATCH("xAG",PlayerStats!$B$2:$Z$2,0),0),0)</f>
        <v>0</v>
      </c>
      <c r="U481" s="40">
        <f t="shared" si="30"/>
        <v>0</v>
      </c>
      <c r="V481" s="42" t="str">
        <f t="shared" si="31"/>
        <v/>
      </c>
      <c r="X481" s="43" t="str">
        <f>API!M481&amp;" "&amp;API!V481</f>
        <v>Jamaal Lascelles</v>
      </c>
      <c r="Y481" s="43">
        <f>API!AC481</f>
        <v>0</v>
      </c>
    </row>
    <row r="482" spans="1:25">
      <c r="A482" s="32" t="str">
        <f>IF([1]FINAL!A482=0,"",[1]FINAL!A482)</f>
        <v/>
      </c>
      <c r="B482" s="32" t="str">
        <f>IF([1]FINAL!B482=0,"",[1]FINAL!B482)</f>
        <v/>
      </c>
      <c r="C482" s="32" t="str">
        <f>IF([1]FINAL!C482=0,"",[1]FINAL!C482)</f>
        <v/>
      </c>
      <c r="D482" s="32" t="str">
        <f>IF([1]FINAL!D482=0,"",[1]FINAL!D482)</f>
        <v/>
      </c>
      <c r="E482" s="43">
        <f>[1]FINAL!M482</f>
        <v>0</v>
      </c>
      <c r="F482" s="44" t="str">
        <f>IFERROR(VLOOKUP($E482,Table2!$B$1:$C$21,MATCH("MP",Table2!$B$1:$C$1,0),0),"")</f>
        <v/>
      </c>
      <c r="G482" s="33">
        <f>IFERROR(VLOOKUP(A482,PlayingTime!$B$1:$Z$999,MATCH("Min",PlayingTime!$B$2:$Z$2,0),0),0)</f>
        <v>0</v>
      </c>
      <c r="H482" s="33">
        <f>IFERROR(VLOOKUP(B482,PlayingTime!$B$1:$Z$999,MATCH("Min",PlayingTime!$B$2:$Z$2,0),0),0)</f>
        <v>0</v>
      </c>
      <c r="I482" s="33">
        <f>IFERROR(VLOOKUP(C482,PlayingTime!$B$1:$Z$999,MATCH("Min",PlayingTime!$B$2:$Z$2,0),0),0)</f>
        <v>0</v>
      </c>
      <c r="J482" s="33">
        <f>IFERROR(VLOOKUP(D482,PlayingTime!$B$1:$Z$999,MATCH("Min",PlayingTime!$B$2:$Z$2,0),0),0)</f>
        <v>0</v>
      </c>
      <c r="K482" s="38">
        <f t="shared" si="28"/>
        <v>0</v>
      </c>
      <c r="L482" s="32">
        <f>IFERROR(VLOOKUP(A482,PlayerStats!$B$1:$Z$999,MATCH("xG",PlayerStats!$B$2:$Z$2,0),0),0)</f>
        <v>0</v>
      </c>
      <c r="M482" s="32">
        <f>IFERROR(VLOOKUP(B482,PlayerStats!$B$1:$Z$999,MATCH("xG",PlayerStats!$B$2:$Z$2,0),0),0)</f>
        <v>0</v>
      </c>
      <c r="N482" s="32">
        <f>IFERROR(VLOOKUP(C482,PlayerStats!$B$1:$Z$999,MATCH("xG",PlayerStats!$B$2:$Z$2,0),0),0)</f>
        <v>0</v>
      </c>
      <c r="O482" s="32">
        <f>IFERROR(VLOOKUP(D482,PlayerStats!$B$1:$Z$999,MATCH("xG",PlayerStats!$B$2:$Z$2,0),0),0)</f>
        <v>0</v>
      </c>
      <c r="P482" s="40">
        <f t="shared" si="29"/>
        <v>0</v>
      </c>
      <c r="Q482" s="32">
        <f>IFERROR(VLOOKUP(A482,PlayerStats!$B$1:$Z$999,MATCH("xAG",PlayerStats!$B$2:$Z$2,0),0),0)</f>
        <v>0</v>
      </c>
      <c r="R482" s="32">
        <f>IFERROR(VLOOKUP(B482,PlayerStats!$B$1:$Z$999,MATCH("xAG",PlayerStats!$B$2:$Z$2,0),0),0)</f>
        <v>0</v>
      </c>
      <c r="S482" s="32">
        <f>IFERROR(VLOOKUP(C482,PlayerStats!$B$1:$Z$999,MATCH("xAG",PlayerStats!$B$2:$Z$2,0),0),0)</f>
        <v>0</v>
      </c>
      <c r="T482" s="32">
        <f>IFERROR(VLOOKUP(D482,PlayerStats!$B$1:$Z$999,MATCH("xAG",PlayerStats!$B$2:$Z$2,0),0),0)</f>
        <v>0</v>
      </c>
      <c r="U482" s="40">
        <f t="shared" si="30"/>
        <v>0</v>
      </c>
      <c r="V482" s="42" t="str">
        <f t="shared" si="31"/>
        <v/>
      </c>
      <c r="X482" s="43" t="str">
        <f>API!M482&amp;" "&amp;API!V482</f>
        <v>Jamal Lewis</v>
      </c>
      <c r="Y482" s="43">
        <f>API!AC482</f>
        <v>0</v>
      </c>
    </row>
    <row r="483" spans="1:25">
      <c r="A483" s="32" t="str">
        <f>IF([1]FINAL!A483=0,"",[1]FINAL!A483)</f>
        <v/>
      </c>
      <c r="B483" s="32" t="str">
        <f>IF([1]FINAL!B483=0,"",[1]FINAL!B483)</f>
        <v/>
      </c>
      <c r="C483" s="32" t="str">
        <f>IF([1]FINAL!C483=0,"",[1]FINAL!C483)</f>
        <v/>
      </c>
      <c r="D483" s="32" t="str">
        <f>IF([1]FINAL!D483=0,"",[1]FINAL!D483)</f>
        <v/>
      </c>
      <c r="E483" s="43">
        <f>[1]FINAL!M483</f>
        <v>0</v>
      </c>
      <c r="F483" s="44" t="str">
        <f>IFERROR(VLOOKUP($E483,Table2!$B$1:$C$21,MATCH("MP",Table2!$B$1:$C$1,0),0),"")</f>
        <v/>
      </c>
      <c r="G483" s="33">
        <f>IFERROR(VLOOKUP(A483,PlayingTime!$B$1:$Z$999,MATCH("Min",PlayingTime!$B$2:$Z$2,0),0),0)</f>
        <v>0</v>
      </c>
      <c r="H483" s="33">
        <f>IFERROR(VLOOKUP(B483,PlayingTime!$B$1:$Z$999,MATCH("Min",PlayingTime!$B$2:$Z$2,0),0),0)</f>
        <v>0</v>
      </c>
      <c r="I483" s="33">
        <f>IFERROR(VLOOKUP(C483,PlayingTime!$B$1:$Z$999,MATCH("Min",PlayingTime!$B$2:$Z$2,0),0),0)</f>
        <v>0</v>
      </c>
      <c r="J483" s="33">
        <f>IFERROR(VLOOKUP(D483,PlayingTime!$B$1:$Z$999,MATCH("Min",PlayingTime!$B$2:$Z$2,0),0),0)</f>
        <v>0</v>
      </c>
      <c r="K483" s="38">
        <f t="shared" si="28"/>
        <v>0</v>
      </c>
      <c r="L483" s="32">
        <f>IFERROR(VLOOKUP(A483,PlayerStats!$B$1:$Z$999,MATCH("xG",PlayerStats!$B$2:$Z$2,0),0),0)</f>
        <v>0</v>
      </c>
      <c r="M483" s="32">
        <f>IFERROR(VLOOKUP(B483,PlayerStats!$B$1:$Z$999,MATCH("xG",PlayerStats!$B$2:$Z$2,0),0),0)</f>
        <v>0</v>
      </c>
      <c r="N483" s="32">
        <f>IFERROR(VLOOKUP(C483,PlayerStats!$B$1:$Z$999,MATCH("xG",PlayerStats!$B$2:$Z$2,0),0),0)</f>
        <v>0</v>
      </c>
      <c r="O483" s="32">
        <f>IFERROR(VLOOKUP(D483,PlayerStats!$B$1:$Z$999,MATCH("xG",PlayerStats!$B$2:$Z$2,0),0),0)</f>
        <v>0</v>
      </c>
      <c r="P483" s="40">
        <f t="shared" si="29"/>
        <v>0</v>
      </c>
      <c r="Q483" s="32">
        <f>IFERROR(VLOOKUP(A483,PlayerStats!$B$1:$Z$999,MATCH("xAG",PlayerStats!$B$2:$Z$2,0),0),0)</f>
        <v>0</v>
      </c>
      <c r="R483" s="32">
        <f>IFERROR(VLOOKUP(B483,PlayerStats!$B$1:$Z$999,MATCH("xAG",PlayerStats!$B$2:$Z$2,0),0),0)</f>
        <v>0</v>
      </c>
      <c r="S483" s="32">
        <f>IFERROR(VLOOKUP(C483,PlayerStats!$B$1:$Z$999,MATCH("xAG",PlayerStats!$B$2:$Z$2,0),0),0)</f>
        <v>0</v>
      </c>
      <c r="T483" s="32">
        <f>IFERROR(VLOOKUP(D483,PlayerStats!$B$1:$Z$999,MATCH("xAG",PlayerStats!$B$2:$Z$2,0),0),0)</f>
        <v>0</v>
      </c>
      <c r="U483" s="40">
        <f t="shared" si="30"/>
        <v>0</v>
      </c>
      <c r="V483" s="42" t="str">
        <f t="shared" si="31"/>
        <v/>
      </c>
      <c r="X483" s="43" t="str">
        <f>API!M483&amp;" "&amp;API!V483</f>
        <v>Sean Longstaff</v>
      </c>
      <c r="Y483" s="43">
        <f>API!AC483</f>
        <v>1</v>
      </c>
    </row>
    <row r="484" spans="1:25">
      <c r="A484" s="32" t="str">
        <f>IF([1]FINAL!A484=0,"",[1]FINAL!A484)</f>
        <v/>
      </c>
      <c r="B484" s="32" t="str">
        <f>IF([1]FINAL!B484=0,"",[1]FINAL!B484)</f>
        <v/>
      </c>
      <c r="C484" s="32" t="str">
        <f>IF([1]FINAL!C484=0,"",[1]FINAL!C484)</f>
        <v/>
      </c>
      <c r="D484" s="32" t="str">
        <f>IF([1]FINAL!D484=0,"",[1]FINAL!D484)</f>
        <v/>
      </c>
      <c r="E484" s="43">
        <f>[1]FINAL!M484</f>
        <v>0</v>
      </c>
      <c r="F484" s="44" t="str">
        <f>IFERROR(VLOOKUP($E484,Table2!$B$1:$C$21,MATCH("MP",Table2!$B$1:$C$1,0),0),"")</f>
        <v/>
      </c>
      <c r="G484" s="33">
        <f>IFERROR(VLOOKUP(A484,PlayingTime!$B$1:$Z$999,MATCH("Min",PlayingTime!$B$2:$Z$2,0),0),0)</f>
        <v>0</v>
      </c>
      <c r="H484" s="33">
        <f>IFERROR(VLOOKUP(B484,PlayingTime!$B$1:$Z$999,MATCH("Min",PlayingTime!$B$2:$Z$2,0),0),0)</f>
        <v>0</v>
      </c>
      <c r="I484" s="33">
        <f>IFERROR(VLOOKUP(C484,PlayingTime!$B$1:$Z$999,MATCH("Min",PlayingTime!$B$2:$Z$2,0),0),0)</f>
        <v>0</v>
      </c>
      <c r="J484" s="33">
        <f>IFERROR(VLOOKUP(D484,PlayingTime!$B$1:$Z$999,MATCH("Min",PlayingTime!$B$2:$Z$2,0),0),0)</f>
        <v>0</v>
      </c>
      <c r="K484" s="38">
        <f t="shared" si="28"/>
        <v>0</v>
      </c>
      <c r="L484" s="32">
        <f>IFERROR(VLOOKUP(A484,PlayerStats!$B$1:$Z$999,MATCH("xG",PlayerStats!$B$2:$Z$2,0),0),0)</f>
        <v>0</v>
      </c>
      <c r="M484" s="32">
        <f>IFERROR(VLOOKUP(B484,PlayerStats!$B$1:$Z$999,MATCH("xG",PlayerStats!$B$2:$Z$2,0),0),0)</f>
        <v>0</v>
      </c>
      <c r="N484" s="32">
        <f>IFERROR(VLOOKUP(C484,PlayerStats!$B$1:$Z$999,MATCH("xG",PlayerStats!$B$2:$Z$2,0),0),0)</f>
        <v>0</v>
      </c>
      <c r="O484" s="32">
        <f>IFERROR(VLOOKUP(D484,PlayerStats!$B$1:$Z$999,MATCH("xG",PlayerStats!$B$2:$Z$2,0),0),0)</f>
        <v>0</v>
      </c>
      <c r="P484" s="40">
        <f t="shared" si="29"/>
        <v>0</v>
      </c>
      <c r="Q484" s="32">
        <f>IFERROR(VLOOKUP(A484,PlayerStats!$B$1:$Z$999,MATCH("xAG",PlayerStats!$B$2:$Z$2,0),0),0)</f>
        <v>0</v>
      </c>
      <c r="R484" s="32">
        <f>IFERROR(VLOOKUP(B484,PlayerStats!$B$1:$Z$999,MATCH("xAG",PlayerStats!$B$2:$Z$2,0),0),0)</f>
        <v>0</v>
      </c>
      <c r="S484" s="32">
        <f>IFERROR(VLOOKUP(C484,PlayerStats!$B$1:$Z$999,MATCH("xAG",PlayerStats!$B$2:$Z$2,0),0),0)</f>
        <v>0</v>
      </c>
      <c r="T484" s="32">
        <f>IFERROR(VLOOKUP(D484,PlayerStats!$B$1:$Z$999,MATCH("xAG",PlayerStats!$B$2:$Z$2,0),0),0)</f>
        <v>0</v>
      </c>
      <c r="U484" s="40">
        <f t="shared" si="30"/>
        <v>0</v>
      </c>
      <c r="V484" s="42" t="str">
        <f t="shared" si="31"/>
        <v/>
      </c>
      <c r="X484" s="43" t="str">
        <f>API!M484&amp;" "&amp;API!V484</f>
        <v>Javier Manquillo Gaitán</v>
      </c>
      <c r="Y484" s="43">
        <f>API!AC484</f>
        <v>0</v>
      </c>
    </row>
    <row r="485" spans="1:25">
      <c r="A485" s="32" t="str">
        <f>IF([1]FINAL!A485=0,"",[1]FINAL!A485)</f>
        <v/>
      </c>
      <c r="B485" s="32" t="str">
        <f>IF([1]FINAL!B485=0,"",[1]FINAL!B485)</f>
        <v/>
      </c>
      <c r="C485" s="32" t="str">
        <f>IF([1]FINAL!C485=0,"",[1]FINAL!C485)</f>
        <v/>
      </c>
      <c r="D485" s="32" t="str">
        <f>IF([1]FINAL!D485=0,"",[1]FINAL!D485)</f>
        <v/>
      </c>
      <c r="E485" s="43">
        <f>[1]FINAL!M485</f>
        <v>0</v>
      </c>
      <c r="F485" s="44" t="str">
        <f>IFERROR(VLOOKUP($E485,Table2!$B$1:$C$21,MATCH("MP",Table2!$B$1:$C$1,0),0),"")</f>
        <v/>
      </c>
      <c r="G485" s="33">
        <f>IFERROR(VLOOKUP(A485,PlayingTime!$B$1:$Z$999,MATCH("Min",PlayingTime!$B$2:$Z$2,0),0),0)</f>
        <v>0</v>
      </c>
      <c r="H485" s="33">
        <f>IFERROR(VLOOKUP(B485,PlayingTime!$B$1:$Z$999,MATCH("Min",PlayingTime!$B$2:$Z$2,0),0),0)</f>
        <v>0</v>
      </c>
      <c r="I485" s="33">
        <f>IFERROR(VLOOKUP(C485,PlayingTime!$B$1:$Z$999,MATCH("Min",PlayingTime!$B$2:$Z$2,0),0),0)</f>
        <v>0</v>
      </c>
      <c r="J485" s="33">
        <f>IFERROR(VLOOKUP(D485,PlayingTime!$B$1:$Z$999,MATCH("Min",PlayingTime!$B$2:$Z$2,0),0),0)</f>
        <v>0</v>
      </c>
      <c r="K485" s="38">
        <f t="shared" si="28"/>
        <v>0</v>
      </c>
      <c r="L485" s="32">
        <f>IFERROR(VLOOKUP(A485,PlayerStats!$B$1:$Z$999,MATCH("xG",PlayerStats!$B$2:$Z$2,0),0),0)</f>
        <v>0</v>
      </c>
      <c r="M485" s="32">
        <f>IFERROR(VLOOKUP(B485,PlayerStats!$B$1:$Z$999,MATCH("xG",PlayerStats!$B$2:$Z$2,0),0),0)</f>
        <v>0</v>
      </c>
      <c r="N485" s="32">
        <f>IFERROR(VLOOKUP(C485,PlayerStats!$B$1:$Z$999,MATCH("xG",PlayerStats!$B$2:$Z$2,0),0),0)</f>
        <v>0</v>
      </c>
      <c r="O485" s="32">
        <f>IFERROR(VLOOKUP(D485,PlayerStats!$B$1:$Z$999,MATCH("xG",PlayerStats!$B$2:$Z$2,0),0),0)</f>
        <v>0</v>
      </c>
      <c r="P485" s="40">
        <f t="shared" si="29"/>
        <v>0</v>
      </c>
      <c r="Q485" s="32">
        <f>IFERROR(VLOOKUP(A485,PlayerStats!$B$1:$Z$999,MATCH("xAG",PlayerStats!$B$2:$Z$2,0),0),0)</f>
        <v>0</v>
      </c>
      <c r="R485" s="32">
        <f>IFERROR(VLOOKUP(B485,PlayerStats!$B$1:$Z$999,MATCH("xAG",PlayerStats!$B$2:$Z$2,0),0),0)</f>
        <v>0</v>
      </c>
      <c r="S485" s="32">
        <f>IFERROR(VLOOKUP(C485,PlayerStats!$B$1:$Z$999,MATCH("xAG",PlayerStats!$B$2:$Z$2,0),0),0)</f>
        <v>0</v>
      </c>
      <c r="T485" s="32">
        <f>IFERROR(VLOOKUP(D485,PlayerStats!$B$1:$Z$999,MATCH("xAG",PlayerStats!$B$2:$Z$2,0),0),0)</f>
        <v>0</v>
      </c>
      <c r="U485" s="40">
        <f t="shared" si="30"/>
        <v>0</v>
      </c>
      <c r="V485" s="42" t="str">
        <f t="shared" si="31"/>
        <v/>
      </c>
      <c r="X485" s="43" t="str">
        <f>API!M485&amp;" "&amp;API!V485</f>
        <v>Jacob Murphy</v>
      </c>
      <c r="Y485" s="43">
        <f>API!AC485</f>
        <v>4</v>
      </c>
    </row>
    <row r="486" spans="1:25">
      <c r="A486" s="32" t="str">
        <f>IF([1]FINAL!A486=0,"",[1]FINAL!A486)</f>
        <v/>
      </c>
      <c r="B486" s="32" t="str">
        <f>IF([1]FINAL!B486=0,"",[1]FINAL!B486)</f>
        <v/>
      </c>
      <c r="C486" s="32" t="str">
        <f>IF([1]FINAL!C486=0,"",[1]FINAL!C486)</f>
        <v/>
      </c>
      <c r="D486" s="32" t="str">
        <f>IF([1]FINAL!D486=0,"",[1]FINAL!D486)</f>
        <v/>
      </c>
      <c r="E486" s="43">
        <f>[1]FINAL!M486</f>
        <v>0</v>
      </c>
      <c r="F486" s="44" t="str">
        <f>IFERROR(VLOOKUP($E486,Table2!$B$1:$C$21,MATCH("MP",Table2!$B$1:$C$1,0),0),"")</f>
        <v/>
      </c>
      <c r="G486" s="33">
        <f>IFERROR(VLOOKUP(A486,PlayingTime!$B$1:$Z$999,MATCH("Min",PlayingTime!$B$2:$Z$2,0),0),0)</f>
        <v>0</v>
      </c>
      <c r="H486" s="33">
        <f>IFERROR(VLOOKUP(B486,PlayingTime!$B$1:$Z$999,MATCH("Min",PlayingTime!$B$2:$Z$2,0),0),0)</f>
        <v>0</v>
      </c>
      <c r="I486" s="33">
        <f>IFERROR(VLOOKUP(C486,PlayingTime!$B$1:$Z$999,MATCH("Min",PlayingTime!$B$2:$Z$2,0),0),0)</f>
        <v>0</v>
      </c>
      <c r="J486" s="33">
        <f>IFERROR(VLOOKUP(D486,PlayingTime!$B$1:$Z$999,MATCH("Min",PlayingTime!$B$2:$Z$2,0),0),0)</f>
        <v>0</v>
      </c>
      <c r="K486" s="38">
        <f t="shared" si="28"/>
        <v>0</v>
      </c>
      <c r="L486" s="32">
        <f>IFERROR(VLOOKUP(A486,PlayerStats!$B$1:$Z$999,MATCH("xG",PlayerStats!$B$2:$Z$2,0),0),0)</f>
        <v>0</v>
      </c>
      <c r="M486" s="32">
        <f>IFERROR(VLOOKUP(B486,PlayerStats!$B$1:$Z$999,MATCH("xG",PlayerStats!$B$2:$Z$2,0),0),0)</f>
        <v>0</v>
      </c>
      <c r="N486" s="32">
        <f>IFERROR(VLOOKUP(C486,PlayerStats!$B$1:$Z$999,MATCH("xG",PlayerStats!$B$2:$Z$2,0),0),0)</f>
        <v>0</v>
      </c>
      <c r="O486" s="32">
        <f>IFERROR(VLOOKUP(D486,PlayerStats!$B$1:$Z$999,MATCH("xG",PlayerStats!$B$2:$Z$2,0),0),0)</f>
        <v>0</v>
      </c>
      <c r="P486" s="40">
        <f t="shared" si="29"/>
        <v>0</v>
      </c>
      <c r="Q486" s="32">
        <f>IFERROR(VLOOKUP(A486,PlayerStats!$B$1:$Z$999,MATCH("xAG",PlayerStats!$B$2:$Z$2,0),0),0)</f>
        <v>0</v>
      </c>
      <c r="R486" s="32">
        <f>IFERROR(VLOOKUP(B486,PlayerStats!$B$1:$Z$999,MATCH("xAG",PlayerStats!$B$2:$Z$2,0),0),0)</f>
        <v>0</v>
      </c>
      <c r="S486" s="32">
        <f>IFERROR(VLOOKUP(C486,PlayerStats!$B$1:$Z$999,MATCH("xAG",PlayerStats!$B$2:$Z$2,0),0),0)</f>
        <v>0</v>
      </c>
      <c r="T486" s="32">
        <f>IFERROR(VLOOKUP(D486,PlayerStats!$B$1:$Z$999,MATCH("xAG",PlayerStats!$B$2:$Z$2,0),0),0)</f>
        <v>0</v>
      </c>
      <c r="U486" s="40">
        <f t="shared" si="30"/>
        <v>0</v>
      </c>
      <c r="V486" s="42" t="str">
        <f t="shared" si="31"/>
        <v/>
      </c>
      <c r="X486" s="43" t="str">
        <f>API!M486&amp;" "&amp;API!V486</f>
        <v>Nick Pope</v>
      </c>
      <c r="Y486" s="43">
        <f>API!AC486</f>
        <v>3</v>
      </c>
    </row>
    <row r="487" spans="1:25">
      <c r="A487" s="32" t="str">
        <f>IF([1]FINAL!A487=0,"",[1]FINAL!A487)</f>
        <v/>
      </c>
      <c r="B487" s="32" t="str">
        <f>IF([1]FINAL!B487=0,"",[1]FINAL!B487)</f>
        <v/>
      </c>
      <c r="C487" s="32" t="str">
        <f>IF([1]FINAL!C487=0,"",[1]FINAL!C487)</f>
        <v/>
      </c>
      <c r="D487" s="32" t="str">
        <f>IF([1]FINAL!D487=0,"",[1]FINAL!D487)</f>
        <v/>
      </c>
      <c r="E487" s="43">
        <f>[1]FINAL!M487</f>
        <v>0</v>
      </c>
      <c r="F487" s="44" t="str">
        <f>IFERROR(VLOOKUP($E487,Table2!$B$1:$C$21,MATCH("MP",Table2!$B$1:$C$1,0),0),"")</f>
        <v/>
      </c>
      <c r="G487" s="33">
        <f>IFERROR(VLOOKUP(A487,PlayingTime!$B$1:$Z$999,MATCH("Min",PlayingTime!$B$2:$Z$2,0),0),0)</f>
        <v>0</v>
      </c>
      <c r="H487" s="33">
        <f>IFERROR(VLOOKUP(B487,PlayingTime!$B$1:$Z$999,MATCH("Min",PlayingTime!$B$2:$Z$2,0),0),0)</f>
        <v>0</v>
      </c>
      <c r="I487" s="33">
        <f>IFERROR(VLOOKUP(C487,PlayingTime!$B$1:$Z$999,MATCH("Min",PlayingTime!$B$2:$Z$2,0),0),0)</f>
        <v>0</v>
      </c>
      <c r="J487" s="33">
        <f>IFERROR(VLOOKUP(D487,PlayingTime!$B$1:$Z$999,MATCH("Min",PlayingTime!$B$2:$Z$2,0),0),0)</f>
        <v>0</v>
      </c>
      <c r="K487" s="38">
        <f t="shared" si="28"/>
        <v>0</v>
      </c>
      <c r="L487" s="32">
        <f>IFERROR(VLOOKUP(A487,PlayerStats!$B$1:$Z$999,MATCH("xG",PlayerStats!$B$2:$Z$2,0),0),0)</f>
        <v>0</v>
      </c>
      <c r="M487" s="32">
        <f>IFERROR(VLOOKUP(B487,PlayerStats!$B$1:$Z$999,MATCH("xG",PlayerStats!$B$2:$Z$2,0),0),0)</f>
        <v>0</v>
      </c>
      <c r="N487" s="32">
        <f>IFERROR(VLOOKUP(C487,PlayerStats!$B$1:$Z$999,MATCH("xG",PlayerStats!$B$2:$Z$2,0),0),0)</f>
        <v>0</v>
      </c>
      <c r="O487" s="32">
        <f>IFERROR(VLOOKUP(D487,PlayerStats!$B$1:$Z$999,MATCH("xG",PlayerStats!$B$2:$Z$2,0),0),0)</f>
        <v>0</v>
      </c>
      <c r="P487" s="40">
        <f t="shared" si="29"/>
        <v>0</v>
      </c>
      <c r="Q487" s="32">
        <f>IFERROR(VLOOKUP(A487,PlayerStats!$B$1:$Z$999,MATCH("xAG",PlayerStats!$B$2:$Z$2,0),0),0)</f>
        <v>0</v>
      </c>
      <c r="R487" s="32">
        <f>IFERROR(VLOOKUP(B487,PlayerStats!$B$1:$Z$999,MATCH("xAG",PlayerStats!$B$2:$Z$2,0),0),0)</f>
        <v>0</v>
      </c>
      <c r="S487" s="32">
        <f>IFERROR(VLOOKUP(C487,PlayerStats!$B$1:$Z$999,MATCH("xAG",PlayerStats!$B$2:$Z$2,0),0),0)</f>
        <v>0</v>
      </c>
      <c r="T487" s="32">
        <f>IFERROR(VLOOKUP(D487,PlayerStats!$B$1:$Z$999,MATCH("xAG",PlayerStats!$B$2:$Z$2,0),0),0)</f>
        <v>0</v>
      </c>
      <c r="U487" s="40">
        <f t="shared" si="30"/>
        <v>0</v>
      </c>
      <c r="V487" s="42" t="str">
        <f t="shared" si="31"/>
        <v/>
      </c>
      <c r="X487" s="43" t="str">
        <f>API!M487&amp;" "&amp;API!V487</f>
        <v>Matt Ritchie</v>
      </c>
      <c r="Y487" s="43">
        <f>API!AC487</f>
        <v>0</v>
      </c>
    </row>
    <row r="488" spans="1:25">
      <c r="A488" s="32" t="str">
        <f>IF([1]FINAL!A488=0,"",[1]FINAL!A488)</f>
        <v/>
      </c>
      <c r="B488" s="32" t="str">
        <f>IF([1]FINAL!B488=0,"",[1]FINAL!B488)</f>
        <v/>
      </c>
      <c r="C488" s="32" t="str">
        <f>IF([1]FINAL!C488=0,"",[1]FINAL!C488)</f>
        <v/>
      </c>
      <c r="D488" s="32" t="str">
        <f>IF([1]FINAL!D488=0,"",[1]FINAL!D488)</f>
        <v/>
      </c>
      <c r="E488" s="43">
        <f>[1]FINAL!M488</f>
        <v>0</v>
      </c>
      <c r="F488" s="44" t="str">
        <f>IFERROR(VLOOKUP($E488,Table2!$B$1:$C$21,MATCH("MP",Table2!$B$1:$C$1,0),0),"")</f>
        <v/>
      </c>
      <c r="G488" s="33">
        <f>IFERROR(VLOOKUP(A488,PlayingTime!$B$1:$Z$999,MATCH("Min",PlayingTime!$B$2:$Z$2,0),0),0)</f>
        <v>0</v>
      </c>
      <c r="H488" s="33">
        <f>IFERROR(VLOOKUP(B488,PlayingTime!$B$1:$Z$999,MATCH("Min",PlayingTime!$B$2:$Z$2,0),0),0)</f>
        <v>0</v>
      </c>
      <c r="I488" s="33">
        <f>IFERROR(VLOOKUP(C488,PlayingTime!$B$1:$Z$999,MATCH("Min",PlayingTime!$B$2:$Z$2,0),0),0)</f>
        <v>0</v>
      </c>
      <c r="J488" s="33">
        <f>IFERROR(VLOOKUP(D488,PlayingTime!$B$1:$Z$999,MATCH("Min",PlayingTime!$B$2:$Z$2,0),0),0)</f>
        <v>0</v>
      </c>
      <c r="K488" s="38">
        <f t="shared" si="28"/>
        <v>0</v>
      </c>
      <c r="L488" s="32">
        <f>IFERROR(VLOOKUP(A488,PlayerStats!$B$1:$Z$999,MATCH("xG",PlayerStats!$B$2:$Z$2,0),0),0)</f>
        <v>0</v>
      </c>
      <c r="M488" s="32">
        <f>IFERROR(VLOOKUP(B488,PlayerStats!$B$1:$Z$999,MATCH("xG",PlayerStats!$B$2:$Z$2,0),0),0)</f>
        <v>0</v>
      </c>
      <c r="N488" s="32">
        <f>IFERROR(VLOOKUP(C488,PlayerStats!$B$1:$Z$999,MATCH("xG",PlayerStats!$B$2:$Z$2,0),0),0)</f>
        <v>0</v>
      </c>
      <c r="O488" s="32">
        <f>IFERROR(VLOOKUP(D488,PlayerStats!$B$1:$Z$999,MATCH("xG",PlayerStats!$B$2:$Z$2,0),0),0)</f>
        <v>0</v>
      </c>
      <c r="P488" s="40">
        <f t="shared" si="29"/>
        <v>0</v>
      </c>
      <c r="Q488" s="32">
        <f>IFERROR(VLOOKUP(A488,PlayerStats!$B$1:$Z$999,MATCH("xAG",PlayerStats!$B$2:$Z$2,0),0),0)</f>
        <v>0</v>
      </c>
      <c r="R488" s="32">
        <f>IFERROR(VLOOKUP(B488,PlayerStats!$B$1:$Z$999,MATCH("xAG",PlayerStats!$B$2:$Z$2,0),0),0)</f>
        <v>0</v>
      </c>
      <c r="S488" s="32">
        <f>IFERROR(VLOOKUP(C488,PlayerStats!$B$1:$Z$999,MATCH("xAG",PlayerStats!$B$2:$Z$2,0),0),0)</f>
        <v>0</v>
      </c>
      <c r="T488" s="32">
        <f>IFERROR(VLOOKUP(D488,PlayerStats!$B$1:$Z$999,MATCH("xAG",PlayerStats!$B$2:$Z$2,0),0),0)</f>
        <v>0</v>
      </c>
      <c r="U488" s="40">
        <f t="shared" si="30"/>
        <v>0</v>
      </c>
      <c r="V488" s="42" t="str">
        <f t="shared" si="31"/>
        <v/>
      </c>
      <c r="X488" s="43" t="str">
        <f>API!M488&amp;" "&amp;API!V488</f>
        <v>Allan Saint-Maximin</v>
      </c>
      <c r="Y488" s="43">
        <f>API!AC488</f>
        <v>0</v>
      </c>
    </row>
    <row r="489" spans="1:25">
      <c r="A489" s="32" t="str">
        <f>IF([1]FINAL!A489=0,"",[1]FINAL!A489)</f>
        <v/>
      </c>
      <c r="B489" s="32" t="str">
        <f>IF([1]FINAL!B489=0,"",[1]FINAL!B489)</f>
        <v/>
      </c>
      <c r="C489" s="32" t="str">
        <f>IF([1]FINAL!C489=0,"",[1]FINAL!C489)</f>
        <v/>
      </c>
      <c r="D489" s="32" t="str">
        <f>IF([1]FINAL!D489=0,"",[1]FINAL!D489)</f>
        <v/>
      </c>
      <c r="E489" s="43">
        <f>[1]FINAL!M489</f>
        <v>0</v>
      </c>
      <c r="F489" s="44" t="str">
        <f>IFERROR(VLOOKUP($E489,Table2!$B$1:$C$21,MATCH("MP",Table2!$B$1:$C$1,0),0),"")</f>
        <v/>
      </c>
      <c r="G489" s="33">
        <f>IFERROR(VLOOKUP(A489,PlayingTime!$B$1:$Z$999,MATCH("Min",PlayingTime!$B$2:$Z$2,0),0),0)</f>
        <v>0</v>
      </c>
      <c r="H489" s="33">
        <f>IFERROR(VLOOKUP(B489,PlayingTime!$B$1:$Z$999,MATCH("Min",PlayingTime!$B$2:$Z$2,0),0),0)</f>
        <v>0</v>
      </c>
      <c r="I489" s="33">
        <f>IFERROR(VLOOKUP(C489,PlayingTime!$B$1:$Z$999,MATCH("Min",PlayingTime!$B$2:$Z$2,0),0),0)</f>
        <v>0</v>
      </c>
      <c r="J489" s="33">
        <f>IFERROR(VLOOKUP(D489,PlayingTime!$B$1:$Z$999,MATCH("Min",PlayingTime!$B$2:$Z$2,0),0),0)</f>
        <v>0</v>
      </c>
      <c r="K489" s="38">
        <f t="shared" si="28"/>
        <v>0</v>
      </c>
      <c r="L489" s="32">
        <f>IFERROR(VLOOKUP(A489,PlayerStats!$B$1:$Z$999,MATCH("xG",PlayerStats!$B$2:$Z$2,0),0),0)</f>
        <v>0</v>
      </c>
      <c r="M489" s="32">
        <f>IFERROR(VLOOKUP(B489,PlayerStats!$B$1:$Z$999,MATCH("xG",PlayerStats!$B$2:$Z$2,0),0),0)</f>
        <v>0</v>
      </c>
      <c r="N489" s="32">
        <f>IFERROR(VLOOKUP(C489,PlayerStats!$B$1:$Z$999,MATCH("xG",PlayerStats!$B$2:$Z$2,0),0),0)</f>
        <v>0</v>
      </c>
      <c r="O489" s="32">
        <f>IFERROR(VLOOKUP(D489,PlayerStats!$B$1:$Z$999,MATCH("xG",PlayerStats!$B$2:$Z$2,0),0),0)</f>
        <v>0</v>
      </c>
      <c r="P489" s="40">
        <f t="shared" si="29"/>
        <v>0</v>
      </c>
      <c r="Q489" s="32">
        <f>IFERROR(VLOOKUP(A489,PlayerStats!$B$1:$Z$999,MATCH("xAG",PlayerStats!$B$2:$Z$2,0),0),0)</f>
        <v>0</v>
      </c>
      <c r="R489" s="32">
        <f>IFERROR(VLOOKUP(B489,PlayerStats!$B$1:$Z$999,MATCH("xAG",PlayerStats!$B$2:$Z$2,0),0),0)</f>
        <v>0</v>
      </c>
      <c r="S489" s="32">
        <f>IFERROR(VLOOKUP(C489,PlayerStats!$B$1:$Z$999,MATCH("xAG",PlayerStats!$B$2:$Z$2,0),0),0)</f>
        <v>0</v>
      </c>
      <c r="T489" s="32">
        <f>IFERROR(VLOOKUP(D489,PlayerStats!$B$1:$Z$999,MATCH("xAG",PlayerStats!$B$2:$Z$2,0),0),0)</f>
        <v>0</v>
      </c>
      <c r="U489" s="40">
        <f t="shared" si="30"/>
        <v>0</v>
      </c>
      <c r="V489" s="42" t="str">
        <f t="shared" si="31"/>
        <v/>
      </c>
      <c r="X489" s="43" t="str">
        <f>API!M489&amp;" "&amp;API!V489</f>
        <v>Fabian Schär</v>
      </c>
      <c r="Y489" s="43">
        <f>API!AC489</f>
        <v>2</v>
      </c>
    </row>
    <row r="490" spans="1:25">
      <c r="A490" s="32" t="str">
        <f>IF([1]FINAL!A490=0,"",[1]FINAL!A490)</f>
        <v/>
      </c>
      <c r="B490" s="32" t="str">
        <f>IF([1]FINAL!B490=0,"",[1]FINAL!B490)</f>
        <v/>
      </c>
      <c r="C490" s="32" t="str">
        <f>IF([1]FINAL!C490=0,"",[1]FINAL!C490)</f>
        <v/>
      </c>
      <c r="D490" s="32" t="str">
        <f>IF([1]FINAL!D490=0,"",[1]FINAL!D490)</f>
        <v/>
      </c>
      <c r="E490" s="43">
        <f>[1]FINAL!M490</f>
        <v>0</v>
      </c>
      <c r="F490" s="44" t="str">
        <f>IFERROR(VLOOKUP($E490,Table2!$B$1:$C$21,MATCH("MP",Table2!$B$1:$C$1,0),0),"")</f>
        <v/>
      </c>
      <c r="G490" s="33">
        <f>IFERROR(VLOOKUP(A490,PlayingTime!$B$1:$Z$999,MATCH("Min",PlayingTime!$B$2:$Z$2,0),0),0)</f>
        <v>0</v>
      </c>
      <c r="H490" s="33">
        <f>IFERROR(VLOOKUP(B490,PlayingTime!$B$1:$Z$999,MATCH("Min",PlayingTime!$B$2:$Z$2,0),0),0)</f>
        <v>0</v>
      </c>
      <c r="I490" s="33">
        <f>IFERROR(VLOOKUP(C490,PlayingTime!$B$1:$Z$999,MATCH("Min",PlayingTime!$B$2:$Z$2,0),0),0)</f>
        <v>0</v>
      </c>
      <c r="J490" s="33">
        <f>IFERROR(VLOOKUP(D490,PlayingTime!$B$1:$Z$999,MATCH("Min",PlayingTime!$B$2:$Z$2,0),0),0)</f>
        <v>0</v>
      </c>
      <c r="K490" s="38">
        <f t="shared" si="28"/>
        <v>0</v>
      </c>
      <c r="L490" s="32">
        <f>IFERROR(VLOOKUP(A490,PlayerStats!$B$1:$Z$999,MATCH("xG",PlayerStats!$B$2:$Z$2,0),0),0)</f>
        <v>0</v>
      </c>
      <c r="M490" s="32">
        <f>IFERROR(VLOOKUP(B490,PlayerStats!$B$1:$Z$999,MATCH("xG",PlayerStats!$B$2:$Z$2,0),0),0)</f>
        <v>0</v>
      </c>
      <c r="N490" s="32">
        <f>IFERROR(VLOOKUP(C490,PlayerStats!$B$1:$Z$999,MATCH("xG",PlayerStats!$B$2:$Z$2,0),0),0)</f>
        <v>0</v>
      </c>
      <c r="O490" s="32">
        <f>IFERROR(VLOOKUP(D490,PlayerStats!$B$1:$Z$999,MATCH("xG",PlayerStats!$B$2:$Z$2,0),0),0)</f>
        <v>0</v>
      </c>
      <c r="P490" s="40">
        <f t="shared" si="29"/>
        <v>0</v>
      </c>
      <c r="Q490" s="32">
        <f>IFERROR(VLOOKUP(A490,PlayerStats!$B$1:$Z$999,MATCH("xAG",PlayerStats!$B$2:$Z$2,0),0),0)</f>
        <v>0</v>
      </c>
      <c r="R490" s="32">
        <f>IFERROR(VLOOKUP(B490,PlayerStats!$B$1:$Z$999,MATCH("xAG",PlayerStats!$B$2:$Z$2,0),0),0)</f>
        <v>0</v>
      </c>
      <c r="S490" s="32">
        <f>IFERROR(VLOOKUP(C490,PlayerStats!$B$1:$Z$999,MATCH("xAG",PlayerStats!$B$2:$Z$2,0),0),0)</f>
        <v>0</v>
      </c>
      <c r="T490" s="32">
        <f>IFERROR(VLOOKUP(D490,PlayerStats!$B$1:$Z$999,MATCH("xAG",PlayerStats!$B$2:$Z$2,0),0),0)</f>
        <v>0</v>
      </c>
      <c r="U490" s="40">
        <f t="shared" si="30"/>
        <v>0</v>
      </c>
      <c r="V490" s="42" t="str">
        <f t="shared" si="31"/>
        <v/>
      </c>
      <c r="X490" s="43" t="str">
        <f>API!M490&amp;" "&amp;API!V490</f>
        <v>Matt Targett</v>
      </c>
      <c r="Y490" s="43">
        <f>API!AC490</f>
        <v>0</v>
      </c>
    </row>
    <row r="491" spans="1:25">
      <c r="A491" s="32" t="str">
        <f>IF([1]FINAL!A491=0,"",[1]FINAL!A491)</f>
        <v/>
      </c>
      <c r="B491" s="32" t="str">
        <f>IF([1]FINAL!B491=0,"",[1]FINAL!B491)</f>
        <v/>
      </c>
      <c r="C491" s="32" t="str">
        <f>IF([1]FINAL!C491=0,"",[1]FINAL!C491)</f>
        <v/>
      </c>
      <c r="D491" s="32" t="str">
        <f>IF([1]FINAL!D491=0,"",[1]FINAL!D491)</f>
        <v/>
      </c>
      <c r="E491" s="43">
        <f>[1]FINAL!M491</f>
        <v>0</v>
      </c>
      <c r="F491" s="44" t="str">
        <f>IFERROR(VLOOKUP($E491,Table2!$B$1:$C$21,MATCH("MP",Table2!$B$1:$C$1,0),0),"")</f>
        <v/>
      </c>
      <c r="G491" s="33">
        <f>IFERROR(VLOOKUP(A491,PlayingTime!$B$1:$Z$999,MATCH("Min",PlayingTime!$B$2:$Z$2,0),0),0)</f>
        <v>0</v>
      </c>
      <c r="H491" s="33">
        <f>IFERROR(VLOOKUP(B491,PlayingTime!$B$1:$Z$999,MATCH("Min",PlayingTime!$B$2:$Z$2,0),0),0)</f>
        <v>0</v>
      </c>
      <c r="I491" s="33">
        <f>IFERROR(VLOOKUP(C491,PlayingTime!$B$1:$Z$999,MATCH("Min",PlayingTime!$B$2:$Z$2,0),0),0)</f>
        <v>0</v>
      </c>
      <c r="J491" s="33">
        <f>IFERROR(VLOOKUP(D491,PlayingTime!$B$1:$Z$999,MATCH("Min",PlayingTime!$B$2:$Z$2,0),0),0)</f>
        <v>0</v>
      </c>
      <c r="K491" s="38">
        <f t="shared" si="28"/>
        <v>0</v>
      </c>
      <c r="L491" s="32">
        <f>IFERROR(VLOOKUP(A491,PlayerStats!$B$1:$Z$999,MATCH("xG",PlayerStats!$B$2:$Z$2,0),0),0)</f>
        <v>0</v>
      </c>
      <c r="M491" s="32">
        <f>IFERROR(VLOOKUP(B491,PlayerStats!$B$1:$Z$999,MATCH("xG",PlayerStats!$B$2:$Z$2,0),0),0)</f>
        <v>0</v>
      </c>
      <c r="N491" s="32">
        <f>IFERROR(VLOOKUP(C491,PlayerStats!$B$1:$Z$999,MATCH("xG",PlayerStats!$B$2:$Z$2,0),0),0)</f>
        <v>0</v>
      </c>
      <c r="O491" s="32">
        <f>IFERROR(VLOOKUP(D491,PlayerStats!$B$1:$Z$999,MATCH("xG",PlayerStats!$B$2:$Z$2,0),0),0)</f>
        <v>0</v>
      </c>
      <c r="P491" s="40">
        <f t="shared" si="29"/>
        <v>0</v>
      </c>
      <c r="Q491" s="32">
        <f>IFERROR(VLOOKUP(A491,PlayerStats!$B$1:$Z$999,MATCH("xAG",PlayerStats!$B$2:$Z$2,0),0),0)</f>
        <v>0</v>
      </c>
      <c r="R491" s="32">
        <f>IFERROR(VLOOKUP(B491,PlayerStats!$B$1:$Z$999,MATCH("xAG",PlayerStats!$B$2:$Z$2,0),0),0)</f>
        <v>0</v>
      </c>
      <c r="S491" s="32">
        <f>IFERROR(VLOOKUP(C491,PlayerStats!$B$1:$Z$999,MATCH("xAG",PlayerStats!$B$2:$Z$2,0),0),0)</f>
        <v>0</v>
      </c>
      <c r="T491" s="32">
        <f>IFERROR(VLOOKUP(D491,PlayerStats!$B$1:$Z$999,MATCH("xAG",PlayerStats!$B$2:$Z$2,0),0),0)</f>
        <v>0</v>
      </c>
      <c r="U491" s="40">
        <f t="shared" si="30"/>
        <v>0</v>
      </c>
      <c r="V491" s="42" t="str">
        <f t="shared" si="31"/>
        <v/>
      </c>
      <c r="X491" s="43" t="str">
        <f>API!M491&amp;" "&amp;API!V491</f>
        <v>Sandro Tonali</v>
      </c>
      <c r="Y491" s="43">
        <f>API!AC491</f>
        <v>6</v>
      </c>
    </row>
    <row r="492" spans="1:25">
      <c r="A492" s="32" t="str">
        <f>IF([1]FINAL!A492=0,"",[1]FINAL!A492)</f>
        <v/>
      </c>
      <c r="B492" s="32" t="str">
        <f>IF([1]FINAL!B492=0,"",[1]FINAL!B492)</f>
        <v/>
      </c>
      <c r="C492" s="32" t="str">
        <f>IF([1]FINAL!C492=0,"",[1]FINAL!C492)</f>
        <v/>
      </c>
      <c r="D492" s="32" t="str">
        <f>IF([1]FINAL!D492=0,"",[1]FINAL!D492)</f>
        <v/>
      </c>
      <c r="E492" s="43">
        <f>[1]FINAL!M492</f>
        <v>0</v>
      </c>
      <c r="F492" s="44" t="str">
        <f>IFERROR(VLOOKUP($E492,Table2!$B$1:$C$21,MATCH("MP",Table2!$B$1:$C$1,0),0),"")</f>
        <v/>
      </c>
      <c r="G492" s="33">
        <f>IFERROR(VLOOKUP(A492,PlayingTime!$B$1:$Z$999,MATCH("Min",PlayingTime!$B$2:$Z$2,0),0),0)</f>
        <v>0</v>
      </c>
      <c r="H492" s="33">
        <f>IFERROR(VLOOKUP(B492,PlayingTime!$B$1:$Z$999,MATCH("Min",PlayingTime!$B$2:$Z$2,0),0),0)</f>
        <v>0</v>
      </c>
      <c r="I492" s="33">
        <f>IFERROR(VLOOKUP(C492,PlayingTime!$B$1:$Z$999,MATCH("Min",PlayingTime!$B$2:$Z$2,0),0),0)</f>
        <v>0</v>
      </c>
      <c r="J492" s="33">
        <f>IFERROR(VLOOKUP(D492,PlayingTime!$B$1:$Z$999,MATCH("Min",PlayingTime!$B$2:$Z$2,0),0),0)</f>
        <v>0</v>
      </c>
      <c r="K492" s="38">
        <f t="shared" si="28"/>
        <v>0</v>
      </c>
      <c r="L492" s="32">
        <f>IFERROR(VLOOKUP(A492,PlayerStats!$B$1:$Z$999,MATCH("xG",PlayerStats!$B$2:$Z$2,0),0),0)</f>
        <v>0</v>
      </c>
      <c r="M492" s="32">
        <f>IFERROR(VLOOKUP(B492,PlayerStats!$B$1:$Z$999,MATCH("xG",PlayerStats!$B$2:$Z$2,0),0),0)</f>
        <v>0</v>
      </c>
      <c r="N492" s="32">
        <f>IFERROR(VLOOKUP(C492,PlayerStats!$B$1:$Z$999,MATCH("xG",PlayerStats!$B$2:$Z$2,0),0),0)</f>
        <v>0</v>
      </c>
      <c r="O492" s="32">
        <f>IFERROR(VLOOKUP(D492,PlayerStats!$B$1:$Z$999,MATCH("xG",PlayerStats!$B$2:$Z$2,0),0),0)</f>
        <v>0</v>
      </c>
      <c r="P492" s="40">
        <f t="shared" si="29"/>
        <v>0</v>
      </c>
      <c r="Q492" s="32">
        <f>IFERROR(VLOOKUP(A492,PlayerStats!$B$1:$Z$999,MATCH("xAG",PlayerStats!$B$2:$Z$2,0),0),0)</f>
        <v>0</v>
      </c>
      <c r="R492" s="32">
        <f>IFERROR(VLOOKUP(B492,PlayerStats!$B$1:$Z$999,MATCH("xAG",PlayerStats!$B$2:$Z$2,0),0),0)</f>
        <v>0</v>
      </c>
      <c r="S492" s="32">
        <f>IFERROR(VLOOKUP(C492,PlayerStats!$B$1:$Z$999,MATCH("xAG",PlayerStats!$B$2:$Z$2,0),0),0)</f>
        <v>0</v>
      </c>
      <c r="T492" s="32">
        <f>IFERROR(VLOOKUP(D492,PlayerStats!$B$1:$Z$999,MATCH("xAG",PlayerStats!$B$2:$Z$2,0),0),0)</f>
        <v>0</v>
      </c>
      <c r="U492" s="40">
        <f t="shared" si="30"/>
        <v>0</v>
      </c>
      <c r="V492" s="42" t="str">
        <f t="shared" si="31"/>
        <v/>
      </c>
      <c r="X492" s="43" t="str">
        <f>API!M492&amp;" "&amp;API!V492</f>
        <v>Kieran Trippier</v>
      </c>
      <c r="Y492" s="43">
        <f>API!AC492</f>
        <v>2</v>
      </c>
    </row>
    <row r="493" spans="1:25">
      <c r="A493" s="32" t="str">
        <f>IF([1]FINAL!A493=0,"",[1]FINAL!A493)</f>
        <v/>
      </c>
      <c r="B493" s="32" t="str">
        <f>IF([1]FINAL!B493=0,"",[1]FINAL!B493)</f>
        <v/>
      </c>
      <c r="C493" s="32" t="str">
        <f>IF([1]FINAL!C493=0,"",[1]FINAL!C493)</f>
        <v/>
      </c>
      <c r="D493" s="32" t="str">
        <f>IF([1]FINAL!D493=0,"",[1]FINAL!D493)</f>
        <v/>
      </c>
      <c r="E493" s="43">
        <f>[1]FINAL!M493</f>
        <v>0</v>
      </c>
      <c r="F493" s="44" t="str">
        <f>IFERROR(VLOOKUP($E493,Table2!$B$1:$C$21,MATCH("MP",Table2!$B$1:$C$1,0),0),"")</f>
        <v/>
      </c>
      <c r="G493" s="33">
        <f>IFERROR(VLOOKUP(A493,PlayingTime!$B$1:$Z$999,MATCH("Min",PlayingTime!$B$2:$Z$2,0),0),0)</f>
        <v>0</v>
      </c>
      <c r="H493" s="33">
        <f>IFERROR(VLOOKUP(B493,PlayingTime!$B$1:$Z$999,MATCH("Min",PlayingTime!$B$2:$Z$2,0),0),0)</f>
        <v>0</v>
      </c>
      <c r="I493" s="33">
        <f>IFERROR(VLOOKUP(C493,PlayingTime!$B$1:$Z$999,MATCH("Min",PlayingTime!$B$2:$Z$2,0),0),0)</f>
        <v>0</v>
      </c>
      <c r="J493" s="33">
        <f>IFERROR(VLOOKUP(D493,PlayingTime!$B$1:$Z$999,MATCH("Min",PlayingTime!$B$2:$Z$2,0),0),0)</f>
        <v>0</v>
      </c>
      <c r="K493" s="38">
        <f t="shared" si="28"/>
        <v>0</v>
      </c>
      <c r="L493" s="32">
        <f>IFERROR(VLOOKUP(A493,PlayerStats!$B$1:$Z$999,MATCH("xG",PlayerStats!$B$2:$Z$2,0),0),0)</f>
        <v>0</v>
      </c>
      <c r="M493" s="32">
        <f>IFERROR(VLOOKUP(B493,PlayerStats!$B$1:$Z$999,MATCH("xG",PlayerStats!$B$2:$Z$2,0),0),0)</f>
        <v>0</v>
      </c>
      <c r="N493" s="32">
        <f>IFERROR(VLOOKUP(C493,PlayerStats!$B$1:$Z$999,MATCH("xG",PlayerStats!$B$2:$Z$2,0),0),0)</f>
        <v>0</v>
      </c>
      <c r="O493" s="32">
        <f>IFERROR(VLOOKUP(D493,PlayerStats!$B$1:$Z$999,MATCH("xG",PlayerStats!$B$2:$Z$2,0),0),0)</f>
        <v>0</v>
      </c>
      <c r="P493" s="40">
        <f t="shared" si="29"/>
        <v>0</v>
      </c>
      <c r="Q493" s="32">
        <f>IFERROR(VLOOKUP(A493,PlayerStats!$B$1:$Z$999,MATCH("xAG",PlayerStats!$B$2:$Z$2,0),0),0)</f>
        <v>0</v>
      </c>
      <c r="R493" s="32">
        <f>IFERROR(VLOOKUP(B493,PlayerStats!$B$1:$Z$999,MATCH("xAG",PlayerStats!$B$2:$Z$2,0),0),0)</f>
        <v>0</v>
      </c>
      <c r="S493" s="32">
        <f>IFERROR(VLOOKUP(C493,PlayerStats!$B$1:$Z$999,MATCH("xAG",PlayerStats!$B$2:$Z$2,0),0),0)</f>
        <v>0</v>
      </c>
      <c r="T493" s="32">
        <f>IFERROR(VLOOKUP(D493,PlayerStats!$B$1:$Z$999,MATCH("xAG",PlayerStats!$B$2:$Z$2,0),0),0)</f>
        <v>0</v>
      </c>
      <c r="U493" s="40">
        <f t="shared" si="30"/>
        <v>0</v>
      </c>
      <c r="V493" s="42" t="str">
        <f t="shared" si="31"/>
        <v/>
      </c>
      <c r="X493" s="43" t="str">
        <f>API!M493&amp;" "&amp;API!V493</f>
        <v>Kell Watts</v>
      </c>
      <c r="Y493" s="43">
        <f>API!AC493</f>
        <v>0</v>
      </c>
    </row>
    <row r="494" spans="1:25">
      <c r="A494" s="32" t="str">
        <f>IF([1]FINAL!A494=0,"",[1]FINAL!A494)</f>
        <v/>
      </c>
      <c r="B494" s="32" t="str">
        <f>IF([1]FINAL!B494=0,"",[1]FINAL!B494)</f>
        <v/>
      </c>
      <c r="C494" s="32" t="str">
        <f>IF([1]FINAL!C494=0,"",[1]FINAL!C494)</f>
        <v/>
      </c>
      <c r="D494" s="32" t="str">
        <f>IF([1]FINAL!D494=0,"",[1]FINAL!D494)</f>
        <v/>
      </c>
      <c r="E494" s="43">
        <f>[1]FINAL!M494</f>
        <v>0</v>
      </c>
      <c r="F494" s="44" t="str">
        <f>IFERROR(VLOOKUP($E494,Table2!$B$1:$C$21,MATCH("MP",Table2!$B$1:$C$1,0),0),"")</f>
        <v/>
      </c>
      <c r="G494" s="33">
        <f>IFERROR(VLOOKUP(A494,PlayingTime!$B$1:$Z$999,MATCH("Min",PlayingTime!$B$2:$Z$2,0),0),0)</f>
        <v>0</v>
      </c>
      <c r="H494" s="33">
        <f>IFERROR(VLOOKUP(B494,PlayingTime!$B$1:$Z$999,MATCH("Min",PlayingTime!$B$2:$Z$2,0),0),0)</f>
        <v>0</v>
      </c>
      <c r="I494" s="33">
        <f>IFERROR(VLOOKUP(C494,PlayingTime!$B$1:$Z$999,MATCH("Min",PlayingTime!$B$2:$Z$2,0),0),0)</f>
        <v>0</v>
      </c>
      <c r="J494" s="33">
        <f>IFERROR(VLOOKUP(D494,PlayingTime!$B$1:$Z$999,MATCH("Min",PlayingTime!$B$2:$Z$2,0),0),0)</f>
        <v>0</v>
      </c>
      <c r="K494" s="38">
        <f t="shared" si="28"/>
        <v>0</v>
      </c>
      <c r="L494" s="32">
        <f>IFERROR(VLOOKUP(A494,PlayerStats!$B$1:$Z$999,MATCH("xG",PlayerStats!$B$2:$Z$2,0),0),0)</f>
        <v>0</v>
      </c>
      <c r="M494" s="32">
        <f>IFERROR(VLOOKUP(B494,PlayerStats!$B$1:$Z$999,MATCH("xG",PlayerStats!$B$2:$Z$2,0),0),0)</f>
        <v>0</v>
      </c>
      <c r="N494" s="32">
        <f>IFERROR(VLOOKUP(C494,PlayerStats!$B$1:$Z$999,MATCH("xG",PlayerStats!$B$2:$Z$2,0),0),0)</f>
        <v>0</v>
      </c>
      <c r="O494" s="32">
        <f>IFERROR(VLOOKUP(D494,PlayerStats!$B$1:$Z$999,MATCH("xG",PlayerStats!$B$2:$Z$2,0),0),0)</f>
        <v>0</v>
      </c>
      <c r="P494" s="40">
        <f t="shared" si="29"/>
        <v>0</v>
      </c>
      <c r="Q494" s="32">
        <f>IFERROR(VLOOKUP(A494,PlayerStats!$B$1:$Z$999,MATCH("xAG",PlayerStats!$B$2:$Z$2,0),0),0)</f>
        <v>0</v>
      </c>
      <c r="R494" s="32">
        <f>IFERROR(VLOOKUP(B494,PlayerStats!$B$1:$Z$999,MATCH("xAG",PlayerStats!$B$2:$Z$2,0),0),0)</f>
        <v>0</v>
      </c>
      <c r="S494" s="32">
        <f>IFERROR(VLOOKUP(C494,PlayerStats!$B$1:$Z$999,MATCH("xAG",PlayerStats!$B$2:$Z$2,0),0),0)</f>
        <v>0</v>
      </c>
      <c r="T494" s="32">
        <f>IFERROR(VLOOKUP(D494,PlayerStats!$B$1:$Z$999,MATCH("xAG",PlayerStats!$B$2:$Z$2,0),0),0)</f>
        <v>0</v>
      </c>
      <c r="U494" s="40">
        <f t="shared" si="30"/>
        <v>0</v>
      </c>
      <c r="V494" s="42" t="str">
        <f t="shared" si="31"/>
        <v/>
      </c>
      <c r="X494" s="43" t="str">
        <f>API!M494&amp;" "&amp;API!V494</f>
        <v>Joe Willock</v>
      </c>
      <c r="Y494" s="43">
        <f>API!AC494</f>
        <v>0</v>
      </c>
    </row>
    <row r="495" spans="1:25">
      <c r="A495" s="32" t="str">
        <f>IF([1]FINAL!A495=0,"",[1]FINAL!A495)</f>
        <v/>
      </c>
      <c r="B495" s="32" t="str">
        <f>IF([1]FINAL!B495=0,"",[1]FINAL!B495)</f>
        <v/>
      </c>
      <c r="C495" s="32" t="str">
        <f>IF([1]FINAL!C495=0,"",[1]FINAL!C495)</f>
        <v/>
      </c>
      <c r="D495" s="32" t="str">
        <f>IF([1]FINAL!D495=0,"",[1]FINAL!D495)</f>
        <v/>
      </c>
      <c r="E495" s="43">
        <f>[1]FINAL!M495</f>
        <v>0</v>
      </c>
      <c r="F495" s="44" t="str">
        <f>IFERROR(VLOOKUP($E495,Table2!$B$1:$C$21,MATCH("MP",Table2!$B$1:$C$1,0),0),"")</f>
        <v/>
      </c>
      <c r="G495" s="33">
        <f>IFERROR(VLOOKUP(A495,PlayingTime!$B$1:$Z$999,MATCH("Min",PlayingTime!$B$2:$Z$2,0),0),0)</f>
        <v>0</v>
      </c>
      <c r="H495" s="33">
        <f>IFERROR(VLOOKUP(B495,PlayingTime!$B$1:$Z$999,MATCH("Min",PlayingTime!$B$2:$Z$2,0),0),0)</f>
        <v>0</v>
      </c>
      <c r="I495" s="33">
        <f>IFERROR(VLOOKUP(C495,PlayingTime!$B$1:$Z$999,MATCH("Min",PlayingTime!$B$2:$Z$2,0),0),0)</f>
        <v>0</v>
      </c>
      <c r="J495" s="33">
        <f>IFERROR(VLOOKUP(D495,PlayingTime!$B$1:$Z$999,MATCH("Min",PlayingTime!$B$2:$Z$2,0),0),0)</f>
        <v>0</v>
      </c>
      <c r="K495" s="38">
        <f t="shared" si="28"/>
        <v>0</v>
      </c>
      <c r="L495" s="32">
        <f>IFERROR(VLOOKUP(A495,PlayerStats!$B$1:$Z$999,MATCH("xG",PlayerStats!$B$2:$Z$2,0),0),0)</f>
        <v>0</v>
      </c>
      <c r="M495" s="32">
        <f>IFERROR(VLOOKUP(B495,PlayerStats!$B$1:$Z$999,MATCH("xG",PlayerStats!$B$2:$Z$2,0),0),0)</f>
        <v>0</v>
      </c>
      <c r="N495" s="32">
        <f>IFERROR(VLOOKUP(C495,PlayerStats!$B$1:$Z$999,MATCH("xG",PlayerStats!$B$2:$Z$2,0),0),0)</f>
        <v>0</v>
      </c>
      <c r="O495" s="32">
        <f>IFERROR(VLOOKUP(D495,PlayerStats!$B$1:$Z$999,MATCH("xG",PlayerStats!$B$2:$Z$2,0),0),0)</f>
        <v>0</v>
      </c>
      <c r="P495" s="40">
        <f t="shared" si="29"/>
        <v>0</v>
      </c>
      <c r="Q495" s="32">
        <f>IFERROR(VLOOKUP(A495,PlayerStats!$B$1:$Z$999,MATCH("xAG",PlayerStats!$B$2:$Z$2,0),0),0)</f>
        <v>0</v>
      </c>
      <c r="R495" s="32">
        <f>IFERROR(VLOOKUP(B495,PlayerStats!$B$1:$Z$999,MATCH("xAG",PlayerStats!$B$2:$Z$2,0),0),0)</f>
        <v>0</v>
      </c>
      <c r="S495" s="32">
        <f>IFERROR(VLOOKUP(C495,PlayerStats!$B$1:$Z$999,MATCH("xAG",PlayerStats!$B$2:$Z$2,0),0),0)</f>
        <v>0</v>
      </c>
      <c r="T495" s="32">
        <f>IFERROR(VLOOKUP(D495,PlayerStats!$B$1:$Z$999,MATCH("xAG",PlayerStats!$B$2:$Z$2,0),0),0)</f>
        <v>0</v>
      </c>
      <c r="U495" s="40">
        <f t="shared" si="30"/>
        <v>0</v>
      </c>
      <c r="V495" s="42" t="str">
        <f t="shared" si="31"/>
        <v/>
      </c>
      <c r="X495" s="43" t="str">
        <f>API!M495&amp;" "&amp;API!V495</f>
        <v>Callum Wilson</v>
      </c>
      <c r="Y495" s="43">
        <f>API!AC495</f>
        <v>5</v>
      </c>
    </row>
    <row r="496" spans="1:25">
      <c r="A496" s="32" t="str">
        <f>IF([1]FINAL!A496=0,"",[1]FINAL!A496)</f>
        <v/>
      </c>
      <c r="B496" s="32" t="str">
        <f>IF([1]FINAL!B496=0,"",[1]FINAL!B496)</f>
        <v/>
      </c>
      <c r="C496" s="32" t="str">
        <f>IF([1]FINAL!C496=0,"",[1]FINAL!C496)</f>
        <v/>
      </c>
      <c r="D496" s="32" t="str">
        <f>IF([1]FINAL!D496=0,"",[1]FINAL!D496)</f>
        <v/>
      </c>
      <c r="E496" s="43">
        <f>[1]FINAL!M496</f>
        <v>0</v>
      </c>
      <c r="F496" s="44" t="str">
        <f>IFERROR(VLOOKUP($E496,Table2!$B$1:$C$21,MATCH("MP",Table2!$B$1:$C$1,0),0),"")</f>
        <v/>
      </c>
      <c r="G496" s="33">
        <f>IFERROR(VLOOKUP(A496,PlayingTime!$B$1:$Z$999,MATCH("Min",PlayingTime!$B$2:$Z$2,0),0),0)</f>
        <v>0</v>
      </c>
      <c r="H496" s="33">
        <f>IFERROR(VLOOKUP(B496,PlayingTime!$B$1:$Z$999,MATCH("Min",PlayingTime!$B$2:$Z$2,0),0),0)</f>
        <v>0</v>
      </c>
      <c r="I496" s="33">
        <f>IFERROR(VLOOKUP(C496,PlayingTime!$B$1:$Z$999,MATCH("Min",PlayingTime!$B$2:$Z$2,0),0),0)</f>
        <v>0</v>
      </c>
      <c r="J496" s="33">
        <f>IFERROR(VLOOKUP(D496,PlayingTime!$B$1:$Z$999,MATCH("Min",PlayingTime!$B$2:$Z$2,0),0),0)</f>
        <v>0</v>
      </c>
      <c r="K496" s="38">
        <f t="shared" si="28"/>
        <v>0</v>
      </c>
      <c r="L496" s="32">
        <f>IFERROR(VLOOKUP(A496,PlayerStats!$B$1:$Z$999,MATCH("xG",PlayerStats!$B$2:$Z$2,0),0),0)</f>
        <v>0</v>
      </c>
      <c r="M496" s="32">
        <f>IFERROR(VLOOKUP(B496,PlayerStats!$B$1:$Z$999,MATCH("xG",PlayerStats!$B$2:$Z$2,0),0),0)</f>
        <v>0</v>
      </c>
      <c r="N496" s="32">
        <f>IFERROR(VLOOKUP(C496,PlayerStats!$B$1:$Z$999,MATCH("xG",PlayerStats!$B$2:$Z$2,0),0),0)</f>
        <v>0</v>
      </c>
      <c r="O496" s="32">
        <f>IFERROR(VLOOKUP(D496,PlayerStats!$B$1:$Z$999,MATCH("xG",PlayerStats!$B$2:$Z$2,0),0),0)</f>
        <v>0</v>
      </c>
      <c r="P496" s="40">
        <f t="shared" si="29"/>
        <v>0</v>
      </c>
      <c r="Q496" s="32">
        <f>IFERROR(VLOOKUP(A496,PlayerStats!$B$1:$Z$999,MATCH("xAG",PlayerStats!$B$2:$Z$2,0),0),0)</f>
        <v>0</v>
      </c>
      <c r="R496" s="32">
        <f>IFERROR(VLOOKUP(B496,PlayerStats!$B$1:$Z$999,MATCH("xAG",PlayerStats!$B$2:$Z$2,0),0),0)</f>
        <v>0</v>
      </c>
      <c r="S496" s="32">
        <f>IFERROR(VLOOKUP(C496,PlayerStats!$B$1:$Z$999,MATCH("xAG",PlayerStats!$B$2:$Z$2,0),0),0)</f>
        <v>0</v>
      </c>
      <c r="T496" s="32">
        <f>IFERROR(VLOOKUP(D496,PlayerStats!$B$1:$Z$999,MATCH("xAG",PlayerStats!$B$2:$Z$2,0),0),0)</f>
        <v>0</v>
      </c>
      <c r="U496" s="40">
        <f t="shared" si="30"/>
        <v>0</v>
      </c>
      <c r="V496" s="42" t="str">
        <f t="shared" si="31"/>
        <v/>
      </c>
      <c r="X496" s="43" t="str">
        <f>API!M496&amp;" "&amp;API!V496</f>
        <v>Loris Karius</v>
      </c>
      <c r="Y496" s="43">
        <f>API!AC496</f>
        <v>0</v>
      </c>
    </row>
    <row r="497" spans="1:25">
      <c r="A497" s="32" t="str">
        <f>IF([1]FINAL!A497=0,"",[1]FINAL!A497)</f>
        <v/>
      </c>
      <c r="B497" s="32" t="str">
        <f>IF([1]FINAL!B497=0,"",[1]FINAL!B497)</f>
        <v/>
      </c>
      <c r="C497" s="32" t="str">
        <f>IF([1]FINAL!C497=0,"",[1]FINAL!C497)</f>
        <v/>
      </c>
      <c r="D497" s="32" t="str">
        <f>IF([1]FINAL!D497=0,"",[1]FINAL!D497)</f>
        <v/>
      </c>
      <c r="E497" s="43">
        <f>[1]FINAL!M497</f>
        <v>0</v>
      </c>
      <c r="F497" s="44" t="str">
        <f>IFERROR(VLOOKUP($E497,Table2!$B$1:$C$21,MATCH("MP",Table2!$B$1:$C$1,0),0),"")</f>
        <v/>
      </c>
      <c r="G497" s="33">
        <f>IFERROR(VLOOKUP(A497,PlayingTime!$B$1:$Z$999,MATCH("Min",PlayingTime!$B$2:$Z$2,0),0),0)</f>
        <v>0</v>
      </c>
      <c r="H497" s="33">
        <f>IFERROR(VLOOKUP(B497,PlayingTime!$B$1:$Z$999,MATCH("Min",PlayingTime!$B$2:$Z$2,0),0),0)</f>
        <v>0</v>
      </c>
      <c r="I497" s="33">
        <f>IFERROR(VLOOKUP(C497,PlayingTime!$B$1:$Z$999,MATCH("Min",PlayingTime!$B$2:$Z$2,0),0),0)</f>
        <v>0</v>
      </c>
      <c r="J497" s="33">
        <f>IFERROR(VLOOKUP(D497,PlayingTime!$B$1:$Z$999,MATCH("Min",PlayingTime!$B$2:$Z$2,0),0),0)</f>
        <v>0</v>
      </c>
      <c r="K497" s="38">
        <f t="shared" si="28"/>
        <v>0</v>
      </c>
      <c r="L497" s="32">
        <f>IFERROR(VLOOKUP(A497,PlayerStats!$B$1:$Z$999,MATCH("xG",PlayerStats!$B$2:$Z$2,0),0),0)</f>
        <v>0</v>
      </c>
      <c r="M497" s="32">
        <f>IFERROR(VLOOKUP(B497,PlayerStats!$B$1:$Z$999,MATCH("xG",PlayerStats!$B$2:$Z$2,0),0),0)</f>
        <v>0</v>
      </c>
      <c r="N497" s="32">
        <f>IFERROR(VLOOKUP(C497,PlayerStats!$B$1:$Z$999,MATCH("xG",PlayerStats!$B$2:$Z$2,0),0),0)</f>
        <v>0</v>
      </c>
      <c r="O497" s="32">
        <f>IFERROR(VLOOKUP(D497,PlayerStats!$B$1:$Z$999,MATCH("xG",PlayerStats!$B$2:$Z$2,0),0),0)</f>
        <v>0</v>
      </c>
      <c r="P497" s="40">
        <f t="shared" si="29"/>
        <v>0</v>
      </c>
      <c r="Q497" s="32">
        <f>IFERROR(VLOOKUP(A497,PlayerStats!$B$1:$Z$999,MATCH("xAG",PlayerStats!$B$2:$Z$2,0),0),0)</f>
        <v>0</v>
      </c>
      <c r="R497" s="32">
        <f>IFERROR(VLOOKUP(B497,PlayerStats!$B$1:$Z$999,MATCH("xAG",PlayerStats!$B$2:$Z$2,0),0),0)</f>
        <v>0</v>
      </c>
      <c r="S497" s="32">
        <f>IFERROR(VLOOKUP(C497,PlayerStats!$B$1:$Z$999,MATCH("xAG",PlayerStats!$B$2:$Z$2,0),0),0)</f>
        <v>0</v>
      </c>
      <c r="T497" s="32">
        <f>IFERROR(VLOOKUP(D497,PlayerStats!$B$1:$Z$999,MATCH("xAG",PlayerStats!$B$2:$Z$2,0),0),0)</f>
        <v>0</v>
      </c>
      <c r="U497" s="40">
        <f t="shared" si="30"/>
        <v>0</v>
      </c>
      <c r="V497" s="42" t="str">
        <f t="shared" si="31"/>
        <v/>
      </c>
      <c r="X497" s="43" t="str">
        <f>API!M497&amp;" "&amp;API!V497</f>
        <v>Paul Dummett</v>
      </c>
      <c r="Y497" s="43">
        <f>API!AC497</f>
        <v>0</v>
      </c>
    </row>
    <row r="498" spans="1:25">
      <c r="A498" s="32" t="str">
        <f>IF([1]FINAL!A498=0,"",[1]FINAL!A498)</f>
        <v/>
      </c>
      <c r="B498" s="32" t="str">
        <f>IF([1]FINAL!B498=0,"",[1]FINAL!B498)</f>
        <v/>
      </c>
      <c r="C498" s="32" t="str">
        <f>IF([1]FINAL!C498=0,"",[1]FINAL!C498)</f>
        <v/>
      </c>
      <c r="D498" s="32" t="str">
        <f>IF([1]FINAL!D498=0,"",[1]FINAL!D498)</f>
        <v/>
      </c>
      <c r="E498" s="43">
        <f>[1]FINAL!M498</f>
        <v>0</v>
      </c>
      <c r="F498" s="44" t="str">
        <f>IFERROR(VLOOKUP($E498,Table2!$B$1:$C$21,MATCH("MP",Table2!$B$1:$C$1,0),0),"")</f>
        <v/>
      </c>
      <c r="G498" s="33">
        <f>IFERROR(VLOOKUP(A498,PlayingTime!$B$1:$Z$999,MATCH("Min",PlayingTime!$B$2:$Z$2,0),0),0)</f>
        <v>0</v>
      </c>
      <c r="H498" s="33">
        <f>IFERROR(VLOOKUP(B498,PlayingTime!$B$1:$Z$999,MATCH("Min",PlayingTime!$B$2:$Z$2,0),0),0)</f>
        <v>0</v>
      </c>
      <c r="I498" s="33">
        <f>IFERROR(VLOOKUP(C498,PlayingTime!$B$1:$Z$999,MATCH("Min",PlayingTime!$B$2:$Z$2,0),0),0)</f>
        <v>0</v>
      </c>
      <c r="J498" s="33">
        <f>IFERROR(VLOOKUP(D498,PlayingTime!$B$1:$Z$999,MATCH("Min",PlayingTime!$B$2:$Z$2,0),0),0)</f>
        <v>0</v>
      </c>
      <c r="K498" s="38">
        <f t="shared" si="28"/>
        <v>0</v>
      </c>
      <c r="L498" s="32">
        <f>IFERROR(VLOOKUP(A498,PlayerStats!$B$1:$Z$999,MATCH("xG",PlayerStats!$B$2:$Z$2,0),0),0)</f>
        <v>0</v>
      </c>
      <c r="M498" s="32">
        <f>IFERROR(VLOOKUP(B498,PlayerStats!$B$1:$Z$999,MATCH("xG",PlayerStats!$B$2:$Z$2,0),0),0)</f>
        <v>0</v>
      </c>
      <c r="N498" s="32">
        <f>IFERROR(VLOOKUP(C498,PlayerStats!$B$1:$Z$999,MATCH("xG",PlayerStats!$B$2:$Z$2,0),0),0)</f>
        <v>0</v>
      </c>
      <c r="O498" s="32">
        <f>IFERROR(VLOOKUP(D498,PlayerStats!$B$1:$Z$999,MATCH("xG",PlayerStats!$B$2:$Z$2,0),0),0)</f>
        <v>0</v>
      </c>
      <c r="P498" s="40">
        <f t="shared" si="29"/>
        <v>0</v>
      </c>
      <c r="Q498" s="32">
        <f>IFERROR(VLOOKUP(A498,PlayerStats!$B$1:$Z$999,MATCH("xAG",PlayerStats!$B$2:$Z$2,0),0),0)</f>
        <v>0</v>
      </c>
      <c r="R498" s="32">
        <f>IFERROR(VLOOKUP(B498,PlayerStats!$B$1:$Z$999,MATCH("xAG",PlayerStats!$B$2:$Z$2,0),0),0)</f>
        <v>0</v>
      </c>
      <c r="S498" s="32">
        <f>IFERROR(VLOOKUP(C498,PlayerStats!$B$1:$Z$999,MATCH("xAG",PlayerStats!$B$2:$Z$2,0),0),0)</f>
        <v>0</v>
      </c>
      <c r="T498" s="32">
        <f>IFERROR(VLOOKUP(D498,PlayerStats!$B$1:$Z$999,MATCH("xAG",PlayerStats!$B$2:$Z$2,0),0),0)</f>
        <v>0</v>
      </c>
      <c r="U498" s="40">
        <f t="shared" si="30"/>
        <v>0</v>
      </c>
      <c r="V498" s="42" t="str">
        <f t="shared" si="31"/>
        <v/>
      </c>
      <c r="X498" s="43" t="str">
        <f>API!M498&amp;" "&amp;API!V498</f>
        <v>Harvey Barnes</v>
      </c>
      <c r="Y498" s="43">
        <f>API!AC498</f>
        <v>11</v>
      </c>
    </row>
    <row r="499" spans="1:25">
      <c r="A499" s="32" t="str">
        <f>IF([1]FINAL!A499=0,"",[1]FINAL!A499)</f>
        <v/>
      </c>
      <c r="B499" s="32" t="str">
        <f>IF([1]FINAL!B499=0,"",[1]FINAL!B499)</f>
        <v/>
      </c>
      <c r="C499" s="32" t="str">
        <f>IF([1]FINAL!C499=0,"",[1]FINAL!C499)</f>
        <v/>
      </c>
      <c r="D499" s="32" t="str">
        <f>IF([1]FINAL!D499=0,"",[1]FINAL!D499)</f>
        <v/>
      </c>
      <c r="E499" s="43">
        <f>[1]FINAL!M499</f>
        <v>0</v>
      </c>
      <c r="F499" s="44" t="str">
        <f>IFERROR(VLOOKUP($E499,Table2!$B$1:$C$21,MATCH("MP",Table2!$B$1:$C$1,0),0),"")</f>
        <v/>
      </c>
      <c r="G499" s="33">
        <f>IFERROR(VLOOKUP(A499,PlayingTime!$B$1:$Z$999,MATCH("Min",PlayingTime!$B$2:$Z$2,0),0),0)</f>
        <v>0</v>
      </c>
      <c r="H499" s="33">
        <f>IFERROR(VLOOKUP(B499,PlayingTime!$B$1:$Z$999,MATCH("Min",PlayingTime!$B$2:$Z$2,0),0),0)</f>
        <v>0</v>
      </c>
      <c r="I499" s="33">
        <f>IFERROR(VLOOKUP(C499,PlayingTime!$B$1:$Z$999,MATCH("Min",PlayingTime!$B$2:$Z$2,0),0),0)</f>
        <v>0</v>
      </c>
      <c r="J499" s="33">
        <f>IFERROR(VLOOKUP(D499,PlayingTime!$B$1:$Z$999,MATCH("Min",PlayingTime!$B$2:$Z$2,0),0),0)</f>
        <v>0</v>
      </c>
      <c r="K499" s="38">
        <f t="shared" si="28"/>
        <v>0</v>
      </c>
      <c r="L499" s="32">
        <f>IFERROR(VLOOKUP(A499,PlayerStats!$B$1:$Z$999,MATCH("xG",PlayerStats!$B$2:$Z$2,0),0),0)</f>
        <v>0</v>
      </c>
      <c r="M499" s="32">
        <f>IFERROR(VLOOKUP(B499,PlayerStats!$B$1:$Z$999,MATCH("xG",PlayerStats!$B$2:$Z$2,0),0),0)</f>
        <v>0</v>
      </c>
      <c r="N499" s="32">
        <f>IFERROR(VLOOKUP(C499,PlayerStats!$B$1:$Z$999,MATCH("xG",PlayerStats!$B$2:$Z$2,0),0),0)</f>
        <v>0</v>
      </c>
      <c r="O499" s="32">
        <f>IFERROR(VLOOKUP(D499,PlayerStats!$B$1:$Z$999,MATCH("xG",PlayerStats!$B$2:$Z$2,0),0),0)</f>
        <v>0</v>
      </c>
      <c r="P499" s="40">
        <f t="shared" si="29"/>
        <v>0</v>
      </c>
      <c r="Q499" s="32">
        <f>IFERROR(VLOOKUP(A499,PlayerStats!$B$1:$Z$999,MATCH("xAG",PlayerStats!$B$2:$Z$2,0),0),0)</f>
        <v>0</v>
      </c>
      <c r="R499" s="32">
        <f>IFERROR(VLOOKUP(B499,PlayerStats!$B$1:$Z$999,MATCH("xAG",PlayerStats!$B$2:$Z$2,0),0),0)</f>
        <v>0</v>
      </c>
      <c r="S499" s="32">
        <f>IFERROR(VLOOKUP(C499,PlayerStats!$B$1:$Z$999,MATCH("xAG",PlayerStats!$B$2:$Z$2,0),0),0)</f>
        <v>0</v>
      </c>
      <c r="T499" s="32">
        <f>IFERROR(VLOOKUP(D499,PlayerStats!$B$1:$Z$999,MATCH("xAG",PlayerStats!$B$2:$Z$2,0),0),0)</f>
        <v>0</v>
      </c>
      <c r="U499" s="40">
        <f t="shared" si="30"/>
        <v>0</v>
      </c>
      <c r="V499" s="42" t="str">
        <f t="shared" si="31"/>
        <v/>
      </c>
      <c r="X499" s="43" t="str">
        <f>API!M499&amp;" "&amp;API!V499</f>
        <v>Tino Livramento</v>
      </c>
      <c r="Y499" s="43">
        <f>API!AC499</f>
        <v>0</v>
      </c>
    </row>
    <row r="500" spans="1:25">
      <c r="A500" s="32" t="str">
        <f>IF([1]FINAL!A500=0,"",[1]FINAL!A500)</f>
        <v/>
      </c>
      <c r="B500" s="32" t="str">
        <f>IF([1]FINAL!B500=0,"",[1]FINAL!B500)</f>
        <v/>
      </c>
      <c r="C500" s="32" t="str">
        <f>IF([1]FINAL!C500=0,"",[1]FINAL!C500)</f>
        <v/>
      </c>
      <c r="D500" s="32" t="str">
        <f>IF([1]FINAL!D500=0,"",[1]FINAL!D500)</f>
        <v/>
      </c>
      <c r="E500" s="43">
        <f>[1]FINAL!M500</f>
        <v>0</v>
      </c>
      <c r="F500" s="44" t="str">
        <f>IFERROR(VLOOKUP($E500,Table2!$B$1:$C$21,MATCH("MP",Table2!$B$1:$C$1,0),0),"")</f>
        <v/>
      </c>
      <c r="G500" s="33">
        <f>IFERROR(VLOOKUP(A500,PlayingTime!$B$1:$Z$999,MATCH("Min",PlayingTime!$B$2:$Z$2,0),0),0)</f>
        <v>0</v>
      </c>
      <c r="H500" s="33">
        <f>IFERROR(VLOOKUP(B500,PlayingTime!$B$1:$Z$999,MATCH("Min",PlayingTime!$B$2:$Z$2,0),0),0)</f>
        <v>0</v>
      </c>
      <c r="I500" s="33">
        <f>IFERROR(VLOOKUP(C500,PlayingTime!$B$1:$Z$999,MATCH("Min",PlayingTime!$B$2:$Z$2,0),0),0)</f>
        <v>0</v>
      </c>
      <c r="J500" s="33">
        <f>IFERROR(VLOOKUP(D500,PlayingTime!$B$1:$Z$999,MATCH("Min",PlayingTime!$B$2:$Z$2,0),0),0)</f>
        <v>0</v>
      </c>
      <c r="K500" s="38">
        <f t="shared" si="28"/>
        <v>0</v>
      </c>
      <c r="L500" s="32">
        <f>IFERROR(VLOOKUP(A500,PlayerStats!$B$1:$Z$999,MATCH("xG",PlayerStats!$B$2:$Z$2,0),0),0)</f>
        <v>0</v>
      </c>
      <c r="M500" s="32">
        <f>IFERROR(VLOOKUP(B500,PlayerStats!$B$1:$Z$999,MATCH("xG",PlayerStats!$B$2:$Z$2,0),0),0)</f>
        <v>0</v>
      </c>
      <c r="N500" s="32">
        <f>IFERROR(VLOOKUP(C500,PlayerStats!$B$1:$Z$999,MATCH("xG",PlayerStats!$B$2:$Z$2,0),0),0)</f>
        <v>0</v>
      </c>
      <c r="O500" s="32">
        <f>IFERROR(VLOOKUP(D500,PlayerStats!$B$1:$Z$999,MATCH("xG",PlayerStats!$B$2:$Z$2,0),0),0)</f>
        <v>0</v>
      </c>
      <c r="P500" s="40">
        <f t="shared" si="29"/>
        <v>0</v>
      </c>
      <c r="Q500" s="32">
        <f>IFERROR(VLOOKUP(A500,PlayerStats!$B$1:$Z$999,MATCH("xAG",PlayerStats!$B$2:$Z$2,0),0),0)</f>
        <v>0</v>
      </c>
      <c r="R500" s="32">
        <f>IFERROR(VLOOKUP(B500,PlayerStats!$B$1:$Z$999,MATCH("xAG",PlayerStats!$B$2:$Z$2,0),0),0)</f>
        <v>0</v>
      </c>
      <c r="S500" s="32">
        <f>IFERROR(VLOOKUP(C500,PlayerStats!$B$1:$Z$999,MATCH("xAG",PlayerStats!$B$2:$Z$2,0),0),0)</f>
        <v>0</v>
      </c>
      <c r="T500" s="32">
        <f>IFERROR(VLOOKUP(D500,PlayerStats!$B$1:$Z$999,MATCH("xAG",PlayerStats!$B$2:$Z$2,0),0),0)</f>
        <v>0</v>
      </c>
      <c r="U500" s="40">
        <f t="shared" si="30"/>
        <v>0</v>
      </c>
      <c r="V500" s="42" t="str">
        <f t="shared" si="31"/>
        <v/>
      </c>
      <c r="X500" s="43" t="str">
        <f>API!M500&amp;" "&amp;API!V500</f>
        <v>Alex Murphy</v>
      </c>
      <c r="Y500" s="43">
        <f>API!AC500</f>
        <v>0</v>
      </c>
    </row>
    <row r="501" spans="1:25">
      <c r="A501" s="32" t="str">
        <f>IF([1]FINAL!A501=0,"",[1]FINAL!A501)</f>
        <v/>
      </c>
      <c r="B501" s="32" t="str">
        <f>IF([1]FINAL!B501=0,"",[1]FINAL!B501)</f>
        <v/>
      </c>
      <c r="C501" s="32" t="str">
        <f>IF([1]FINAL!C501=0,"",[1]FINAL!C501)</f>
        <v/>
      </c>
      <c r="D501" s="32" t="str">
        <f>IF([1]FINAL!D501=0,"",[1]FINAL!D501)</f>
        <v/>
      </c>
      <c r="E501" s="43">
        <f>[1]FINAL!M501</f>
        <v>0</v>
      </c>
      <c r="F501" s="44" t="str">
        <f>IFERROR(VLOOKUP($E501,Table2!$B$1:$C$21,MATCH("MP",Table2!$B$1:$C$1,0),0),"")</f>
        <v/>
      </c>
      <c r="G501" s="33">
        <f>IFERROR(VLOOKUP(A501,PlayingTime!$B$1:$Z$999,MATCH("Min",PlayingTime!$B$2:$Z$2,0),0),0)</f>
        <v>0</v>
      </c>
      <c r="H501" s="33">
        <f>IFERROR(VLOOKUP(B501,PlayingTime!$B$1:$Z$999,MATCH("Min",PlayingTime!$B$2:$Z$2,0),0),0)</f>
        <v>0</v>
      </c>
      <c r="I501" s="33">
        <f>IFERROR(VLOOKUP(C501,PlayingTime!$B$1:$Z$999,MATCH("Min",PlayingTime!$B$2:$Z$2,0),0),0)</f>
        <v>0</v>
      </c>
      <c r="J501" s="33">
        <f>IFERROR(VLOOKUP(D501,PlayingTime!$B$1:$Z$999,MATCH("Min",PlayingTime!$B$2:$Z$2,0),0),0)</f>
        <v>0</v>
      </c>
      <c r="K501" s="38">
        <f t="shared" si="28"/>
        <v>0</v>
      </c>
      <c r="L501" s="32">
        <f>IFERROR(VLOOKUP(A501,PlayerStats!$B$1:$Z$999,MATCH("xG",PlayerStats!$B$2:$Z$2,0),0),0)</f>
        <v>0</v>
      </c>
      <c r="M501" s="32">
        <f>IFERROR(VLOOKUP(B501,PlayerStats!$B$1:$Z$999,MATCH("xG",PlayerStats!$B$2:$Z$2,0),0),0)</f>
        <v>0</v>
      </c>
      <c r="N501" s="32">
        <f>IFERROR(VLOOKUP(C501,PlayerStats!$B$1:$Z$999,MATCH("xG",PlayerStats!$B$2:$Z$2,0),0),0)</f>
        <v>0</v>
      </c>
      <c r="O501" s="32">
        <f>IFERROR(VLOOKUP(D501,PlayerStats!$B$1:$Z$999,MATCH("xG",PlayerStats!$B$2:$Z$2,0),0),0)</f>
        <v>0</v>
      </c>
      <c r="P501" s="40">
        <f t="shared" si="29"/>
        <v>0</v>
      </c>
      <c r="Q501" s="32">
        <f>IFERROR(VLOOKUP(A501,PlayerStats!$B$1:$Z$999,MATCH("xAG",PlayerStats!$B$2:$Z$2,0),0),0)</f>
        <v>0</v>
      </c>
      <c r="R501" s="32">
        <f>IFERROR(VLOOKUP(B501,PlayerStats!$B$1:$Z$999,MATCH("xAG",PlayerStats!$B$2:$Z$2,0),0),0)</f>
        <v>0</v>
      </c>
      <c r="S501" s="32">
        <f>IFERROR(VLOOKUP(C501,PlayerStats!$B$1:$Z$999,MATCH("xAG",PlayerStats!$B$2:$Z$2,0),0),0)</f>
        <v>0</v>
      </c>
      <c r="T501" s="32">
        <f>IFERROR(VLOOKUP(D501,PlayerStats!$B$1:$Z$999,MATCH("xAG",PlayerStats!$B$2:$Z$2,0),0),0)</f>
        <v>0</v>
      </c>
      <c r="U501" s="40">
        <f t="shared" si="30"/>
        <v>0</v>
      </c>
      <c r="V501" s="42" t="str">
        <f t="shared" si="31"/>
        <v/>
      </c>
      <c r="X501" s="43" t="str">
        <f>API!M501&amp;" "&amp;API!V501</f>
        <v>Lewis Miley</v>
      </c>
      <c r="Y501" s="43">
        <f>API!AC501</f>
        <v>0</v>
      </c>
    </row>
    <row r="502" spans="1:25">
      <c r="A502" s="32" t="str">
        <f>IF([1]FINAL!A502=0,"",[1]FINAL!A502)</f>
        <v/>
      </c>
      <c r="B502" s="32" t="str">
        <f>IF([1]FINAL!B502=0,"",[1]FINAL!B502)</f>
        <v/>
      </c>
      <c r="C502" s="32" t="str">
        <f>IF([1]FINAL!C502=0,"",[1]FINAL!C502)</f>
        <v/>
      </c>
      <c r="D502" s="32" t="str">
        <f>IF([1]FINAL!D502=0,"",[1]FINAL!D502)</f>
        <v/>
      </c>
      <c r="E502" s="43">
        <f>[1]FINAL!M502</f>
        <v>0</v>
      </c>
      <c r="F502" s="44" t="str">
        <f>IFERROR(VLOOKUP($E502,Table2!$B$1:$C$21,MATCH("MP",Table2!$B$1:$C$1,0),0),"")</f>
        <v/>
      </c>
      <c r="G502" s="33">
        <f>IFERROR(VLOOKUP(A502,PlayingTime!$B$1:$Z$999,MATCH("Min",PlayingTime!$B$2:$Z$2,0),0),0)</f>
        <v>0</v>
      </c>
      <c r="H502" s="33">
        <f>IFERROR(VLOOKUP(B502,PlayingTime!$B$1:$Z$999,MATCH("Min",PlayingTime!$B$2:$Z$2,0),0),0)</f>
        <v>0</v>
      </c>
      <c r="I502" s="33">
        <f>IFERROR(VLOOKUP(C502,PlayingTime!$B$1:$Z$999,MATCH("Min",PlayingTime!$B$2:$Z$2,0),0),0)</f>
        <v>0</v>
      </c>
      <c r="J502" s="33">
        <f>IFERROR(VLOOKUP(D502,PlayingTime!$B$1:$Z$999,MATCH("Min",PlayingTime!$B$2:$Z$2,0),0),0)</f>
        <v>0</v>
      </c>
      <c r="K502" s="38">
        <f t="shared" si="28"/>
        <v>0</v>
      </c>
      <c r="L502" s="32">
        <f>IFERROR(VLOOKUP(A502,PlayerStats!$B$1:$Z$999,MATCH("xG",PlayerStats!$B$2:$Z$2,0),0),0)</f>
        <v>0</v>
      </c>
      <c r="M502" s="32">
        <f>IFERROR(VLOOKUP(B502,PlayerStats!$B$1:$Z$999,MATCH("xG",PlayerStats!$B$2:$Z$2,0),0),0)</f>
        <v>0</v>
      </c>
      <c r="N502" s="32">
        <f>IFERROR(VLOOKUP(C502,PlayerStats!$B$1:$Z$999,MATCH("xG",PlayerStats!$B$2:$Z$2,0),0),0)</f>
        <v>0</v>
      </c>
      <c r="O502" s="32">
        <f>IFERROR(VLOOKUP(D502,PlayerStats!$B$1:$Z$999,MATCH("xG",PlayerStats!$B$2:$Z$2,0),0),0)</f>
        <v>0</v>
      </c>
      <c r="P502" s="40">
        <f t="shared" si="29"/>
        <v>0</v>
      </c>
      <c r="Q502" s="32">
        <f>IFERROR(VLOOKUP(A502,PlayerStats!$B$1:$Z$999,MATCH("xAG",PlayerStats!$B$2:$Z$2,0),0),0)</f>
        <v>0</v>
      </c>
      <c r="R502" s="32">
        <f>IFERROR(VLOOKUP(B502,PlayerStats!$B$1:$Z$999,MATCH("xAG",PlayerStats!$B$2:$Z$2,0),0),0)</f>
        <v>0</v>
      </c>
      <c r="S502" s="32">
        <f>IFERROR(VLOOKUP(C502,PlayerStats!$B$1:$Z$999,MATCH("xAG",PlayerStats!$B$2:$Z$2,0),0),0)</f>
        <v>0</v>
      </c>
      <c r="T502" s="32">
        <f>IFERROR(VLOOKUP(D502,PlayerStats!$B$1:$Z$999,MATCH("xAG",PlayerStats!$B$2:$Z$2,0),0),0)</f>
        <v>0</v>
      </c>
      <c r="U502" s="40">
        <f t="shared" si="30"/>
        <v>0</v>
      </c>
      <c r="V502" s="42" t="str">
        <f t="shared" si="31"/>
        <v/>
      </c>
      <c r="X502" s="43" t="str">
        <f>API!M502&amp;" "&amp;API!V502</f>
        <v>Matt Turner</v>
      </c>
      <c r="Y502" s="43">
        <f>API!AC502</f>
        <v>2</v>
      </c>
    </row>
    <row r="503" spans="1:25">
      <c r="A503" s="32" t="str">
        <f>IF([1]FINAL!A503=0,"",[1]FINAL!A503)</f>
        <v/>
      </c>
      <c r="B503" s="32" t="str">
        <f>IF([1]FINAL!B503=0,"",[1]FINAL!B503)</f>
        <v/>
      </c>
      <c r="C503" s="32" t="str">
        <f>IF([1]FINAL!C503=0,"",[1]FINAL!C503)</f>
        <v/>
      </c>
      <c r="D503" s="32" t="str">
        <f>IF([1]FINAL!D503=0,"",[1]FINAL!D503)</f>
        <v/>
      </c>
      <c r="E503" s="43">
        <f>[1]FINAL!M503</f>
        <v>0</v>
      </c>
      <c r="F503" s="44" t="str">
        <f>IFERROR(VLOOKUP($E503,Table2!$B$1:$C$21,MATCH("MP",Table2!$B$1:$C$1,0),0),"")</f>
        <v/>
      </c>
      <c r="G503" s="33">
        <f>IFERROR(VLOOKUP(A503,PlayingTime!$B$1:$Z$999,MATCH("Min",PlayingTime!$B$2:$Z$2,0),0),0)</f>
        <v>0</v>
      </c>
      <c r="H503" s="33">
        <f>IFERROR(VLOOKUP(B503,PlayingTime!$B$1:$Z$999,MATCH("Min",PlayingTime!$B$2:$Z$2,0),0),0)</f>
        <v>0</v>
      </c>
      <c r="I503" s="33">
        <f>IFERROR(VLOOKUP(C503,PlayingTime!$B$1:$Z$999,MATCH("Min",PlayingTime!$B$2:$Z$2,0),0),0)</f>
        <v>0</v>
      </c>
      <c r="J503" s="33">
        <f>IFERROR(VLOOKUP(D503,PlayingTime!$B$1:$Z$999,MATCH("Min",PlayingTime!$B$2:$Z$2,0),0),0)</f>
        <v>0</v>
      </c>
      <c r="K503" s="38">
        <f t="shared" si="28"/>
        <v>0</v>
      </c>
      <c r="L503" s="32">
        <f>IFERROR(VLOOKUP(A503,PlayerStats!$B$1:$Z$999,MATCH("xG",PlayerStats!$B$2:$Z$2,0),0),0)</f>
        <v>0</v>
      </c>
      <c r="M503" s="32">
        <f>IFERROR(VLOOKUP(B503,PlayerStats!$B$1:$Z$999,MATCH("xG",PlayerStats!$B$2:$Z$2,0),0),0)</f>
        <v>0</v>
      </c>
      <c r="N503" s="32">
        <f>IFERROR(VLOOKUP(C503,PlayerStats!$B$1:$Z$999,MATCH("xG",PlayerStats!$B$2:$Z$2,0),0),0)</f>
        <v>0</v>
      </c>
      <c r="O503" s="32">
        <f>IFERROR(VLOOKUP(D503,PlayerStats!$B$1:$Z$999,MATCH("xG",PlayerStats!$B$2:$Z$2,0),0),0)</f>
        <v>0</v>
      </c>
      <c r="P503" s="40">
        <f t="shared" si="29"/>
        <v>0</v>
      </c>
      <c r="Q503" s="32">
        <f>IFERROR(VLOOKUP(A503,PlayerStats!$B$1:$Z$999,MATCH("xAG",PlayerStats!$B$2:$Z$2,0),0),0)</f>
        <v>0</v>
      </c>
      <c r="R503" s="32">
        <f>IFERROR(VLOOKUP(B503,PlayerStats!$B$1:$Z$999,MATCH("xAG",PlayerStats!$B$2:$Z$2,0),0),0)</f>
        <v>0</v>
      </c>
      <c r="S503" s="32">
        <f>IFERROR(VLOOKUP(C503,PlayerStats!$B$1:$Z$999,MATCH("xAG",PlayerStats!$B$2:$Z$2,0),0),0)</f>
        <v>0</v>
      </c>
      <c r="T503" s="32">
        <f>IFERROR(VLOOKUP(D503,PlayerStats!$B$1:$Z$999,MATCH("xAG",PlayerStats!$B$2:$Z$2,0),0),0)</f>
        <v>0</v>
      </c>
      <c r="U503" s="40">
        <f t="shared" si="30"/>
        <v>0</v>
      </c>
      <c r="V503" s="42" t="str">
        <f t="shared" si="31"/>
        <v/>
      </c>
      <c r="X503" s="43" t="str">
        <f>API!M503&amp;" "&amp;API!V503</f>
        <v>Anthony Elanga</v>
      </c>
      <c r="Y503" s="43">
        <f>API!AC503</f>
        <v>4</v>
      </c>
    </row>
    <row r="504" spans="1:25">
      <c r="A504" s="32" t="str">
        <f>IF([1]FINAL!A504=0,"",[1]FINAL!A504)</f>
        <v/>
      </c>
      <c r="B504" s="32" t="str">
        <f>IF([1]FINAL!B504=0,"",[1]FINAL!B504)</f>
        <v/>
      </c>
      <c r="C504" s="32" t="str">
        <f>IF([1]FINAL!C504=0,"",[1]FINAL!C504)</f>
        <v/>
      </c>
      <c r="D504" s="32" t="str">
        <f>IF([1]FINAL!D504=0,"",[1]FINAL!D504)</f>
        <v/>
      </c>
      <c r="E504" s="43">
        <f>[1]FINAL!M504</f>
        <v>0</v>
      </c>
      <c r="F504" s="44" t="str">
        <f>IFERROR(VLOOKUP($E504,Table2!$B$1:$C$21,MATCH("MP",Table2!$B$1:$C$1,0),0),"")</f>
        <v/>
      </c>
      <c r="G504" s="33">
        <f>IFERROR(VLOOKUP(A504,PlayingTime!$B$1:$Z$999,MATCH("Min",PlayingTime!$B$2:$Z$2,0),0),0)</f>
        <v>0</v>
      </c>
      <c r="H504" s="33">
        <f>IFERROR(VLOOKUP(B504,PlayingTime!$B$1:$Z$999,MATCH("Min",PlayingTime!$B$2:$Z$2,0),0),0)</f>
        <v>0</v>
      </c>
      <c r="I504" s="33">
        <f>IFERROR(VLOOKUP(C504,PlayingTime!$B$1:$Z$999,MATCH("Min",PlayingTime!$B$2:$Z$2,0),0),0)</f>
        <v>0</v>
      </c>
      <c r="J504" s="33">
        <f>IFERROR(VLOOKUP(D504,PlayingTime!$B$1:$Z$999,MATCH("Min",PlayingTime!$B$2:$Z$2,0),0),0)</f>
        <v>0</v>
      </c>
      <c r="K504" s="38">
        <f t="shared" si="28"/>
        <v>0</v>
      </c>
      <c r="L504" s="32">
        <f>IFERROR(VLOOKUP(A504,PlayerStats!$B$1:$Z$999,MATCH("xG",PlayerStats!$B$2:$Z$2,0),0),0)</f>
        <v>0</v>
      </c>
      <c r="M504" s="32">
        <f>IFERROR(VLOOKUP(B504,PlayerStats!$B$1:$Z$999,MATCH("xG",PlayerStats!$B$2:$Z$2,0),0),0)</f>
        <v>0</v>
      </c>
      <c r="N504" s="32">
        <f>IFERROR(VLOOKUP(C504,PlayerStats!$B$1:$Z$999,MATCH("xG",PlayerStats!$B$2:$Z$2,0),0),0)</f>
        <v>0</v>
      </c>
      <c r="O504" s="32">
        <f>IFERROR(VLOOKUP(D504,PlayerStats!$B$1:$Z$999,MATCH("xG",PlayerStats!$B$2:$Z$2,0),0),0)</f>
        <v>0</v>
      </c>
      <c r="P504" s="40">
        <f t="shared" si="29"/>
        <v>0</v>
      </c>
      <c r="Q504" s="32">
        <f>IFERROR(VLOOKUP(A504,PlayerStats!$B$1:$Z$999,MATCH("xAG",PlayerStats!$B$2:$Z$2,0),0),0)</f>
        <v>0</v>
      </c>
      <c r="R504" s="32">
        <f>IFERROR(VLOOKUP(B504,PlayerStats!$B$1:$Z$999,MATCH("xAG",PlayerStats!$B$2:$Z$2,0),0),0)</f>
        <v>0</v>
      </c>
      <c r="S504" s="32">
        <f>IFERROR(VLOOKUP(C504,PlayerStats!$B$1:$Z$999,MATCH("xAG",PlayerStats!$B$2:$Z$2,0),0),0)</f>
        <v>0</v>
      </c>
      <c r="T504" s="32">
        <f>IFERROR(VLOOKUP(D504,PlayerStats!$B$1:$Z$999,MATCH("xAG",PlayerStats!$B$2:$Z$2,0),0),0)</f>
        <v>0</v>
      </c>
      <c r="U504" s="40">
        <f t="shared" si="30"/>
        <v>0</v>
      </c>
      <c r="V504" s="42" t="str">
        <f t="shared" si="31"/>
        <v/>
      </c>
      <c r="X504" s="43" t="str">
        <f>API!M504&amp;" "&amp;API!V504</f>
        <v>Brandon Aguilera Zamora</v>
      </c>
      <c r="Y504" s="43">
        <f>API!AC504</f>
        <v>0</v>
      </c>
    </row>
    <row r="505" spans="1:25">
      <c r="A505" s="32" t="str">
        <f>IF([1]FINAL!A505=0,"",[1]FINAL!A505)</f>
        <v/>
      </c>
      <c r="B505" s="32" t="str">
        <f>IF([1]FINAL!B505=0,"",[1]FINAL!B505)</f>
        <v/>
      </c>
      <c r="C505" s="32" t="str">
        <f>IF([1]FINAL!C505=0,"",[1]FINAL!C505)</f>
        <v/>
      </c>
      <c r="D505" s="32" t="str">
        <f>IF([1]FINAL!D505=0,"",[1]FINAL!D505)</f>
        <v/>
      </c>
      <c r="E505" s="43">
        <f>[1]FINAL!M505</f>
        <v>0</v>
      </c>
      <c r="F505" s="44" t="str">
        <f>IFERROR(VLOOKUP($E505,Table2!$B$1:$C$21,MATCH("MP",Table2!$B$1:$C$1,0),0),"")</f>
        <v/>
      </c>
      <c r="G505" s="33">
        <f>IFERROR(VLOOKUP(A505,PlayingTime!$B$1:$Z$999,MATCH("Min",PlayingTime!$B$2:$Z$2,0),0),0)</f>
        <v>0</v>
      </c>
      <c r="H505" s="33">
        <f>IFERROR(VLOOKUP(B505,PlayingTime!$B$1:$Z$999,MATCH("Min",PlayingTime!$B$2:$Z$2,0),0),0)</f>
        <v>0</v>
      </c>
      <c r="I505" s="33">
        <f>IFERROR(VLOOKUP(C505,PlayingTime!$B$1:$Z$999,MATCH("Min",PlayingTime!$B$2:$Z$2,0),0),0)</f>
        <v>0</v>
      </c>
      <c r="J505" s="33">
        <f>IFERROR(VLOOKUP(D505,PlayingTime!$B$1:$Z$999,MATCH("Min",PlayingTime!$B$2:$Z$2,0),0),0)</f>
        <v>0</v>
      </c>
      <c r="K505" s="38">
        <f t="shared" si="28"/>
        <v>0</v>
      </c>
      <c r="L505" s="32">
        <f>IFERROR(VLOOKUP(A505,PlayerStats!$B$1:$Z$999,MATCH("xG",PlayerStats!$B$2:$Z$2,0),0),0)</f>
        <v>0</v>
      </c>
      <c r="M505" s="32">
        <f>IFERROR(VLOOKUP(B505,PlayerStats!$B$1:$Z$999,MATCH("xG",PlayerStats!$B$2:$Z$2,0),0),0)</f>
        <v>0</v>
      </c>
      <c r="N505" s="32">
        <f>IFERROR(VLOOKUP(C505,PlayerStats!$B$1:$Z$999,MATCH("xG",PlayerStats!$B$2:$Z$2,0),0),0)</f>
        <v>0</v>
      </c>
      <c r="O505" s="32">
        <f>IFERROR(VLOOKUP(D505,PlayerStats!$B$1:$Z$999,MATCH("xG",PlayerStats!$B$2:$Z$2,0),0),0)</f>
        <v>0</v>
      </c>
      <c r="P505" s="40">
        <f t="shared" si="29"/>
        <v>0</v>
      </c>
      <c r="Q505" s="32">
        <f>IFERROR(VLOOKUP(A505,PlayerStats!$B$1:$Z$999,MATCH("xAG",PlayerStats!$B$2:$Z$2,0),0),0)</f>
        <v>0</v>
      </c>
      <c r="R505" s="32">
        <f>IFERROR(VLOOKUP(B505,PlayerStats!$B$1:$Z$999,MATCH("xAG",PlayerStats!$B$2:$Z$2,0),0),0)</f>
        <v>0</v>
      </c>
      <c r="S505" s="32">
        <f>IFERROR(VLOOKUP(C505,PlayerStats!$B$1:$Z$999,MATCH("xAG",PlayerStats!$B$2:$Z$2,0),0),0)</f>
        <v>0</v>
      </c>
      <c r="T505" s="32">
        <f>IFERROR(VLOOKUP(D505,PlayerStats!$B$1:$Z$999,MATCH("xAG",PlayerStats!$B$2:$Z$2,0),0),0)</f>
        <v>0</v>
      </c>
      <c r="U505" s="40">
        <f t="shared" si="30"/>
        <v>0</v>
      </c>
      <c r="V505" s="42" t="str">
        <f t="shared" si="31"/>
        <v/>
      </c>
      <c r="X505" s="43" t="str">
        <f>API!M505&amp;" "&amp;API!V505</f>
        <v>Harry Arter</v>
      </c>
      <c r="Y505" s="43">
        <f>API!AC505</f>
        <v>0</v>
      </c>
    </row>
    <row r="506" spans="1:25">
      <c r="A506" s="32" t="str">
        <f>IF([1]FINAL!A506=0,"",[1]FINAL!A506)</f>
        <v/>
      </c>
      <c r="B506" s="32" t="str">
        <f>IF([1]FINAL!B506=0,"",[1]FINAL!B506)</f>
        <v/>
      </c>
      <c r="C506" s="32" t="str">
        <f>IF([1]FINAL!C506=0,"",[1]FINAL!C506)</f>
        <v/>
      </c>
      <c r="D506" s="32" t="str">
        <f>IF([1]FINAL!D506=0,"",[1]FINAL!D506)</f>
        <v/>
      </c>
      <c r="E506" s="43">
        <f>[1]FINAL!M506</f>
        <v>0</v>
      </c>
      <c r="F506" s="44" t="str">
        <f>IFERROR(VLOOKUP($E506,Table2!$B$1:$C$21,MATCH("MP",Table2!$B$1:$C$1,0),0),"")</f>
        <v/>
      </c>
      <c r="G506" s="33">
        <f>IFERROR(VLOOKUP(A506,PlayingTime!$B$1:$Z$999,MATCH("Min",PlayingTime!$B$2:$Z$2,0),0),0)</f>
        <v>0</v>
      </c>
      <c r="H506" s="33">
        <f>IFERROR(VLOOKUP(B506,PlayingTime!$B$1:$Z$999,MATCH("Min",PlayingTime!$B$2:$Z$2,0),0),0)</f>
        <v>0</v>
      </c>
      <c r="I506" s="33">
        <f>IFERROR(VLOOKUP(C506,PlayingTime!$B$1:$Z$999,MATCH("Min",PlayingTime!$B$2:$Z$2,0),0),0)</f>
        <v>0</v>
      </c>
      <c r="J506" s="33">
        <f>IFERROR(VLOOKUP(D506,PlayingTime!$B$1:$Z$999,MATCH("Min",PlayingTime!$B$2:$Z$2,0),0),0)</f>
        <v>0</v>
      </c>
      <c r="K506" s="38">
        <f t="shared" si="28"/>
        <v>0</v>
      </c>
      <c r="L506" s="32">
        <f>IFERROR(VLOOKUP(A506,PlayerStats!$B$1:$Z$999,MATCH("xG",PlayerStats!$B$2:$Z$2,0),0),0)</f>
        <v>0</v>
      </c>
      <c r="M506" s="32">
        <f>IFERROR(VLOOKUP(B506,PlayerStats!$B$1:$Z$999,MATCH("xG",PlayerStats!$B$2:$Z$2,0),0),0)</f>
        <v>0</v>
      </c>
      <c r="N506" s="32">
        <f>IFERROR(VLOOKUP(C506,PlayerStats!$B$1:$Z$999,MATCH("xG",PlayerStats!$B$2:$Z$2,0),0),0)</f>
        <v>0</v>
      </c>
      <c r="O506" s="32">
        <f>IFERROR(VLOOKUP(D506,PlayerStats!$B$1:$Z$999,MATCH("xG",PlayerStats!$B$2:$Z$2,0),0),0)</f>
        <v>0</v>
      </c>
      <c r="P506" s="40">
        <f t="shared" si="29"/>
        <v>0</v>
      </c>
      <c r="Q506" s="32">
        <f>IFERROR(VLOOKUP(A506,PlayerStats!$B$1:$Z$999,MATCH("xAG",PlayerStats!$B$2:$Z$2,0),0),0)</f>
        <v>0</v>
      </c>
      <c r="R506" s="32">
        <f>IFERROR(VLOOKUP(B506,PlayerStats!$B$1:$Z$999,MATCH("xAG",PlayerStats!$B$2:$Z$2,0),0),0)</f>
        <v>0</v>
      </c>
      <c r="S506" s="32">
        <f>IFERROR(VLOOKUP(C506,PlayerStats!$B$1:$Z$999,MATCH("xAG",PlayerStats!$B$2:$Z$2,0),0),0)</f>
        <v>0</v>
      </c>
      <c r="T506" s="32">
        <f>IFERROR(VLOOKUP(D506,PlayerStats!$B$1:$Z$999,MATCH("xAG",PlayerStats!$B$2:$Z$2,0),0),0)</f>
        <v>0</v>
      </c>
      <c r="U506" s="40">
        <f t="shared" si="30"/>
        <v>0</v>
      </c>
      <c r="V506" s="42" t="str">
        <f t="shared" si="31"/>
        <v/>
      </c>
      <c r="X506" s="43" t="str">
        <f>API!M506&amp;" "&amp;API!V506</f>
        <v>Serge Aurier</v>
      </c>
      <c r="Y506" s="43">
        <f>API!AC506</f>
        <v>1</v>
      </c>
    </row>
    <row r="507" spans="1:25">
      <c r="A507" s="32" t="str">
        <f>IF([1]FINAL!A507=0,"",[1]FINAL!A507)</f>
        <v/>
      </c>
      <c r="B507" s="32" t="str">
        <f>IF([1]FINAL!B507=0,"",[1]FINAL!B507)</f>
        <v/>
      </c>
      <c r="C507" s="32" t="str">
        <f>IF([1]FINAL!C507=0,"",[1]FINAL!C507)</f>
        <v/>
      </c>
      <c r="D507" s="32" t="str">
        <f>IF([1]FINAL!D507=0,"",[1]FINAL!D507)</f>
        <v/>
      </c>
      <c r="E507" s="43">
        <f>[1]FINAL!M507</f>
        <v>0</v>
      </c>
      <c r="F507" s="44" t="str">
        <f>IFERROR(VLOOKUP($E507,Table2!$B$1:$C$21,MATCH("MP",Table2!$B$1:$C$1,0),0),"")</f>
        <v/>
      </c>
      <c r="G507" s="33">
        <f>IFERROR(VLOOKUP(A507,PlayingTime!$B$1:$Z$999,MATCH("Min",PlayingTime!$B$2:$Z$2,0),0),0)</f>
        <v>0</v>
      </c>
      <c r="H507" s="33">
        <f>IFERROR(VLOOKUP(B507,PlayingTime!$B$1:$Z$999,MATCH("Min",PlayingTime!$B$2:$Z$2,0),0),0)</f>
        <v>0</v>
      </c>
      <c r="I507" s="33">
        <f>IFERROR(VLOOKUP(C507,PlayingTime!$B$1:$Z$999,MATCH("Min",PlayingTime!$B$2:$Z$2,0),0),0)</f>
        <v>0</v>
      </c>
      <c r="J507" s="33">
        <f>IFERROR(VLOOKUP(D507,PlayingTime!$B$1:$Z$999,MATCH("Min",PlayingTime!$B$2:$Z$2,0),0),0)</f>
        <v>0</v>
      </c>
      <c r="K507" s="38">
        <f t="shared" si="28"/>
        <v>0</v>
      </c>
      <c r="L507" s="32">
        <f>IFERROR(VLOOKUP(A507,PlayerStats!$B$1:$Z$999,MATCH("xG",PlayerStats!$B$2:$Z$2,0),0),0)</f>
        <v>0</v>
      </c>
      <c r="M507" s="32">
        <f>IFERROR(VLOOKUP(B507,PlayerStats!$B$1:$Z$999,MATCH("xG",PlayerStats!$B$2:$Z$2,0),0),0)</f>
        <v>0</v>
      </c>
      <c r="N507" s="32">
        <f>IFERROR(VLOOKUP(C507,PlayerStats!$B$1:$Z$999,MATCH("xG",PlayerStats!$B$2:$Z$2,0),0),0)</f>
        <v>0</v>
      </c>
      <c r="O507" s="32">
        <f>IFERROR(VLOOKUP(D507,PlayerStats!$B$1:$Z$999,MATCH("xG",PlayerStats!$B$2:$Z$2,0),0),0)</f>
        <v>0</v>
      </c>
      <c r="P507" s="40">
        <f t="shared" si="29"/>
        <v>0</v>
      </c>
      <c r="Q507" s="32">
        <f>IFERROR(VLOOKUP(A507,PlayerStats!$B$1:$Z$999,MATCH("xAG",PlayerStats!$B$2:$Z$2,0),0),0)</f>
        <v>0</v>
      </c>
      <c r="R507" s="32">
        <f>IFERROR(VLOOKUP(B507,PlayerStats!$B$1:$Z$999,MATCH("xAG",PlayerStats!$B$2:$Z$2,0),0),0)</f>
        <v>0</v>
      </c>
      <c r="S507" s="32">
        <f>IFERROR(VLOOKUP(C507,PlayerStats!$B$1:$Z$999,MATCH("xAG",PlayerStats!$B$2:$Z$2,0),0),0)</f>
        <v>0</v>
      </c>
      <c r="T507" s="32">
        <f>IFERROR(VLOOKUP(D507,PlayerStats!$B$1:$Z$999,MATCH("xAG",PlayerStats!$B$2:$Z$2,0),0),0)</f>
        <v>0</v>
      </c>
      <c r="U507" s="40">
        <f t="shared" si="30"/>
        <v>0</v>
      </c>
      <c r="V507" s="42" t="str">
        <f t="shared" si="31"/>
        <v/>
      </c>
      <c r="X507" s="43" t="str">
        <f>API!M507&amp;" "&amp;API!V507</f>
        <v>Taiwo Awoniyi</v>
      </c>
      <c r="Y507" s="43">
        <f>API!AC507</f>
        <v>7</v>
      </c>
    </row>
    <row r="508" spans="1:25">
      <c r="A508" s="32" t="str">
        <f>IF([1]FINAL!A508=0,"",[1]FINAL!A508)</f>
        <v/>
      </c>
      <c r="B508" s="32" t="str">
        <f>IF([1]FINAL!B508=0,"",[1]FINAL!B508)</f>
        <v/>
      </c>
      <c r="C508" s="32" t="str">
        <f>IF([1]FINAL!C508=0,"",[1]FINAL!C508)</f>
        <v/>
      </c>
      <c r="D508" s="32" t="str">
        <f>IF([1]FINAL!D508=0,"",[1]FINAL!D508)</f>
        <v/>
      </c>
      <c r="E508" s="43">
        <f>[1]FINAL!M508</f>
        <v>0</v>
      </c>
      <c r="F508" s="44" t="str">
        <f>IFERROR(VLOOKUP($E508,Table2!$B$1:$C$21,MATCH("MP",Table2!$B$1:$C$1,0),0),"")</f>
        <v/>
      </c>
      <c r="G508" s="33">
        <f>IFERROR(VLOOKUP(A508,PlayingTime!$B$1:$Z$999,MATCH("Min",PlayingTime!$B$2:$Z$2,0),0),0)</f>
        <v>0</v>
      </c>
      <c r="H508" s="33">
        <f>IFERROR(VLOOKUP(B508,PlayingTime!$B$1:$Z$999,MATCH("Min",PlayingTime!$B$2:$Z$2,0),0),0)</f>
        <v>0</v>
      </c>
      <c r="I508" s="33">
        <f>IFERROR(VLOOKUP(C508,PlayingTime!$B$1:$Z$999,MATCH("Min",PlayingTime!$B$2:$Z$2,0),0),0)</f>
        <v>0</v>
      </c>
      <c r="J508" s="33">
        <f>IFERROR(VLOOKUP(D508,PlayingTime!$B$1:$Z$999,MATCH("Min",PlayingTime!$B$2:$Z$2,0),0),0)</f>
        <v>0</v>
      </c>
      <c r="K508" s="38">
        <f t="shared" si="28"/>
        <v>0</v>
      </c>
      <c r="L508" s="32">
        <f>IFERROR(VLOOKUP(A508,PlayerStats!$B$1:$Z$999,MATCH("xG",PlayerStats!$B$2:$Z$2,0),0),0)</f>
        <v>0</v>
      </c>
      <c r="M508" s="32">
        <f>IFERROR(VLOOKUP(B508,PlayerStats!$B$1:$Z$999,MATCH("xG",PlayerStats!$B$2:$Z$2,0),0),0)</f>
        <v>0</v>
      </c>
      <c r="N508" s="32">
        <f>IFERROR(VLOOKUP(C508,PlayerStats!$B$1:$Z$999,MATCH("xG",PlayerStats!$B$2:$Z$2,0),0),0)</f>
        <v>0</v>
      </c>
      <c r="O508" s="32">
        <f>IFERROR(VLOOKUP(D508,PlayerStats!$B$1:$Z$999,MATCH("xG",PlayerStats!$B$2:$Z$2,0),0),0)</f>
        <v>0</v>
      </c>
      <c r="P508" s="40">
        <f t="shared" si="29"/>
        <v>0</v>
      </c>
      <c r="Q508" s="32">
        <f>IFERROR(VLOOKUP(A508,PlayerStats!$B$1:$Z$999,MATCH("xAG",PlayerStats!$B$2:$Z$2,0),0),0)</f>
        <v>0</v>
      </c>
      <c r="R508" s="32">
        <f>IFERROR(VLOOKUP(B508,PlayerStats!$B$1:$Z$999,MATCH("xAG",PlayerStats!$B$2:$Z$2,0),0),0)</f>
        <v>0</v>
      </c>
      <c r="S508" s="32">
        <f>IFERROR(VLOOKUP(C508,PlayerStats!$B$1:$Z$999,MATCH("xAG",PlayerStats!$B$2:$Z$2,0),0),0)</f>
        <v>0</v>
      </c>
      <c r="T508" s="32">
        <f>IFERROR(VLOOKUP(D508,PlayerStats!$B$1:$Z$999,MATCH("xAG",PlayerStats!$B$2:$Z$2,0),0),0)</f>
        <v>0</v>
      </c>
      <c r="U508" s="40">
        <f t="shared" si="30"/>
        <v>0</v>
      </c>
      <c r="V508" s="42" t="str">
        <f t="shared" si="31"/>
        <v/>
      </c>
      <c r="X508" s="43" t="str">
        <f>API!M508&amp;" "&amp;API!V508</f>
        <v>Giulian Biancone</v>
      </c>
      <c r="Y508" s="43">
        <f>API!AC508</f>
        <v>0</v>
      </c>
    </row>
    <row r="509" spans="1:25">
      <c r="A509" s="32" t="str">
        <f>IF([1]FINAL!A509=0,"",[1]FINAL!A509)</f>
        <v/>
      </c>
      <c r="B509" s="32" t="str">
        <f>IF([1]FINAL!B509=0,"",[1]FINAL!B509)</f>
        <v/>
      </c>
      <c r="C509" s="32" t="str">
        <f>IF([1]FINAL!C509=0,"",[1]FINAL!C509)</f>
        <v/>
      </c>
      <c r="D509" s="32" t="str">
        <f>IF([1]FINAL!D509=0,"",[1]FINAL!D509)</f>
        <v/>
      </c>
      <c r="E509" s="43">
        <f>[1]FINAL!M509</f>
        <v>0</v>
      </c>
      <c r="F509" s="44" t="str">
        <f>IFERROR(VLOOKUP($E509,Table2!$B$1:$C$21,MATCH("MP",Table2!$B$1:$C$1,0),0),"")</f>
        <v/>
      </c>
      <c r="G509" s="33">
        <f>IFERROR(VLOOKUP(A509,PlayingTime!$B$1:$Z$999,MATCH("Min",PlayingTime!$B$2:$Z$2,0),0),0)</f>
        <v>0</v>
      </c>
      <c r="H509" s="33">
        <f>IFERROR(VLOOKUP(B509,PlayingTime!$B$1:$Z$999,MATCH("Min",PlayingTime!$B$2:$Z$2,0),0),0)</f>
        <v>0</v>
      </c>
      <c r="I509" s="33">
        <f>IFERROR(VLOOKUP(C509,PlayingTime!$B$1:$Z$999,MATCH("Min",PlayingTime!$B$2:$Z$2,0),0),0)</f>
        <v>0</v>
      </c>
      <c r="J509" s="33">
        <f>IFERROR(VLOOKUP(D509,PlayingTime!$B$1:$Z$999,MATCH("Min",PlayingTime!$B$2:$Z$2,0),0),0)</f>
        <v>0</v>
      </c>
      <c r="K509" s="38">
        <f t="shared" si="28"/>
        <v>0</v>
      </c>
      <c r="L509" s="32">
        <f>IFERROR(VLOOKUP(A509,PlayerStats!$B$1:$Z$999,MATCH("xG",PlayerStats!$B$2:$Z$2,0),0),0)</f>
        <v>0</v>
      </c>
      <c r="M509" s="32">
        <f>IFERROR(VLOOKUP(B509,PlayerStats!$B$1:$Z$999,MATCH("xG",PlayerStats!$B$2:$Z$2,0),0),0)</f>
        <v>0</v>
      </c>
      <c r="N509" s="32">
        <f>IFERROR(VLOOKUP(C509,PlayerStats!$B$1:$Z$999,MATCH("xG",PlayerStats!$B$2:$Z$2,0),0),0)</f>
        <v>0</v>
      </c>
      <c r="O509" s="32">
        <f>IFERROR(VLOOKUP(D509,PlayerStats!$B$1:$Z$999,MATCH("xG",PlayerStats!$B$2:$Z$2,0),0),0)</f>
        <v>0</v>
      </c>
      <c r="P509" s="40">
        <f t="shared" si="29"/>
        <v>0</v>
      </c>
      <c r="Q509" s="32">
        <f>IFERROR(VLOOKUP(A509,PlayerStats!$B$1:$Z$999,MATCH("xAG",PlayerStats!$B$2:$Z$2,0),0),0)</f>
        <v>0</v>
      </c>
      <c r="R509" s="32">
        <f>IFERROR(VLOOKUP(B509,PlayerStats!$B$1:$Z$999,MATCH("xAG",PlayerStats!$B$2:$Z$2,0),0),0)</f>
        <v>0</v>
      </c>
      <c r="S509" s="32">
        <f>IFERROR(VLOOKUP(C509,PlayerStats!$B$1:$Z$999,MATCH("xAG",PlayerStats!$B$2:$Z$2,0),0),0)</f>
        <v>0</v>
      </c>
      <c r="T509" s="32">
        <f>IFERROR(VLOOKUP(D509,PlayerStats!$B$1:$Z$999,MATCH("xAG",PlayerStats!$B$2:$Z$2,0),0),0)</f>
        <v>0</v>
      </c>
      <c r="U509" s="40">
        <f t="shared" si="30"/>
        <v>0</v>
      </c>
      <c r="V509" s="42" t="str">
        <f t="shared" si="31"/>
        <v/>
      </c>
      <c r="X509" s="43" t="str">
        <f>API!M509&amp;" "&amp;API!V509</f>
        <v>Willy Boly</v>
      </c>
      <c r="Y509" s="43">
        <f>API!AC509</f>
        <v>1</v>
      </c>
    </row>
    <row r="510" spans="1:25">
      <c r="A510" s="32" t="str">
        <f>IF([1]FINAL!A510=0,"",[1]FINAL!A510)</f>
        <v/>
      </c>
      <c r="B510" s="32" t="str">
        <f>IF([1]FINAL!B510=0,"",[1]FINAL!B510)</f>
        <v/>
      </c>
      <c r="C510" s="32" t="str">
        <f>IF([1]FINAL!C510=0,"",[1]FINAL!C510)</f>
        <v/>
      </c>
      <c r="D510" s="32" t="str">
        <f>IF([1]FINAL!D510=0,"",[1]FINAL!D510)</f>
        <v/>
      </c>
      <c r="E510" s="43">
        <f>[1]FINAL!M510</f>
        <v>0</v>
      </c>
      <c r="F510" s="44" t="str">
        <f>IFERROR(VLOOKUP($E510,Table2!$B$1:$C$21,MATCH("MP",Table2!$B$1:$C$1,0),0),"")</f>
        <v/>
      </c>
      <c r="G510" s="33">
        <f>IFERROR(VLOOKUP(A510,PlayingTime!$B$1:$Z$999,MATCH("Min",PlayingTime!$B$2:$Z$2,0),0),0)</f>
        <v>0</v>
      </c>
      <c r="H510" s="33">
        <f>IFERROR(VLOOKUP(B510,PlayingTime!$B$1:$Z$999,MATCH("Min",PlayingTime!$B$2:$Z$2,0),0),0)</f>
        <v>0</v>
      </c>
      <c r="I510" s="33">
        <f>IFERROR(VLOOKUP(C510,PlayingTime!$B$1:$Z$999,MATCH("Min",PlayingTime!$B$2:$Z$2,0),0),0)</f>
        <v>0</v>
      </c>
      <c r="J510" s="33">
        <f>IFERROR(VLOOKUP(D510,PlayingTime!$B$1:$Z$999,MATCH("Min",PlayingTime!$B$2:$Z$2,0),0),0)</f>
        <v>0</v>
      </c>
      <c r="K510" s="38">
        <f t="shared" si="28"/>
        <v>0</v>
      </c>
      <c r="L510" s="32">
        <f>IFERROR(VLOOKUP(A510,PlayerStats!$B$1:$Z$999,MATCH("xG",PlayerStats!$B$2:$Z$2,0),0),0)</f>
        <v>0</v>
      </c>
      <c r="M510" s="32">
        <f>IFERROR(VLOOKUP(B510,PlayerStats!$B$1:$Z$999,MATCH("xG",PlayerStats!$B$2:$Z$2,0),0),0)</f>
        <v>0</v>
      </c>
      <c r="N510" s="32">
        <f>IFERROR(VLOOKUP(C510,PlayerStats!$B$1:$Z$999,MATCH("xG",PlayerStats!$B$2:$Z$2,0),0),0)</f>
        <v>0</v>
      </c>
      <c r="O510" s="32">
        <f>IFERROR(VLOOKUP(D510,PlayerStats!$B$1:$Z$999,MATCH("xG",PlayerStats!$B$2:$Z$2,0),0),0)</f>
        <v>0</v>
      </c>
      <c r="P510" s="40">
        <f t="shared" si="29"/>
        <v>0</v>
      </c>
      <c r="Q510" s="32">
        <f>IFERROR(VLOOKUP(A510,PlayerStats!$B$1:$Z$999,MATCH("xAG",PlayerStats!$B$2:$Z$2,0),0),0)</f>
        <v>0</v>
      </c>
      <c r="R510" s="32">
        <f>IFERROR(VLOOKUP(B510,PlayerStats!$B$1:$Z$999,MATCH("xAG",PlayerStats!$B$2:$Z$2,0),0),0)</f>
        <v>0</v>
      </c>
      <c r="S510" s="32">
        <f>IFERROR(VLOOKUP(C510,PlayerStats!$B$1:$Z$999,MATCH("xAG",PlayerStats!$B$2:$Z$2,0),0),0)</f>
        <v>0</v>
      </c>
      <c r="T510" s="32">
        <f>IFERROR(VLOOKUP(D510,PlayerStats!$B$1:$Z$999,MATCH("xAG",PlayerStats!$B$2:$Z$2,0),0),0)</f>
        <v>0</v>
      </c>
      <c r="U510" s="40">
        <f t="shared" si="30"/>
        <v>0</v>
      </c>
      <c r="V510" s="42" t="str">
        <f t="shared" si="31"/>
        <v/>
      </c>
      <c r="X510" s="43" t="str">
        <f>API!M510&amp;" "&amp;API!V510</f>
        <v>Josh Bowler</v>
      </c>
      <c r="Y510" s="43">
        <f>API!AC510</f>
        <v>0</v>
      </c>
    </row>
    <row r="511" spans="1:25">
      <c r="A511" s="32" t="str">
        <f>IF([1]FINAL!A511=0,"",[1]FINAL!A511)</f>
        <v/>
      </c>
      <c r="B511" s="32" t="str">
        <f>IF([1]FINAL!B511=0,"",[1]FINAL!B511)</f>
        <v/>
      </c>
      <c r="C511" s="32" t="str">
        <f>IF([1]FINAL!C511=0,"",[1]FINAL!C511)</f>
        <v/>
      </c>
      <c r="D511" s="32" t="str">
        <f>IF([1]FINAL!D511=0,"",[1]FINAL!D511)</f>
        <v/>
      </c>
      <c r="E511" s="43">
        <f>[1]FINAL!M511</f>
        <v>0</v>
      </c>
      <c r="F511" s="44" t="str">
        <f>IFERROR(VLOOKUP($E511,Table2!$B$1:$C$21,MATCH("MP",Table2!$B$1:$C$1,0),0),"")</f>
        <v/>
      </c>
      <c r="G511" s="33">
        <f>IFERROR(VLOOKUP(A511,PlayingTime!$B$1:$Z$999,MATCH("Min",PlayingTime!$B$2:$Z$2,0),0),0)</f>
        <v>0</v>
      </c>
      <c r="H511" s="33">
        <f>IFERROR(VLOOKUP(B511,PlayingTime!$B$1:$Z$999,MATCH("Min",PlayingTime!$B$2:$Z$2,0),0),0)</f>
        <v>0</v>
      </c>
      <c r="I511" s="33">
        <f>IFERROR(VLOOKUP(C511,PlayingTime!$B$1:$Z$999,MATCH("Min",PlayingTime!$B$2:$Z$2,0),0),0)</f>
        <v>0</v>
      </c>
      <c r="J511" s="33">
        <f>IFERROR(VLOOKUP(D511,PlayingTime!$B$1:$Z$999,MATCH("Min",PlayingTime!$B$2:$Z$2,0),0),0)</f>
        <v>0</v>
      </c>
      <c r="K511" s="38">
        <f t="shared" si="28"/>
        <v>0</v>
      </c>
      <c r="L511" s="32">
        <f>IFERROR(VLOOKUP(A511,PlayerStats!$B$1:$Z$999,MATCH("xG",PlayerStats!$B$2:$Z$2,0),0),0)</f>
        <v>0</v>
      </c>
      <c r="M511" s="32">
        <f>IFERROR(VLOOKUP(B511,PlayerStats!$B$1:$Z$999,MATCH("xG",PlayerStats!$B$2:$Z$2,0),0),0)</f>
        <v>0</v>
      </c>
      <c r="N511" s="32">
        <f>IFERROR(VLOOKUP(C511,PlayerStats!$B$1:$Z$999,MATCH("xG",PlayerStats!$B$2:$Z$2,0),0),0)</f>
        <v>0</v>
      </c>
      <c r="O511" s="32">
        <f>IFERROR(VLOOKUP(D511,PlayerStats!$B$1:$Z$999,MATCH("xG",PlayerStats!$B$2:$Z$2,0),0),0)</f>
        <v>0</v>
      </c>
      <c r="P511" s="40">
        <f t="shared" si="29"/>
        <v>0</v>
      </c>
      <c r="Q511" s="32">
        <f>IFERROR(VLOOKUP(A511,PlayerStats!$B$1:$Z$999,MATCH("xAG",PlayerStats!$B$2:$Z$2,0),0),0)</f>
        <v>0</v>
      </c>
      <c r="R511" s="32">
        <f>IFERROR(VLOOKUP(B511,PlayerStats!$B$1:$Z$999,MATCH("xAG",PlayerStats!$B$2:$Z$2,0),0),0)</f>
        <v>0</v>
      </c>
      <c r="S511" s="32">
        <f>IFERROR(VLOOKUP(C511,PlayerStats!$B$1:$Z$999,MATCH("xAG",PlayerStats!$B$2:$Z$2,0),0),0)</f>
        <v>0</v>
      </c>
      <c r="T511" s="32">
        <f>IFERROR(VLOOKUP(D511,PlayerStats!$B$1:$Z$999,MATCH("xAG",PlayerStats!$B$2:$Z$2,0),0),0)</f>
        <v>0</v>
      </c>
      <c r="U511" s="40">
        <f t="shared" si="30"/>
        <v>0</v>
      </c>
      <c r="V511" s="42" t="str">
        <f t="shared" si="31"/>
        <v/>
      </c>
      <c r="X511" s="43" t="str">
        <f>API!M511&amp;" "&amp;API!V511</f>
        <v>Steve Cook</v>
      </c>
      <c r="Y511" s="43">
        <f>API!AC511</f>
        <v>0</v>
      </c>
    </row>
    <row r="512" spans="1:25">
      <c r="A512" s="32" t="str">
        <f>IF([1]FINAL!A512=0,"",[1]FINAL!A512)</f>
        <v/>
      </c>
      <c r="B512" s="32" t="str">
        <f>IF([1]FINAL!B512=0,"",[1]FINAL!B512)</f>
        <v/>
      </c>
      <c r="C512" s="32" t="str">
        <f>IF([1]FINAL!C512=0,"",[1]FINAL!C512)</f>
        <v/>
      </c>
      <c r="D512" s="32" t="str">
        <f>IF([1]FINAL!D512=0,"",[1]FINAL!D512)</f>
        <v/>
      </c>
      <c r="E512" s="43">
        <f>[1]FINAL!M512</f>
        <v>0</v>
      </c>
      <c r="F512" s="44" t="str">
        <f>IFERROR(VLOOKUP($E512,Table2!$B$1:$C$21,MATCH("MP",Table2!$B$1:$C$1,0),0),"")</f>
        <v/>
      </c>
      <c r="G512" s="33">
        <f>IFERROR(VLOOKUP(A512,PlayingTime!$B$1:$Z$999,MATCH("Min",PlayingTime!$B$2:$Z$2,0),0),0)</f>
        <v>0</v>
      </c>
      <c r="H512" s="33">
        <f>IFERROR(VLOOKUP(B512,PlayingTime!$B$1:$Z$999,MATCH("Min",PlayingTime!$B$2:$Z$2,0),0),0)</f>
        <v>0</v>
      </c>
      <c r="I512" s="33">
        <f>IFERROR(VLOOKUP(C512,PlayingTime!$B$1:$Z$999,MATCH("Min",PlayingTime!$B$2:$Z$2,0),0),0)</f>
        <v>0</v>
      </c>
      <c r="J512" s="33">
        <f>IFERROR(VLOOKUP(D512,PlayingTime!$B$1:$Z$999,MATCH("Min",PlayingTime!$B$2:$Z$2,0),0),0)</f>
        <v>0</v>
      </c>
      <c r="K512" s="38">
        <f t="shared" si="28"/>
        <v>0</v>
      </c>
      <c r="L512" s="32">
        <f>IFERROR(VLOOKUP(A512,PlayerStats!$B$1:$Z$999,MATCH("xG",PlayerStats!$B$2:$Z$2,0),0),0)</f>
        <v>0</v>
      </c>
      <c r="M512" s="32">
        <f>IFERROR(VLOOKUP(B512,PlayerStats!$B$1:$Z$999,MATCH("xG",PlayerStats!$B$2:$Z$2,0),0),0)</f>
        <v>0</v>
      </c>
      <c r="N512" s="32">
        <f>IFERROR(VLOOKUP(C512,PlayerStats!$B$1:$Z$999,MATCH("xG",PlayerStats!$B$2:$Z$2,0),0),0)</f>
        <v>0</v>
      </c>
      <c r="O512" s="32">
        <f>IFERROR(VLOOKUP(D512,PlayerStats!$B$1:$Z$999,MATCH("xG",PlayerStats!$B$2:$Z$2,0),0),0)</f>
        <v>0</v>
      </c>
      <c r="P512" s="40">
        <f t="shared" si="29"/>
        <v>0</v>
      </c>
      <c r="Q512" s="32">
        <f>IFERROR(VLOOKUP(A512,PlayerStats!$B$1:$Z$999,MATCH("xAG",PlayerStats!$B$2:$Z$2,0),0),0)</f>
        <v>0</v>
      </c>
      <c r="R512" s="32">
        <f>IFERROR(VLOOKUP(B512,PlayerStats!$B$1:$Z$999,MATCH("xAG",PlayerStats!$B$2:$Z$2,0),0),0)</f>
        <v>0</v>
      </c>
      <c r="S512" s="32">
        <f>IFERROR(VLOOKUP(C512,PlayerStats!$B$1:$Z$999,MATCH("xAG",PlayerStats!$B$2:$Z$2,0),0),0)</f>
        <v>0</v>
      </c>
      <c r="T512" s="32">
        <f>IFERROR(VLOOKUP(D512,PlayerStats!$B$1:$Z$999,MATCH("xAG",PlayerStats!$B$2:$Z$2,0),0),0)</f>
        <v>0</v>
      </c>
      <c r="U512" s="40">
        <f t="shared" si="30"/>
        <v>0</v>
      </c>
      <c r="V512" s="42" t="str">
        <f t="shared" si="31"/>
        <v/>
      </c>
      <c r="X512" s="43" t="str">
        <f>API!M512&amp;" "&amp;API!V512</f>
        <v>Danilo dos Santos de Oliveira</v>
      </c>
      <c r="Y512" s="43">
        <f>API!AC512</f>
        <v>2</v>
      </c>
    </row>
    <row r="513" spans="1:25">
      <c r="A513" s="32" t="str">
        <f>IF([1]FINAL!A513=0,"",[1]FINAL!A513)</f>
        <v/>
      </c>
      <c r="B513" s="32" t="str">
        <f>IF([1]FINAL!B513=0,"",[1]FINAL!B513)</f>
        <v/>
      </c>
      <c r="C513" s="32" t="str">
        <f>IF([1]FINAL!C513=0,"",[1]FINAL!C513)</f>
        <v/>
      </c>
      <c r="D513" s="32" t="str">
        <f>IF([1]FINAL!D513=0,"",[1]FINAL!D513)</f>
        <v/>
      </c>
      <c r="E513" s="43">
        <f>[1]FINAL!M513</f>
        <v>0</v>
      </c>
      <c r="F513" s="44" t="str">
        <f>IFERROR(VLOOKUP($E513,Table2!$B$1:$C$21,MATCH("MP",Table2!$B$1:$C$1,0),0),"")</f>
        <v/>
      </c>
      <c r="G513" s="33">
        <f>IFERROR(VLOOKUP(A513,PlayingTime!$B$1:$Z$999,MATCH("Min",PlayingTime!$B$2:$Z$2,0),0),0)</f>
        <v>0</v>
      </c>
      <c r="H513" s="33">
        <f>IFERROR(VLOOKUP(B513,PlayingTime!$B$1:$Z$999,MATCH("Min",PlayingTime!$B$2:$Z$2,0),0),0)</f>
        <v>0</v>
      </c>
      <c r="I513" s="33">
        <f>IFERROR(VLOOKUP(C513,PlayingTime!$B$1:$Z$999,MATCH("Min",PlayingTime!$B$2:$Z$2,0),0),0)</f>
        <v>0</v>
      </c>
      <c r="J513" s="33">
        <f>IFERROR(VLOOKUP(D513,PlayingTime!$B$1:$Z$999,MATCH("Min",PlayingTime!$B$2:$Z$2,0),0),0)</f>
        <v>0</v>
      </c>
      <c r="K513" s="38">
        <f t="shared" si="28"/>
        <v>0</v>
      </c>
      <c r="L513" s="32">
        <f>IFERROR(VLOOKUP(A513,PlayerStats!$B$1:$Z$999,MATCH("xG",PlayerStats!$B$2:$Z$2,0),0),0)</f>
        <v>0</v>
      </c>
      <c r="M513" s="32">
        <f>IFERROR(VLOOKUP(B513,PlayerStats!$B$1:$Z$999,MATCH("xG",PlayerStats!$B$2:$Z$2,0),0),0)</f>
        <v>0</v>
      </c>
      <c r="N513" s="32">
        <f>IFERROR(VLOOKUP(C513,PlayerStats!$B$1:$Z$999,MATCH("xG",PlayerStats!$B$2:$Z$2,0),0),0)</f>
        <v>0</v>
      </c>
      <c r="O513" s="32">
        <f>IFERROR(VLOOKUP(D513,PlayerStats!$B$1:$Z$999,MATCH("xG",PlayerStats!$B$2:$Z$2,0),0),0)</f>
        <v>0</v>
      </c>
      <c r="P513" s="40">
        <f t="shared" si="29"/>
        <v>0</v>
      </c>
      <c r="Q513" s="32">
        <f>IFERROR(VLOOKUP(A513,PlayerStats!$B$1:$Z$999,MATCH("xAG",PlayerStats!$B$2:$Z$2,0),0),0)</f>
        <v>0</v>
      </c>
      <c r="R513" s="32">
        <f>IFERROR(VLOOKUP(B513,PlayerStats!$B$1:$Z$999,MATCH("xAG",PlayerStats!$B$2:$Z$2,0),0),0)</f>
        <v>0</v>
      </c>
      <c r="S513" s="32">
        <f>IFERROR(VLOOKUP(C513,PlayerStats!$B$1:$Z$999,MATCH("xAG",PlayerStats!$B$2:$Z$2,0),0),0)</f>
        <v>0</v>
      </c>
      <c r="T513" s="32">
        <f>IFERROR(VLOOKUP(D513,PlayerStats!$B$1:$Z$999,MATCH("xAG",PlayerStats!$B$2:$Z$2,0),0),0)</f>
        <v>0</v>
      </c>
      <c r="U513" s="40">
        <f t="shared" si="30"/>
        <v>0</v>
      </c>
      <c r="V513" s="42" t="str">
        <f t="shared" si="31"/>
        <v/>
      </c>
      <c r="X513" s="43" t="str">
        <f>API!M513&amp;" "&amp;API!V513</f>
        <v>Emmanuel Dennis</v>
      </c>
      <c r="Y513" s="43">
        <f>API!AC513</f>
        <v>0</v>
      </c>
    </row>
    <row r="514" spans="1:25">
      <c r="A514" s="32" t="str">
        <f>IF([1]FINAL!A514=0,"",[1]FINAL!A514)</f>
        <v/>
      </c>
      <c r="B514" s="32" t="str">
        <f>IF([1]FINAL!B514=0,"",[1]FINAL!B514)</f>
        <v/>
      </c>
      <c r="C514" s="32" t="str">
        <f>IF([1]FINAL!C514=0,"",[1]FINAL!C514)</f>
        <v/>
      </c>
      <c r="D514" s="32" t="str">
        <f>IF([1]FINAL!D514=0,"",[1]FINAL!D514)</f>
        <v/>
      </c>
      <c r="E514" s="43">
        <f>[1]FINAL!M514</f>
        <v>0</v>
      </c>
      <c r="F514" s="44" t="str">
        <f>IFERROR(VLOOKUP($E514,Table2!$B$1:$C$21,MATCH("MP",Table2!$B$1:$C$1,0),0),"")</f>
        <v/>
      </c>
      <c r="G514" s="33">
        <f>IFERROR(VLOOKUP(A514,PlayingTime!$B$1:$Z$999,MATCH("Min",PlayingTime!$B$2:$Z$2,0),0),0)</f>
        <v>0</v>
      </c>
      <c r="H514" s="33">
        <f>IFERROR(VLOOKUP(B514,PlayingTime!$B$1:$Z$999,MATCH("Min",PlayingTime!$B$2:$Z$2,0),0),0)</f>
        <v>0</v>
      </c>
      <c r="I514" s="33">
        <f>IFERROR(VLOOKUP(C514,PlayingTime!$B$1:$Z$999,MATCH("Min",PlayingTime!$B$2:$Z$2,0),0),0)</f>
        <v>0</v>
      </c>
      <c r="J514" s="33">
        <f>IFERROR(VLOOKUP(D514,PlayingTime!$B$1:$Z$999,MATCH("Min",PlayingTime!$B$2:$Z$2,0),0),0)</f>
        <v>0</v>
      </c>
      <c r="K514" s="38">
        <f t="shared" si="28"/>
        <v>0</v>
      </c>
      <c r="L514" s="32">
        <f>IFERROR(VLOOKUP(A514,PlayerStats!$B$1:$Z$999,MATCH("xG",PlayerStats!$B$2:$Z$2,0),0),0)</f>
        <v>0</v>
      </c>
      <c r="M514" s="32">
        <f>IFERROR(VLOOKUP(B514,PlayerStats!$B$1:$Z$999,MATCH("xG",PlayerStats!$B$2:$Z$2,0),0),0)</f>
        <v>0</v>
      </c>
      <c r="N514" s="32">
        <f>IFERROR(VLOOKUP(C514,PlayerStats!$B$1:$Z$999,MATCH("xG",PlayerStats!$B$2:$Z$2,0),0),0)</f>
        <v>0</v>
      </c>
      <c r="O514" s="32">
        <f>IFERROR(VLOOKUP(D514,PlayerStats!$B$1:$Z$999,MATCH("xG",PlayerStats!$B$2:$Z$2,0),0),0)</f>
        <v>0</v>
      </c>
      <c r="P514" s="40">
        <f t="shared" si="29"/>
        <v>0</v>
      </c>
      <c r="Q514" s="32">
        <f>IFERROR(VLOOKUP(A514,PlayerStats!$B$1:$Z$999,MATCH("xAG",PlayerStats!$B$2:$Z$2,0),0),0)</f>
        <v>0</v>
      </c>
      <c r="R514" s="32">
        <f>IFERROR(VLOOKUP(B514,PlayerStats!$B$1:$Z$999,MATCH("xAG",PlayerStats!$B$2:$Z$2,0),0),0)</f>
        <v>0</v>
      </c>
      <c r="S514" s="32">
        <f>IFERROR(VLOOKUP(C514,PlayerStats!$B$1:$Z$999,MATCH("xAG",PlayerStats!$B$2:$Z$2,0),0),0)</f>
        <v>0</v>
      </c>
      <c r="T514" s="32">
        <f>IFERROR(VLOOKUP(D514,PlayerStats!$B$1:$Z$999,MATCH("xAG",PlayerStats!$B$2:$Z$2,0),0),0)</f>
        <v>0</v>
      </c>
      <c r="U514" s="40">
        <f t="shared" si="30"/>
        <v>0</v>
      </c>
      <c r="V514" s="42" t="str">
        <f t="shared" si="31"/>
        <v/>
      </c>
      <c r="X514" s="43" t="str">
        <f>API!M514&amp;" "&amp;API!V514</f>
        <v>Mohamed Dräger</v>
      </c>
      <c r="Y514" s="43">
        <f>API!AC514</f>
        <v>0</v>
      </c>
    </row>
    <row r="515" spans="1:25">
      <c r="A515" s="32" t="str">
        <f>IF([1]FINAL!A515=0,"",[1]FINAL!A515)</f>
        <v/>
      </c>
      <c r="B515" s="32" t="str">
        <f>IF([1]FINAL!B515=0,"",[1]FINAL!B515)</f>
        <v/>
      </c>
      <c r="C515" s="32" t="str">
        <f>IF([1]FINAL!C515=0,"",[1]FINAL!C515)</f>
        <v/>
      </c>
      <c r="D515" s="32" t="str">
        <f>IF([1]FINAL!D515=0,"",[1]FINAL!D515)</f>
        <v/>
      </c>
      <c r="E515" s="43">
        <f>[1]FINAL!M515</f>
        <v>0</v>
      </c>
      <c r="F515" s="44" t="str">
        <f>IFERROR(VLOOKUP($E515,Table2!$B$1:$C$21,MATCH("MP",Table2!$B$1:$C$1,0),0),"")</f>
        <v/>
      </c>
      <c r="G515" s="33">
        <f>IFERROR(VLOOKUP(A515,PlayingTime!$B$1:$Z$999,MATCH("Min",PlayingTime!$B$2:$Z$2,0),0),0)</f>
        <v>0</v>
      </c>
      <c r="H515" s="33">
        <f>IFERROR(VLOOKUP(B515,PlayingTime!$B$1:$Z$999,MATCH("Min",PlayingTime!$B$2:$Z$2,0),0),0)</f>
        <v>0</v>
      </c>
      <c r="I515" s="33">
        <f>IFERROR(VLOOKUP(C515,PlayingTime!$B$1:$Z$999,MATCH("Min",PlayingTime!$B$2:$Z$2,0),0),0)</f>
        <v>0</v>
      </c>
      <c r="J515" s="33">
        <f>IFERROR(VLOOKUP(D515,PlayingTime!$B$1:$Z$999,MATCH("Min",PlayingTime!$B$2:$Z$2,0),0),0)</f>
        <v>0</v>
      </c>
      <c r="K515" s="38">
        <f t="shared" ref="K515:K578" si="32">G515+H515+I515+J515</f>
        <v>0</v>
      </c>
      <c r="L515" s="32">
        <f>IFERROR(VLOOKUP(A515,PlayerStats!$B$1:$Z$999,MATCH("xG",PlayerStats!$B$2:$Z$2,0),0),0)</f>
        <v>0</v>
      </c>
      <c r="M515" s="32">
        <f>IFERROR(VLOOKUP(B515,PlayerStats!$B$1:$Z$999,MATCH("xG",PlayerStats!$B$2:$Z$2,0),0),0)</f>
        <v>0</v>
      </c>
      <c r="N515" s="32">
        <f>IFERROR(VLOOKUP(C515,PlayerStats!$B$1:$Z$999,MATCH("xG",PlayerStats!$B$2:$Z$2,0),0),0)</f>
        <v>0</v>
      </c>
      <c r="O515" s="32">
        <f>IFERROR(VLOOKUP(D515,PlayerStats!$B$1:$Z$999,MATCH("xG",PlayerStats!$B$2:$Z$2,0),0),0)</f>
        <v>0</v>
      </c>
      <c r="P515" s="40">
        <f t="shared" ref="P515:P578" si="33">L515+M515+N515+O515</f>
        <v>0</v>
      </c>
      <c r="Q515" s="32">
        <f>IFERROR(VLOOKUP(A515,PlayerStats!$B$1:$Z$999,MATCH("xAG",PlayerStats!$B$2:$Z$2,0),0),0)</f>
        <v>0</v>
      </c>
      <c r="R515" s="32">
        <f>IFERROR(VLOOKUP(B515,PlayerStats!$B$1:$Z$999,MATCH("xAG",PlayerStats!$B$2:$Z$2,0),0),0)</f>
        <v>0</v>
      </c>
      <c r="S515" s="32">
        <f>IFERROR(VLOOKUP(C515,PlayerStats!$B$1:$Z$999,MATCH("xAG",PlayerStats!$B$2:$Z$2,0),0),0)</f>
        <v>0</v>
      </c>
      <c r="T515" s="32">
        <f>IFERROR(VLOOKUP(D515,PlayerStats!$B$1:$Z$999,MATCH("xAG",PlayerStats!$B$2:$Z$2,0),0),0)</f>
        <v>0</v>
      </c>
      <c r="U515" s="40">
        <f t="shared" ref="U515:U578" si="34">Q515+R515+S515+T515</f>
        <v>0</v>
      </c>
      <c r="V515" s="42" t="str">
        <f t="shared" ref="V515:V578" si="35">IFERROR(VLOOKUP(A515,$X$1:$Y$1000,MATCH("total_points",$X$1:$Y$1,0),0),"")</f>
        <v/>
      </c>
      <c r="X515" s="43" t="str">
        <f>API!M515&amp;" "&amp;API!V515</f>
        <v>Felipe Augusto de Almeida Monteiro</v>
      </c>
      <c r="Y515" s="43">
        <f>API!AC515</f>
        <v>0</v>
      </c>
    </row>
    <row r="516" spans="1:25">
      <c r="A516" s="32" t="str">
        <f>IF([1]FINAL!A516=0,"",[1]FINAL!A516)</f>
        <v/>
      </c>
      <c r="B516" s="32" t="str">
        <f>IF([1]FINAL!B516=0,"",[1]FINAL!B516)</f>
        <v/>
      </c>
      <c r="C516" s="32" t="str">
        <f>IF([1]FINAL!C516=0,"",[1]FINAL!C516)</f>
        <v/>
      </c>
      <c r="D516" s="32" t="str">
        <f>IF([1]FINAL!D516=0,"",[1]FINAL!D516)</f>
        <v/>
      </c>
      <c r="E516" s="43">
        <f>[1]FINAL!M516</f>
        <v>0</v>
      </c>
      <c r="F516" s="44" t="str">
        <f>IFERROR(VLOOKUP($E516,Table2!$B$1:$C$21,MATCH("MP",Table2!$B$1:$C$1,0),0),"")</f>
        <v/>
      </c>
      <c r="G516" s="33">
        <f>IFERROR(VLOOKUP(A516,PlayingTime!$B$1:$Z$999,MATCH("Min",PlayingTime!$B$2:$Z$2,0),0),0)</f>
        <v>0</v>
      </c>
      <c r="H516" s="33">
        <f>IFERROR(VLOOKUP(B516,PlayingTime!$B$1:$Z$999,MATCH("Min",PlayingTime!$B$2:$Z$2,0),0),0)</f>
        <v>0</v>
      </c>
      <c r="I516" s="33">
        <f>IFERROR(VLOOKUP(C516,PlayingTime!$B$1:$Z$999,MATCH("Min",PlayingTime!$B$2:$Z$2,0),0),0)</f>
        <v>0</v>
      </c>
      <c r="J516" s="33">
        <f>IFERROR(VLOOKUP(D516,PlayingTime!$B$1:$Z$999,MATCH("Min",PlayingTime!$B$2:$Z$2,0),0),0)</f>
        <v>0</v>
      </c>
      <c r="K516" s="38">
        <f t="shared" si="32"/>
        <v>0</v>
      </c>
      <c r="L516" s="32">
        <f>IFERROR(VLOOKUP(A516,PlayerStats!$B$1:$Z$999,MATCH("xG",PlayerStats!$B$2:$Z$2,0),0),0)</f>
        <v>0</v>
      </c>
      <c r="M516" s="32">
        <f>IFERROR(VLOOKUP(B516,PlayerStats!$B$1:$Z$999,MATCH("xG",PlayerStats!$B$2:$Z$2,0),0),0)</f>
        <v>0</v>
      </c>
      <c r="N516" s="32">
        <f>IFERROR(VLOOKUP(C516,PlayerStats!$B$1:$Z$999,MATCH("xG",PlayerStats!$B$2:$Z$2,0),0),0)</f>
        <v>0</v>
      </c>
      <c r="O516" s="32">
        <f>IFERROR(VLOOKUP(D516,PlayerStats!$B$1:$Z$999,MATCH("xG",PlayerStats!$B$2:$Z$2,0),0),0)</f>
        <v>0</v>
      </c>
      <c r="P516" s="40">
        <f t="shared" si="33"/>
        <v>0</v>
      </c>
      <c r="Q516" s="32">
        <f>IFERROR(VLOOKUP(A516,PlayerStats!$B$1:$Z$999,MATCH("xAG",PlayerStats!$B$2:$Z$2,0),0),0)</f>
        <v>0</v>
      </c>
      <c r="R516" s="32">
        <f>IFERROR(VLOOKUP(B516,PlayerStats!$B$1:$Z$999,MATCH("xAG",PlayerStats!$B$2:$Z$2,0),0),0)</f>
        <v>0</v>
      </c>
      <c r="S516" s="32">
        <f>IFERROR(VLOOKUP(C516,PlayerStats!$B$1:$Z$999,MATCH("xAG",PlayerStats!$B$2:$Z$2,0),0),0)</f>
        <v>0</v>
      </c>
      <c r="T516" s="32">
        <f>IFERROR(VLOOKUP(D516,PlayerStats!$B$1:$Z$999,MATCH("xAG",PlayerStats!$B$2:$Z$2,0),0),0)</f>
        <v>0</v>
      </c>
      <c r="U516" s="40">
        <f t="shared" si="34"/>
        <v>0</v>
      </c>
      <c r="V516" s="42" t="str">
        <f t="shared" si="35"/>
        <v/>
      </c>
      <c r="X516" s="43" t="str">
        <f>API!M516&amp;" "&amp;API!V516</f>
        <v>Remo Freuler</v>
      </c>
      <c r="Y516" s="43">
        <f>API!AC516</f>
        <v>0</v>
      </c>
    </row>
    <row r="517" spans="1:25">
      <c r="A517" s="32" t="str">
        <f>IF([1]FINAL!A517=0,"",[1]FINAL!A517)</f>
        <v/>
      </c>
      <c r="B517" s="32" t="str">
        <f>IF([1]FINAL!B517=0,"",[1]FINAL!B517)</f>
        <v/>
      </c>
      <c r="C517" s="32" t="str">
        <f>IF([1]FINAL!C517=0,"",[1]FINAL!C517)</f>
        <v/>
      </c>
      <c r="D517" s="32" t="str">
        <f>IF([1]FINAL!D517=0,"",[1]FINAL!D517)</f>
        <v/>
      </c>
      <c r="E517" s="43">
        <f>[1]FINAL!M517</f>
        <v>0</v>
      </c>
      <c r="F517" s="44" t="str">
        <f>IFERROR(VLOOKUP($E517,Table2!$B$1:$C$21,MATCH("MP",Table2!$B$1:$C$1,0),0),"")</f>
        <v/>
      </c>
      <c r="G517" s="33">
        <f>IFERROR(VLOOKUP(A517,PlayingTime!$B$1:$Z$999,MATCH("Min",PlayingTime!$B$2:$Z$2,0),0),0)</f>
        <v>0</v>
      </c>
      <c r="H517" s="33">
        <f>IFERROR(VLOOKUP(B517,PlayingTime!$B$1:$Z$999,MATCH("Min",PlayingTime!$B$2:$Z$2,0),0),0)</f>
        <v>0</v>
      </c>
      <c r="I517" s="33">
        <f>IFERROR(VLOOKUP(C517,PlayingTime!$B$1:$Z$999,MATCH("Min",PlayingTime!$B$2:$Z$2,0),0),0)</f>
        <v>0</v>
      </c>
      <c r="J517" s="33">
        <f>IFERROR(VLOOKUP(D517,PlayingTime!$B$1:$Z$999,MATCH("Min",PlayingTime!$B$2:$Z$2,0),0),0)</f>
        <v>0</v>
      </c>
      <c r="K517" s="38">
        <f t="shared" si="32"/>
        <v>0</v>
      </c>
      <c r="L517" s="32">
        <f>IFERROR(VLOOKUP(A517,PlayerStats!$B$1:$Z$999,MATCH("xG",PlayerStats!$B$2:$Z$2,0),0),0)</f>
        <v>0</v>
      </c>
      <c r="M517" s="32">
        <f>IFERROR(VLOOKUP(B517,PlayerStats!$B$1:$Z$999,MATCH("xG",PlayerStats!$B$2:$Z$2,0),0),0)</f>
        <v>0</v>
      </c>
      <c r="N517" s="32">
        <f>IFERROR(VLOOKUP(C517,PlayerStats!$B$1:$Z$999,MATCH("xG",PlayerStats!$B$2:$Z$2,0),0),0)</f>
        <v>0</v>
      </c>
      <c r="O517" s="32">
        <f>IFERROR(VLOOKUP(D517,PlayerStats!$B$1:$Z$999,MATCH("xG",PlayerStats!$B$2:$Z$2,0),0),0)</f>
        <v>0</v>
      </c>
      <c r="P517" s="40">
        <f t="shared" si="33"/>
        <v>0</v>
      </c>
      <c r="Q517" s="32">
        <f>IFERROR(VLOOKUP(A517,PlayerStats!$B$1:$Z$999,MATCH("xAG",PlayerStats!$B$2:$Z$2,0),0),0)</f>
        <v>0</v>
      </c>
      <c r="R517" s="32">
        <f>IFERROR(VLOOKUP(B517,PlayerStats!$B$1:$Z$999,MATCH("xAG",PlayerStats!$B$2:$Z$2,0),0),0)</f>
        <v>0</v>
      </c>
      <c r="S517" s="32">
        <f>IFERROR(VLOOKUP(C517,PlayerStats!$B$1:$Z$999,MATCH("xAG",PlayerStats!$B$2:$Z$2,0),0),0)</f>
        <v>0</v>
      </c>
      <c r="T517" s="32">
        <f>IFERROR(VLOOKUP(D517,PlayerStats!$B$1:$Z$999,MATCH("xAG",PlayerStats!$B$2:$Z$2,0),0),0)</f>
        <v>0</v>
      </c>
      <c r="U517" s="40">
        <f t="shared" si="34"/>
        <v>0</v>
      </c>
      <c r="V517" s="42" t="str">
        <f t="shared" si="35"/>
        <v/>
      </c>
      <c r="X517" s="43" t="str">
        <f>API!M517&amp;" "&amp;API!V517</f>
        <v>Morgan Gibbs-White</v>
      </c>
      <c r="Y517" s="43">
        <f>API!AC517</f>
        <v>2</v>
      </c>
    </row>
    <row r="518" spans="1:25">
      <c r="A518" s="32" t="str">
        <f>IF([1]FINAL!A518=0,"",[1]FINAL!A518)</f>
        <v/>
      </c>
      <c r="B518" s="32" t="str">
        <f>IF([1]FINAL!B518=0,"",[1]FINAL!B518)</f>
        <v/>
      </c>
      <c r="C518" s="32" t="str">
        <f>IF([1]FINAL!C518=0,"",[1]FINAL!C518)</f>
        <v/>
      </c>
      <c r="D518" s="32" t="str">
        <f>IF([1]FINAL!D518=0,"",[1]FINAL!D518)</f>
        <v/>
      </c>
      <c r="E518" s="43">
        <f>[1]FINAL!M518</f>
        <v>0</v>
      </c>
      <c r="F518" s="44" t="str">
        <f>IFERROR(VLOOKUP($E518,Table2!$B$1:$C$21,MATCH("MP",Table2!$B$1:$C$1,0),0),"")</f>
        <v/>
      </c>
      <c r="G518" s="33">
        <f>IFERROR(VLOOKUP(A518,PlayingTime!$B$1:$Z$999,MATCH("Min",PlayingTime!$B$2:$Z$2,0),0),0)</f>
        <v>0</v>
      </c>
      <c r="H518" s="33">
        <f>IFERROR(VLOOKUP(B518,PlayingTime!$B$1:$Z$999,MATCH("Min",PlayingTime!$B$2:$Z$2,0),0),0)</f>
        <v>0</v>
      </c>
      <c r="I518" s="33">
        <f>IFERROR(VLOOKUP(C518,PlayingTime!$B$1:$Z$999,MATCH("Min",PlayingTime!$B$2:$Z$2,0),0),0)</f>
        <v>0</v>
      </c>
      <c r="J518" s="33">
        <f>IFERROR(VLOOKUP(D518,PlayingTime!$B$1:$Z$999,MATCH("Min",PlayingTime!$B$2:$Z$2,0),0),0)</f>
        <v>0</v>
      </c>
      <c r="K518" s="38">
        <f t="shared" si="32"/>
        <v>0</v>
      </c>
      <c r="L518" s="32">
        <f>IFERROR(VLOOKUP(A518,PlayerStats!$B$1:$Z$999,MATCH("xG",PlayerStats!$B$2:$Z$2,0),0),0)</f>
        <v>0</v>
      </c>
      <c r="M518" s="32">
        <f>IFERROR(VLOOKUP(B518,PlayerStats!$B$1:$Z$999,MATCH("xG",PlayerStats!$B$2:$Z$2,0),0),0)</f>
        <v>0</v>
      </c>
      <c r="N518" s="32">
        <f>IFERROR(VLOOKUP(C518,PlayerStats!$B$1:$Z$999,MATCH("xG",PlayerStats!$B$2:$Z$2,0),0),0)</f>
        <v>0</v>
      </c>
      <c r="O518" s="32">
        <f>IFERROR(VLOOKUP(D518,PlayerStats!$B$1:$Z$999,MATCH("xG",PlayerStats!$B$2:$Z$2,0),0),0)</f>
        <v>0</v>
      </c>
      <c r="P518" s="40">
        <f t="shared" si="33"/>
        <v>0</v>
      </c>
      <c r="Q518" s="32">
        <f>IFERROR(VLOOKUP(A518,PlayerStats!$B$1:$Z$999,MATCH("xAG",PlayerStats!$B$2:$Z$2,0),0),0)</f>
        <v>0</v>
      </c>
      <c r="R518" s="32">
        <f>IFERROR(VLOOKUP(B518,PlayerStats!$B$1:$Z$999,MATCH("xAG",PlayerStats!$B$2:$Z$2,0),0),0)</f>
        <v>0</v>
      </c>
      <c r="S518" s="32">
        <f>IFERROR(VLOOKUP(C518,PlayerStats!$B$1:$Z$999,MATCH("xAG",PlayerStats!$B$2:$Z$2,0),0),0)</f>
        <v>0</v>
      </c>
      <c r="T518" s="32">
        <f>IFERROR(VLOOKUP(D518,PlayerStats!$B$1:$Z$999,MATCH("xAG",PlayerStats!$B$2:$Z$2,0),0),0)</f>
        <v>0</v>
      </c>
      <c r="U518" s="40">
        <f t="shared" si="34"/>
        <v>0</v>
      </c>
      <c r="V518" s="42" t="str">
        <f t="shared" si="35"/>
        <v/>
      </c>
      <c r="X518" s="43" t="str">
        <f>API!M518&amp;" "&amp;API!V518</f>
        <v>Wayne Hennessey</v>
      </c>
      <c r="Y518" s="43">
        <f>API!AC518</f>
        <v>0</v>
      </c>
    </row>
    <row r="519" spans="1:25">
      <c r="A519" s="32" t="str">
        <f>IF([1]FINAL!A519=0,"",[1]FINAL!A519)</f>
        <v/>
      </c>
      <c r="B519" s="32" t="str">
        <f>IF([1]FINAL!B519=0,"",[1]FINAL!B519)</f>
        <v/>
      </c>
      <c r="C519" s="32" t="str">
        <f>IF([1]FINAL!C519=0,"",[1]FINAL!C519)</f>
        <v/>
      </c>
      <c r="D519" s="32" t="str">
        <f>IF([1]FINAL!D519=0,"",[1]FINAL!D519)</f>
        <v/>
      </c>
      <c r="E519" s="43">
        <f>[1]FINAL!M519</f>
        <v>0</v>
      </c>
      <c r="F519" s="44" t="str">
        <f>IFERROR(VLOOKUP($E519,Table2!$B$1:$C$21,MATCH("MP",Table2!$B$1:$C$1,0),0),"")</f>
        <v/>
      </c>
      <c r="G519" s="33">
        <f>IFERROR(VLOOKUP(A519,PlayingTime!$B$1:$Z$999,MATCH("Min",PlayingTime!$B$2:$Z$2,0),0),0)</f>
        <v>0</v>
      </c>
      <c r="H519" s="33">
        <f>IFERROR(VLOOKUP(B519,PlayingTime!$B$1:$Z$999,MATCH("Min",PlayingTime!$B$2:$Z$2,0),0),0)</f>
        <v>0</v>
      </c>
      <c r="I519" s="33">
        <f>IFERROR(VLOOKUP(C519,PlayingTime!$B$1:$Z$999,MATCH("Min",PlayingTime!$B$2:$Z$2,0),0),0)</f>
        <v>0</v>
      </c>
      <c r="J519" s="33">
        <f>IFERROR(VLOOKUP(D519,PlayingTime!$B$1:$Z$999,MATCH("Min",PlayingTime!$B$2:$Z$2,0),0),0)</f>
        <v>0</v>
      </c>
      <c r="K519" s="38">
        <f t="shared" si="32"/>
        <v>0</v>
      </c>
      <c r="L519" s="32">
        <f>IFERROR(VLOOKUP(A519,PlayerStats!$B$1:$Z$999,MATCH("xG",PlayerStats!$B$2:$Z$2,0),0),0)</f>
        <v>0</v>
      </c>
      <c r="M519" s="32">
        <f>IFERROR(VLOOKUP(B519,PlayerStats!$B$1:$Z$999,MATCH("xG",PlayerStats!$B$2:$Z$2,0),0),0)</f>
        <v>0</v>
      </c>
      <c r="N519" s="32">
        <f>IFERROR(VLOOKUP(C519,PlayerStats!$B$1:$Z$999,MATCH("xG",PlayerStats!$B$2:$Z$2,0),0),0)</f>
        <v>0</v>
      </c>
      <c r="O519" s="32">
        <f>IFERROR(VLOOKUP(D519,PlayerStats!$B$1:$Z$999,MATCH("xG",PlayerStats!$B$2:$Z$2,0),0),0)</f>
        <v>0</v>
      </c>
      <c r="P519" s="40">
        <f t="shared" si="33"/>
        <v>0</v>
      </c>
      <c r="Q519" s="32">
        <f>IFERROR(VLOOKUP(A519,PlayerStats!$B$1:$Z$999,MATCH("xAG",PlayerStats!$B$2:$Z$2,0),0),0)</f>
        <v>0</v>
      </c>
      <c r="R519" s="32">
        <f>IFERROR(VLOOKUP(B519,PlayerStats!$B$1:$Z$999,MATCH("xAG",PlayerStats!$B$2:$Z$2,0),0),0)</f>
        <v>0</v>
      </c>
      <c r="S519" s="32">
        <f>IFERROR(VLOOKUP(C519,PlayerStats!$B$1:$Z$999,MATCH("xAG",PlayerStats!$B$2:$Z$2,0),0),0)</f>
        <v>0</v>
      </c>
      <c r="T519" s="32">
        <f>IFERROR(VLOOKUP(D519,PlayerStats!$B$1:$Z$999,MATCH("xAG",PlayerStats!$B$2:$Z$2,0),0),0)</f>
        <v>0</v>
      </c>
      <c r="U519" s="40">
        <f t="shared" si="34"/>
        <v>0</v>
      </c>
      <c r="V519" s="42" t="str">
        <f t="shared" si="35"/>
        <v/>
      </c>
      <c r="X519" s="43" t="str">
        <f>API!M519&amp;" "&amp;API!V519</f>
        <v>Ethan Horvath</v>
      </c>
      <c r="Y519" s="43">
        <f>API!AC519</f>
        <v>0</v>
      </c>
    </row>
    <row r="520" spans="1:25">
      <c r="A520" s="32" t="str">
        <f>IF([1]FINAL!A520=0,"",[1]FINAL!A520)</f>
        <v/>
      </c>
      <c r="B520" s="32" t="str">
        <f>IF([1]FINAL!B520=0,"",[1]FINAL!B520)</f>
        <v/>
      </c>
      <c r="C520" s="32" t="str">
        <f>IF([1]FINAL!C520=0,"",[1]FINAL!C520)</f>
        <v/>
      </c>
      <c r="D520" s="32" t="str">
        <f>IF([1]FINAL!D520=0,"",[1]FINAL!D520)</f>
        <v/>
      </c>
      <c r="E520" s="43">
        <f>[1]FINAL!M520</f>
        <v>0</v>
      </c>
      <c r="F520" s="44" t="str">
        <f>IFERROR(VLOOKUP($E520,Table2!$B$1:$C$21,MATCH("MP",Table2!$B$1:$C$1,0),0),"")</f>
        <v/>
      </c>
      <c r="G520" s="33">
        <f>IFERROR(VLOOKUP(A520,PlayingTime!$B$1:$Z$999,MATCH("Min",PlayingTime!$B$2:$Z$2,0),0),0)</f>
        <v>0</v>
      </c>
      <c r="H520" s="33">
        <f>IFERROR(VLOOKUP(B520,PlayingTime!$B$1:$Z$999,MATCH("Min",PlayingTime!$B$2:$Z$2,0),0),0)</f>
        <v>0</v>
      </c>
      <c r="I520" s="33">
        <f>IFERROR(VLOOKUP(C520,PlayingTime!$B$1:$Z$999,MATCH("Min",PlayingTime!$B$2:$Z$2,0),0),0)</f>
        <v>0</v>
      </c>
      <c r="J520" s="33">
        <f>IFERROR(VLOOKUP(D520,PlayingTime!$B$1:$Z$999,MATCH("Min",PlayingTime!$B$2:$Z$2,0),0),0)</f>
        <v>0</v>
      </c>
      <c r="K520" s="38">
        <f t="shared" si="32"/>
        <v>0</v>
      </c>
      <c r="L520" s="32">
        <f>IFERROR(VLOOKUP(A520,PlayerStats!$B$1:$Z$999,MATCH("xG",PlayerStats!$B$2:$Z$2,0),0),0)</f>
        <v>0</v>
      </c>
      <c r="M520" s="32">
        <f>IFERROR(VLOOKUP(B520,PlayerStats!$B$1:$Z$999,MATCH("xG",PlayerStats!$B$2:$Z$2,0),0),0)</f>
        <v>0</v>
      </c>
      <c r="N520" s="32">
        <f>IFERROR(VLOOKUP(C520,PlayerStats!$B$1:$Z$999,MATCH("xG",PlayerStats!$B$2:$Z$2,0),0),0)</f>
        <v>0</v>
      </c>
      <c r="O520" s="32">
        <f>IFERROR(VLOOKUP(D520,PlayerStats!$B$1:$Z$999,MATCH("xG",PlayerStats!$B$2:$Z$2,0),0),0)</f>
        <v>0</v>
      </c>
      <c r="P520" s="40">
        <f t="shared" si="33"/>
        <v>0</v>
      </c>
      <c r="Q520" s="32">
        <f>IFERROR(VLOOKUP(A520,PlayerStats!$B$1:$Z$999,MATCH("xAG",PlayerStats!$B$2:$Z$2,0),0),0)</f>
        <v>0</v>
      </c>
      <c r="R520" s="32">
        <f>IFERROR(VLOOKUP(B520,PlayerStats!$B$1:$Z$999,MATCH("xAG",PlayerStats!$B$2:$Z$2,0),0),0)</f>
        <v>0</v>
      </c>
      <c r="S520" s="32">
        <f>IFERROR(VLOOKUP(C520,PlayerStats!$B$1:$Z$999,MATCH("xAG",PlayerStats!$B$2:$Z$2,0),0),0)</f>
        <v>0</v>
      </c>
      <c r="T520" s="32">
        <f>IFERROR(VLOOKUP(D520,PlayerStats!$B$1:$Z$999,MATCH("xAG",PlayerStats!$B$2:$Z$2,0),0),0)</f>
        <v>0</v>
      </c>
      <c r="U520" s="40">
        <f t="shared" si="34"/>
        <v>0</v>
      </c>
      <c r="V520" s="42" t="str">
        <f t="shared" si="35"/>
        <v/>
      </c>
      <c r="X520" s="43" t="str">
        <f>API!M520&amp;" "&amp;API!V520</f>
        <v>Brennan Johnson</v>
      </c>
      <c r="Y520" s="43">
        <f>API!AC520</f>
        <v>2</v>
      </c>
    </row>
    <row r="521" spans="1:25">
      <c r="A521" s="32" t="str">
        <f>IF([1]FINAL!A521=0,"",[1]FINAL!A521)</f>
        <v/>
      </c>
      <c r="B521" s="32" t="str">
        <f>IF([1]FINAL!B521=0,"",[1]FINAL!B521)</f>
        <v/>
      </c>
      <c r="C521" s="32" t="str">
        <f>IF([1]FINAL!C521=0,"",[1]FINAL!C521)</f>
        <v/>
      </c>
      <c r="D521" s="32" t="str">
        <f>IF([1]FINAL!D521=0,"",[1]FINAL!D521)</f>
        <v/>
      </c>
      <c r="E521" s="43">
        <f>[1]FINAL!M521</f>
        <v>0</v>
      </c>
      <c r="F521" s="44" t="str">
        <f>IFERROR(VLOOKUP($E521,Table2!$B$1:$C$21,MATCH("MP",Table2!$B$1:$C$1,0),0),"")</f>
        <v/>
      </c>
      <c r="G521" s="33">
        <f>IFERROR(VLOOKUP(A521,PlayingTime!$B$1:$Z$999,MATCH("Min",PlayingTime!$B$2:$Z$2,0),0),0)</f>
        <v>0</v>
      </c>
      <c r="H521" s="33">
        <f>IFERROR(VLOOKUP(B521,PlayingTime!$B$1:$Z$999,MATCH("Min",PlayingTime!$B$2:$Z$2,0),0),0)</f>
        <v>0</v>
      </c>
      <c r="I521" s="33">
        <f>IFERROR(VLOOKUP(C521,PlayingTime!$B$1:$Z$999,MATCH("Min",PlayingTime!$B$2:$Z$2,0),0),0)</f>
        <v>0</v>
      </c>
      <c r="J521" s="33">
        <f>IFERROR(VLOOKUP(D521,PlayingTime!$B$1:$Z$999,MATCH("Min",PlayingTime!$B$2:$Z$2,0),0),0)</f>
        <v>0</v>
      </c>
      <c r="K521" s="38">
        <f t="shared" si="32"/>
        <v>0</v>
      </c>
      <c r="L521" s="32">
        <f>IFERROR(VLOOKUP(A521,PlayerStats!$B$1:$Z$999,MATCH("xG",PlayerStats!$B$2:$Z$2,0),0),0)</f>
        <v>0</v>
      </c>
      <c r="M521" s="32">
        <f>IFERROR(VLOOKUP(B521,PlayerStats!$B$1:$Z$999,MATCH("xG",PlayerStats!$B$2:$Z$2,0),0),0)</f>
        <v>0</v>
      </c>
      <c r="N521" s="32">
        <f>IFERROR(VLOOKUP(C521,PlayerStats!$B$1:$Z$999,MATCH("xG",PlayerStats!$B$2:$Z$2,0),0),0)</f>
        <v>0</v>
      </c>
      <c r="O521" s="32">
        <f>IFERROR(VLOOKUP(D521,PlayerStats!$B$1:$Z$999,MATCH("xG",PlayerStats!$B$2:$Z$2,0),0),0)</f>
        <v>0</v>
      </c>
      <c r="P521" s="40">
        <f t="shared" si="33"/>
        <v>0</v>
      </c>
      <c r="Q521" s="32">
        <f>IFERROR(VLOOKUP(A521,PlayerStats!$B$1:$Z$999,MATCH("xAG",PlayerStats!$B$2:$Z$2,0),0),0)</f>
        <v>0</v>
      </c>
      <c r="R521" s="32">
        <f>IFERROR(VLOOKUP(B521,PlayerStats!$B$1:$Z$999,MATCH("xAG",PlayerStats!$B$2:$Z$2,0),0),0)</f>
        <v>0</v>
      </c>
      <c r="S521" s="32">
        <f>IFERROR(VLOOKUP(C521,PlayerStats!$B$1:$Z$999,MATCH("xAG",PlayerStats!$B$2:$Z$2,0),0),0)</f>
        <v>0</v>
      </c>
      <c r="T521" s="32">
        <f>IFERROR(VLOOKUP(D521,PlayerStats!$B$1:$Z$999,MATCH("xAG",PlayerStats!$B$2:$Z$2,0),0),0)</f>
        <v>0</v>
      </c>
      <c r="U521" s="40">
        <f t="shared" si="34"/>
        <v>0</v>
      </c>
      <c r="V521" s="42" t="str">
        <f t="shared" si="35"/>
        <v/>
      </c>
      <c r="X521" s="43" t="str">
        <f>API!M521&amp;" "&amp;API!V521</f>
        <v>Cheikhou Kouyaté</v>
      </c>
      <c r="Y521" s="43">
        <f>API!AC521</f>
        <v>1</v>
      </c>
    </row>
    <row r="522" spans="1:25">
      <c r="A522" s="32" t="str">
        <f>IF([1]FINAL!A522=0,"",[1]FINAL!A522)</f>
        <v/>
      </c>
      <c r="B522" s="32" t="str">
        <f>IF([1]FINAL!B522=0,"",[1]FINAL!B522)</f>
        <v/>
      </c>
      <c r="C522" s="32" t="str">
        <f>IF([1]FINAL!C522=0,"",[1]FINAL!C522)</f>
        <v/>
      </c>
      <c r="D522" s="32" t="str">
        <f>IF([1]FINAL!D522=0,"",[1]FINAL!D522)</f>
        <v/>
      </c>
      <c r="E522" s="43">
        <f>[1]FINAL!M522</f>
        <v>0</v>
      </c>
      <c r="F522" s="44" t="str">
        <f>IFERROR(VLOOKUP($E522,Table2!$B$1:$C$21,MATCH("MP",Table2!$B$1:$C$1,0),0),"")</f>
        <v/>
      </c>
      <c r="G522" s="33">
        <f>IFERROR(VLOOKUP(A522,PlayingTime!$B$1:$Z$999,MATCH("Min",PlayingTime!$B$2:$Z$2,0),0),0)</f>
        <v>0</v>
      </c>
      <c r="H522" s="33">
        <f>IFERROR(VLOOKUP(B522,PlayingTime!$B$1:$Z$999,MATCH("Min",PlayingTime!$B$2:$Z$2,0),0),0)</f>
        <v>0</v>
      </c>
      <c r="I522" s="33">
        <f>IFERROR(VLOOKUP(C522,PlayingTime!$B$1:$Z$999,MATCH("Min",PlayingTime!$B$2:$Z$2,0),0),0)</f>
        <v>0</v>
      </c>
      <c r="J522" s="33">
        <f>IFERROR(VLOOKUP(D522,PlayingTime!$B$1:$Z$999,MATCH("Min",PlayingTime!$B$2:$Z$2,0),0),0)</f>
        <v>0</v>
      </c>
      <c r="K522" s="38">
        <f t="shared" si="32"/>
        <v>0</v>
      </c>
      <c r="L522" s="32">
        <f>IFERROR(VLOOKUP(A522,PlayerStats!$B$1:$Z$999,MATCH("xG",PlayerStats!$B$2:$Z$2,0),0),0)</f>
        <v>0</v>
      </c>
      <c r="M522" s="32">
        <f>IFERROR(VLOOKUP(B522,PlayerStats!$B$1:$Z$999,MATCH("xG",PlayerStats!$B$2:$Z$2,0),0),0)</f>
        <v>0</v>
      </c>
      <c r="N522" s="32">
        <f>IFERROR(VLOOKUP(C522,PlayerStats!$B$1:$Z$999,MATCH("xG",PlayerStats!$B$2:$Z$2,0),0),0)</f>
        <v>0</v>
      </c>
      <c r="O522" s="32">
        <f>IFERROR(VLOOKUP(D522,PlayerStats!$B$1:$Z$999,MATCH("xG",PlayerStats!$B$2:$Z$2,0),0),0)</f>
        <v>0</v>
      </c>
      <c r="P522" s="40">
        <f t="shared" si="33"/>
        <v>0</v>
      </c>
      <c r="Q522" s="32">
        <f>IFERROR(VLOOKUP(A522,PlayerStats!$B$1:$Z$999,MATCH("xAG",PlayerStats!$B$2:$Z$2,0),0),0)</f>
        <v>0</v>
      </c>
      <c r="R522" s="32">
        <f>IFERROR(VLOOKUP(B522,PlayerStats!$B$1:$Z$999,MATCH("xAG",PlayerStats!$B$2:$Z$2,0),0),0)</f>
        <v>0</v>
      </c>
      <c r="S522" s="32">
        <f>IFERROR(VLOOKUP(C522,PlayerStats!$B$1:$Z$999,MATCH("xAG",PlayerStats!$B$2:$Z$2,0),0),0)</f>
        <v>0</v>
      </c>
      <c r="T522" s="32">
        <f>IFERROR(VLOOKUP(D522,PlayerStats!$B$1:$Z$999,MATCH("xAG",PlayerStats!$B$2:$Z$2,0),0),0)</f>
        <v>0</v>
      </c>
      <c r="U522" s="40">
        <f t="shared" si="34"/>
        <v>0</v>
      </c>
      <c r="V522" s="42" t="str">
        <f t="shared" si="35"/>
        <v/>
      </c>
      <c r="X522" s="43" t="str">
        <f>API!M522&amp;" "&amp;API!V522</f>
        <v>Richie Laryea</v>
      </c>
      <c r="Y522" s="43">
        <f>API!AC522</f>
        <v>0</v>
      </c>
    </row>
    <row r="523" spans="1:25">
      <c r="A523" s="32" t="str">
        <f>IF([1]FINAL!A523=0,"",[1]FINAL!A523)</f>
        <v/>
      </c>
      <c r="B523" s="32" t="str">
        <f>IF([1]FINAL!B523=0,"",[1]FINAL!B523)</f>
        <v/>
      </c>
      <c r="C523" s="32" t="str">
        <f>IF([1]FINAL!C523=0,"",[1]FINAL!C523)</f>
        <v/>
      </c>
      <c r="D523" s="32" t="str">
        <f>IF([1]FINAL!D523=0,"",[1]FINAL!D523)</f>
        <v/>
      </c>
      <c r="E523" s="43">
        <f>[1]FINAL!M523</f>
        <v>0</v>
      </c>
      <c r="F523" s="44" t="str">
        <f>IFERROR(VLOOKUP($E523,Table2!$B$1:$C$21,MATCH("MP",Table2!$B$1:$C$1,0),0),"")</f>
        <v/>
      </c>
      <c r="G523" s="33">
        <f>IFERROR(VLOOKUP(A523,PlayingTime!$B$1:$Z$999,MATCH("Min",PlayingTime!$B$2:$Z$2,0),0),0)</f>
        <v>0</v>
      </c>
      <c r="H523" s="33">
        <f>IFERROR(VLOOKUP(B523,PlayingTime!$B$1:$Z$999,MATCH("Min",PlayingTime!$B$2:$Z$2,0),0),0)</f>
        <v>0</v>
      </c>
      <c r="I523" s="33">
        <f>IFERROR(VLOOKUP(C523,PlayingTime!$B$1:$Z$999,MATCH("Min",PlayingTime!$B$2:$Z$2,0),0),0)</f>
        <v>0</v>
      </c>
      <c r="J523" s="33">
        <f>IFERROR(VLOOKUP(D523,PlayingTime!$B$1:$Z$999,MATCH("Min",PlayingTime!$B$2:$Z$2,0),0),0)</f>
        <v>0</v>
      </c>
      <c r="K523" s="38">
        <f t="shared" si="32"/>
        <v>0</v>
      </c>
      <c r="L523" s="32">
        <f>IFERROR(VLOOKUP(A523,PlayerStats!$B$1:$Z$999,MATCH("xG",PlayerStats!$B$2:$Z$2,0),0),0)</f>
        <v>0</v>
      </c>
      <c r="M523" s="32">
        <f>IFERROR(VLOOKUP(B523,PlayerStats!$B$1:$Z$999,MATCH("xG",PlayerStats!$B$2:$Z$2,0),0),0)</f>
        <v>0</v>
      </c>
      <c r="N523" s="32">
        <f>IFERROR(VLOOKUP(C523,PlayerStats!$B$1:$Z$999,MATCH("xG",PlayerStats!$B$2:$Z$2,0),0),0)</f>
        <v>0</v>
      </c>
      <c r="O523" s="32">
        <f>IFERROR(VLOOKUP(D523,PlayerStats!$B$1:$Z$999,MATCH("xG",PlayerStats!$B$2:$Z$2,0),0),0)</f>
        <v>0</v>
      </c>
      <c r="P523" s="40">
        <f t="shared" si="33"/>
        <v>0</v>
      </c>
      <c r="Q523" s="32">
        <f>IFERROR(VLOOKUP(A523,PlayerStats!$B$1:$Z$999,MATCH("xAG",PlayerStats!$B$2:$Z$2,0),0),0)</f>
        <v>0</v>
      </c>
      <c r="R523" s="32">
        <f>IFERROR(VLOOKUP(B523,PlayerStats!$B$1:$Z$999,MATCH("xAG",PlayerStats!$B$2:$Z$2,0),0),0)</f>
        <v>0</v>
      </c>
      <c r="S523" s="32">
        <f>IFERROR(VLOOKUP(C523,PlayerStats!$B$1:$Z$999,MATCH("xAG",PlayerStats!$B$2:$Z$2,0),0),0)</f>
        <v>0</v>
      </c>
      <c r="T523" s="32">
        <f>IFERROR(VLOOKUP(D523,PlayerStats!$B$1:$Z$999,MATCH("xAG",PlayerStats!$B$2:$Z$2,0),0),0)</f>
        <v>0</v>
      </c>
      <c r="U523" s="40">
        <f t="shared" si="34"/>
        <v>0</v>
      </c>
      <c r="V523" s="42" t="str">
        <f t="shared" si="35"/>
        <v/>
      </c>
      <c r="X523" s="43" t="str">
        <f>API!M523&amp;" "&amp;API!V523</f>
        <v>Orel Mangala</v>
      </c>
      <c r="Y523" s="43">
        <f>API!AC523</f>
        <v>1</v>
      </c>
    </row>
    <row r="524" spans="1:25">
      <c r="A524" s="32" t="str">
        <f>IF([1]FINAL!A524=0,"",[1]FINAL!A524)</f>
        <v/>
      </c>
      <c r="B524" s="32" t="str">
        <f>IF([1]FINAL!B524=0,"",[1]FINAL!B524)</f>
        <v/>
      </c>
      <c r="C524" s="32" t="str">
        <f>IF([1]FINAL!C524=0,"",[1]FINAL!C524)</f>
        <v/>
      </c>
      <c r="D524" s="32" t="str">
        <f>IF([1]FINAL!D524=0,"",[1]FINAL!D524)</f>
        <v/>
      </c>
      <c r="E524" s="43">
        <f>[1]FINAL!M524</f>
        <v>0</v>
      </c>
      <c r="F524" s="44" t="str">
        <f>IFERROR(VLOOKUP($E524,Table2!$B$1:$C$21,MATCH("MP",Table2!$B$1:$C$1,0),0),"")</f>
        <v/>
      </c>
      <c r="G524" s="33">
        <f>IFERROR(VLOOKUP(A524,PlayingTime!$B$1:$Z$999,MATCH("Min",PlayingTime!$B$2:$Z$2,0),0),0)</f>
        <v>0</v>
      </c>
      <c r="H524" s="33">
        <f>IFERROR(VLOOKUP(B524,PlayingTime!$B$1:$Z$999,MATCH("Min",PlayingTime!$B$2:$Z$2,0),0),0)</f>
        <v>0</v>
      </c>
      <c r="I524" s="33">
        <f>IFERROR(VLOOKUP(C524,PlayingTime!$B$1:$Z$999,MATCH("Min",PlayingTime!$B$2:$Z$2,0),0),0)</f>
        <v>0</v>
      </c>
      <c r="J524" s="33">
        <f>IFERROR(VLOOKUP(D524,PlayingTime!$B$1:$Z$999,MATCH("Min",PlayingTime!$B$2:$Z$2,0),0),0)</f>
        <v>0</v>
      </c>
      <c r="K524" s="38">
        <f t="shared" si="32"/>
        <v>0</v>
      </c>
      <c r="L524" s="32">
        <f>IFERROR(VLOOKUP(A524,PlayerStats!$B$1:$Z$999,MATCH("xG",PlayerStats!$B$2:$Z$2,0),0),0)</f>
        <v>0</v>
      </c>
      <c r="M524" s="32">
        <f>IFERROR(VLOOKUP(B524,PlayerStats!$B$1:$Z$999,MATCH("xG",PlayerStats!$B$2:$Z$2,0),0),0)</f>
        <v>0</v>
      </c>
      <c r="N524" s="32">
        <f>IFERROR(VLOOKUP(C524,PlayerStats!$B$1:$Z$999,MATCH("xG",PlayerStats!$B$2:$Z$2,0),0),0)</f>
        <v>0</v>
      </c>
      <c r="O524" s="32">
        <f>IFERROR(VLOOKUP(D524,PlayerStats!$B$1:$Z$999,MATCH("xG",PlayerStats!$B$2:$Z$2,0),0),0)</f>
        <v>0</v>
      </c>
      <c r="P524" s="40">
        <f t="shared" si="33"/>
        <v>0</v>
      </c>
      <c r="Q524" s="32">
        <f>IFERROR(VLOOKUP(A524,PlayerStats!$B$1:$Z$999,MATCH("xAG",PlayerStats!$B$2:$Z$2,0),0),0)</f>
        <v>0</v>
      </c>
      <c r="R524" s="32">
        <f>IFERROR(VLOOKUP(B524,PlayerStats!$B$1:$Z$999,MATCH("xAG",PlayerStats!$B$2:$Z$2,0),0),0)</f>
        <v>0</v>
      </c>
      <c r="S524" s="32">
        <f>IFERROR(VLOOKUP(C524,PlayerStats!$B$1:$Z$999,MATCH("xAG",PlayerStats!$B$2:$Z$2,0),0),0)</f>
        <v>0</v>
      </c>
      <c r="T524" s="32">
        <f>IFERROR(VLOOKUP(D524,PlayerStats!$B$1:$Z$999,MATCH("xAG",PlayerStats!$B$2:$Z$2,0),0),0)</f>
        <v>0</v>
      </c>
      <c r="U524" s="40">
        <f t="shared" si="34"/>
        <v>0</v>
      </c>
      <c r="V524" s="42" t="str">
        <f t="shared" si="35"/>
        <v/>
      </c>
      <c r="X524" s="43" t="str">
        <f>API!M524&amp;" "&amp;API!V524</f>
        <v>Loïc Mbe Soh</v>
      </c>
      <c r="Y524" s="43">
        <f>API!AC524</f>
        <v>0</v>
      </c>
    </row>
    <row r="525" spans="1:25">
      <c r="A525" s="32" t="str">
        <f>IF([1]FINAL!A525=0,"",[1]FINAL!A525)</f>
        <v/>
      </c>
      <c r="B525" s="32" t="str">
        <f>IF([1]FINAL!B525=0,"",[1]FINAL!B525)</f>
        <v/>
      </c>
      <c r="C525" s="32" t="str">
        <f>IF([1]FINAL!C525=0,"",[1]FINAL!C525)</f>
        <v/>
      </c>
      <c r="D525" s="32" t="str">
        <f>IF([1]FINAL!D525=0,"",[1]FINAL!D525)</f>
        <v/>
      </c>
      <c r="E525" s="43">
        <f>[1]FINAL!M525</f>
        <v>0</v>
      </c>
      <c r="F525" s="44" t="str">
        <f>IFERROR(VLOOKUP($E525,Table2!$B$1:$C$21,MATCH("MP",Table2!$B$1:$C$1,0),0),"")</f>
        <v/>
      </c>
      <c r="G525" s="33">
        <f>IFERROR(VLOOKUP(A525,PlayingTime!$B$1:$Z$999,MATCH("Min",PlayingTime!$B$2:$Z$2,0),0),0)</f>
        <v>0</v>
      </c>
      <c r="H525" s="33">
        <f>IFERROR(VLOOKUP(B525,PlayingTime!$B$1:$Z$999,MATCH("Min",PlayingTime!$B$2:$Z$2,0),0),0)</f>
        <v>0</v>
      </c>
      <c r="I525" s="33">
        <f>IFERROR(VLOOKUP(C525,PlayingTime!$B$1:$Z$999,MATCH("Min",PlayingTime!$B$2:$Z$2,0),0),0)</f>
        <v>0</v>
      </c>
      <c r="J525" s="33">
        <f>IFERROR(VLOOKUP(D525,PlayingTime!$B$1:$Z$999,MATCH("Min",PlayingTime!$B$2:$Z$2,0),0),0)</f>
        <v>0</v>
      </c>
      <c r="K525" s="38">
        <f t="shared" si="32"/>
        <v>0</v>
      </c>
      <c r="L525" s="32">
        <f>IFERROR(VLOOKUP(A525,PlayerStats!$B$1:$Z$999,MATCH("xG",PlayerStats!$B$2:$Z$2,0),0),0)</f>
        <v>0</v>
      </c>
      <c r="M525" s="32">
        <f>IFERROR(VLOOKUP(B525,PlayerStats!$B$1:$Z$999,MATCH("xG",PlayerStats!$B$2:$Z$2,0),0),0)</f>
        <v>0</v>
      </c>
      <c r="N525" s="32">
        <f>IFERROR(VLOOKUP(C525,PlayerStats!$B$1:$Z$999,MATCH("xG",PlayerStats!$B$2:$Z$2,0),0),0)</f>
        <v>0</v>
      </c>
      <c r="O525" s="32">
        <f>IFERROR(VLOOKUP(D525,PlayerStats!$B$1:$Z$999,MATCH("xG",PlayerStats!$B$2:$Z$2,0),0),0)</f>
        <v>0</v>
      </c>
      <c r="P525" s="40">
        <f t="shared" si="33"/>
        <v>0</v>
      </c>
      <c r="Q525" s="32">
        <f>IFERROR(VLOOKUP(A525,PlayerStats!$B$1:$Z$999,MATCH("xAG",PlayerStats!$B$2:$Z$2,0),0),0)</f>
        <v>0</v>
      </c>
      <c r="R525" s="32">
        <f>IFERROR(VLOOKUP(B525,PlayerStats!$B$1:$Z$999,MATCH("xAG",PlayerStats!$B$2:$Z$2,0),0),0)</f>
        <v>0</v>
      </c>
      <c r="S525" s="32">
        <f>IFERROR(VLOOKUP(C525,PlayerStats!$B$1:$Z$999,MATCH("xAG",PlayerStats!$B$2:$Z$2,0),0),0)</f>
        <v>0</v>
      </c>
      <c r="T525" s="32">
        <f>IFERROR(VLOOKUP(D525,PlayerStats!$B$1:$Z$999,MATCH("xAG",PlayerStats!$B$2:$Z$2,0),0),0)</f>
        <v>0</v>
      </c>
      <c r="U525" s="40">
        <f t="shared" si="34"/>
        <v>0</v>
      </c>
      <c r="V525" s="42" t="str">
        <f t="shared" si="35"/>
        <v/>
      </c>
      <c r="X525" s="43" t="str">
        <f>API!M525&amp;" "&amp;API!V525</f>
        <v>Scott McKenna</v>
      </c>
      <c r="Y525" s="43">
        <f>API!AC525</f>
        <v>1</v>
      </c>
    </row>
    <row r="526" spans="1:25">
      <c r="A526" s="32" t="str">
        <f>IF([1]FINAL!A526=0,"",[1]FINAL!A526)</f>
        <v/>
      </c>
      <c r="B526" s="32" t="str">
        <f>IF([1]FINAL!B526=0,"",[1]FINAL!B526)</f>
        <v/>
      </c>
      <c r="C526" s="32" t="str">
        <f>IF([1]FINAL!C526=0,"",[1]FINAL!C526)</f>
        <v/>
      </c>
      <c r="D526" s="32" t="str">
        <f>IF([1]FINAL!D526=0,"",[1]FINAL!D526)</f>
        <v/>
      </c>
      <c r="E526" s="43">
        <f>[1]FINAL!M526</f>
        <v>0</v>
      </c>
      <c r="F526" s="44" t="str">
        <f>IFERROR(VLOOKUP($E526,Table2!$B$1:$C$21,MATCH("MP",Table2!$B$1:$C$1,0),0),"")</f>
        <v/>
      </c>
      <c r="G526" s="33">
        <f>IFERROR(VLOOKUP(A526,PlayingTime!$B$1:$Z$999,MATCH("Min",PlayingTime!$B$2:$Z$2,0),0),0)</f>
        <v>0</v>
      </c>
      <c r="H526" s="33">
        <f>IFERROR(VLOOKUP(B526,PlayingTime!$B$1:$Z$999,MATCH("Min",PlayingTime!$B$2:$Z$2,0),0),0)</f>
        <v>0</v>
      </c>
      <c r="I526" s="33">
        <f>IFERROR(VLOOKUP(C526,PlayingTime!$B$1:$Z$999,MATCH("Min",PlayingTime!$B$2:$Z$2,0),0),0)</f>
        <v>0</v>
      </c>
      <c r="J526" s="33">
        <f>IFERROR(VLOOKUP(D526,PlayingTime!$B$1:$Z$999,MATCH("Min",PlayingTime!$B$2:$Z$2,0),0),0)</f>
        <v>0</v>
      </c>
      <c r="K526" s="38">
        <f t="shared" si="32"/>
        <v>0</v>
      </c>
      <c r="L526" s="32">
        <f>IFERROR(VLOOKUP(A526,PlayerStats!$B$1:$Z$999,MATCH("xG",PlayerStats!$B$2:$Z$2,0),0),0)</f>
        <v>0</v>
      </c>
      <c r="M526" s="32">
        <f>IFERROR(VLOOKUP(B526,PlayerStats!$B$1:$Z$999,MATCH("xG",PlayerStats!$B$2:$Z$2,0),0),0)</f>
        <v>0</v>
      </c>
      <c r="N526" s="32">
        <f>IFERROR(VLOOKUP(C526,PlayerStats!$B$1:$Z$999,MATCH("xG",PlayerStats!$B$2:$Z$2,0),0),0)</f>
        <v>0</v>
      </c>
      <c r="O526" s="32">
        <f>IFERROR(VLOOKUP(D526,PlayerStats!$B$1:$Z$999,MATCH("xG",PlayerStats!$B$2:$Z$2,0),0),0)</f>
        <v>0</v>
      </c>
      <c r="P526" s="40">
        <f t="shared" si="33"/>
        <v>0</v>
      </c>
      <c r="Q526" s="32">
        <f>IFERROR(VLOOKUP(A526,PlayerStats!$B$1:$Z$999,MATCH("xAG",PlayerStats!$B$2:$Z$2,0),0),0)</f>
        <v>0</v>
      </c>
      <c r="R526" s="32">
        <f>IFERROR(VLOOKUP(B526,PlayerStats!$B$1:$Z$999,MATCH("xAG",PlayerStats!$B$2:$Z$2,0),0),0)</f>
        <v>0</v>
      </c>
      <c r="S526" s="32">
        <f>IFERROR(VLOOKUP(C526,PlayerStats!$B$1:$Z$999,MATCH("xAG",PlayerStats!$B$2:$Z$2,0),0),0)</f>
        <v>0</v>
      </c>
      <c r="T526" s="32">
        <f>IFERROR(VLOOKUP(D526,PlayerStats!$B$1:$Z$999,MATCH("xAG",PlayerStats!$B$2:$Z$2,0),0),0)</f>
        <v>0</v>
      </c>
      <c r="U526" s="40">
        <f t="shared" si="34"/>
        <v>0</v>
      </c>
      <c r="V526" s="42" t="str">
        <f t="shared" si="35"/>
        <v/>
      </c>
      <c r="X526" s="43" t="str">
        <f>API!M526&amp;" "&amp;API!V526</f>
        <v>Alex Mighten</v>
      </c>
      <c r="Y526" s="43">
        <f>API!AC526</f>
        <v>0</v>
      </c>
    </row>
    <row r="527" spans="1:25">
      <c r="A527" s="32" t="str">
        <f>IF([1]FINAL!A527=0,"",[1]FINAL!A527)</f>
        <v/>
      </c>
      <c r="B527" s="32" t="str">
        <f>IF([1]FINAL!B527=0,"",[1]FINAL!B527)</f>
        <v/>
      </c>
      <c r="C527" s="32" t="str">
        <f>IF([1]FINAL!C527=0,"",[1]FINAL!C527)</f>
        <v/>
      </c>
      <c r="D527" s="32" t="str">
        <f>IF([1]FINAL!D527=0,"",[1]FINAL!D527)</f>
        <v/>
      </c>
      <c r="E527" s="43">
        <f>[1]FINAL!M527</f>
        <v>0</v>
      </c>
      <c r="F527" s="44" t="str">
        <f>IFERROR(VLOOKUP($E527,Table2!$B$1:$C$21,MATCH("MP",Table2!$B$1:$C$1,0),0),"")</f>
        <v/>
      </c>
      <c r="G527" s="33">
        <f>IFERROR(VLOOKUP(A527,PlayingTime!$B$1:$Z$999,MATCH("Min",PlayingTime!$B$2:$Z$2,0),0),0)</f>
        <v>0</v>
      </c>
      <c r="H527" s="33">
        <f>IFERROR(VLOOKUP(B527,PlayingTime!$B$1:$Z$999,MATCH("Min",PlayingTime!$B$2:$Z$2,0),0),0)</f>
        <v>0</v>
      </c>
      <c r="I527" s="33">
        <f>IFERROR(VLOOKUP(C527,PlayingTime!$B$1:$Z$999,MATCH("Min",PlayingTime!$B$2:$Z$2,0),0),0)</f>
        <v>0</v>
      </c>
      <c r="J527" s="33">
        <f>IFERROR(VLOOKUP(D527,PlayingTime!$B$1:$Z$999,MATCH("Min",PlayingTime!$B$2:$Z$2,0),0),0)</f>
        <v>0</v>
      </c>
      <c r="K527" s="38">
        <f t="shared" si="32"/>
        <v>0</v>
      </c>
      <c r="L527" s="32">
        <f>IFERROR(VLOOKUP(A527,PlayerStats!$B$1:$Z$999,MATCH("xG",PlayerStats!$B$2:$Z$2,0),0),0)</f>
        <v>0</v>
      </c>
      <c r="M527" s="32">
        <f>IFERROR(VLOOKUP(B527,PlayerStats!$B$1:$Z$999,MATCH("xG",PlayerStats!$B$2:$Z$2,0),0),0)</f>
        <v>0</v>
      </c>
      <c r="N527" s="32">
        <f>IFERROR(VLOOKUP(C527,PlayerStats!$B$1:$Z$999,MATCH("xG",PlayerStats!$B$2:$Z$2,0),0),0)</f>
        <v>0</v>
      </c>
      <c r="O527" s="32">
        <f>IFERROR(VLOOKUP(D527,PlayerStats!$B$1:$Z$999,MATCH("xG",PlayerStats!$B$2:$Z$2,0),0),0)</f>
        <v>0</v>
      </c>
      <c r="P527" s="40">
        <f t="shared" si="33"/>
        <v>0</v>
      </c>
      <c r="Q527" s="32">
        <f>IFERROR(VLOOKUP(A527,PlayerStats!$B$1:$Z$999,MATCH("xAG",PlayerStats!$B$2:$Z$2,0),0),0)</f>
        <v>0</v>
      </c>
      <c r="R527" s="32">
        <f>IFERROR(VLOOKUP(B527,PlayerStats!$B$1:$Z$999,MATCH("xAG",PlayerStats!$B$2:$Z$2,0),0),0)</f>
        <v>0</v>
      </c>
      <c r="S527" s="32">
        <f>IFERROR(VLOOKUP(C527,PlayerStats!$B$1:$Z$999,MATCH("xAG",PlayerStats!$B$2:$Z$2,0),0),0)</f>
        <v>0</v>
      </c>
      <c r="T527" s="32">
        <f>IFERROR(VLOOKUP(D527,PlayerStats!$B$1:$Z$999,MATCH("xAG",PlayerStats!$B$2:$Z$2,0),0),0)</f>
        <v>0</v>
      </c>
      <c r="U527" s="40">
        <f t="shared" si="34"/>
        <v>0</v>
      </c>
      <c r="V527" s="42" t="str">
        <f t="shared" si="35"/>
        <v/>
      </c>
      <c r="X527" s="43" t="str">
        <f>API!M527&amp;" "&amp;API!V527</f>
        <v>Moussa Niakhaté</v>
      </c>
      <c r="Y527" s="43">
        <f>API!AC527</f>
        <v>0</v>
      </c>
    </row>
    <row r="528" spans="1:25">
      <c r="A528" s="32" t="str">
        <f>IF([1]FINAL!A528=0,"",[1]FINAL!A528)</f>
        <v/>
      </c>
      <c r="B528" s="32" t="str">
        <f>IF([1]FINAL!B528=0,"",[1]FINAL!B528)</f>
        <v/>
      </c>
      <c r="C528" s="32" t="str">
        <f>IF([1]FINAL!C528=0,"",[1]FINAL!C528)</f>
        <v/>
      </c>
      <c r="D528" s="32" t="str">
        <f>IF([1]FINAL!D528=0,"",[1]FINAL!D528)</f>
        <v/>
      </c>
      <c r="E528" s="43">
        <f>[1]FINAL!M528</f>
        <v>0</v>
      </c>
      <c r="F528" s="44" t="str">
        <f>IFERROR(VLOOKUP($E528,Table2!$B$1:$C$21,MATCH("MP",Table2!$B$1:$C$1,0),0),"")</f>
        <v/>
      </c>
      <c r="G528" s="33">
        <f>IFERROR(VLOOKUP(A528,PlayingTime!$B$1:$Z$999,MATCH("Min",PlayingTime!$B$2:$Z$2,0),0),0)</f>
        <v>0</v>
      </c>
      <c r="H528" s="33">
        <f>IFERROR(VLOOKUP(B528,PlayingTime!$B$1:$Z$999,MATCH("Min",PlayingTime!$B$2:$Z$2,0),0),0)</f>
        <v>0</v>
      </c>
      <c r="I528" s="33">
        <f>IFERROR(VLOOKUP(C528,PlayingTime!$B$1:$Z$999,MATCH("Min",PlayingTime!$B$2:$Z$2,0),0),0)</f>
        <v>0</v>
      </c>
      <c r="J528" s="33">
        <f>IFERROR(VLOOKUP(D528,PlayingTime!$B$1:$Z$999,MATCH("Min",PlayingTime!$B$2:$Z$2,0),0),0)</f>
        <v>0</v>
      </c>
      <c r="K528" s="38">
        <f t="shared" si="32"/>
        <v>0</v>
      </c>
      <c r="L528" s="32">
        <f>IFERROR(VLOOKUP(A528,PlayerStats!$B$1:$Z$999,MATCH("xG",PlayerStats!$B$2:$Z$2,0),0),0)</f>
        <v>0</v>
      </c>
      <c r="M528" s="32">
        <f>IFERROR(VLOOKUP(B528,PlayerStats!$B$1:$Z$999,MATCH("xG",PlayerStats!$B$2:$Z$2,0),0),0)</f>
        <v>0</v>
      </c>
      <c r="N528" s="32">
        <f>IFERROR(VLOOKUP(C528,PlayerStats!$B$1:$Z$999,MATCH("xG",PlayerStats!$B$2:$Z$2,0),0),0)</f>
        <v>0</v>
      </c>
      <c r="O528" s="32">
        <f>IFERROR(VLOOKUP(D528,PlayerStats!$B$1:$Z$999,MATCH("xG",PlayerStats!$B$2:$Z$2,0),0),0)</f>
        <v>0</v>
      </c>
      <c r="P528" s="40">
        <f t="shared" si="33"/>
        <v>0</v>
      </c>
      <c r="Q528" s="32">
        <f>IFERROR(VLOOKUP(A528,PlayerStats!$B$1:$Z$999,MATCH("xAG",PlayerStats!$B$2:$Z$2,0),0),0)</f>
        <v>0</v>
      </c>
      <c r="R528" s="32">
        <f>IFERROR(VLOOKUP(B528,PlayerStats!$B$1:$Z$999,MATCH("xAG",PlayerStats!$B$2:$Z$2,0),0),0)</f>
        <v>0</v>
      </c>
      <c r="S528" s="32">
        <f>IFERROR(VLOOKUP(C528,PlayerStats!$B$1:$Z$999,MATCH("xAG",PlayerStats!$B$2:$Z$2,0),0),0)</f>
        <v>0</v>
      </c>
      <c r="T528" s="32">
        <f>IFERROR(VLOOKUP(D528,PlayerStats!$B$1:$Z$999,MATCH("xAG",PlayerStats!$B$2:$Z$2,0),0),0)</f>
        <v>0</v>
      </c>
      <c r="U528" s="40">
        <f t="shared" si="34"/>
        <v>0</v>
      </c>
      <c r="V528" s="42" t="str">
        <f t="shared" si="35"/>
        <v/>
      </c>
      <c r="X528" s="43" t="str">
        <f>API!M528&amp;" "&amp;API!V528</f>
        <v>Lewis O'Brien</v>
      </c>
      <c r="Y528" s="43">
        <f>API!AC528</f>
        <v>0</v>
      </c>
    </row>
    <row r="529" spans="1:25">
      <c r="A529" s="32" t="str">
        <f>IF([1]FINAL!A529=0,"",[1]FINAL!A529)</f>
        <v/>
      </c>
      <c r="B529" s="32" t="str">
        <f>IF([1]FINAL!B529=0,"",[1]FINAL!B529)</f>
        <v/>
      </c>
      <c r="C529" s="32" t="str">
        <f>IF([1]FINAL!C529=0,"",[1]FINAL!C529)</f>
        <v/>
      </c>
      <c r="D529" s="32" t="str">
        <f>IF([1]FINAL!D529=0,"",[1]FINAL!D529)</f>
        <v/>
      </c>
      <c r="E529" s="43">
        <f>[1]FINAL!M529</f>
        <v>0</v>
      </c>
      <c r="F529" s="44" t="str">
        <f>IFERROR(VLOOKUP($E529,Table2!$B$1:$C$21,MATCH("MP",Table2!$B$1:$C$1,0),0),"")</f>
        <v/>
      </c>
      <c r="G529" s="33">
        <f>IFERROR(VLOOKUP(A529,PlayingTime!$B$1:$Z$999,MATCH("Min",PlayingTime!$B$2:$Z$2,0),0),0)</f>
        <v>0</v>
      </c>
      <c r="H529" s="33">
        <f>IFERROR(VLOOKUP(B529,PlayingTime!$B$1:$Z$999,MATCH("Min",PlayingTime!$B$2:$Z$2,0),0),0)</f>
        <v>0</v>
      </c>
      <c r="I529" s="33">
        <f>IFERROR(VLOOKUP(C529,PlayingTime!$B$1:$Z$999,MATCH("Min",PlayingTime!$B$2:$Z$2,0),0),0)</f>
        <v>0</v>
      </c>
      <c r="J529" s="33">
        <f>IFERROR(VLOOKUP(D529,PlayingTime!$B$1:$Z$999,MATCH("Min",PlayingTime!$B$2:$Z$2,0),0),0)</f>
        <v>0</v>
      </c>
      <c r="K529" s="38">
        <f t="shared" si="32"/>
        <v>0</v>
      </c>
      <c r="L529" s="32">
        <f>IFERROR(VLOOKUP(A529,PlayerStats!$B$1:$Z$999,MATCH("xG",PlayerStats!$B$2:$Z$2,0),0),0)</f>
        <v>0</v>
      </c>
      <c r="M529" s="32">
        <f>IFERROR(VLOOKUP(B529,PlayerStats!$B$1:$Z$999,MATCH("xG",PlayerStats!$B$2:$Z$2,0),0),0)</f>
        <v>0</v>
      </c>
      <c r="N529" s="32">
        <f>IFERROR(VLOOKUP(C529,PlayerStats!$B$1:$Z$999,MATCH("xG",PlayerStats!$B$2:$Z$2,0),0),0)</f>
        <v>0</v>
      </c>
      <c r="O529" s="32">
        <f>IFERROR(VLOOKUP(D529,PlayerStats!$B$1:$Z$999,MATCH("xG",PlayerStats!$B$2:$Z$2,0),0),0)</f>
        <v>0</v>
      </c>
      <c r="P529" s="40">
        <f t="shared" si="33"/>
        <v>0</v>
      </c>
      <c r="Q529" s="32">
        <f>IFERROR(VLOOKUP(A529,PlayerStats!$B$1:$Z$999,MATCH("xAG",PlayerStats!$B$2:$Z$2,0),0),0)</f>
        <v>0</v>
      </c>
      <c r="R529" s="32">
        <f>IFERROR(VLOOKUP(B529,PlayerStats!$B$1:$Z$999,MATCH("xAG",PlayerStats!$B$2:$Z$2,0),0),0)</f>
        <v>0</v>
      </c>
      <c r="S529" s="32">
        <f>IFERROR(VLOOKUP(C529,PlayerStats!$B$1:$Z$999,MATCH("xAG",PlayerStats!$B$2:$Z$2,0),0),0)</f>
        <v>0</v>
      </c>
      <c r="T529" s="32">
        <f>IFERROR(VLOOKUP(D529,PlayerStats!$B$1:$Z$999,MATCH("xAG",PlayerStats!$B$2:$Z$2,0),0),0)</f>
        <v>0</v>
      </c>
      <c r="U529" s="40">
        <f t="shared" si="34"/>
        <v>0</v>
      </c>
      <c r="V529" s="42" t="str">
        <f t="shared" si="35"/>
        <v/>
      </c>
      <c r="X529" s="43" t="str">
        <f>API!M529&amp;" "&amp;API!V529</f>
        <v>Braian Ojeda Rodríguez</v>
      </c>
      <c r="Y529" s="43">
        <f>API!AC529</f>
        <v>0</v>
      </c>
    </row>
    <row r="530" spans="1:25">
      <c r="A530" s="32" t="str">
        <f>IF([1]FINAL!A530=0,"",[1]FINAL!A530)</f>
        <v/>
      </c>
      <c r="B530" s="32" t="str">
        <f>IF([1]FINAL!B530=0,"",[1]FINAL!B530)</f>
        <v/>
      </c>
      <c r="C530" s="32" t="str">
        <f>IF([1]FINAL!C530=0,"",[1]FINAL!C530)</f>
        <v/>
      </c>
      <c r="D530" s="32" t="str">
        <f>IF([1]FINAL!D530=0,"",[1]FINAL!D530)</f>
        <v/>
      </c>
      <c r="E530" s="43">
        <f>[1]FINAL!M530</f>
        <v>0</v>
      </c>
      <c r="F530" s="44" t="str">
        <f>IFERROR(VLOOKUP($E530,Table2!$B$1:$C$21,MATCH("MP",Table2!$B$1:$C$1,0),0),"")</f>
        <v/>
      </c>
      <c r="G530" s="33">
        <f>IFERROR(VLOOKUP(A530,PlayingTime!$B$1:$Z$999,MATCH("Min",PlayingTime!$B$2:$Z$2,0),0),0)</f>
        <v>0</v>
      </c>
      <c r="H530" s="33">
        <f>IFERROR(VLOOKUP(B530,PlayingTime!$B$1:$Z$999,MATCH("Min",PlayingTime!$B$2:$Z$2,0),0),0)</f>
        <v>0</v>
      </c>
      <c r="I530" s="33">
        <f>IFERROR(VLOOKUP(C530,PlayingTime!$B$1:$Z$999,MATCH("Min",PlayingTime!$B$2:$Z$2,0),0),0)</f>
        <v>0</v>
      </c>
      <c r="J530" s="33">
        <f>IFERROR(VLOOKUP(D530,PlayingTime!$B$1:$Z$999,MATCH("Min",PlayingTime!$B$2:$Z$2,0),0),0)</f>
        <v>0</v>
      </c>
      <c r="K530" s="38">
        <f t="shared" si="32"/>
        <v>0</v>
      </c>
      <c r="L530" s="32">
        <f>IFERROR(VLOOKUP(A530,PlayerStats!$B$1:$Z$999,MATCH("xG",PlayerStats!$B$2:$Z$2,0),0),0)</f>
        <v>0</v>
      </c>
      <c r="M530" s="32">
        <f>IFERROR(VLOOKUP(B530,PlayerStats!$B$1:$Z$999,MATCH("xG",PlayerStats!$B$2:$Z$2,0),0),0)</f>
        <v>0</v>
      </c>
      <c r="N530" s="32">
        <f>IFERROR(VLOOKUP(C530,PlayerStats!$B$1:$Z$999,MATCH("xG",PlayerStats!$B$2:$Z$2,0),0),0)</f>
        <v>0</v>
      </c>
      <c r="O530" s="32">
        <f>IFERROR(VLOOKUP(D530,PlayerStats!$B$1:$Z$999,MATCH("xG",PlayerStats!$B$2:$Z$2,0),0),0)</f>
        <v>0</v>
      </c>
      <c r="P530" s="40">
        <f t="shared" si="33"/>
        <v>0</v>
      </c>
      <c r="Q530" s="32">
        <f>IFERROR(VLOOKUP(A530,PlayerStats!$B$1:$Z$999,MATCH("xAG",PlayerStats!$B$2:$Z$2,0),0),0)</f>
        <v>0</v>
      </c>
      <c r="R530" s="32">
        <f>IFERROR(VLOOKUP(B530,PlayerStats!$B$1:$Z$999,MATCH("xAG",PlayerStats!$B$2:$Z$2,0),0),0)</f>
        <v>0</v>
      </c>
      <c r="S530" s="32">
        <f>IFERROR(VLOOKUP(C530,PlayerStats!$B$1:$Z$999,MATCH("xAG",PlayerStats!$B$2:$Z$2,0),0),0)</f>
        <v>0</v>
      </c>
      <c r="T530" s="32">
        <f>IFERROR(VLOOKUP(D530,PlayerStats!$B$1:$Z$999,MATCH("xAG",PlayerStats!$B$2:$Z$2,0),0),0)</f>
        <v>0</v>
      </c>
      <c r="U530" s="40">
        <f t="shared" si="34"/>
        <v>0</v>
      </c>
      <c r="V530" s="42" t="str">
        <f t="shared" si="35"/>
        <v/>
      </c>
      <c r="X530" s="43" t="str">
        <f>API!M530&amp;" "&amp;API!V530</f>
        <v>Jonathan Panzo</v>
      </c>
      <c r="Y530" s="43">
        <f>API!AC530</f>
        <v>0</v>
      </c>
    </row>
    <row r="531" spans="1:25">
      <c r="A531" s="32" t="str">
        <f>IF([1]FINAL!A531=0,"",[1]FINAL!A531)</f>
        <v/>
      </c>
      <c r="B531" s="32" t="str">
        <f>IF([1]FINAL!B531=0,"",[1]FINAL!B531)</f>
        <v/>
      </c>
      <c r="C531" s="32" t="str">
        <f>IF([1]FINAL!C531=0,"",[1]FINAL!C531)</f>
        <v/>
      </c>
      <c r="D531" s="32" t="str">
        <f>IF([1]FINAL!D531=0,"",[1]FINAL!D531)</f>
        <v/>
      </c>
      <c r="E531" s="43">
        <f>[1]FINAL!M531</f>
        <v>0</v>
      </c>
      <c r="F531" s="44" t="str">
        <f>IFERROR(VLOOKUP($E531,Table2!$B$1:$C$21,MATCH("MP",Table2!$B$1:$C$1,0),0),"")</f>
        <v/>
      </c>
      <c r="G531" s="33">
        <f>IFERROR(VLOOKUP(A531,PlayingTime!$B$1:$Z$999,MATCH("Min",PlayingTime!$B$2:$Z$2,0),0),0)</f>
        <v>0</v>
      </c>
      <c r="H531" s="33">
        <f>IFERROR(VLOOKUP(B531,PlayingTime!$B$1:$Z$999,MATCH("Min",PlayingTime!$B$2:$Z$2,0),0),0)</f>
        <v>0</v>
      </c>
      <c r="I531" s="33">
        <f>IFERROR(VLOOKUP(C531,PlayingTime!$B$1:$Z$999,MATCH("Min",PlayingTime!$B$2:$Z$2,0),0),0)</f>
        <v>0</v>
      </c>
      <c r="J531" s="33">
        <f>IFERROR(VLOOKUP(D531,PlayingTime!$B$1:$Z$999,MATCH("Min",PlayingTime!$B$2:$Z$2,0),0),0)</f>
        <v>0</v>
      </c>
      <c r="K531" s="38">
        <f t="shared" si="32"/>
        <v>0</v>
      </c>
      <c r="L531" s="32">
        <f>IFERROR(VLOOKUP(A531,PlayerStats!$B$1:$Z$999,MATCH("xG",PlayerStats!$B$2:$Z$2,0),0),0)</f>
        <v>0</v>
      </c>
      <c r="M531" s="32">
        <f>IFERROR(VLOOKUP(B531,PlayerStats!$B$1:$Z$999,MATCH("xG",PlayerStats!$B$2:$Z$2,0),0),0)</f>
        <v>0</v>
      </c>
      <c r="N531" s="32">
        <f>IFERROR(VLOOKUP(C531,PlayerStats!$B$1:$Z$999,MATCH("xG",PlayerStats!$B$2:$Z$2,0),0),0)</f>
        <v>0</v>
      </c>
      <c r="O531" s="32">
        <f>IFERROR(VLOOKUP(D531,PlayerStats!$B$1:$Z$999,MATCH("xG",PlayerStats!$B$2:$Z$2,0),0),0)</f>
        <v>0</v>
      </c>
      <c r="P531" s="40">
        <f t="shared" si="33"/>
        <v>0</v>
      </c>
      <c r="Q531" s="32">
        <f>IFERROR(VLOOKUP(A531,PlayerStats!$B$1:$Z$999,MATCH("xAG",PlayerStats!$B$2:$Z$2,0),0),0)</f>
        <v>0</v>
      </c>
      <c r="R531" s="32">
        <f>IFERROR(VLOOKUP(B531,PlayerStats!$B$1:$Z$999,MATCH("xAG",PlayerStats!$B$2:$Z$2,0),0),0)</f>
        <v>0</v>
      </c>
      <c r="S531" s="32">
        <f>IFERROR(VLOOKUP(C531,PlayerStats!$B$1:$Z$999,MATCH("xAG",PlayerStats!$B$2:$Z$2,0),0),0)</f>
        <v>0</v>
      </c>
      <c r="T531" s="32">
        <f>IFERROR(VLOOKUP(D531,PlayerStats!$B$1:$Z$999,MATCH("xAG",PlayerStats!$B$2:$Z$2,0),0),0)</f>
        <v>0</v>
      </c>
      <c r="U531" s="40">
        <f t="shared" si="34"/>
        <v>0</v>
      </c>
      <c r="V531" s="42" t="str">
        <f t="shared" si="35"/>
        <v/>
      </c>
      <c r="X531" s="43" t="str">
        <f>API!M531&amp;" "&amp;API!V531</f>
        <v>Omar Richards</v>
      </c>
      <c r="Y531" s="43">
        <f>API!AC531</f>
        <v>0</v>
      </c>
    </row>
    <row r="532" spans="1:25">
      <c r="A532" s="32" t="str">
        <f>IF([1]FINAL!A532=0,"",[1]FINAL!A532)</f>
        <v/>
      </c>
      <c r="B532" s="32" t="str">
        <f>IF([1]FINAL!B532=0,"",[1]FINAL!B532)</f>
        <v/>
      </c>
      <c r="C532" s="32" t="str">
        <f>IF([1]FINAL!C532=0,"",[1]FINAL!C532)</f>
        <v/>
      </c>
      <c r="D532" s="32" t="str">
        <f>IF([1]FINAL!D532=0,"",[1]FINAL!D532)</f>
        <v/>
      </c>
      <c r="E532" s="43">
        <f>[1]FINAL!M532</f>
        <v>0</v>
      </c>
      <c r="F532" s="44" t="str">
        <f>IFERROR(VLOOKUP($E532,Table2!$B$1:$C$21,MATCH("MP",Table2!$B$1:$C$1,0),0),"")</f>
        <v/>
      </c>
      <c r="G532" s="33">
        <f>IFERROR(VLOOKUP(A532,PlayingTime!$B$1:$Z$999,MATCH("Min",PlayingTime!$B$2:$Z$2,0),0),0)</f>
        <v>0</v>
      </c>
      <c r="H532" s="33">
        <f>IFERROR(VLOOKUP(B532,PlayingTime!$B$1:$Z$999,MATCH("Min",PlayingTime!$B$2:$Z$2,0),0),0)</f>
        <v>0</v>
      </c>
      <c r="I532" s="33">
        <f>IFERROR(VLOOKUP(C532,PlayingTime!$B$1:$Z$999,MATCH("Min",PlayingTime!$B$2:$Z$2,0),0),0)</f>
        <v>0</v>
      </c>
      <c r="J532" s="33">
        <f>IFERROR(VLOOKUP(D532,PlayingTime!$B$1:$Z$999,MATCH("Min",PlayingTime!$B$2:$Z$2,0),0),0)</f>
        <v>0</v>
      </c>
      <c r="K532" s="38">
        <f t="shared" si="32"/>
        <v>0</v>
      </c>
      <c r="L532" s="32">
        <f>IFERROR(VLOOKUP(A532,PlayerStats!$B$1:$Z$999,MATCH("xG",PlayerStats!$B$2:$Z$2,0),0),0)</f>
        <v>0</v>
      </c>
      <c r="M532" s="32">
        <f>IFERROR(VLOOKUP(B532,PlayerStats!$B$1:$Z$999,MATCH("xG",PlayerStats!$B$2:$Z$2,0),0),0)</f>
        <v>0</v>
      </c>
      <c r="N532" s="32">
        <f>IFERROR(VLOOKUP(C532,PlayerStats!$B$1:$Z$999,MATCH("xG",PlayerStats!$B$2:$Z$2,0),0),0)</f>
        <v>0</v>
      </c>
      <c r="O532" s="32">
        <f>IFERROR(VLOOKUP(D532,PlayerStats!$B$1:$Z$999,MATCH("xG",PlayerStats!$B$2:$Z$2,0),0),0)</f>
        <v>0</v>
      </c>
      <c r="P532" s="40">
        <f t="shared" si="33"/>
        <v>0</v>
      </c>
      <c r="Q532" s="32">
        <f>IFERROR(VLOOKUP(A532,PlayerStats!$B$1:$Z$999,MATCH("xAG",PlayerStats!$B$2:$Z$2,0),0),0)</f>
        <v>0</v>
      </c>
      <c r="R532" s="32">
        <f>IFERROR(VLOOKUP(B532,PlayerStats!$B$1:$Z$999,MATCH("xAG",PlayerStats!$B$2:$Z$2,0),0),0)</f>
        <v>0</v>
      </c>
      <c r="S532" s="32">
        <f>IFERROR(VLOOKUP(C532,PlayerStats!$B$1:$Z$999,MATCH("xAG",PlayerStats!$B$2:$Z$2,0),0),0)</f>
        <v>0</v>
      </c>
      <c r="T532" s="32">
        <f>IFERROR(VLOOKUP(D532,PlayerStats!$B$1:$Z$999,MATCH("xAG",PlayerStats!$B$2:$Z$2,0),0),0)</f>
        <v>0</v>
      </c>
      <c r="U532" s="40">
        <f t="shared" si="34"/>
        <v>0</v>
      </c>
      <c r="V532" s="42" t="str">
        <f t="shared" si="35"/>
        <v/>
      </c>
      <c r="X532" s="43" t="str">
        <f>API!M532&amp;" "&amp;API!V532</f>
        <v>Gustavo Henrique Furtado Scarpa</v>
      </c>
      <c r="Y532" s="43">
        <f>API!AC532</f>
        <v>0</v>
      </c>
    </row>
    <row r="533" spans="1:25">
      <c r="A533" s="32" t="str">
        <f>IF([1]FINAL!A533=0,"",[1]FINAL!A533)</f>
        <v/>
      </c>
      <c r="B533" s="32" t="str">
        <f>IF([1]FINAL!B533=0,"",[1]FINAL!B533)</f>
        <v/>
      </c>
      <c r="C533" s="32" t="str">
        <f>IF([1]FINAL!C533=0,"",[1]FINAL!C533)</f>
        <v/>
      </c>
      <c r="D533" s="32" t="str">
        <f>IF([1]FINAL!D533=0,"",[1]FINAL!D533)</f>
        <v/>
      </c>
      <c r="E533" s="43">
        <f>[1]FINAL!M533</f>
        <v>0</v>
      </c>
      <c r="F533" s="44" t="str">
        <f>IFERROR(VLOOKUP($E533,Table2!$B$1:$C$21,MATCH("MP",Table2!$B$1:$C$1,0),0),"")</f>
        <v/>
      </c>
      <c r="G533" s="33">
        <f>IFERROR(VLOOKUP(A533,PlayingTime!$B$1:$Z$999,MATCH("Min",PlayingTime!$B$2:$Z$2,0),0),0)</f>
        <v>0</v>
      </c>
      <c r="H533" s="33">
        <f>IFERROR(VLOOKUP(B533,PlayingTime!$B$1:$Z$999,MATCH("Min",PlayingTime!$B$2:$Z$2,0),0),0)</f>
        <v>0</v>
      </c>
      <c r="I533" s="33">
        <f>IFERROR(VLOOKUP(C533,PlayingTime!$B$1:$Z$999,MATCH("Min",PlayingTime!$B$2:$Z$2,0),0),0)</f>
        <v>0</v>
      </c>
      <c r="J533" s="33">
        <f>IFERROR(VLOOKUP(D533,PlayingTime!$B$1:$Z$999,MATCH("Min",PlayingTime!$B$2:$Z$2,0),0),0)</f>
        <v>0</v>
      </c>
      <c r="K533" s="38">
        <f t="shared" si="32"/>
        <v>0</v>
      </c>
      <c r="L533" s="32">
        <f>IFERROR(VLOOKUP(A533,PlayerStats!$B$1:$Z$999,MATCH("xG",PlayerStats!$B$2:$Z$2,0),0),0)</f>
        <v>0</v>
      </c>
      <c r="M533" s="32">
        <f>IFERROR(VLOOKUP(B533,PlayerStats!$B$1:$Z$999,MATCH("xG",PlayerStats!$B$2:$Z$2,0),0),0)</f>
        <v>0</v>
      </c>
      <c r="N533" s="32">
        <f>IFERROR(VLOOKUP(C533,PlayerStats!$B$1:$Z$999,MATCH("xG",PlayerStats!$B$2:$Z$2,0),0),0)</f>
        <v>0</v>
      </c>
      <c r="O533" s="32">
        <f>IFERROR(VLOOKUP(D533,PlayerStats!$B$1:$Z$999,MATCH("xG",PlayerStats!$B$2:$Z$2,0),0),0)</f>
        <v>0</v>
      </c>
      <c r="P533" s="40">
        <f t="shared" si="33"/>
        <v>0</v>
      </c>
      <c r="Q533" s="32">
        <f>IFERROR(VLOOKUP(A533,PlayerStats!$B$1:$Z$999,MATCH("xAG",PlayerStats!$B$2:$Z$2,0),0),0)</f>
        <v>0</v>
      </c>
      <c r="R533" s="32">
        <f>IFERROR(VLOOKUP(B533,PlayerStats!$B$1:$Z$999,MATCH("xAG",PlayerStats!$B$2:$Z$2,0),0),0)</f>
        <v>0</v>
      </c>
      <c r="S533" s="32">
        <f>IFERROR(VLOOKUP(C533,PlayerStats!$B$1:$Z$999,MATCH("xAG",PlayerStats!$B$2:$Z$2,0),0),0)</f>
        <v>0</v>
      </c>
      <c r="T533" s="32">
        <f>IFERROR(VLOOKUP(D533,PlayerStats!$B$1:$Z$999,MATCH("xAG",PlayerStats!$B$2:$Z$2,0),0),0)</f>
        <v>0</v>
      </c>
      <c r="U533" s="40">
        <f t="shared" si="34"/>
        <v>0</v>
      </c>
      <c r="V533" s="42" t="str">
        <f t="shared" si="35"/>
        <v/>
      </c>
      <c r="X533" s="43" t="str">
        <f>API!M533&amp;" "&amp;API!V533</f>
        <v>Jonjo Shelvey</v>
      </c>
      <c r="Y533" s="43">
        <f>API!AC533</f>
        <v>0</v>
      </c>
    </row>
    <row r="534" spans="1:25">
      <c r="A534" s="32" t="str">
        <f>IF([1]FINAL!A534=0,"",[1]FINAL!A534)</f>
        <v/>
      </c>
      <c r="B534" s="32" t="str">
        <f>IF([1]FINAL!B534=0,"",[1]FINAL!B534)</f>
        <v/>
      </c>
      <c r="C534" s="32" t="str">
        <f>IF([1]FINAL!C534=0,"",[1]FINAL!C534)</f>
        <v/>
      </c>
      <c r="D534" s="32" t="str">
        <f>IF([1]FINAL!D534=0,"",[1]FINAL!D534)</f>
        <v/>
      </c>
      <c r="E534" s="43">
        <f>[1]FINAL!M534</f>
        <v>0</v>
      </c>
      <c r="F534" s="44" t="str">
        <f>IFERROR(VLOOKUP($E534,Table2!$B$1:$C$21,MATCH("MP",Table2!$B$1:$C$1,0),0),"")</f>
        <v/>
      </c>
      <c r="G534" s="33">
        <f>IFERROR(VLOOKUP(A534,PlayingTime!$B$1:$Z$999,MATCH("Min",PlayingTime!$B$2:$Z$2,0),0),0)</f>
        <v>0</v>
      </c>
      <c r="H534" s="33">
        <f>IFERROR(VLOOKUP(B534,PlayingTime!$B$1:$Z$999,MATCH("Min",PlayingTime!$B$2:$Z$2,0),0),0)</f>
        <v>0</v>
      </c>
      <c r="I534" s="33">
        <f>IFERROR(VLOOKUP(C534,PlayingTime!$B$1:$Z$999,MATCH("Min",PlayingTime!$B$2:$Z$2,0),0),0)</f>
        <v>0</v>
      </c>
      <c r="J534" s="33">
        <f>IFERROR(VLOOKUP(D534,PlayingTime!$B$1:$Z$999,MATCH("Min",PlayingTime!$B$2:$Z$2,0),0),0)</f>
        <v>0</v>
      </c>
      <c r="K534" s="38">
        <f t="shared" si="32"/>
        <v>0</v>
      </c>
      <c r="L534" s="32">
        <f>IFERROR(VLOOKUP(A534,PlayerStats!$B$1:$Z$999,MATCH("xG",PlayerStats!$B$2:$Z$2,0),0),0)</f>
        <v>0</v>
      </c>
      <c r="M534" s="32">
        <f>IFERROR(VLOOKUP(B534,PlayerStats!$B$1:$Z$999,MATCH("xG",PlayerStats!$B$2:$Z$2,0),0),0)</f>
        <v>0</v>
      </c>
      <c r="N534" s="32">
        <f>IFERROR(VLOOKUP(C534,PlayerStats!$B$1:$Z$999,MATCH("xG",PlayerStats!$B$2:$Z$2,0),0),0)</f>
        <v>0</v>
      </c>
      <c r="O534" s="32">
        <f>IFERROR(VLOOKUP(D534,PlayerStats!$B$1:$Z$999,MATCH("xG",PlayerStats!$B$2:$Z$2,0),0),0)</f>
        <v>0</v>
      </c>
      <c r="P534" s="40">
        <f t="shared" si="33"/>
        <v>0</v>
      </c>
      <c r="Q534" s="32">
        <f>IFERROR(VLOOKUP(A534,PlayerStats!$B$1:$Z$999,MATCH("xAG",PlayerStats!$B$2:$Z$2,0),0),0)</f>
        <v>0</v>
      </c>
      <c r="R534" s="32">
        <f>IFERROR(VLOOKUP(B534,PlayerStats!$B$1:$Z$999,MATCH("xAG",PlayerStats!$B$2:$Z$2,0),0),0)</f>
        <v>0</v>
      </c>
      <c r="S534" s="32">
        <f>IFERROR(VLOOKUP(C534,PlayerStats!$B$1:$Z$999,MATCH("xAG",PlayerStats!$B$2:$Z$2,0),0),0)</f>
        <v>0</v>
      </c>
      <c r="T534" s="32">
        <f>IFERROR(VLOOKUP(D534,PlayerStats!$B$1:$Z$999,MATCH("xAG",PlayerStats!$B$2:$Z$2,0),0),0)</f>
        <v>0</v>
      </c>
      <c r="U534" s="40">
        <f t="shared" si="34"/>
        <v>0</v>
      </c>
      <c r="V534" s="42" t="str">
        <f t="shared" si="35"/>
        <v/>
      </c>
      <c r="X534" s="43" t="str">
        <f>API!M534&amp;" "&amp;API!V534</f>
        <v>Sam Surridge</v>
      </c>
      <c r="Y534" s="43">
        <f>API!AC534</f>
        <v>0</v>
      </c>
    </row>
    <row r="535" spans="1:25">
      <c r="A535" s="32" t="str">
        <f>IF([1]FINAL!A535=0,"",[1]FINAL!A535)</f>
        <v/>
      </c>
      <c r="B535" s="32" t="str">
        <f>IF([1]FINAL!B535=0,"",[1]FINAL!B535)</f>
        <v/>
      </c>
      <c r="C535" s="32" t="str">
        <f>IF([1]FINAL!C535=0,"",[1]FINAL!C535)</f>
        <v/>
      </c>
      <c r="D535" s="32" t="str">
        <f>IF([1]FINAL!D535=0,"",[1]FINAL!D535)</f>
        <v/>
      </c>
      <c r="E535" s="43">
        <f>[1]FINAL!M535</f>
        <v>0</v>
      </c>
      <c r="F535" s="44" t="str">
        <f>IFERROR(VLOOKUP($E535,Table2!$B$1:$C$21,MATCH("MP",Table2!$B$1:$C$1,0),0),"")</f>
        <v/>
      </c>
      <c r="G535" s="33">
        <f>IFERROR(VLOOKUP(A535,PlayingTime!$B$1:$Z$999,MATCH("Min",PlayingTime!$B$2:$Z$2,0),0),0)</f>
        <v>0</v>
      </c>
      <c r="H535" s="33">
        <f>IFERROR(VLOOKUP(B535,PlayingTime!$B$1:$Z$999,MATCH("Min",PlayingTime!$B$2:$Z$2,0),0),0)</f>
        <v>0</v>
      </c>
      <c r="I535" s="33">
        <f>IFERROR(VLOOKUP(C535,PlayingTime!$B$1:$Z$999,MATCH("Min",PlayingTime!$B$2:$Z$2,0),0),0)</f>
        <v>0</v>
      </c>
      <c r="J535" s="33">
        <f>IFERROR(VLOOKUP(D535,PlayingTime!$B$1:$Z$999,MATCH("Min",PlayingTime!$B$2:$Z$2,0),0),0)</f>
        <v>0</v>
      </c>
      <c r="K535" s="38">
        <f t="shared" si="32"/>
        <v>0</v>
      </c>
      <c r="L535" s="32">
        <f>IFERROR(VLOOKUP(A535,PlayerStats!$B$1:$Z$999,MATCH("xG",PlayerStats!$B$2:$Z$2,0),0),0)</f>
        <v>0</v>
      </c>
      <c r="M535" s="32">
        <f>IFERROR(VLOOKUP(B535,PlayerStats!$B$1:$Z$999,MATCH("xG",PlayerStats!$B$2:$Z$2,0),0),0)</f>
        <v>0</v>
      </c>
      <c r="N535" s="32">
        <f>IFERROR(VLOOKUP(C535,PlayerStats!$B$1:$Z$999,MATCH("xG",PlayerStats!$B$2:$Z$2,0),0),0)</f>
        <v>0</v>
      </c>
      <c r="O535" s="32">
        <f>IFERROR(VLOOKUP(D535,PlayerStats!$B$1:$Z$999,MATCH("xG",PlayerStats!$B$2:$Z$2,0),0),0)</f>
        <v>0</v>
      </c>
      <c r="P535" s="40">
        <f t="shared" si="33"/>
        <v>0</v>
      </c>
      <c r="Q535" s="32">
        <f>IFERROR(VLOOKUP(A535,PlayerStats!$B$1:$Z$999,MATCH("xAG",PlayerStats!$B$2:$Z$2,0),0),0)</f>
        <v>0</v>
      </c>
      <c r="R535" s="32">
        <f>IFERROR(VLOOKUP(B535,PlayerStats!$B$1:$Z$999,MATCH("xAG",PlayerStats!$B$2:$Z$2,0),0),0)</f>
        <v>0</v>
      </c>
      <c r="S535" s="32">
        <f>IFERROR(VLOOKUP(C535,PlayerStats!$B$1:$Z$999,MATCH("xAG",PlayerStats!$B$2:$Z$2,0),0),0)</f>
        <v>0</v>
      </c>
      <c r="T535" s="32">
        <f>IFERROR(VLOOKUP(D535,PlayerStats!$B$1:$Z$999,MATCH("xAG",PlayerStats!$B$2:$Z$2,0),0),0)</f>
        <v>0</v>
      </c>
      <c r="U535" s="40">
        <f t="shared" si="34"/>
        <v>0</v>
      </c>
      <c r="V535" s="42" t="str">
        <f t="shared" si="35"/>
        <v/>
      </c>
      <c r="X535" s="43" t="str">
        <f>API!M535&amp;" "&amp;API!V535</f>
        <v>Harry Toffolo</v>
      </c>
      <c r="Y535" s="43">
        <f>API!AC535</f>
        <v>0</v>
      </c>
    </row>
    <row r="536" spans="1:25">
      <c r="A536" s="32" t="str">
        <f>IF([1]FINAL!A536=0,"",[1]FINAL!A536)</f>
        <v/>
      </c>
      <c r="B536" s="32" t="str">
        <f>IF([1]FINAL!B536=0,"",[1]FINAL!B536)</f>
        <v/>
      </c>
      <c r="C536" s="32" t="str">
        <f>IF([1]FINAL!C536=0,"",[1]FINAL!C536)</f>
        <v/>
      </c>
      <c r="D536" s="32" t="str">
        <f>IF([1]FINAL!D536=0,"",[1]FINAL!D536)</f>
        <v/>
      </c>
      <c r="E536" s="43">
        <f>[1]FINAL!M536</f>
        <v>0</v>
      </c>
      <c r="F536" s="44" t="str">
        <f>IFERROR(VLOOKUP($E536,Table2!$B$1:$C$21,MATCH("MP",Table2!$B$1:$C$1,0),0),"")</f>
        <v/>
      </c>
      <c r="G536" s="33">
        <f>IFERROR(VLOOKUP(A536,PlayingTime!$B$1:$Z$999,MATCH("Min",PlayingTime!$B$2:$Z$2,0),0),0)</f>
        <v>0</v>
      </c>
      <c r="H536" s="33">
        <f>IFERROR(VLOOKUP(B536,PlayingTime!$B$1:$Z$999,MATCH("Min",PlayingTime!$B$2:$Z$2,0),0),0)</f>
        <v>0</v>
      </c>
      <c r="I536" s="33">
        <f>IFERROR(VLOOKUP(C536,PlayingTime!$B$1:$Z$999,MATCH("Min",PlayingTime!$B$2:$Z$2,0),0),0)</f>
        <v>0</v>
      </c>
      <c r="J536" s="33">
        <f>IFERROR(VLOOKUP(D536,PlayingTime!$B$1:$Z$999,MATCH("Min",PlayingTime!$B$2:$Z$2,0),0),0)</f>
        <v>0</v>
      </c>
      <c r="K536" s="38">
        <f t="shared" si="32"/>
        <v>0</v>
      </c>
      <c r="L536" s="32">
        <f>IFERROR(VLOOKUP(A536,PlayerStats!$B$1:$Z$999,MATCH("xG",PlayerStats!$B$2:$Z$2,0),0),0)</f>
        <v>0</v>
      </c>
      <c r="M536" s="32">
        <f>IFERROR(VLOOKUP(B536,PlayerStats!$B$1:$Z$999,MATCH("xG",PlayerStats!$B$2:$Z$2,0),0),0)</f>
        <v>0</v>
      </c>
      <c r="N536" s="32">
        <f>IFERROR(VLOOKUP(C536,PlayerStats!$B$1:$Z$999,MATCH("xG",PlayerStats!$B$2:$Z$2,0),0),0)</f>
        <v>0</v>
      </c>
      <c r="O536" s="32">
        <f>IFERROR(VLOOKUP(D536,PlayerStats!$B$1:$Z$999,MATCH("xG",PlayerStats!$B$2:$Z$2,0),0),0)</f>
        <v>0</v>
      </c>
      <c r="P536" s="40">
        <f t="shared" si="33"/>
        <v>0</v>
      </c>
      <c r="Q536" s="32">
        <f>IFERROR(VLOOKUP(A536,PlayerStats!$B$1:$Z$999,MATCH("xAG",PlayerStats!$B$2:$Z$2,0),0),0)</f>
        <v>0</v>
      </c>
      <c r="R536" s="32">
        <f>IFERROR(VLOOKUP(B536,PlayerStats!$B$1:$Z$999,MATCH("xAG",PlayerStats!$B$2:$Z$2,0),0),0)</f>
        <v>0</v>
      </c>
      <c r="S536" s="32">
        <f>IFERROR(VLOOKUP(C536,PlayerStats!$B$1:$Z$999,MATCH("xAG",PlayerStats!$B$2:$Z$2,0),0),0)</f>
        <v>0</v>
      </c>
      <c r="T536" s="32">
        <f>IFERROR(VLOOKUP(D536,PlayerStats!$B$1:$Z$999,MATCH("xAG",PlayerStats!$B$2:$Z$2,0),0),0)</f>
        <v>0</v>
      </c>
      <c r="U536" s="40">
        <f t="shared" si="34"/>
        <v>0</v>
      </c>
      <c r="V536" s="42" t="str">
        <f t="shared" si="35"/>
        <v/>
      </c>
      <c r="X536" s="43" t="str">
        <f>API!M536&amp;" "&amp;API!V536</f>
        <v>Hwang Ui-jo</v>
      </c>
      <c r="Y536" s="43">
        <f>API!AC536</f>
        <v>0</v>
      </c>
    </row>
    <row r="537" spans="1:25">
      <c r="A537" s="32" t="str">
        <f>IF([1]FINAL!A537=0,"",[1]FINAL!A537)</f>
        <v/>
      </c>
      <c r="B537" s="32" t="str">
        <f>IF([1]FINAL!B537=0,"",[1]FINAL!B537)</f>
        <v/>
      </c>
      <c r="C537" s="32" t="str">
        <f>IF([1]FINAL!C537=0,"",[1]FINAL!C537)</f>
        <v/>
      </c>
      <c r="D537" s="32" t="str">
        <f>IF([1]FINAL!D537=0,"",[1]FINAL!D537)</f>
        <v/>
      </c>
      <c r="E537" s="43">
        <f>[1]FINAL!M537</f>
        <v>0</v>
      </c>
      <c r="F537" s="44" t="str">
        <f>IFERROR(VLOOKUP($E537,Table2!$B$1:$C$21,MATCH("MP",Table2!$B$1:$C$1,0),0),"")</f>
        <v/>
      </c>
      <c r="G537" s="33">
        <f>IFERROR(VLOOKUP(A537,PlayingTime!$B$1:$Z$999,MATCH("Min",PlayingTime!$B$2:$Z$2,0),0),0)</f>
        <v>0</v>
      </c>
      <c r="H537" s="33">
        <f>IFERROR(VLOOKUP(B537,PlayingTime!$B$1:$Z$999,MATCH("Min",PlayingTime!$B$2:$Z$2,0),0),0)</f>
        <v>0</v>
      </c>
      <c r="I537" s="33">
        <f>IFERROR(VLOOKUP(C537,PlayingTime!$B$1:$Z$999,MATCH("Min",PlayingTime!$B$2:$Z$2,0),0),0)</f>
        <v>0</v>
      </c>
      <c r="J537" s="33">
        <f>IFERROR(VLOOKUP(D537,PlayingTime!$B$1:$Z$999,MATCH("Min",PlayingTime!$B$2:$Z$2,0),0),0)</f>
        <v>0</v>
      </c>
      <c r="K537" s="38">
        <f t="shared" si="32"/>
        <v>0</v>
      </c>
      <c r="L537" s="32">
        <f>IFERROR(VLOOKUP(A537,PlayerStats!$B$1:$Z$999,MATCH("xG",PlayerStats!$B$2:$Z$2,0),0),0)</f>
        <v>0</v>
      </c>
      <c r="M537" s="32">
        <f>IFERROR(VLOOKUP(B537,PlayerStats!$B$1:$Z$999,MATCH("xG",PlayerStats!$B$2:$Z$2,0),0),0)</f>
        <v>0</v>
      </c>
      <c r="N537" s="32">
        <f>IFERROR(VLOOKUP(C537,PlayerStats!$B$1:$Z$999,MATCH("xG",PlayerStats!$B$2:$Z$2,0),0),0)</f>
        <v>0</v>
      </c>
      <c r="O537" s="32">
        <f>IFERROR(VLOOKUP(D537,PlayerStats!$B$1:$Z$999,MATCH("xG",PlayerStats!$B$2:$Z$2,0),0),0)</f>
        <v>0</v>
      </c>
      <c r="P537" s="40">
        <f t="shared" si="33"/>
        <v>0</v>
      </c>
      <c r="Q537" s="32">
        <f>IFERROR(VLOOKUP(A537,PlayerStats!$B$1:$Z$999,MATCH("xAG",PlayerStats!$B$2:$Z$2,0),0),0)</f>
        <v>0</v>
      </c>
      <c r="R537" s="32">
        <f>IFERROR(VLOOKUP(B537,PlayerStats!$B$1:$Z$999,MATCH("xAG",PlayerStats!$B$2:$Z$2,0),0),0)</f>
        <v>0</v>
      </c>
      <c r="S537" s="32">
        <f>IFERROR(VLOOKUP(C537,PlayerStats!$B$1:$Z$999,MATCH("xAG",PlayerStats!$B$2:$Z$2,0),0),0)</f>
        <v>0</v>
      </c>
      <c r="T537" s="32">
        <f>IFERROR(VLOOKUP(D537,PlayerStats!$B$1:$Z$999,MATCH("xAG",PlayerStats!$B$2:$Z$2,0),0),0)</f>
        <v>0</v>
      </c>
      <c r="U537" s="40">
        <f t="shared" si="34"/>
        <v>0</v>
      </c>
      <c r="V537" s="42" t="str">
        <f t="shared" si="35"/>
        <v/>
      </c>
      <c r="X537" s="43" t="str">
        <f>API!M537&amp;" "&amp;API!V537</f>
        <v>Neco Williams</v>
      </c>
      <c r="Y537" s="43">
        <f>API!AC537</f>
        <v>1</v>
      </c>
    </row>
    <row r="538" spans="1:25">
      <c r="A538" s="32" t="str">
        <f>IF([1]FINAL!A538=0,"",[1]FINAL!A538)</f>
        <v/>
      </c>
      <c r="B538" s="32" t="str">
        <f>IF([1]FINAL!B538=0,"",[1]FINAL!B538)</f>
        <v/>
      </c>
      <c r="C538" s="32" t="str">
        <f>IF([1]FINAL!C538=0,"",[1]FINAL!C538)</f>
        <v/>
      </c>
      <c r="D538" s="32" t="str">
        <f>IF([1]FINAL!D538=0,"",[1]FINAL!D538)</f>
        <v/>
      </c>
      <c r="E538" s="43">
        <f>[1]FINAL!M538</f>
        <v>0</v>
      </c>
      <c r="F538" s="44" t="str">
        <f>IFERROR(VLOOKUP($E538,Table2!$B$1:$C$21,MATCH("MP",Table2!$B$1:$C$1,0),0),"")</f>
        <v/>
      </c>
      <c r="G538" s="33">
        <f>IFERROR(VLOOKUP(A538,PlayingTime!$B$1:$Z$999,MATCH("Min",PlayingTime!$B$2:$Z$2,0),0),0)</f>
        <v>0</v>
      </c>
      <c r="H538" s="33">
        <f>IFERROR(VLOOKUP(B538,PlayingTime!$B$1:$Z$999,MATCH("Min",PlayingTime!$B$2:$Z$2,0),0),0)</f>
        <v>0</v>
      </c>
      <c r="I538" s="33">
        <f>IFERROR(VLOOKUP(C538,PlayingTime!$B$1:$Z$999,MATCH("Min",PlayingTime!$B$2:$Z$2,0),0),0)</f>
        <v>0</v>
      </c>
      <c r="J538" s="33">
        <f>IFERROR(VLOOKUP(D538,PlayingTime!$B$1:$Z$999,MATCH("Min",PlayingTime!$B$2:$Z$2,0),0),0)</f>
        <v>0</v>
      </c>
      <c r="K538" s="38">
        <f t="shared" si="32"/>
        <v>0</v>
      </c>
      <c r="L538" s="32">
        <f>IFERROR(VLOOKUP(A538,PlayerStats!$B$1:$Z$999,MATCH("xG",PlayerStats!$B$2:$Z$2,0),0),0)</f>
        <v>0</v>
      </c>
      <c r="M538" s="32">
        <f>IFERROR(VLOOKUP(B538,PlayerStats!$B$1:$Z$999,MATCH("xG",PlayerStats!$B$2:$Z$2,0),0),0)</f>
        <v>0</v>
      </c>
      <c r="N538" s="32">
        <f>IFERROR(VLOOKUP(C538,PlayerStats!$B$1:$Z$999,MATCH("xG",PlayerStats!$B$2:$Z$2,0),0),0)</f>
        <v>0</v>
      </c>
      <c r="O538" s="32">
        <f>IFERROR(VLOOKUP(D538,PlayerStats!$B$1:$Z$999,MATCH("xG",PlayerStats!$B$2:$Z$2,0),0),0)</f>
        <v>0</v>
      </c>
      <c r="P538" s="40">
        <f t="shared" si="33"/>
        <v>0</v>
      </c>
      <c r="Q538" s="32">
        <f>IFERROR(VLOOKUP(A538,PlayerStats!$B$1:$Z$999,MATCH("xAG",PlayerStats!$B$2:$Z$2,0),0),0)</f>
        <v>0</v>
      </c>
      <c r="R538" s="32">
        <f>IFERROR(VLOOKUP(B538,PlayerStats!$B$1:$Z$999,MATCH("xAG",PlayerStats!$B$2:$Z$2,0),0),0)</f>
        <v>0</v>
      </c>
      <c r="S538" s="32">
        <f>IFERROR(VLOOKUP(C538,PlayerStats!$B$1:$Z$999,MATCH("xAG",PlayerStats!$B$2:$Z$2,0),0),0)</f>
        <v>0</v>
      </c>
      <c r="T538" s="32">
        <f>IFERROR(VLOOKUP(D538,PlayerStats!$B$1:$Z$999,MATCH("xAG",PlayerStats!$B$2:$Z$2,0),0),0)</f>
        <v>0</v>
      </c>
      <c r="U538" s="40">
        <f t="shared" si="34"/>
        <v>0</v>
      </c>
      <c r="V538" s="42" t="str">
        <f t="shared" si="35"/>
        <v/>
      </c>
      <c r="X538" s="43" t="str">
        <f>API!M538&amp;" "&amp;API!V538</f>
        <v>Chris Wood</v>
      </c>
      <c r="Y538" s="43">
        <f>API!AC538</f>
        <v>1</v>
      </c>
    </row>
    <row r="539" spans="1:25">
      <c r="A539" s="32" t="str">
        <f>IF([1]FINAL!A539=0,"",[1]FINAL!A539)</f>
        <v/>
      </c>
      <c r="B539" s="32" t="str">
        <f>IF([1]FINAL!B539=0,"",[1]FINAL!B539)</f>
        <v/>
      </c>
      <c r="C539" s="32" t="str">
        <f>IF([1]FINAL!C539=0,"",[1]FINAL!C539)</f>
        <v/>
      </c>
      <c r="D539" s="32" t="str">
        <f>IF([1]FINAL!D539=0,"",[1]FINAL!D539)</f>
        <v/>
      </c>
      <c r="E539" s="43">
        <f>[1]FINAL!M539</f>
        <v>0</v>
      </c>
      <c r="F539" s="44" t="str">
        <f>IFERROR(VLOOKUP($E539,Table2!$B$1:$C$21,MATCH("MP",Table2!$B$1:$C$1,0),0),"")</f>
        <v/>
      </c>
      <c r="G539" s="33">
        <f>IFERROR(VLOOKUP(A539,PlayingTime!$B$1:$Z$999,MATCH("Min",PlayingTime!$B$2:$Z$2,0),0),0)</f>
        <v>0</v>
      </c>
      <c r="H539" s="33">
        <f>IFERROR(VLOOKUP(B539,PlayingTime!$B$1:$Z$999,MATCH("Min",PlayingTime!$B$2:$Z$2,0),0),0)</f>
        <v>0</v>
      </c>
      <c r="I539" s="33">
        <f>IFERROR(VLOOKUP(C539,PlayingTime!$B$1:$Z$999,MATCH("Min",PlayingTime!$B$2:$Z$2,0),0),0)</f>
        <v>0</v>
      </c>
      <c r="J539" s="33">
        <f>IFERROR(VLOOKUP(D539,PlayingTime!$B$1:$Z$999,MATCH("Min",PlayingTime!$B$2:$Z$2,0),0),0)</f>
        <v>0</v>
      </c>
      <c r="K539" s="38">
        <f t="shared" si="32"/>
        <v>0</v>
      </c>
      <c r="L539" s="32">
        <f>IFERROR(VLOOKUP(A539,PlayerStats!$B$1:$Z$999,MATCH("xG",PlayerStats!$B$2:$Z$2,0),0),0)</f>
        <v>0</v>
      </c>
      <c r="M539" s="32">
        <f>IFERROR(VLOOKUP(B539,PlayerStats!$B$1:$Z$999,MATCH("xG",PlayerStats!$B$2:$Z$2,0),0),0)</f>
        <v>0</v>
      </c>
      <c r="N539" s="32">
        <f>IFERROR(VLOOKUP(C539,PlayerStats!$B$1:$Z$999,MATCH("xG",PlayerStats!$B$2:$Z$2,0),0),0)</f>
        <v>0</v>
      </c>
      <c r="O539" s="32">
        <f>IFERROR(VLOOKUP(D539,PlayerStats!$B$1:$Z$999,MATCH("xG",PlayerStats!$B$2:$Z$2,0),0),0)</f>
        <v>0</v>
      </c>
      <c r="P539" s="40">
        <f t="shared" si="33"/>
        <v>0</v>
      </c>
      <c r="Q539" s="32">
        <f>IFERROR(VLOOKUP(A539,PlayerStats!$B$1:$Z$999,MATCH("xAG",PlayerStats!$B$2:$Z$2,0),0),0)</f>
        <v>0</v>
      </c>
      <c r="R539" s="32">
        <f>IFERROR(VLOOKUP(B539,PlayerStats!$B$1:$Z$999,MATCH("xAG",PlayerStats!$B$2:$Z$2,0),0),0)</f>
        <v>0</v>
      </c>
      <c r="S539" s="32">
        <f>IFERROR(VLOOKUP(C539,PlayerStats!$B$1:$Z$999,MATCH("xAG",PlayerStats!$B$2:$Z$2,0),0),0)</f>
        <v>0</v>
      </c>
      <c r="T539" s="32">
        <f>IFERROR(VLOOKUP(D539,PlayerStats!$B$1:$Z$999,MATCH("xAG",PlayerStats!$B$2:$Z$2,0),0),0)</f>
        <v>0</v>
      </c>
      <c r="U539" s="40">
        <f t="shared" si="34"/>
        <v>0</v>
      </c>
      <c r="V539" s="42" t="str">
        <f t="shared" si="35"/>
        <v/>
      </c>
      <c r="X539" s="43" t="str">
        <f>API!M539&amp;" "&amp;API!V539</f>
        <v>Joe Worrall</v>
      </c>
      <c r="Y539" s="43">
        <f>API!AC539</f>
        <v>1</v>
      </c>
    </row>
    <row r="540" spans="1:25">
      <c r="A540" s="32" t="str">
        <f>IF([1]FINAL!A540=0,"",[1]FINAL!A540)</f>
        <v/>
      </c>
      <c r="B540" s="32" t="str">
        <f>IF([1]FINAL!B540=0,"",[1]FINAL!B540)</f>
        <v/>
      </c>
      <c r="C540" s="32" t="str">
        <f>IF([1]FINAL!C540=0,"",[1]FINAL!C540)</f>
        <v/>
      </c>
      <c r="D540" s="32" t="str">
        <f>IF([1]FINAL!D540=0,"",[1]FINAL!D540)</f>
        <v/>
      </c>
      <c r="E540" s="43">
        <f>[1]FINAL!M540</f>
        <v>0</v>
      </c>
      <c r="F540" s="44" t="str">
        <f>IFERROR(VLOOKUP($E540,Table2!$B$1:$C$21,MATCH("MP",Table2!$B$1:$C$1,0),0),"")</f>
        <v/>
      </c>
      <c r="G540" s="33">
        <f>IFERROR(VLOOKUP(A540,PlayingTime!$B$1:$Z$999,MATCH("Min",PlayingTime!$B$2:$Z$2,0),0),0)</f>
        <v>0</v>
      </c>
      <c r="H540" s="33">
        <f>IFERROR(VLOOKUP(B540,PlayingTime!$B$1:$Z$999,MATCH("Min",PlayingTime!$B$2:$Z$2,0),0),0)</f>
        <v>0</v>
      </c>
      <c r="I540" s="33">
        <f>IFERROR(VLOOKUP(C540,PlayingTime!$B$1:$Z$999,MATCH("Min",PlayingTime!$B$2:$Z$2,0),0),0)</f>
        <v>0</v>
      </c>
      <c r="J540" s="33">
        <f>IFERROR(VLOOKUP(D540,PlayingTime!$B$1:$Z$999,MATCH("Min",PlayingTime!$B$2:$Z$2,0),0),0)</f>
        <v>0</v>
      </c>
      <c r="K540" s="38">
        <f t="shared" si="32"/>
        <v>0</v>
      </c>
      <c r="L540" s="32">
        <f>IFERROR(VLOOKUP(A540,PlayerStats!$B$1:$Z$999,MATCH("xG",PlayerStats!$B$2:$Z$2,0),0),0)</f>
        <v>0</v>
      </c>
      <c r="M540" s="32">
        <f>IFERROR(VLOOKUP(B540,PlayerStats!$B$1:$Z$999,MATCH("xG",PlayerStats!$B$2:$Z$2,0),0),0)</f>
        <v>0</v>
      </c>
      <c r="N540" s="32">
        <f>IFERROR(VLOOKUP(C540,PlayerStats!$B$1:$Z$999,MATCH("xG",PlayerStats!$B$2:$Z$2,0),0),0)</f>
        <v>0</v>
      </c>
      <c r="O540" s="32">
        <f>IFERROR(VLOOKUP(D540,PlayerStats!$B$1:$Z$999,MATCH("xG",PlayerStats!$B$2:$Z$2,0),0),0)</f>
        <v>0</v>
      </c>
      <c r="P540" s="40">
        <f t="shared" si="33"/>
        <v>0</v>
      </c>
      <c r="Q540" s="32">
        <f>IFERROR(VLOOKUP(A540,PlayerStats!$B$1:$Z$999,MATCH("xAG",PlayerStats!$B$2:$Z$2,0),0),0)</f>
        <v>0</v>
      </c>
      <c r="R540" s="32">
        <f>IFERROR(VLOOKUP(B540,PlayerStats!$B$1:$Z$999,MATCH("xAG",PlayerStats!$B$2:$Z$2,0),0),0)</f>
        <v>0</v>
      </c>
      <c r="S540" s="32">
        <f>IFERROR(VLOOKUP(C540,PlayerStats!$B$1:$Z$999,MATCH("xAG",PlayerStats!$B$2:$Z$2,0),0),0)</f>
        <v>0</v>
      </c>
      <c r="T540" s="32">
        <f>IFERROR(VLOOKUP(D540,PlayerStats!$B$1:$Z$999,MATCH("xAG",PlayerStats!$B$2:$Z$2,0),0),0)</f>
        <v>0</v>
      </c>
      <c r="U540" s="40">
        <f t="shared" si="34"/>
        <v>0</v>
      </c>
      <c r="V540" s="42" t="str">
        <f t="shared" si="35"/>
        <v/>
      </c>
      <c r="X540" s="43" t="str">
        <f>API!M540&amp;" "&amp;API!V540</f>
        <v>Ryan Yates</v>
      </c>
      <c r="Y540" s="43">
        <f>API!AC540</f>
        <v>2</v>
      </c>
    </row>
    <row r="541" spans="1:25">
      <c r="A541" s="32" t="str">
        <f>IF([1]FINAL!A541=0,"",[1]FINAL!A541)</f>
        <v/>
      </c>
      <c r="B541" s="32" t="str">
        <f>IF([1]FINAL!B541=0,"",[1]FINAL!B541)</f>
        <v/>
      </c>
      <c r="C541" s="32" t="str">
        <f>IF([1]FINAL!C541=0,"",[1]FINAL!C541)</f>
        <v/>
      </c>
      <c r="D541" s="32" t="str">
        <f>IF([1]FINAL!D541=0,"",[1]FINAL!D541)</f>
        <v/>
      </c>
      <c r="E541" s="43">
        <f>[1]FINAL!M541</f>
        <v>0</v>
      </c>
      <c r="F541" s="44" t="str">
        <f>IFERROR(VLOOKUP($E541,Table2!$B$1:$C$21,MATCH("MP",Table2!$B$1:$C$1,0),0),"")</f>
        <v/>
      </c>
      <c r="G541" s="33">
        <f>IFERROR(VLOOKUP(A541,PlayingTime!$B$1:$Z$999,MATCH("Min",PlayingTime!$B$2:$Z$2,0),0),0)</f>
        <v>0</v>
      </c>
      <c r="H541" s="33">
        <f>IFERROR(VLOOKUP(B541,PlayingTime!$B$1:$Z$999,MATCH("Min",PlayingTime!$B$2:$Z$2,0),0),0)</f>
        <v>0</v>
      </c>
      <c r="I541" s="33">
        <f>IFERROR(VLOOKUP(C541,PlayingTime!$B$1:$Z$999,MATCH("Min",PlayingTime!$B$2:$Z$2,0),0),0)</f>
        <v>0</v>
      </c>
      <c r="J541" s="33">
        <f>IFERROR(VLOOKUP(D541,PlayingTime!$B$1:$Z$999,MATCH("Min",PlayingTime!$B$2:$Z$2,0),0),0)</f>
        <v>0</v>
      </c>
      <c r="K541" s="38">
        <f t="shared" si="32"/>
        <v>0</v>
      </c>
      <c r="L541" s="32">
        <f>IFERROR(VLOOKUP(A541,PlayerStats!$B$1:$Z$999,MATCH("xG",PlayerStats!$B$2:$Z$2,0),0),0)</f>
        <v>0</v>
      </c>
      <c r="M541" s="32">
        <f>IFERROR(VLOOKUP(B541,PlayerStats!$B$1:$Z$999,MATCH("xG",PlayerStats!$B$2:$Z$2,0),0),0)</f>
        <v>0</v>
      </c>
      <c r="N541" s="32">
        <f>IFERROR(VLOOKUP(C541,PlayerStats!$B$1:$Z$999,MATCH("xG",PlayerStats!$B$2:$Z$2,0),0),0)</f>
        <v>0</v>
      </c>
      <c r="O541" s="32">
        <f>IFERROR(VLOOKUP(D541,PlayerStats!$B$1:$Z$999,MATCH("xG",PlayerStats!$B$2:$Z$2,0),0),0)</f>
        <v>0</v>
      </c>
      <c r="P541" s="40">
        <f t="shared" si="33"/>
        <v>0</v>
      </c>
      <c r="Q541" s="32">
        <f>IFERROR(VLOOKUP(A541,PlayerStats!$B$1:$Z$999,MATCH("xAG",PlayerStats!$B$2:$Z$2,0),0),0)</f>
        <v>0</v>
      </c>
      <c r="R541" s="32">
        <f>IFERROR(VLOOKUP(B541,PlayerStats!$B$1:$Z$999,MATCH("xAG",PlayerStats!$B$2:$Z$2,0),0),0)</f>
        <v>0</v>
      </c>
      <c r="S541" s="32">
        <f>IFERROR(VLOOKUP(C541,PlayerStats!$B$1:$Z$999,MATCH("xAG",PlayerStats!$B$2:$Z$2,0),0),0)</f>
        <v>0</v>
      </c>
      <c r="T541" s="32">
        <f>IFERROR(VLOOKUP(D541,PlayerStats!$B$1:$Z$999,MATCH("xAG",PlayerStats!$B$2:$Z$2,0),0),0)</f>
        <v>0</v>
      </c>
      <c r="U541" s="40">
        <f t="shared" si="34"/>
        <v>0</v>
      </c>
      <c r="V541" s="42" t="str">
        <f t="shared" si="35"/>
        <v/>
      </c>
      <c r="X541" s="43" t="str">
        <f>API!M541&amp;" "&amp;API!V541</f>
        <v>Olu Aina</v>
      </c>
      <c r="Y541" s="43">
        <f>API!AC541</f>
        <v>0</v>
      </c>
    </row>
    <row r="542" spans="1:25">
      <c r="A542" s="32" t="str">
        <f>IF([1]FINAL!A542=0,"",[1]FINAL!A542)</f>
        <v/>
      </c>
      <c r="B542" s="32" t="str">
        <f>IF([1]FINAL!B542=0,"",[1]FINAL!B542)</f>
        <v/>
      </c>
      <c r="C542" s="32" t="str">
        <f>IF([1]FINAL!C542=0,"",[1]FINAL!C542)</f>
        <v/>
      </c>
      <c r="D542" s="32" t="str">
        <f>IF([1]FINAL!D542=0,"",[1]FINAL!D542)</f>
        <v/>
      </c>
      <c r="E542" s="43">
        <f>[1]FINAL!M542</f>
        <v>0</v>
      </c>
      <c r="F542" s="44" t="str">
        <f>IFERROR(VLOOKUP($E542,Table2!$B$1:$C$21,MATCH("MP",Table2!$B$1:$C$1,0),0),"")</f>
        <v/>
      </c>
      <c r="G542" s="33">
        <f>IFERROR(VLOOKUP(A542,PlayingTime!$B$1:$Z$999,MATCH("Min",PlayingTime!$B$2:$Z$2,0),0),0)</f>
        <v>0</v>
      </c>
      <c r="H542" s="33">
        <f>IFERROR(VLOOKUP(B542,PlayingTime!$B$1:$Z$999,MATCH("Min",PlayingTime!$B$2:$Z$2,0),0),0)</f>
        <v>0</v>
      </c>
      <c r="I542" s="33">
        <f>IFERROR(VLOOKUP(C542,PlayingTime!$B$1:$Z$999,MATCH("Min",PlayingTime!$B$2:$Z$2,0),0),0)</f>
        <v>0</v>
      </c>
      <c r="J542" s="33">
        <f>IFERROR(VLOOKUP(D542,PlayingTime!$B$1:$Z$999,MATCH("Min",PlayingTime!$B$2:$Z$2,0),0),0)</f>
        <v>0</v>
      </c>
      <c r="K542" s="38">
        <f t="shared" si="32"/>
        <v>0</v>
      </c>
      <c r="L542" s="32">
        <f>IFERROR(VLOOKUP(A542,PlayerStats!$B$1:$Z$999,MATCH("xG",PlayerStats!$B$2:$Z$2,0),0),0)</f>
        <v>0</v>
      </c>
      <c r="M542" s="32">
        <f>IFERROR(VLOOKUP(B542,PlayerStats!$B$1:$Z$999,MATCH("xG",PlayerStats!$B$2:$Z$2,0),0),0)</f>
        <v>0</v>
      </c>
      <c r="N542" s="32">
        <f>IFERROR(VLOOKUP(C542,PlayerStats!$B$1:$Z$999,MATCH("xG",PlayerStats!$B$2:$Z$2,0),0),0)</f>
        <v>0</v>
      </c>
      <c r="O542" s="32">
        <f>IFERROR(VLOOKUP(D542,PlayerStats!$B$1:$Z$999,MATCH("xG",PlayerStats!$B$2:$Z$2,0),0),0)</f>
        <v>0</v>
      </c>
      <c r="P542" s="40">
        <f t="shared" si="33"/>
        <v>0</v>
      </c>
      <c r="Q542" s="32">
        <f>IFERROR(VLOOKUP(A542,PlayerStats!$B$1:$Z$999,MATCH("xAG",PlayerStats!$B$2:$Z$2,0),0),0)</f>
        <v>0</v>
      </c>
      <c r="R542" s="32">
        <f>IFERROR(VLOOKUP(B542,PlayerStats!$B$1:$Z$999,MATCH("xAG",PlayerStats!$B$2:$Z$2,0),0),0)</f>
        <v>0</v>
      </c>
      <c r="S542" s="32">
        <f>IFERROR(VLOOKUP(C542,PlayerStats!$B$1:$Z$999,MATCH("xAG",PlayerStats!$B$2:$Z$2,0),0),0)</f>
        <v>0</v>
      </c>
      <c r="T542" s="32">
        <f>IFERROR(VLOOKUP(D542,PlayerStats!$B$1:$Z$999,MATCH("xAG",PlayerStats!$B$2:$Z$2,0),0),0)</f>
        <v>0</v>
      </c>
      <c r="U542" s="40">
        <f t="shared" si="34"/>
        <v>0</v>
      </c>
      <c r="V542" s="42" t="str">
        <f t="shared" si="35"/>
        <v/>
      </c>
      <c r="X542" s="43" t="str">
        <f>API!M542&amp;" "&amp;API!V542</f>
        <v>George Shelvey</v>
      </c>
      <c r="Y542" s="43">
        <f>API!AC542</f>
        <v>0</v>
      </c>
    </row>
    <row r="543" spans="1:25">
      <c r="A543" s="32" t="str">
        <f>IF([1]FINAL!A543=0,"",[1]FINAL!A543)</f>
        <v/>
      </c>
      <c r="B543" s="32" t="str">
        <f>IF([1]FINAL!B543=0,"",[1]FINAL!B543)</f>
        <v/>
      </c>
      <c r="C543" s="32" t="str">
        <f>IF([1]FINAL!C543=0,"",[1]FINAL!C543)</f>
        <v/>
      </c>
      <c r="D543" s="32" t="str">
        <f>IF([1]FINAL!D543=0,"",[1]FINAL!D543)</f>
        <v/>
      </c>
      <c r="E543" s="43">
        <f>[1]FINAL!M543</f>
        <v>0</v>
      </c>
      <c r="F543" s="44" t="str">
        <f>IFERROR(VLOOKUP($E543,Table2!$B$1:$C$21,MATCH("MP",Table2!$B$1:$C$1,0),0),"")</f>
        <v/>
      </c>
      <c r="G543" s="33">
        <f>IFERROR(VLOOKUP(A543,PlayingTime!$B$1:$Z$999,MATCH("Min",PlayingTime!$B$2:$Z$2,0),0),0)</f>
        <v>0</v>
      </c>
      <c r="H543" s="33">
        <f>IFERROR(VLOOKUP(B543,PlayingTime!$B$1:$Z$999,MATCH("Min",PlayingTime!$B$2:$Z$2,0),0),0)</f>
        <v>0</v>
      </c>
      <c r="I543" s="33">
        <f>IFERROR(VLOOKUP(C543,PlayingTime!$B$1:$Z$999,MATCH("Min",PlayingTime!$B$2:$Z$2,0),0),0)</f>
        <v>0</v>
      </c>
      <c r="J543" s="33">
        <f>IFERROR(VLOOKUP(D543,PlayingTime!$B$1:$Z$999,MATCH("Min",PlayingTime!$B$2:$Z$2,0),0),0)</f>
        <v>0</v>
      </c>
      <c r="K543" s="38">
        <f t="shared" si="32"/>
        <v>0</v>
      </c>
      <c r="L543" s="32">
        <f>IFERROR(VLOOKUP(A543,PlayerStats!$B$1:$Z$999,MATCH("xG",PlayerStats!$B$2:$Z$2,0),0),0)</f>
        <v>0</v>
      </c>
      <c r="M543" s="32">
        <f>IFERROR(VLOOKUP(B543,PlayerStats!$B$1:$Z$999,MATCH("xG",PlayerStats!$B$2:$Z$2,0),0),0)</f>
        <v>0</v>
      </c>
      <c r="N543" s="32">
        <f>IFERROR(VLOOKUP(C543,PlayerStats!$B$1:$Z$999,MATCH("xG",PlayerStats!$B$2:$Z$2,0),0),0)</f>
        <v>0</v>
      </c>
      <c r="O543" s="32">
        <f>IFERROR(VLOOKUP(D543,PlayerStats!$B$1:$Z$999,MATCH("xG",PlayerStats!$B$2:$Z$2,0),0),0)</f>
        <v>0</v>
      </c>
      <c r="P543" s="40">
        <f t="shared" si="33"/>
        <v>0</v>
      </c>
      <c r="Q543" s="32">
        <f>IFERROR(VLOOKUP(A543,PlayerStats!$B$1:$Z$999,MATCH("xAG",PlayerStats!$B$2:$Z$2,0),0),0)</f>
        <v>0</v>
      </c>
      <c r="R543" s="32">
        <f>IFERROR(VLOOKUP(B543,PlayerStats!$B$1:$Z$999,MATCH("xAG",PlayerStats!$B$2:$Z$2,0),0),0)</f>
        <v>0</v>
      </c>
      <c r="S543" s="32">
        <f>IFERROR(VLOOKUP(C543,PlayerStats!$B$1:$Z$999,MATCH("xAG",PlayerStats!$B$2:$Z$2,0),0),0)</f>
        <v>0</v>
      </c>
      <c r="T543" s="32">
        <f>IFERROR(VLOOKUP(D543,PlayerStats!$B$1:$Z$999,MATCH("xAG",PlayerStats!$B$2:$Z$2,0),0),0)</f>
        <v>0</v>
      </c>
      <c r="U543" s="40">
        <f t="shared" si="34"/>
        <v>0</v>
      </c>
      <c r="V543" s="42" t="str">
        <f t="shared" si="35"/>
        <v/>
      </c>
      <c r="X543" s="43" t="str">
        <f>API!M543&amp;" "&amp;API!V543</f>
        <v>Josh Powell</v>
      </c>
      <c r="Y543" s="43">
        <f>API!AC543</f>
        <v>0</v>
      </c>
    </row>
    <row r="544" spans="1:25">
      <c r="A544" s="32" t="str">
        <f>IF([1]FINAL!A544=0,"",[1]FINAL!A544)</f>
        <v/>
      </c>
      <c r="B544" s="32" t="str">
        <f>IF([1]FINAL!B544=0,"",[1]FINAL!B544)</f>
        <v/>
      </c>
      <c r="C544" s="32" t="str">
        <f>IF([1]FINAL!C544=0,"",[1]FINAL!C544)</f>
        <v/>
      </c>
      <c r="D544" s="32" t="str">
        <f>IF([1]FINAL!D544=0,"",[1]FINAL!D544)</f>
        <v/>
      </c>
      <c r="E544" s="43">
        <f>[1]FINAL!M544</f>
        <v>0</v>
      </c>
      <c r="F544" s="44" t="str">
        <f>IFERROR(VLOOKUP($E544,Table2!$B$1:$C$21,MATCH("MP",Table2!$B$1:$C$1,0),0),"")</f>
        <v/>
      </c>
      <c r="G544" s="33">
        <f>IFERROR(VLOOKUP(A544,PlayingTime!$B$1:$Z$999,MATCH("Min",PlayingTime!$B$2:$Z$2,0),0),0)</f>
        <v>0</v>
      </c>
      <c r="H544" s="33">
        <f>IFERROR(VLOOKUP(B544,PlayingTime!$B$1:$Z$999,MATCH("Min",PlayingTime!$B$2:$Z$2,0),0),0)</f>
        <v>0</v>
      </c>
      <c r="I544" s="33">
        <f>IFERROR(VLOOKUP(C544,PlayingTime!$B$1:$Z$999,MATCH("Min",PlayingTime!$B$2:$Z$2,0),0),0)</f>
        <v>0</v>
      </c>
      <c r="J544" s="33">
        <f>IFERROR(VLOOKUP(D544,PlayingTime!$B$1:$Z$999,MATCH("Min",PlayingTime!$B$2:$Z$2,0),0),0)</f>
        <v>0</v>
      </c>
      <c r="K544" s="38">
        <f t="shared" si="32"/>
        <v>0</v>
      </c>
      <c r="L544" s="32">
        <f>IFERROR(VLOOKUP(A544,PlayerStats!$B$1:$Z$999,MATCH("xG",PlayerStats!$B$2:$Z$2,0),0),0)</f>
        <v>0</v>
      </c>
      <c r="M544" s="32">
        <f>IFERROR(VLOOKUP(B544,PlayerStats!$B$1:$Z$999,MATCH("xG",PlayerStats!$B$2:$Z$2,0),0),0)</f>
        <v>0</v>
      </c>
      <c r="N544" s="32">
        <f>IFERROR(VLOOKUP(C544,PlayerStats!$B$1:$Z$999,MATCH("xG",PlayerStats!$B$2:$Z$2,0),0),0)</f>
        <v>0</v>
      </c>
      <c r="O544" s="32">
        <f>IFERROR(VLOOKUP(D544,PlayerStats!$B$1:$Z$999,MATCH("xG",PlayerStats!$B$2:$Z$2,0),0),0)</f>
        <v>0</v>
      </c>
      <c r="P544" s="40">
        <f t="shared" si="33"/>
        <v>0</v>
      </c>
      <c r="Q544" s="32">
        <f>IFERROR(VLOOKUP(A544,PlayerStats!$B$1:$Z$999,MATCH("xAG",PlayerStats!$B$2:$Z$2,0),0),0)</f>
        <v>0</v>
      </c>
      <c r="R544" s="32">
        <f>IFERROR(VLOOKUP(B544,PlayerStats!$B$1:$Z$999,MATCH("xAG",PlayerStats!$B$2:$Z$2,0),0),0)</f>
        <v>0</v>
      </c>
      <c r="S544" s="32">
        <f>IFERROR(VLOOKUP(C544,PlayerStats!$B$1:$Z$999,MATCH("xAG",PlayerStats!$B$2:$Z$2,0),0),0)</f>
        <v>0</v>
      </c>
      <c r="T544" s="32">
        <f>IFERROR(VLOOKUP(D544,PlayerStats!$B$1:$Z$999,MATCH("xAG",PlayerStats!$B$2:$Z$2,0),0),0)</f>
        <v>0</v>
      </c>
      <c r="U544" s="40">
        <f t="shared" si="34"/>
        <v>0</v>
      </c>
      <c r="V544" s="42" t="str">
        <f t="shared" si="35"/>
        <v/>
      </c>
      <c r="X544" s="43" t="str">
        <f>API!M544&amp;" "&amp;API!V544</f>
        <v>Auston Trusty</v>
      </c>
      <c r="Y544" s="43">
        <f>API!AC544</f>
        <v>0</v>
      </c>
    </row>
    <row r="545" spans="1:25">
      <c r="A545" s="32" t="str">
        <f>IF([1]FINAL!A545=0,"",[1]FINAL!A545)</f>
        <v/>
      </c>
      <c r="B545" s="32" t="str">
        <f>IF([1]FINAL!B545=0,"",[1]FINAL!B545)</f>
        <v/>
      </c>
      <c r="C545" s="32" t="str">
        <f>IF([1]FINAL!C545=0,"",[1]FINAL!C545)</f>
        <v/>
      </c>
      <c r="D545" s="32" t="str">
        <f>IF([1]FINAL!D545=0,"",[1]FINAL!D545)</f>
        <v/>
      </c>
      <c r="E545" s="43">
        <f>[1]FINAL!M545</f>
        <v>0</v>
      </c>
      <c r="F545" s="44" t="str">
        <f>IFERROR(VLOOKUP($E545,Table2!$B$1:$C$21,MATCH("MP",Table2!$B$1:$C$1,0),0),"")</f>
        <v/>
      </c>
      <c r="G545" s="33">
        <f>IFERROR(VLOOKUP(A545,PlayingTime!$B$1:$Z$999,MATCH("Min",PlayingTime!$B$2:$Z$2,0),0),0)</f>
        <v>0</v>
      </c>
      <c r="H545" s="33">
        <f>IFERROR(VLOOKUP(B545,PlayingTime!$B$1:$Z$999,MATCH("Min",PlayingTime!$B$2:$Z$2,0),0),0)</f>
        <v>0</v>
      </c>
      <c r="I545" s="33">
        <f>IFERROR(VLOOKUP(C545,PlayingTime!$B$1:$Z$999,MATCH("Min",PlayingTime!$B$2:$Z$2,0),0),0)</f>
        <v>0</v>
      </c>
      <c r="J545" s="33">
        <f>IFERROR(VLOOKUP(D545,PlayingTime!$B$1:$Z$999,MATCH("Min",PlayingTime!$B$2:$Z$2,0),0),0)</f>
        <v>0</v>
      </c>
      <c r="K545" s="38">
        <f t="shared" si="32"/>
        <v>0</v>
      </c>
      <c r="L545" s="32">
        <f>IFERROR(VLOOKUP(A545,PlayerStats!$B$1:$Z$999,MATCH("xG",PlayerStats!$B$2:$Z$2,0),0),0)</f>
        <v>0</v>
      </c>
      <c r="M545" s="32">
        <f>IFERROR(VLOOKUP(B545,PlayerStats!$B$1:$Z$999,MATCH("xG",PlayerStats!$B$2:$Z$2,0),0),0)</f>
        <v>0</v>
      </c>
      <c r="N545" s="32">
        <f>IFERROR(VLOOKUP(C545,PlayerStats!$B$1:$Z$999,MATCH("xG",PlayerStats!$B$2:$Z$2,0),0),0)</f>
        <v>0</v>
      </c>
      <c r="O545" s="32">
        <f>IFERROR(VLOOKUP(D545,PlayerStats!$B$1:$Z$999,MATCH("xG",PlayerStats!$B$2:$Z$2,0),0),0)</f>
        <v>0</v>
      </c>
      <c r="P545" s="40">
        <f t="shared" si="33"/>
        <v>0</v>
      </c>
      <c r="Q545" s="32">
        <f>IFERROR(VLOOKUP(A545,PlayerStats!$B$1:$Z$999,MATCH("xAG",PlayerStats!$B$2:$Z$2,0),0),0)</f>
        <v>0</v>
      </c>
      <c r="R545" s="32">
        <f>IFERROR(VLOOKUP(B545,PlayerStats!$B$1:$Z$999,MATCH("xAG",PlayerStats!$B$2:$Z$2,0),0),0)</f>
        <v>0</v>
      </c>
      <c r="S545" s="32">
        <f>IFERROR(VLOOKUP(C545,PlayerStats!$B$1:$Z$999,MATCH("xAG",PlayerStats!$B$2:$Z$2,0),0),0)</f>
        <v>0</v>
      </c>
      <c r="T545" s="32">
        <f>IFERROR(VLOOKUP(D545,PlayerStats!$B$1:$Z$999,MATCH("xAG",PlayerStats!$B$2:$Z$2,0),0),0)</f>
        <v>0</v>
      </c>
      <c r="U545" s="40">
        <f t="shared" si="34"/>
        <v>0</v>
      </c>
      <c r="V545" s="42" t="str">
        <f t="shared" si="35"/>
        <v/>
      </c>
      <c r="X545" s="43" t="str">
        <f>API!M545&amp;" "&amp;API!V545</f>
        <v>Anel Ahmedhodžić</v>
      </c>
      <c r="Y545" s="43">
        <f>API!AC545</f>
        <v>1</v>
      </c>
    </row>
    <row r="546" spans="1:25">
      <c r="A546" s="32" t="str">
        <f>IF([1]FINAL!A546=0,"",[1]FINAL!A546)</f>
        <v/>
      </c>
      <c r="B546" s="32" t="str">
        <f>IF([1]FINAL!B546=0,"",[1]FINAL!B546)</f>
        <v/>
      </c>
      <c r="C546" s="32" t="str">
        <f>IF([1]FINAL!C546=0,"",[1]FINAL!C546)</f>
        <v/>
      </c>
      <c r="D546" s="32" t="str">
        <f>IF([1]FINAL!D546=0,"",[1]FINAL!D546)</f>
        <v/>
      </c>
      <c r="E546" s="43">
        <f>[1]FINAL!M546</f>
        <v>0</v>
      </c>
      <c r="F546" s="44" t="str">
        <f>IFERROR(VLOOKUP($E546,Table2!$B$1:$C$21,MATCH("MP",Table2!$B$1:$C$1,0),0),"")</f>
        <v/>
      </c>
      <c r="G546" s="33">
        <f>IFERROR(VLOOKUP(A546,PlayingTime!$B$1:$Z$999,MATCH("Min",PlayingTime!$B$2:$Z$2,0),0),0)</f>
        <v>0</v>
      </c>
      <c r="H546" s="33">
        <f>IFERROR(VLOOKUP(B546,PlayingTime!$B$1:$Z$999,MATCH("Min",PlayingTime!$B$2:$Z$2,0),0),0)</f>
        <v>0</v>
      </c>
      <c r="I546" s="33">
        <f>IFERROR(VLOOKUP(C546,PlayingTime!$B$1:$Z$999,MATCH("Min",PlayingTime!$B$2:$Z$2,0),0),0)</f>
        <v>0</v>
      </c>
      <c r="J546" s="33">
        <f>IFERROR(VLOOKUP(D546,PlayingTime!$B$1:$Z$999,MATCH("Min",PlayingTime!$B$2:$Z$2,0),0),0)</f>
        <v>0</v>
      </c>
      <c r="K546" s="38">
        <f t="shared" si="32"/>
        <v>0</v>
      </c>
      <c r="L546" s="32">
        <f>IFERROR(VLOOKUP(A546,PlayerStats!$B$1:$Z$999,MATCH("xG",PlayerStats!$B$2:$Z$2,0),0),0)</f>
        <v>0</v>
      </c>
      <c r="M546" s="32">
        <f>IFERROR(VLOOKUP(B546,PlayerStats!$B$1:$Z$999,MATCH("xG",PlayerStats!$B$2:$Z$2,0),0),0)</f>
        <v>0</v>
      </c>
      <c r="N546" s="32">
        <f>IFERROR(VLOOKUP(C546,PlayerStats!$B$1:$Z$999,MATCH("xG",PlayerStats!$B$2:$Z$2,0),0),0)</f>
        <v>0</v>
      </c>
      <c r="O546" s="32">
        <f>IFERROR(VLOOKUP(D546,PlayerStats!$B$1:$Z$999,MATCH("xG",PlayerStats!$B$2:$Z$2,0),0),0)</f>
        <v>0</v>
      </c>
      <c r="P546" s="40">
        <f t="shared" si="33"/>
        <v>0</v>
      </c>
      <c r="Q546" s="32">
        <f>IFERROR(VLOOKUP(A546,PlayerStats!$B$1:$Z$999,MATCH("xAG",PlayerStats!$B$2:$Z$2,0),0),0)</f>
        <v>0</v>
      </c>
      <c r="R546" s="32">
        <f>IFERROR(VLOOKUP(B546,PlayerStats!$B$1:$Z$999,MATCH("xAG",PlayerStats!$B$2:$Z$2,0),0),0)</f>
        <v>0</v>
      </c>
      <c r="S546" s="32">
        <f>IFERROR(VLOOKUP(C546,PlayerStats!$B$1:$Z$999,MATCH("xAG",PlayerStats!$B$2:$Z$2,0),0),0)</f>
        <v>0</v>
      </c>
      <c r="T546" s="32">
        <f>IFERROR(VLOOKUP(D546,PlayerStats!$B$1:$Z$999,MATCH("xAG",PlayerStats!$B$2:$Z$2,0),0),0)</f>
        <v>0</v>
      </c>
      <c r="U546" s="40">
        <f t="shared" si="34"/>
        <v>0</v>
      </c>
      <c r="V546" s="42" t="str">
        <f t="shared" si="35"/>
        <v/>
      </c>
      <c r="X546" s="43" t="str">
        <f>API!M546&amp;" "&amp;API!V546</f>
        <v>Jordan Amissah</v>
      </c>
      <c r="Y546" s="43">
        <f>API!AC546</f>
        <v>0</v>
      </c>
    </row>
    <row r="547" spans="1:25">
      <c r="A547" s="32" t="str">
        <f>IF([1]FINAL!A547=0,"",[1]FINAL!A547)</f>
        <v/>
      </c>
      <c r="B547" s="32" t="str">
        <f>IF([1]FINAL!B547=0,"",[1]FINAL!B547)</f>
        <v/>
      </c>
      <c r="C547" s="32" t="str">
        <f>IF([1]FINAL!C547=0,"",[1]FINAL!C547)</f>
        <v/>
      </c>
      <c r="D547" s="32" t="str">
        <f>IF([1]FINAL!D547=0,"",[1]FINAL!D547)</f>
        <v/>
      </c>
      <c r="E547" s="43">
        <f>[1]FINAL!M547</f>
        <v>0</v>
      </c>
      <c r="F547" s="44" t="str">
        <f>IFERROR(VLOOKUP($E547,Table2!$B$1:$C$21,MATCH("MP",Table2!$B$1:$C$1,0),0),"")</f>
        <v/>
      </c>
      <c r="G547" s="33">
        <f>IFERROR(VLOOKUP(A547,PlayingTime!$B$1:$Z$999,MATCH("Min",PlayingTime!$B$2:$Z$2,0),0),0)</f>
        <v>0</v>
      </c>
      <c r="H547" s="33">
        <f>IFERROR(VLOOKUP(B547,PlayingTime!$B$1:$Z$999,MATCH("Min",PlayingTime!$B$2:$Z$2,0),0),0)</f>
        <v>0</v>
      </c>
      <c r="I547" s="33">
        <f>IFERROR(VLOOKUP(C547,PlayingTime!$B$1:$Z$999,MATCH("Min",PlayingTime!$B$2:$Z$2,0),0),0)</f>
        <v>0</v>
      </c>
      <c r="J547" s="33">
        <f>IFERROR(VLOOKUP(D547,PlayingTime!$B$1:$Z$999,MATCH("Min",PlayingTime!$B$2:$Z$2,0),0),0)</f>
        <v>0</v>
      </c>
      <c r="K547" s="38">
        <f t="shared" si="32"/>
        <v>0</v>
      </c>
      <c r="L547" s="32">
        <f>IFERROR(VLOOKUP(A547,PlayerStats!$B$1:$Z$999,MATCH("xG",PlayerStats!$B$2:$Z$2,0),0),0)</f>
        <v>0</v>
      </c>
      <c r="M547" s="32">
        <f>IFERROR(VLOOKUP(B547,PlayerStats!$B$1:$Z$999,MATCH("xG",PlayerStats!$B$2:$Z$2,0),0),0)</f>
        <v>0</v>
      </c>
      <c r="N547" s="32">
        <f>IFERROR(VLOOKUP(C547,PlayerStats!$B$1:$Z$999,MATCH("xG",PlayerStats!$B$2:$Z$2,0),0),0)</f>
        <v>0</v>
      </c>
      <c r="O547" s="32">
        <f>IFERROR(VLOOKUP(D547,PlayerStats!$B$1:$Z$999,MATCH("xG",PlayerStats!$B$2:$Z$2,0),0),0)</f>
        <v>0</v>
      </c>
      <c r="P547" s="40">
        <f t="shared" si="33"/>
        <v>0</v>
      </c>
      <c r="Q547" s="32">
        <f>IFERROR(VLOOKUP(A547,PlayerStats!$B$1:$Z$999,MATCH("xAG",PlayerStats!$B$2:$Z$2,0),0),0)</f>
        <v>0</v>
      </c>
      <c r="R547" s="32">
        <f>IFERROR(VLOOKUP(B547,PlayerStats!$B$1:$Z$999,MATCH("xAG",PlayerStats!$B$2:$Z$2,0),0),0)</f>
        <v>0</v>
      </c>
      <c r="S547" s="32">
        <f>IFERROR(VLOOKUP(C547,PlayerStats!$B$1:$Z$999,MATCH("xAG",PlayerStats!$B$2:$Z$2,0),0),0)</f>
        <v>0</v>
      </c>
      <c r="T547" s="32">
        <f>IFERROR(VLOOKUP(D547,PlayerStats!$B$1:$Z$999,MATCH("xAG",PlayerStats!$B$2:$Z$2,0),0),0)</f>
        <v>0</v>
      </c>
      <c r="U547" s="40">
        <f t="shared" si="34"/>
        <v>0</v>
      </c>
      <c r="V547" s="42" t="str">
        <f t="shared" si="35"/>
        <v/>
      </c>
      <c r="X547" s="43" t="str">
        <f>API!M547&amp;" "&amp;API!V547</f>
        <v>George Baldock</v>
      </c>
      <c r="Y547" s="43">
        <f>API!AC547</f>
        <v>2</v>
      </c>
    </row>
    <row r="548" spans="1:25">
      <c r="A548" s="32" t="str">
        <f>IF([1]FINAL!A548=0,"",[1]FINAL!A548)</f>
        <v/>
      </c>
      <c r="B548" s="32" t="str">
        <f>IF([1]FINAL!B548=0,"",[1]FINAL!B548)</f>
        <v/>
      </c>
      <c r="C548" s="32" t="str">
        <f>IF([1]FINAL!C548=0,"",[1]FINAL!C548)</f>
        <v/>
      </c>
      <c r="D548" s="32" t="str">
        <f>IF([1]FINAL!D548=0,"",[1]FINAL!D548)</f>
        <v/>
      </c>
      <c r="E548" s="43">
        <f>[1]FINAL!M548</f>
        <v>0</v>
      </c>
      <c r="F548" s="44" t="str">
        <f>IFERROR(VLOOKUP($E548,Table2!$B$1:$C$21,MATCH("MP",Table2!$B$1:$C$1,0),0),"")</f>
        <v/>
      </c>
      <c r="G548" s="33">
        <f>IFERROR(VLOOKUP(A548,PlayingTime!$B$1:$Z$999,MATCH("Min",PlayingTime!$B$2:$Z$2,0),0),0)</f>
        <v>0</v>
      </c>
      <c r="H548" s="33">
        <f>IFERROR(VLOOKUP(B548,PlayingTime!$B$1:$Z$999,MATCH("Min",PlayingTime!$B$2:$Z$2,0),0),0)</f>
        <v>0</v>
      </c>
      <c r="I548" s="33">
        <f>IFERROR(VLOOKUP(C548,PlayingTime!$B$1:$Z$999,MATCH("Min",PlayingTime!$B$2:$Z$2,0),0),0)</f>
        <v>0</v>
      </c>
      <c r="J548" s="33">
        <f>IFERROR(VLOOKUP(D548,PlayingTime!$B$1:$Z$999,MATCH("Min",PlayingTime!$B$2:$Z$2,0),0),0)</f>
        <v>0</v>
      </c>
      <c r="K548" s="38">
        <f t="shared" si="32"/>
        <v>0</v>
      </c>
      <c r="L548" s="32">
        <f>IFERROR(VLOOKUP(A548,PlayerStats!$B$1:$Z$999,MATCH("xG",PlayerStats!$B$2:$Z$2,0),0),0)</f>
        <v>0</v>
      </c>
      <c r="M548" s="32">
        <f>IFERROR(VLOOKUP(B548,PlayerStats!$B$1:$Z$999,MATCH("xG",PlayerStats!$B$2:$Z$2,0),0),0)</f>
        <v>0</v>
      </c>
      <c r="N548" s="32">
        <f>IFERROR(VLOOKUP(C548,PlayerStats!$B$1:$Z$999,MATCH("xG",PlayerStats!$B$2:$Z$2,0),0),0)</f>
        <v>0</v>
      </c>
      <c r="O548" s="32">
        <f>IFERROR(VLOOKUP(D548,PlayerStats!$B$1:$Z$999,MATCH("xG",PlayerStats!$B$2:$Z$2,0),0),0)</f>
        <v>0</v>
      </c>
      <c r="P548" s="40">
        <f t="shared" si="33"/>
        <v>0</v>
      </c>
      <c r="Q548" s="32">
        <f>IFERROR(VLOOKUP(A548,PlayerStats!$B$1:$Z$999,MATCH("xAG",PlayerStats!$B$2:$Z$2,0),0),0)</f>
        <v>0</v>
      </c>
      <c r="R548" s="32">
        <f>IFERROR(VLOOKUP(B548,PlayerStats!$B$1:$Z$999,MATCH("xAG",PlayerStats!$B$2:$Z$2,0),0),0)</f>
        <v>0</v>
      </c>
      <c r="S548" s="32">
        <f>IFERROR(VLOOKUP(C548,PlayerStats!$B$1:$Z$999,MATCH("xAG",PlayerStats!$B$2:$Z$2,0),0),0)</f>
        <v>0</v>
      </c>
      <c r="T548" s="32">
        <f>IFERROR(VLOOKUP(D548,PlayerStats!$B$1:$Z$999,MATCH("xAG",PlayerStats!$B$2:$Z$2,0),0),0)</f>
        <v>0</v>
      </c>
      <c r="U548" s="40">
        <f t="shared" si="34"/>
        <v>0</v>
      </c>
      <c r="V548" s="42" t="str">
        <f t="shared" si="35"/>
        <v/>
      </c>
      <c r="X548" s="43" t="str">
        <f>API!M548&amp;" "&amp;API!V548</f>
        <v>Chris Basham</v>
      </c>
      <c r="Y548" s="43">
        <f>API!AC548</f>
        <v>2</v>
      </c>
    </row>
    <row r="549" spans="1:25">
      <c r="A549" s="32" t="str">
        <f>IF([1]FINAL!A549=0,"",[1]FINAL!A549)</f>
        <v/>
      </c>
      <c r="B549" s="32" t="str">
        <f>IF([1]FINAL!B549=0,"",[1]FINAL!B549)</f>
        <v/>
      </c>
      <c r="C549" s="32" t="str">
        <f>IF([1]FINAL!C549=0,"",[1]FINAL!C549)</f>
        <v/>
      </c>
      <c r="D549" s="32" t="str">
        <f>IF([1]FINAL!D549=0,"",[1]FINAL!D549)</f>
        <v/>
      </c>
      <c r="E549" s="43">
        <f>[1]FINAL!M549</f>
        <v>0</v>
      </c>
      <c r="F549" s="44" t="str">
        <f>IFERROR(VLOOKUP($E549,Table2!$B$1:$C$21,MATCH("MP",Table2!$B$1:$C$1,0),0),"")</f>
        <v/>
      </c>
      <c r="G549" s="33">
        <f>IFERROR(VLOOKUP(A549,PlayingTime!$B$1:$Z$999,MATCH("Min",PlayingTime!$B$2:$Z$2,0),0),0)</f>
        <v>0</v>
      </c>
      <c r="H549" s="33">
        <f>IFERROR(VLOOKUP(B549,PlayingTime!$B$1:$Z$999,MATCH("Min",PlayingTime!$B$2:$Z$2,0),0),0)</f>
        <v>0</v>
      </c>
      <c r="I549" s="33">
        <f>IFERROR(VLOOKUP(C549,PlayingTime!$B$1:$Z$999,MATCH("Min",PlayingTime!$B$2:$Z$2,0),0),0)</f>
        <v>0</v>
      </c>
      <c r="J549" s="33">
        <f>IFERROR(VLOOKUP(D549,PlayingTime!$B$1:$Z$999,MATCH("Min",PlayingTime!$B$2:$Z$2,0),0),0)</f>
        <v>0</v>
      </c>
      <c r="K549" s="38">
        <f t="shared" si="32"/>
        <v>0</v>
      </c>
      <c r="L549" s="32">
        <f>IFERROR(VLOOKUP(A549,PlayerStats!$B$1:$Z$999,MATCH("xG",PlayerStats!$B$2:$Z$2,0),0),0)</f>
        <v>0</v>
      </c>
      <c r="M549" s="32">
        <f>IFERROR(VLOOKUP(B549,PlayerStats!$B$1:$Z$999,MATCH("xG",PlayerStats!$B$2:$Z$2,0),0),0)</f>
        <v>0</v>
      </c>
      <c r="N549" s="32">
        <f>IFERROR(VLOOKUP(C549,PlayerStats!$B$1:$Z$999,MATCH("xG",PlayerStats!$B$2:$Z$2,0),0),0)</f>
        <v>0</v>
      </c>
      <c r="O549" s="32">
        <f>IFERROR(VLOOKUP(D549,PlayerStats!$B$1:$Z$999,MATCH("xG",PlayerStats!$B$2:$Z$2,0),0),0)</f>
        <v>0</v>
      </c>
      <c r="P549" s="40">
        <f t="shared" si="33"/>
        <v>0</v>
      </c>
      <c r="Q549" s="32">
        <f>IFERROR(VLOOKUP(A549,PlayerStats!$B$1:$Z$999,MATCH("xAG",PlayerStats!$B$2:$Z$2,0),0),0)</f>
        <v>0</v>
      </c>
      <c r="R549" s="32">
        <f>IFERROR(VLOOKUP(B549,PlayerStats!$B$1:$Z$999,MATCH("xAG",PlayerStats!$B$2:$Z$2,0),0),0)</f>
        <v>0</v>
      </c>
      <c r="S549" s="32">
        <f>IFERROR(VLOOKUP(C549,PlayerStats!$B$1:$Z$999,MATCH("xAG",PlayerStats!$B$2:$Z$2,0),0),0)</f>
        <v>0</v>
      </c>
      <c r="T549" s="32">
        <f>IFERROR(VLOOKUP(D549,PlayerStats!$B$1:$Z$999,MATCH("xAG",PlayerStats!$B$2:$Z$2,0),0),0)</f>
        <v>0</v>
      </c>
      <c r="U549" s="40">
        <f t="shared" si="34"/>
        <v>0</v>
      </c>
      <c r="V549" s="42" t="str">
        <f t="shared" si="35"/>
        <v/>
      </c>
      <c r="X549" s="43" t="str">
        <f>API!M549&amp;" "&amp;API!V549</f>
        <v>Jayden Bogle</v>
      </c>
      <c r="Y549" s="43">
        <f>API!AC549</f>
        <v>0</v>
      </c>
    </row>
    <row r="550" spans="1:25">
      <c r="A550" s="32" t="str">
        <f>IF([1]FINAL!A550=0,"",[1]FINAL!A550)</f>
        <v>0 0</v>
      </c>
      <c r="B550" s="32" t="str">
        <f>IF([1]FINAL!B550=0,"",[1]FINAL!B550)</f>
        <v/>
      </c>
      <c r="C550" s="32" t="str">
        <f>IF([1]FINAL!C550=0,"",[1]FINAL!C550)</f>
        <v/>
      </c>
      <c r="D550" s="32" t="str">
        <f>IF([1]FINAL!D550=0,"",[1]FINAL!D550)</f>
        <v/>
      </c>
      <c r="E550" s="43" t="str">
        <f>[1]FINAL!M550</f>
        <v/>
      </c>
      <c r="F550" s="44" t="str">
        <f>IFERROR(VLOOKUP($E550,Table2!$B$1:$C$21,MATCH("MP",Table2!$B$1:$C$1,0),0),"")</f>
        <v/>
      </c>
      <c r="G550" s="33">
        <f>IFERROR(VLOOKUP(A550,PlayingTime!$B$1:$Z$999,MATCH("Min",PlayingTime!$B$2:$Z$2,0),0),0)</f>
        <v>0</v>
      </c>
      <c r="H550" s="33">
        <f>IFERROR(VLOOKUP(B550,PlayingTime!$B$1:$Z$999,MATCH("Min",PlayingTime!$B$2:$Z$2,0),0),0)</f>
        <v>0</v>
      </c>
      <c r="I550" s="33">
        <f>IFERROR(VLOOKUP(C550,PlayingTime!$B$1:$Z$999,MATCH("Min",PlayingTime!$B$2:$Z$2,0),0),0)</f>
        <v>0</v>
      </c>
      <c r="J550" s="33">
        <f>IFERROR(VLOOKUP(D550,PlayingTime!$B$1:$Z$999,MATCH("Min",PlayingTime!$B$2:$Z$2,0),0),0)</f>
        <v>0</v>
      </c>
      <c r="K550" s="38">
        <f t="shared" si="32"/>
        <v>0</v>
      </c>
      <c r="L550" s="32">
        <f>IFERROR(VLOOKUP(A550,PlayerStats!$B$1:$Z$999,MATCH("xG",PlayerStats!$B$2:$Z$2,0),0),0)</f>
        <v>0</v>
      </c>
      <c r="M550" s="32">
        <f>IFERROR(VLOOKUP(B550,PlayerStats!$B$1:$Z$999,MATCH("xG",PlayerStats!$B$2:$Z$2,0),0),0)</f>
        <v>0</v>
      </c>
      <c r="N550" s="32">
        <f>IFERROR(VLOOKUP(C550,PlayerStats!$B$1:$Z$999,MATCH("xG",PlayerStats!$B$2:$Z$2,0),0),0)</f>
        <v>0</v>
      </c>
      <c r="O550" s="32">
        <f>IFERROR(VLOOKUP(D550,PlayerStats!$B$1:$Z$999,MATCH("xG",PlayerStats!$B$2:$Z$2,0),0),0)</f>
        <v>0</v>
      </c>
      <c r="P550" s="40">
        <f t="shared" si="33"/>
        <v>0</v>
      </c>
      <c r="Q550" s="32">
        <f>IFERROR(VLOOKUP(A550,PlayerStats!$B$1:$Z$999,MATCH("xAG",PlayerStats!$B$2:$Z$2,0),0),0)</f>
        <v>0</v>
      </c>
      <c r="R550" s="32">
        <f>IFERROR(VLOOKUP(B550,PlayerStats!$B$1:$Z$999,MATCH("xAG",PlayerStats!$B$2:$Z$2,0),0),0)</f>
        <v>0</v>
      </c>
      <c r="S550" s="32">
        <f>IFERROR(VLOOKUP(C550,PlayerStats!$B$1:$Z$999,MATCH("xAG",PlayerStats!$B$2:$Z$2,0),0),0)</f>
        <v>0</v>
      </c>
      <c r="T550" s="32">
        <f>IFERROR(VLOOKUP(D550,PlayerStats!$B$1:$Z$999,MATCH("xAG",PlayerStats!$B$2:$Z$2,0),0),0)</f>
        <v>0</v>
      </c>
      <c r="U550" s="40">
        <f t="shared" si="34"/>
        <v>0</v>
      </c>
      <c r="V550" s="42" t="str">
        <f t="shared" si="35"/>
        <v/>
      </c>
      <c r="X550" s="43" t="str">
        <f>API!M550&amp;" "&amp;API!V550</f>
        <v>Rhian Brewster</v>
      </c>
      <c r="Y550" s="43">
        <f>API!AC550</f>
        <v>0</v>
      </c>
    </row>
    <row r="551" spans="1:25">
      <c r="A551" s="32" t="str">
        <f>IF([1]FINAL!A551=0,"",[1]FINAL!A551)</f>
        <v>0 0</v>
      </c>
      <c r="B551" s="32" t="str">
        <f>IF([1]FINAL!B551=0,"",[1]FINAL!B551)</f>
        <v/>
      </c>
      <c r="C551" s="32" t="str">
        <f>IF([1]FINAL!C551=0,"",[1]FINAL!C551)</f>
        <v/>
      </c>
      <c r="D551" s="32" t="str">
        <f>IF([1]FINAL!D551=0,"",[1]FINAL!D551)</f>
        <v/>
      </c>
      <c r="E551" s="43" t="str">
        <f>[1]FINAL!M551</f>
        <v/>
      </c>
      <c r="F551" s="44" t="str">
        <f>IFERROR(VLOOKUP($E551,Table2!$B$1:$C$21,MATCH("MP",Table2!$B$1:$C$1,0),0),"")</f>
        <v/>
      </c>
      <c r="G551" s="33">
        <f>IFERROR(VLOOKUP(A551,PlayingTime!$B$1:$Z$999,MATCH("Min",PlayingTime!$B$2:$Z$2,0),0),0)</f>
        <v>0</v>
      </c>
      <c r="H551" s="33">
        <f>IFERROR(VLOOKUP(B551,PlayingTime!$B$1:$Z$999,MATCH("Min",PlayingTime!$B$2:$Z$2,0),0),0)</f>
        <v>0</v>
      </c>
      <c r="I551" s="33">
        <f>IFERROR(VLOOKUP(C551,PlayingTime!$B$1:$Z$999,MATCH("Min",PlayingTime!$B$2:$Z$2,0),0),0)</f>
        <v>0</v>
      </c>
      <c r="J551" s="33">
        <f>IFERROR(VLOOKUP(D551,PlayingTime!$B$1:$Z$999,MATCH("Min",PlayingTime!$B$2:$Z$2,0),0),0)</f>
        <v>0</v>
      </c>
      <c r="K551" s="38">
        <f t="shared" si="32"/>
        <v>0</v>
      </c>
      <c r="L551" s="32">
        <f>IFERROR(VLOOKUP(A551,PlayerStats!$B$1:$Z$999,MATCH("xG",PlayerStats!$B$2:$Z$2,0),0),0)</f>
        <v>0</v>
      </c>
      <c r="M551" s="32">
        <f>IFERROR(VLOOKUP(B551,PlayerStats!$B$1:$Z$999,MATCH("xG",PlayerStats!$B$2:$Z$2,0),0),0)</f>
        <v>0</v>
      </c>
      <c r="N551" s="32">
        <f>IFERROR(VLOOKUP(C551,PlayerStats!$B$1:$Z$999,MATCH("xG",PlayerStats!$B$2:$Z$2,0),0),0)</f>
        <v>0</v>
      </c>
      <c r="O551" s="32">
        <f>IFERROR(VLOOKUP(D551,PlayerStats!$B$1:$Z$999,MATCH("xG",PlayerStats!$B$2:$Z$2,0),0),0)</f>
        <v>0</v>
      </c>
      <c r="P551" s="40">
        <f t="shared" si="33"/>
        <v>0</v>
      </c>
      <c r="Q551" s="32">
        <f>IFERROR(VLOOKUP(A551,PlayerStats!$B$1:$Z$999,MATCH("xAG",PlayerStats!$B$2:$Z$2,0),0),0)</f>
        <v>0</v>
      </c>
      <c r="R551" s="32">
        <f>IFERROR(VLOOKUP(B551,PlayerStats!$B$1:$Z$999,MATCH("xAG",PlayerStats!$B$2:$Z$2,0),0),0)</f>
        <v>0</v>
      </c>
      <c r="S551" s="32">
        <f>IFERROR(VLOOKUP(C551,PlayerStats!$B$1:$Z$999,MATCH("xAG",PlayerStats!$B$2:$Z$2,0),0),0)</f>
        <v>0</v>
      </c>
      <c r="T551" s="32">
        <f>IFERROR(VLOOKUP(D551,PlayerStats!$B$1:$Z$999,MATCH("xAG",PlayerStats!$B$2:$Z$2,0),0),0)</f>
        <v>0</v>
      </c>
      <c r="U551" s="40">
        <f t="shared" si="34"/>
        <v>0</v>
      </c>
      <c r="V551" s="42" t="str">
        <f t="shared" si="35"/>
        <v/>
      </c>
      <c r="X551" s="43" t="str">
        <f>API!M551&amp;" "&amp;API!V551</f>
        <v>Ismaila Coulibaly</v>
      </c>
      <c r="Y551" s="43">
        <f>API!AC551</f>
        <v>0</v>
      </c>
    </row>
    <row r="552" spans="1:25">
      <c r="A552" s="32" t="str">
        <f>IF([1]FINAL!A552=0,"",[1]FINAL!A552)</f>
        <v>0 0</v>
      </c>
      <c r="B552" s="32" t="str">
        <f>IF([1]FINAL!B552=0,"",[1]FINAL!B552)</f>
        <v/>
      </c>
      <c r="C552" s="32" t="str">
        <f>IF([1]FINAL!C552=0,"",[1]FINAL!C552)</f>
        <v/>
      </c>
      <c r="D552" s="32" t="str">
        <f>IF([1]FINAL!D552=0,"",[1]FINAL!D552)</f>
        <v/>
      </c>
      <c r="E552" s="43" t="str">
        <f>[1]FINAL!M552</f>
        <v/>
      </c>
      <c r="F552" s="44" t="str">
        <f>IFERROR(VLOOKUP($E552,Table2!$B$1:$C$21,MATCH("MP",Table2!$B$1:$C$1,0),0),"")</f>
        <v/>
      </c>
      <c r="G552" s="33">
        <f>IFERROR(VLOOKUP(A552,PlayingTime!$B$1:$Z$999,MATCH("Min",PlayingTime!$B$2:$Z$2,0),0),0)</f>
        <v>0</v>
      </c>
      <c r="H552" s="33">
        <f>IFERROR(VLOOKUP(B552,PlayingTime!$B$1:$Z$999,MATCH("Min",PlayingTime!$B$2:$Z$2,0),0),0)</f>
        <v>0</v>
      </c>
      <c r="I552" s="33">
        <f>IFERROR(VLOOKUP(C552,PlayingTime!$B$1:$Z$999,MATCH("Min",PlayingTime!$B$2:$Z$2,0),0),0)</f>
        <v>0</v>
      </c>
      <c r="J552" s="33">
        <f>IFERROR(VLOOKUP(D552,PlayingTime!$B$1:$Z$999,MATCH("Min",PlayingTime!$B$2:$Z$2,0),0),0)</f>
        <v>0</v>
      </c>
      <c r="K552" s="38">
        <f t="shared" si="32"/>
        <v>0</v>
      </c>
      <c r="L552" s="32">
        <f>IFERROR(VLOOKUP(A552,PlayerStats!$B$1:$Z$999,MATCH("xG",PlayerStats!$B$2:$Z$2,0),0),0)</f>
        <v>0</v>
      </c>
      <c r="M552" s="32">
        <f>IFERROR(VLOOKUP(B552,PlayerStats!$B$1:$Z$999,MATCH("xG",PlayerStats!$B$2:$Z$2,0),0),0)</f>
        <v>0</v>
      </c>
      <c r="N552" s="32">
        <f>IFERROR(VLOOKUP(C552,PlayerStats!$B$1:$Z$999,MATCH("xG",PlayerStats!$B$2:$Z$2,0),0),0)</f>
        <v>0</v>
      </c>
      <c r="O552" s="32">
        <f>IFERROR(VLOOKUP(D552,PlayerStats!$B$1:$Z$999,MATCH("xG",PlayerStats!$B$2:$Z$2,0),0),0)</f>
        <v>0</v>
      </c>
      <c r="P552" s="40">
        <f t="shared" si="33"/>
        <v>0</v>
      </c>
      <c r="Q552" s="32">
        <f>IFERROR(VLOOKUP(A552,PlayerStats!$B$1:$Z$999,MATCH("xAG",PlayerStats!$B$2:$Z$2,0),0),0)</f>
        <v>0</v>
      </c>
      <c r="R552" s="32">
        <f>IFERROR(VLOOKUP(B552,PlayerStats!$B$1:$Z$999,MATCH("xAG",PlayerStats!$B$2:$Z$2,0),0),0)</f>
        <v>0</v>
      </c>
      <c r="S552" s="32">
        <f>IFERROR(VLOOKUP(C552,PlayerStats!$B$1:$Z$999,MATCH("xAG",PlayerStats!$B$2:$Z$2,0),0),0)</f>
        <v>0</v>
      </c>
      <c r="T552" s="32">
        <f>IFERROR(VLOOKUP(D552,PlayerStats!$B$1:$Z$999,MATCH("xAG",PlayerStats!$B$2:$Z$2,0),0),0)</f>
        <v>0</v>
      </c>
      <c r="U552" s="40">
        <f t="shared" si="34"/>
        <v>0</v>
      </c>
      <c r="V552" s="42" t="str">
        <f t="shared" si="35"/>
        <v/>
      </c>
      <c r="X552" s="43" t="str">
        <f>API!M552&amp;" "&amp;API!V552</f>
        <v>Adam Davies</v>
      </c>
      <c r="Y552" s="43">
        <f>API!AC552</f>
        <v>0</v>
      </c>
    </row>
    <row r="553" spans="1:25">
      <c r="A553" s="32" t="str">
        <f>IF([1]FINAL!A553=0,"",[1]FINAL!A553)</f>
        <v>0 0</v>
      </c>
      <c r="B553" s="32" t="str">
        <f>IF([1]FINAL!B553=0,"",[1]FINAL!B553)</f>
        <v/>
      </c>
      <c r="C553" s="32" t="str">
        <f>IF([1]FINAL!C553=0,"",[1]FINAL!C553)</f>
        <v/>
      </c>
      <c r="D553" s="32" t="str">
        <f>IF([1]FINAL!D553=0,"",[1]FINAL!D553)</f>
        <v/>
      </c>
      <c r="E553" s="43" t="str">
        <f>[1]FINAL!M553</f>
        <v/>
      </c>
      <c r="F553" s="44" t="str">
        <f>IFERROR(VLOOKUP($E553,Table2!$B$1:$C$21,MATCH("MP",Table2!$B$1:$C$1,0),0),"")</f>
        <v/>
      </c>
      <c r="G553" s="33">
        <f>IFERROR(VLOOKUP(A553,PlayingTime!$B$1:$Z$999,MATCH("Min",PlayingTime!$B$2:$Z$2,0),0),0)</f>
        <v>0</v>
      </c>
      <c r="H553" s="33">
        <f>IFERROR(VLOOKUP(B553,PlayingTime!$B$1:$Z$999,MATCH("Min",PlayingTime!$B$2:$Z$2,0),0),0)</f>
        <v>0</v>
      </c>
      <c r="I553" s="33">
        <f>IFERROR(VLOOKUP(C553,PlayingTime!$B$1:$Z$999,MATCH("Min",PlayingTime!$B$2:$Z$2,0),0),0)</f>
        <v>0</v>
      </c>
      <c r="J553" s="33">
        <f>IFERROR(VLOOKUP(D553,PlayingTime!$B$1:$Z$999,MATCH("Min",PlayingTime!$B$2:$Z$2,0),0),0)</f>
        <v>0</v>
      </c>
      <c r="K553" s="38">
        <f t="shared" si="32"/>
        <v>0</v>
      </c>
      <c r="L553" s="32">
        <f>IFERROR(VLOOKUP(A553,PlayerStats!$B$1:$Z$999,MATCH("xG",PlayerStats!$B$2:$Z$2,0),0),0)</f>
        <v>0</v>
      </c>
      <c r="M553" s="32">
        <f>IFERROR(VLOOKUP(B553,PlayerStats!$B$1:$Z$999,MATCH("xG",PlayerStats!$B$2:$Z$2,0),0),0)</f>
        <v>0</v>
      </c>
      <c r="N553" s="32">
        <f>IFERROR(VLOOKUP(C553,PlayerStats!$B$1:$Z$999,MATCH("xG",PlayerStats!$B$2:$Z$2,0),0),0)</f>
        <v>0</v>
      </c>
      <c r="O553" s="32">
        <f>IFERROR(VLOOKUP(D553,PlayerStats!$B$1:$Z$999,MATCH("xG",PlayerStats!$B$2:$Z$2,0),0),0)</f>
        <v>0</v>
      </c>
      <c r="P553" s="40">
        <f t="shared" si="33"/>
        <v>0</v>
      </c>
      <c r="Q553" s="32">
        <f>IFERROR(VLOOKUP(A553,PlayerStats!$B$1:$Z$999,MATCH("xAG",PlayerStats!$B$2:$Z$2,0),0),0)</f>
        <v>0</v>
      </c>
      <c r="R553" s="32">
        <f>IFERROR(VLOOKUP(B553,PlayerStats!$B$1:$Z$999,MATCH("xAG",PlayerStats!$B$2:$Z$2,0),0),0)</f>
        <v>0</v>
      </c>
      <c r="S553" s="32">
        <f>IFERROR(VLOOKUP(C553,PlayerStats!$B$1:$Z$999,MATCH("xAG",PlayerStats!$B$2:$Z$2,0),0),0)</f>
        <v>0</v>
      </c>
      <c r="T553" s="32">
        <f>IFERROR(VLOOKUP(D553,PlayerStats!$B$1:$Z$999,MATCH("xAG",PlayerStats!$B$2:$Z$2,0),0),0)</f>
        <v>0</v>
      </c>
      <c r="U553" s="40">
        <f t="shared" si="34"/>
        <v>0</v>
      </c>
      <c r="V553" s="42" t="str">
        <f t="shared" si="35"/>
        <v/>
      </c>
      <c r="X553" s="43" t="str">
        <f>API!M553&amp;" "&amp;API!V553</f>
        <v>John Egan</v>
      </c>
      <c r="Y553" s="43">
        <f>API!AC553</f>
        <v>2</v>
      </c>
    </row>
    <row r="554" spans="1:25">
      <c r="A554" s="32" t="str">
        <f>IF([1]FINAL!A554=0,"",[1]FINAL!A554)</f>
        <v>0 0</v>
      </c>
      <c r="B554" s="32" t="str">
        <f>IF([1]FINAL!B554=0,"",[1]FINAL!B554)</f>
        <v/>
      </c>
      <c r="C554" s="32" t="str">
        <f>IF([1]FINAL!C554=0,"",[1]FINAL!C554)</f>
        <v/>
      </c>
      <c r="D554" s="32" t="str">
        <f>IF([1]FINAL!D554=0,"",[1]FINAL!D554)</f>
        <v/>
      </c>
      <c r="E554" s="43" t="str">
        <f>[1]FINAL!M554</f>
        <v/>
      </c>
      <c r="F554" s="44" t="str">
        <f>IFERROR(VLOOKUP($E554,Table2!$B$1:$C$21,MATCH("MP",Table2!$B$1:$C$1,0),0),"")</f>
        <v/>
      </c>
      <c r="G554" s="33">
        <f>IFERROR(VLOOKUP(A554,PlayingTime!$B$1:$Z$999,MATCH("Min",PlayingTime!$B$2:$Z$2,0),0),0)</f>
        <v>0</v>
      </c>
      <c r="H554" s="33">
        <f>IFERROR(VLOOKUP(B554,PlayingTime!$B$1:$Z$999,MATCH("Min",PlayingTime!$B$2:$Z$2,0),0),0)</f>
        <v>0</v>
      </c>
      <c r="I554" s="33">
        <f>IFERROR(VLOOKUP(C554,PlayingTime!$B$1:$Z$999,MATCH("Min",PlayingTime!$B$2:$Z$2,0),0),0)</f>
        <v>0</v>
      </c>
      <c r="J554" s="33">
        <f>IFERROR(VLOOKUP(D554,PlayingTime!$B$1:$Z$999,MATCH("Min",PlayingTime!$B$2:$Z$2,0),0),0)</f>
        <v>0</v>
      </c>
      <c r="K554" s="38">
        <f t="shared" si="32"/>
        <v>0</v>
      </c>
      <c r="L554" s="32">
        <f>IFERROR(VLOOKUP(A554,PlayerStats!$B$1:$Z$999,MATCH("xG",PlayerStats!$B$2:$Z$2,0),0),0)</f>
        <v>0</v>
      </c>
      <c r="M554" s="32">
        <f>IFERROR(VLOOKUP(B554,PlayerStats!$B$1:$Z$999,MATCH("xG",PlayerStats!$B$2:$Z$2,0),0),0)</f>
        <v>0</v>
      </c>
      <c r="N554" s="32">
        <f>IFERROR(VLOOKUP(C554,PlayerStats!$B$1:$Z$999,MATCH("xG",PlayerStats!$B$2:$Z$2,0),0),0)</f>
        <v>0</v>
      </c>
      <c r="O554" s="32">
        <f>IFERROR(VLOOKUP(D554,PlayerStats!$B$1:$Z$999,MATCH("xG",PlayerStats!$B$2:$Z$2,0),0),0)</f>
        <v>0</v>
      </c>
      <c r="P554" s="40">
        <f t="shared" si="33"/>
        <v>0</v>
      </c>
      <c r="Q554" s="32">
        <f>IFERROR(VLOOKUP(A554,PlayerStats!$B$1:$Z$999,MATCH("xAG",PlayerStats!$B$2:$Z$2,0),0),0)</f>
        <v>0</v>
      </c>
      <c r="R554" s="32">
        <f>IFERROR(VLOOKUP(B554,PlayerStats!$B$1:$Z$999,MATCH("xAG",PlayerStats!$B$2:$Z$2,0),0),0)</f>
        <v>0</v>
      </c>
      <c r="S554" s="32">
        <f>IFERROR(VLOOKUP(C554,PlayerStats!$B$1:$Z$999,MATCH("xAG",PlayerStats!$B$2:$Z$2,0),0),0)</f>
        <v>0</v>
      </c>
      <c r="T554" s="32">
        <f>IFERROR(VLOOKUP(D554,PlayerStats!$B$1:$Z$999,MATCH("xAG",PlayerStats!$B$2:$Z$2,0),0),0)</f>
        <v>0</v>
      </c>
      <c r="U554" s="40">
        <f t="shared" si="34"/>
        <v>0</v>
      </c>
      <c r="V554" s="42" t="str">
        <f t="shared" si="35"/>
        <v/>
      </c>
      <c r="X554" s="43" t="str">
        <f>API!M554&amp;" "&amp;API!V554</f>
        <v>John Fleck</v>
      </c>
      <c r="Y554" s="43">
        <f>API!AC554</f>
        <v>0</v>
      </c>
    </row>
    <row r="555" spans="1:25">
      <c r="A555" s="32" t="str">
        <f>IF([1]FINAL!A555=0,"",[1]FINAL!A555)</f>
        <v>0 0</v>
      </c>
      <c r="B555" s="32" t="str">
        <f>IF([1]FINAL!B555=0,"",[1]FINAL!B555)</f>
        <v/>
      </c>
      <c r="C555" s="32" t="str">
        <f>IF([1]FINAL!C555=0,"",[1]FINAL!C555)</f>
        <v/>
      </c>
      <c r="D555" s="32" t="str">
        <f>IF([1]FINAL!D555=0,"",[1]FINAL!D555)</f>
        <v/>
      </c>
      <c r="E555" s="43" t="str">
        <f>[1]FINAL!M555</f>
        <v/>
      </c>
      <c r="F555" s="44" t="str">
        <f>IFERROR(VLOOKUP($E555,Table2!$B$1:$C$21,MATCH("MP",Table2!$B$1:$C$1,0),0),"")</f>
        <v/>
      </c>
      <c r="G555" s="33">
        <f>IFERROR(VLOOKUP(A555,PlayingTime!$B$1:$Z$999,MATCH("Min",PlayingTime!$B$2:$Z$2,0),0),0)</f>
        <v>0</v>
      </c>
      <c r="H555" s="33">
        <f>IFERROR(VLOOKUP(B555,PlayingTime!$B$1:$Z$999,MATCH("Min",PlayingTime!$B$2:$Z$2,0),0),0)</f>
        <v>0</v>
      </c>
      <c r="I555" s="33">
        <f>IFERROR(VLOOKUP(C555,PlayingTime!$B$1:$Z$999,MATCH("Min",PlayingTime!$B$2:$Z$2,0),0),0)</f>
        <v>0</v>
      </c>
      <c r="J555" s="33">
        <f>IFERROR(VLOOKUP(D555,PlayingTime!$B$1:$Z$999,MATCH("Min",PlayingTime!$B$2:$Z$2,0),0),0)</f>
        <v>0</v>
      </c>
      <c r="K555" s="38">
        <f t="shared" si="32"/>
        <v>0</v>
      </c>
      <c r="L555" s="32">
        <f>IFERROR(VLOOKUP(A555,PlayerStats!$B$1:$Z$999,MATCH("xG",PlayerStats!$B$2:$Z$2,0),0),0)</f>
        <v>0</v>
      </c>
      <c r="M555" s="32">
        <f>IFERROR(VLOOKUP(B555,PlayerStats!$B$1:$Z$999,MATCH("xG",PlayerStats!$B$2:$Z$2,0),0),0)</f>
        <v>0</v>
      </c>
      <c r="N555" s="32">
        <f>IFERROR(VLOOKUP(C555,PlayerStats!$B$1:$Z$999,MATCH("xG",PlayerStats!$B$2:$Z$2,0),0),0)</f>
        <v>0</v>
      </c>
      <c r="O555" s="32">
        <f>IFERROR(VLOOKUP(D555,PlayerStats!$B$1:$Z$999,MATCH("xG",PlayerStats!$B$2:$Z$2,0),0),0)</f>
        <v>0</v>
      </c>
      <c r="P555" s="40">
        <f t="shared" si="33"/>
        <v>0</v>
      </c>
      <c r="Q555" s="32">
        <f>IFERROR(VLOOKUP(A555,PlayerStats!$B$1:$Z$999,MATCH("xAG",PlayerStats!$B$2:$Z$2,0),0),0)</f>
        <v>0</v>
      </c>
      <c r="R555" s="32">
        <f>IFERROR(VLOOKUP(B555,PlayerStats!$B$1:$Z$999,MATCH("xAG",PlayerStats!$B$2:$Z$2,0),0),0)</f>
        <v>0</v>
      </c>
      <c r="S555" s="32">
        <f>IFERROR(VLOOKUP(C555,PlayerStats!$B$1:$Z$999,MATCH("xAG",PlayerStats!$B$2:$Z$2,0),0),0)</f>
        <v>0</v>
      </c>
      <c r="T555" s="32">
        <f>IFERROR(VLOOKUP(D555,PlayerStats!$B$1:$Z$999,MATCH("xAG",PlayerStats!$B$2:$Z$2,0),0),0)</f>
        <v>0</v>
      </c>
      <c r="U555" s="40">
        <f t="shared" si="34"/>
        <v>0</v>
      </c>
      <c r="V555" s="42" t="str">
        <f t="shared" si="35"/>
        <v/>
      </c>
      <c r="X555" s="43" t="str">
        <f>API!M555&amp;" "&amp;API!V555</f>
        <v>Wes Foderingham</v>
      </c>
      <c r="Y555" s="43">
        <f>API!AC555</f>
        <v>4</v>
      </c>
    </row>
    <row r="556" spans="1:25">
      <c r="A556" s="32" t="str">
        <f>IF([1]FINAL!A556=0,"",[1]FINAL!A556)</f>
        <v>0 0</v>
      </c>
      <c r="B556" s="32" t="str">
        <f>IF([1]FINAL!B556=0,"",[1]FINAL!B556)</f>
        <v/>
      </c>
      <c r="C556" s="32" t="str">
        <f>IF([1]FINAL!C556=0,"",[1]FINAL!C556)</f>
        <v/>
      </c>
      <c r="D556" s="32" t="str">
        <f>IF([1]FINAL!D556=0,"",[1]FINAL!D556)</f>
        <v/>
      </c>
      <c r="E556" s="43" t="str">
        <f>[1]FINAL!M556</f>
        <v/>
      </c>
      <c r="F556" s="44" t="str">
        <f>IFERROR(VLOOKUP($E556,Table2!$B$1:$C$21,MATCH("MP",Table2!$B$1:$C$1,0),0),"")</f>
        <v/>
      </c>
      <c r="G556" s="33">
        <f>IFERROR(VLOOKUP(A556,PlayingTime!$B$1:$Z$999,MATCH("Min",PlayingTime!$B$2:$Z$2,0),0),0)</f>
        <v>0</v>
      </c>
      <c r="H556" s="33">
        <f>IFERROR(VLOOKUP(B556,PlayingTime!$B$1:$Z$999,MATCH("Min",PlayingTime!$B$2:$Z$2,0),0),0)</f>
        <v>0</v>
      </c>
      <c r="I556" s="33">
        <f>IFERROR(VLOOKUP(C556,PlayingTime!$B$1:$Z$999,MATCH("Min",PlayingTime!$B$2:$Z$2,0),0),0)</f>
        <v>0</v>
      </c>
      <c r="J556" s="33">
        <f>IFERROR(VLOOKUP(D556,PlayingTime!$B$1:$Z$999,MATCH("Min",PlayingTime!$B$2:$Z$2,0),0),0)</f>
        <v>0</v>
      </c>
      <c r="K556" s="38">
        <f t="shared" si="32"/>
        <v>0</v>
      </c>
      <c r="L556" s="32">
        <f>IFERROR(VLOOKUP(A556,PlayerStats!$B$1:$Z$999,MATCH("xG",PlayerStats!$B$2:$Z$2,0),0),0)</f>
        <v>0</v>
      </c>
      <c r="M556" s="32">
        <f>IFERROR(VLOOKUP(B556,PlayerStats!$B$1:$Z$999,MATCH("xG",PlayerStats!$B$2:$Z$2,0),0),0)</f>
        <v>0</v>
      </c>
      <c r="N556" s="32">
        <f>IFERROR(VLOOKUP(C556,PlayerStats!$B$1:$Z$999,MATCH("xG",PlayerStats!$B$2:$Z$2,0),0),0)</f>
        <v>0</v>
      </c>
      <c r="O556" s="32">
        <f>IFERROR(VLOOKUP(D556,PlayerStats!$B$1:$Z$999,MATCH("xG",PlayerStats!$B$2:$Z$2,0),0),0)</f>
        <v>0</v>
      </c>
      <c r="P556" s="40">
        <f t="shared" si="33"/>
        <v>0</v>
      </c>
      <c r="Q556" s="32">
        <f>IFERROR(VLOOKUP(A556,PlayerStats!$B$1:$Z$999,MATCH("xAG",PlayerStats!$B$2:$Z$2,0),0),0)</f>
        <v>0</v>
      </c>
      <c r="R556" s="32">
        <f>IFERROR(VLOOKUP(B556,PlayerStats!$B$1:$Z$999,MATCH("xAG",PlayerStats!$B$2:$Z$2,0),0),0)</f>
        <v>0</v>
      </c>
      <c r="S556" s="32">
        <f>IFERROR(VLOOKUP(C556,PlayerStats!$B$1:$Z$999,MATCH("xAG",PlayerStats!$B$2:$Z$2,0),0),0)</f>
        <v>0</v>
      </c>
      <c r="T556" s="32">
        <f>IFERROR(VLOOKUP(D556,PlayerStats!$B$1:$Z$999,MATCH("xAG",PlayerStats!$B$2:$Z$2,0),0),0)</f>
        <v>0</v>
      </c>
      <c r="U556" s="40">
        <f t="shared" si="34"/>
        <v>0</v>
      </c>
      <c r="V556" s="42" t="str">
        <f t="shared" si="35"/>
        <v/>
      </c>
      <c r="X556" s="43" t="str">
        <f>API!M556&amp;" "&amp;API!V556</f>
        <v>Daniel Jebbison</v>
      </c>
      <c r="Y556" s="43">
        <f>API!AC556</f>
        <v>0</v>
      </c>
    </row>
    <row r="557" spans="1:25">
      <c r="A557" s="32" t="str">
        <f>IF([1]FINAL!A557=0,"",[1]FINAL!A557)</f>
        <v>0 0</v>
      </c>
      <c r="B557" s="32" t="str">
        <f>IF([1]FINAL!B557=0,"",[1]FINAL!B557)</f>
        <v/>
      </c>
      <c r="C557" s="32" t="str">
        <f>IF([1]FINAL!C557=0,"",[1]FINAL!C557)</f>
        <v/>
      </c>
      <c r="D557" s="32" t="str">
        <f>IF([1]FINAL!D557=0,"",[1]FINAL!D557)</f>
        <v/>
      </c>
      <c r="E557" s="43" t="str">
        <f>[1]FINAL!M557</f>
        <v/>
      </c>
      <c r="F557" s="44" t="str">
        <f>IFERROR(VLOOKUP($E557,Table2!$B$1:$C$21,MATCH("MP",Table2!$B$1:$C$1,0),0),"")</f>
        <v/>
      </c>
      <c r="G557" s="33">
        <f>IFERROR(VLOOKUP(A557,PlayingTime!$B$1:$Z$999,MATCH("Min",PlayingTime!$B$2:$Z$2,0),0),0)</f>
        <v>0</v>
      </c>
      <c r="H557" s="33">
        <f>IFERROR(VLOOKUP(B557,PlayingTime!$B$1:$Z$999,MATCH("Min",PlayingTime!$B$2:$Z$2,0),0),0)</f>
        <v>0</v>
      </c>
      <c r="I557" s="33">
        <f>IFERROR(VLOOKUP(C557,PlayingTime!$B$1:$Z$999,MATCH("Min",PlayingTime!$B$2:$Z$2,0),0),0)</f>
        <v>0</v>
      </c>
      <c r="J557" s="33">
        <f>IFERROR(VLOOKUP(D557,PlayingTime!$B$1:$Z$999,MATCH("Min",PlayingTime!$B$2:$Z$2,0),0),0)</f>
        <v>0</v>
      </c>
      <c r="K557" s="38">
        <f t="shared" si="32"/>
        <v>0</v>
      </c>
      <c r="L557" s="32">
        <f>IFERROR(VLOOKUP(A557,PlayerStats!$B$1:$Z$999,MATCH("xG",PlayerStats!$B$2:$Z$2,0),0),0)</f>
        <v>0</v>
      </c>
      <c r="M557" s="32">
        <f>IFERROR(VLOOKUP(B557,PlayerStats!$B$1:$Z$999,MATCH("xG",PlayerStats!$B$2:$Z$2,0),0),0)</f>
        <v>0</v>
      </c>
      <c r="N557" s="32">
        <f>IFERROR(VLOOKUP(C557,PlayerStats!$B$1:$Z$999,MATCH("xG",PlayerStats!$B$2:$Z$2,0),0),0)</f>
        <v>0</v>
      </c>
      <c r="O557" s="32">
        <f>IFERROR(VLOOKUP(D557,PlayerStats!$B$1:$Z$999,MATCH("xG",PlayerStats!$B$2:$Z$2,0),0),0)</f>
        <v>0</v>
      </c>
      <c r="P557" s="40">
        <f t="shared" si="33"/>
        <v>0</v>
      </c>
      <c r="Q557" s="32">
        <f>IFERROR(VLOOKUP(A557,PlayerStats!$B$1:$Z$999,MATCH("xAG",PlayerStats!$B$2:$Z$2,0),0),0)</f>
        <v>0</v>
      </c>
      <c r="R557" s="32">
        <f>IFERROR(VLOOKUP(B557,PlayerStats!$B$1:$Z$999,MATCH("xAG",PlayerStats!$B$2:$Z$2,0),0),0)</f>
        <v>0</v>
      </c>
      <c r="S557" s="32">
        <f>IFERROR(VLOOKUP(C557,PlayerStats!$B$1:$Z$999,MATCH("xAG",PlayerStats!$B$2:$Z$2,0),0),0)</f>
        <v>0</v>
      </c>
      <c r="T557" s="32">
        <f>IFERROR(VLOOKUP(D557,PlayerStats!$B$1:$Z$999,MATCH("xAG",PlayerStats!$B$2:$Z$2,0),0),0)</f>
        <v>0</v>
      </c>
      <c r="U557" s="40">
        <f t="shared" si="34"/>
        <v>0</v>
      </c>
      <c r="V557" s="42" t="str">
        <f t="shared" si="35"/>
        <v/>
      </c>
      <c r="X557" s="43" t="str">
        <f>API!M557&amp;" "&amp;API!V557</f>
        <v>Max Lowe</v>
      </c>
      <c r="Y557" s="43">
        <f>API!AC557</f>
        <v>2</v>
      </c>
    </row>
    <row r="558" spans="1:25">
      <c r="A558" s="32" t="str">
        <f>IF([1]FINAL!A558=0,"",[1]FINAL!A558)</f>
        <v>0 0</v>
      </c>
      <c r="B558" s="32" t="str">
        <f>IF([1]FINAL!B558=0,"",[1]FINAL!B558)</f>
        <v/>
      </c>
      <c r="C558" s="32" t="str">
        <f>IF([1]FINAL!C558=0,"",[1]FINAL!C558)</f>
        <v/>
      </c>
      <c r="D558" s="32" t="str">
        <f>IF([1]FINAL!D558=0,"",[1]FINAL!D558)</f>
        <v/>
      </c>
      <c r="E558" s="43" t="str">
        <f>[1]FINAL!M558</f>
        <v/>
      </c>
      <c r="F558" s="44" t="str">
        <f>IFERROR(VLOOKUP($E558,Table2!$B$1:$C$21,MATCH("MP",Table2!$B$1:$C$1,0),0),"")</f>
        <v/>
      </c>
      <c r="G558" s="33">
        <f>IFERROR(VLOOKUP(A558,PlayingTime!$B$1:$Z$999,MATCH("Min",PlayingTime!$B$2:$Z$2,0),0),0)</f>
        <v>0</v>
      </c>
      <c r="H558" s="33">
        <f>IFERROR(VLOOKUP(B558,PlayingTime!$B$1:$Z$999,MATCH("Min",PlayingTime!$B$2:$Z$2,0),0),0)</f>
        <v>0</v>
      </c>
      <c r="I558" s="33">
        <f>IFERROR(VLOOKUP(C558,PlayingTime!$B$1:$Z$999,MATCH("Min",PlayingTime!$B$2:$Z$2,0),0),0)</f>
        <v>0</v>
      </c>
      <c r="J558" s="33">
        <f>IFERROR(VLOOKUP(D558,PlayingTime!$B$1:$Z$999,MATCH("Min",PlayingTime!$B$2:$Z$2,0),0),0)</f>
        <v>0</v>
      </c>
      <c r="K558" s="38">
        <f t="shared" si="32"/>
        <v>0</v>
      </c>
      <c r="L558" s="32">
        <f>IFERROR(VLOOKUP(A558,PlayerStats!$B$1:$Z$999,MATCH("xG",PlayerStats!$B$2:$Z$2,0),0),0)</f>
        <v>0</v>
      </c>
      <c r="M558" s="32">
        <f>IFERROR(VLOOKUP(B558,PlayerStats!$B$1:$Z$999,MATCH("xG",PlayerStats!$B$2:$Z$2,0),0),0)</f>
        <v>0</v>
      </c>
      <c r="N558" s="32">
        <f>IFERROR(VLOOKUP(C558,PlayerStats!$B$1:$Z$999,MATCH("xG",PlayerStats!$B$2:$Z$2,0),0),0)</f>
        <v>0</v>
      </c>
      <c r="O558" s="32">
        <f>IFERROR(VLOOKUP(D558,PlayerStats!$B$1:$Z$999,MATCH("xG",PlayerStats!$B$2:$Z$2,0),0),0)</f>
        <v>0</v>
      </c>
      <c r="P558" s="40">
        <f t="shared" si="33"/>
        <v>0</v>
      </c>
      <c r="Q558" s="32">
        <f>IFERROR(VLOOKUP(A558,PlayerStats!$B$1:$Z$999,MATCH("xAG",PlayerStats!$B$2:$Z$2,0),0),0)</f>
        <v>0</v>
      </c>
      <c r="R558" s="32">
        <f>IFERROR(VLOOKUP(B558,PlayerStats!$B$1:$Z$999,MATCH("xAG",PlayerStats!$B$2:$Z$2,0),0),0)</f>
        <v>0</v>
      </c>
      <c r="S558" s="32">
        <f>IFERROR(VLOOKUP(C558,PlayerStats!$B$1:$Z$999,MATCH("xAG",PlayerStats!$B$2:$Z$2,0),0),0)</f>
        <v>0</v>
      </c>
      <c r="T558" s="32">
        <f>IFERROR(VLOOKUP(D558,PlayerStats!$B$1:$Z$999,MATCH("xAG",PlayerStats!$B$2:$Z$2,0),0),0)</f>
        <v>0</v>
      </c>
      <c r="U558" s="40">
        <f t="shared" si="34"/>
        <v>0</v>
      </c>
      <c r="V558" s="42" t="str">
        <f t="shared" si="35"/>
        <v/>
      </c>
      <c r="X558" s="43" t="str">
        <f>API!M558&amp;" "&amp;API!V558</f>
        <v>Oliver McBurnie</v>
      </c>
      <c r="Y558" s="43">
        <f>API!AC558</f>
        <v>0</v>
      </c>
    </row>
    <row r="559" spans="1:25">
      <c r="A559" s="32" t="str">
        <f>IF([1]FINAL!A559=0,"",[1]FINAL!A559)</f>
        <v>0 0</v>
      </c>
      <c r="B559" s="32" t="str">
        <f>IF([1]FINAL!B559=0,"",[1]FINAL!B559)</f>
        <v/>
      </c>
      <c r="C559" s="32" t="str">
        <f>IF([1]FINAL!C559=0,"",[1]FINAL!C559)</f>
        <v/>
      </c>
      <c r="D559" s="32" t="str">
        <f>IF([1]FINAL!D559=0,"",[1]FINAL!D559)</f>
        <v/>
      </c>
      <c r="E559" s="43" t="str">
        <f>[1]FINAL!M559</f>
        <v/>
      </c>
      <c r="F559" s="44" t="str">
        <f>IFERROR(VLOOKUP($E559,Table2!$B$1:$C$21,MATCH("MP",Table2!$B$1:$C$1,0),0),"")</f>
        <v/>
      </c>
      <c r="G559" s="33">
        <f>IFERROR(VLOOKUP(A559,PlayingTime!$B$1:$Z$999,MATCH("Min",PlayingTime!$B$2:$Z$2,0),0),0)</f>
        <v>0</v>
      </c>
      <c r="H559" s="33">
        <f>IFERROR(VLOOKUP(B559,PlayingTime!$B$1:$Z$999,MATCH("Min",PlayingTime!$B$2:$Z$2,0),0),0)</f>
        <v>0</v>
      </c>
      <c r="I559" s="33">
        <f>IFERROR(VLOOKUP(C559,PlayingTime!$B$1:$Z$999,MATCH("Min",PlayingTime!$B$2:$Z$2,0),0),0)</f>
        <v>0</v>
      </c>
      <c r="J559" s="33">
        <f>IFERROR(VLOOKUP(D559,PlayingTime!$B$1:$Z$999,MATCH("Min",PlayingTime!$B$2:$Z$2,0),0),0)</f>
        <v>0</v>
      </c>
      <c r="K559" s="38">
        <f t="shared" si="32"/>
        <v>0</v>
      </c>
      <c r="L559" s="32">
        <f>IFERROR(VLOOKUP(A559,PlayerStats!$B$1:$Z$999,MATCH("xG",PlayerStats!$B$2:$Z$2,0),0),0)</f>
        <v>0</v>
      </c>
      <c r="M559" s="32">
        <f>IFERROR(VLOOKUP(B559,PlayerStats!$B$1:$Z$999,MATCH("xG",PlayerStats!$B$2:$Z$2,0),0),0)</f>
        <v>0</v>
      </c>
      <c r="N559" s="32">
        <f>IFERROR(VLOOKUP(C559,PlayerStats!$B$1:$Z$999,MATCH("xG",PlayerStats!$B$2:$Z$2,0),0),0)</f>
        <v>0</v>
      </c>
      <c r="O559" s="32">
        <f>IFERROR(VLOOKUP(D559,PlayerStats!$B$1:$Z$999,MATCH("xG",PlayerStats!$B$2:$Z$2,0),0),0)</f>
        <v>0</v>
      </c>
      <c r="P559" s="40">
        <f t="shared" si="33"/>
        <v>0</v>
      </c>
      <c r="Q559" s="32">
        <f>IFERROR(VLOOKUP(A559,PlayerStats!$B$1:$Z$999,MATCH("xAG",PlayerStats!$B$2:$Z$2,0),0),0)</f>
        <v>0</v>
      </c>
      <c r="R559" s="32">
        <f>IFERROR(VLOOKUP(B559,PlayerStats!$B$1:$Z$999,MATCH("xAG",PlayerStats!$B$2:$Z$2,0),0),0)</f>
        <v>0</v>
      </c>
      <c r="S559" s="32">
        <f>IFERROR(VLOOKUP(C559,PlayerStats!$B$1:$Z$999,MATCH("xAG",PlayerStats!$B$2:$Z$2,0),0),0)</f>
        <v>0</v>
      </c>
      <c r="T559" s="32">
        <f>IFERROR(VLOOKUP(D559,PlayerStats!$B$1:$Z$999,MATCH("xAG",PlayerStats!$B$2:$Z$2,0),0),0)</f>
        <v>0</v>
      </c>
      <c r="U559" s="40">
        <f t="shared" si="34"/>
        <v>0</v>
      </c>
      <c r="V559" s="42" t="str">
        <f t="shared" si="35"/>
        <v/>
      </c>
      <c r="X559" s="43" t="str">
        <f>API!M559&amp;" "&amp;API!V559</f>
        <v>Iliman Ndiaye</v>
      </c>
      <c r="Y559" s="43">
        <f>API!AC559</f>
        <v>0</v>
      </c>
    </row>
    <row r="560" spans="1:25">
      <c r="A560" s="32" t="str">
        <f>IF([1]FINAL!A560=0,"",[1]FINAL!A560)</f>
        <v>0 0</v>
      </c>
      <c r="B560" s="32" t="str">
        <f>IF([1]FINAL!B560=0,"",[1]FINAL!B560)</f>
        <v/>
      </c>
      <c r="C560" s="32" t="str">
        <f>IF([1]FINAL!C560=0,"",[1]FINAL!C560)</f>
        <v/>
      </c>
      <c r="D560" s="32" t="str">
        <f>IF([1]FINAL!D560=0,"",[1]FINAL!D560)</f>
        <v/>
      </c>
      <c r="E560" s="43" t="str">
        <f>[1]FINAL!M560</f>
        <v/>
      </c>
      <c r="F560" s="44" t="str">
        <f>IFERROR(VLOOKUP($E560,Table2!$B$1:$C$21,MATCH("MP",Table2!$B$1:$C$1,0),0),"")</f>
        <v/>
      </c>
      <c r="G560" s="33">
        <f>IFERROR(VLOOKUP(A560,PlayingTime!$B$1:$Z$999,MATCH("Min",PlayingTime!$B$2:$Z$2,0),0),0)</f>
        <v>0</v>
      </c>
      <c r="H560" s="33">
        <f>IFERROR(VLOOKUP(B560,PlayingTime!$B$1:$Z$999,MATCH("Min",PlayingTime!$B$2:$Z$2,0),0),0)</f>
        <v>0</v>
      </c>
      <c r="I560" s="33">
        <f>IFERROR(VLOOKUP(C560,PlayingTime!$B$1:$Z$999,MATCH("Min",PlayingTime!$B$2:$Z$2,0),0),0)</f>
        <v>0</v>
      </c>
      <c r="J560" s="33">
        <f>IFERROR(VLOOKUP(D560,PlayingTime!$B$1:$Z$999,MATCH("Min",PlayingTime!$B$2:$Z$2,0),0),0)</f>
        <v>0</v>
      </c>
      <c r="K560" s="38">
        <f t="shared" si="32"/>
        <v>0</v>
      </c>
      <c r="L560" s="32">
        <f>IFERROR(VLOOKUP(A560,PlayerStats!$B$1:$Z$999,MATCH("xG",PlayerStats!$B$2:$Z$2,0),0),0)</f>
        <v>0</v>
      </c>
      <c r="M560" s="32">
        <f>IFERROR(VLOOKUP(B560,PlayerStats!$B$1:$Z$999,MATCH("xG",PlayerStats!$B$2:$Z$2,0),0),0)</f>
        <v>0</v>
      </c>
      <c r="N560" s="32">
        <f>IFERROR(VLOOKUP(C560,PlayerStats!$B$1:$Z$999,MATCH("xG",PlayerStats!$B$2:$Z$2,0),0),0)</f>
        <v>0</v>
      </c>
      <c r="O560" s="32">
        <f>IFERROR(VLOOKUP(D560,PlayerStats!$B$1:$Z$999,MATCH("xG",PlayerStats!$B$2:$Z$2,0),0),0)</f>
        <v>0</v>
      </c>
      <c r="P560" s="40">
        <f t="shared" si="33"/>
        <v>0</v>
      </c>
      <c r="Q560" s="32">
        <f>IFERROR(VLOOKUP(A560,PlayerStats!$B$1:$Z$999,MATCH("xAG",PlayerStats!$B$2:$Z$2,0),0),0)</f>
        <v>0</v>
      </c>
      <c r="R560" s="32">
        <f>IFERROR(VLOOKUP(B560,PlayerStats!$B$1:$Z$999,MATCH("xAG",PlayerStats!$B$2:$Z$2,0),0),0)</f>
        <v>0</v>
      </c>
      <c r="S560" s="32">
        <f>IFERROR(VLOOKUP(C560,PlayerStats!$B$1:$Z$999,MATCH("xAG",PlayerStats!$B$2:$Z$2,0),0),0)</f>
        <v>0</v>
      </c>
      <c r="T560" s="32">
        <f>IFERROR(VLOOKUP(D560,PlayerStats!$B$1:$Z$999,MATCH("xAG",PlayerStats!$B$2:$Z$2,0),0),0)</f>
        <v>0</v>
      </c>
      <c r="U560" s="40">
        <f t="shared" si="34"/>
        <v>0</v>
      </c>
      <c r="V560" s="42" t="str">
        <f t="shared" si="35"/>
        <v/>
      </c>
      <c r="X560" s="43" t="str">
        <f>API!M560&amp;" "&amp;API!V560</f>
        <v>Rhys Norrington-Davies</v>
      </c>
      <c r="Y560" s="43">
        <f>API!AC560</f>
        <v>0</v>
      </c>
    </row>
    <row r="561" spans="1:25">
      <c r="A561" s="32" t="str">
        <f>IF([1]FINAL!A561=0,"",[1]FINAL!A561)</f>
        <v>0 0</v>
      </c>
      <c r="B561" s="32" t="str">
        <f>IF([1]FINAL!B561=0,"",[1]FINAL!B561)</f>
        <v/>
      </c>
      <c r="C561" s="32" t="str">
        <f>IF([1]FINAL!C561=0,"",[1]FINAL!C561)</f>
        <v/>
      </c>
      <c r="D561" s="32" t="str">
        <f>IF([1]FINAL!D561=0,"",[1]FINAL!D561)</f>
        <v/>
      </c>
      <c r="E561" s="43" t="str">
        <f>[1]FINAL!M561</f>
        <v/>
      </c>
      <c r="F561" s="44" t="str">
        <f>IFERROR(VLOOKUP($E561,Table2!$B$1:$C$21,MATCH("MP",Table2!$B$1:$C$1,0),0),"")</f>
        <v/>
      </c>
      <c r="G561" s="33">
        <f>IFERROR(VLOOKUP(A561,PlayingTime!$B$1:$Z$999,MATCH("Min",PlayingTime!$B$2:$Z$2,0),0),0)</f>
        <v>0</v>
      </c>
      <c r="H561" s="33">
        <f>IFERROR(VLOOKUP(B561,PlayingTime!$B$1:$Z$999,MATCH("Min",PlayingTime!$B$2:$Z$2,0),0),0)</f>
        <v>0</v>
      </c>
      <c r="I561" s="33">
        <f>IFERROR(VLOOKUP(C561,PlayingTime!$B$1:$Z$999,MATCH("Min",PlayingTime!$B$2:$Z$2,0),0),0)</f>
        <v>0</v>
      </c>
      <c r="J561" s="33">
        <f>IFERROR(VLOOKUP(D561,PlayingTime!$B$1:$Z$999,MATCH("Min",PlayingTime!$B$2:$Z$2,0),0),0)</f>
        <v>0</v>
      </c>
      <c r="K561" s="38">
        <f t="shared" si="32"/>
        <v>0</v>
      </c>
      <c r="L561" s="32">
        <f>IFERROR(VLOOKUP(A561,PlayerStats!$B$1:$Z$999,MATCH("xG",PlayerStats!$B$2:$Z$2,0),0),0)</f>
        <v>0</v>
      </c>
      <c r="M561" s="32">
        <f>IFERROR(VLOOKUP(B561,PlayerStats!$B$1:$Z$999,MATCH("xG",PlayerStats!$B$2:$Z$2,0),0),0)</f>
        <v>0</v>
      </c>
      <c r="N561" s="32">
        <f>IFERROR(VLOOKUP(C561,PlayerStats!$B$1:$Z$999,MATCH("xG",PlayerStats!$B$2:$Z$2,0),0),0)</f>
        <v>0</v>
      </c>
      <c r="O561" s="32">
        <f>IFERROR(VLOOKUP(D561,PlayerStats!$B$1:$Z$999,MATCH("xG",PlayerStats!$B$2:$Z$2,0),0),0)</f>
        <v>0</v>
      </c>
      <c r="P561" s="40">
        <f t="shared" si="33"/>
        <v>0</v>
      </c>
      <c r="Q561" s="32">
        <f>IFERROR(VLOOKUP(A561,PlayerStats!$B$1:$Z$999,MATCH("xAG",PlayerStats!$B$2:$Z$2,0),0),0)</f>
        <v>0</v>
      </c>
      <c r="R561" s="32">
        <f>IFERROR(VLOOKUP(B561,PlayerStats!$B$1:$Z$999,MATCH("xAG",PlayerStats!$B$2:$Z$2,0),0),0)</f>
        <v>0</v>
      </c>
      <c r="S561" s="32">
        <f>IFERROR(VLOOKUP(C561,PlayerStats!$B$1:$Z$999,MATCH("xAG",PlayerStats!$B$2:$Z$2,0),0),0)</f>
        <v>0</v>
      </c>
      <c r="T561" s="32">
        <f>IFERROR(VLOOKUP(D561,PlayerStats!$B$1:$Z$999,MATCH("xAG",PlayerStats!$B$2:$Z$2,0),0),0)</f>
        <v>0</v>
      </c>
      <c r="U561" s="40">
        <f t="shared" si="34"/>
        <v>0</v>
      </c>
      <c r="V561" s="42" t="str">
        <f t="shared" si="35"/>
        <v/>
      </c>
      <c r="X561" s="43" t="str">
        <f>API!M561&amp;" "&amp;API!V561</f>
        <v>Oliver Norwood</v>
      </c>
      <c r="Y561" s="43">
        <f>API!AC561</f>
        <v>2</v>
      </c>
    </row>
    <row r="562" spans="1:25">
      <c r="A562" s="32" t="str">
        <f>IF([1]FINAL!A562=0,"",[1]FINAL!A562)</f>
        <v>0 0</v>
      </c>
      <c r="B562" s="32" t="str">
        <f>IF([1]FINAL!B562=0,"",[1]FINAL!B562)</f>
        <v/>
      </c>
      <c r="C562" s="32" t="str">
        <f>IF([1]FINAL!C562=0,"",[1]FINAL!C562)</f>
        <v/>
      </c>
      <c r="D562" s="32" t="str">
        <f>IF([1]FINAL!D562=0,"",[1]FINAL!D562)</f>
        <v/>
      </c>
      <c r="E562" s="43" t="str">
        <f>[1]FINAL!M562</f>
        <v/>
      </c>
      <c r="F562" s="44" t="str">
        <f>IFERROR(VLOOKUP($E562,Table2!$B$1:$C$21,MATCH("MP",Table2!$B$1:$C$1,0),0),"")</f>
        <v/>
      </c>
      <c r="G562" s="33">
        <f>IFERROR(VLOOKUP(A562,PlayingTime!$B$1:$Z$999,MATCH("Min",PlayingTime!$B$2:$Z$2,0),0),0)</f>
        <v>0</v>
      </c>
      <c r="H562" s="33">
        <f>IFERROR(VLOOKUP(B562,PlayingTime!$B$1:$Z$999,MATCH("Min",PlayingTime!$B$2:$Z$2,0),0),0)</f>
        <v>0</v>
      </c>
      <c r="I562" s="33">
        <f>IFERROR(VLOOKUP(C562,PlayingTime!$B$1:$Z$999,MATCH("Min",PlayingTime!$B$2:$Z$2,0),0),0)</f>
        <v>0</v>
      </c>
      <c r="J562" s="33">
        <f>IFERROR(VLOOKUP(D562,PlayingTime!$B$1:$Z$999,MATCH("Min",PlayingTime!$B$2:$Z$2,0),0),0)</f>
        <v>0</v>
      </c>
      <c r="K562" s="38">
        <f t="shared" si="32"/>
        <v>0</v>
      </c>
      <c r="L562" s="32">
        <f>IFERROR(VLOOKUP(A562,PlayerStats!$B$1:$Z$999,MATCH("xG",PlayerStats!$B$2:$Z$2,0),0),0)</f>
        <v>0</v>
      </c>
      <c r="M562" s="32">
        <f>IFERROR(VLOOKUP(B562,PlayerStats!$B$1:$Z$999,MATCH("xG",PlayerStats!$B$2:$Z$2,0),0),0)</f>
        <v>0</v>
      </c>
      <c r="N562" s="32">
        <f>IFERROR(VLOOKUP(C562,PlayerStats!$B$1:$Z$999,MATCH("xG",PlayerStats!$B$2:$Z$2,0),0),0)</f>
        <v>0</v>
      </c>
      <c r="O562" s="32">
        <f>IFERROR(VLOOKUP(D562,PlayerStats!$B$1:$Z$999,MATCH("xG",PlayerStats!$B$2:$Z$2,0),0),0)</f>
        <v>0</v>
      </c>
      <c r="P562" s="40">
        <f t="shared" si="33"/>
        <v>0</v>
      </c>
      <c r="Q562" s="32">
        <f>IFERROR(VLOOKUP(A562,PlayerStats!$B$1:$Z$999,MATCH("xAG",PlayerStats!$B$2:$Z$2,0),0),0)</f>
        <v>0</v>
      </c>
      <c r="R562" s="32">
        <f>IFERROR(VLOOKUP(B562,PlayerStats!$B$1:$Z$999,MATCH("xAG",PlayerStats!$B$2:$Z$2,0),0),0)</f>
        <v>0</v>
      </c>
      <c r="S562" s="32">
        <f>IFERROR(VLOOKUP(C562,PlayerStats!$B$1:$Z$999,MATCH("xAG",PlayerStats!$B$2:$Z$2,0),0),0)</f>
        <v>0</v>
      </c>
      <c r="T562" s="32">
        <f>IFERROR(VLOOKUP(D562,PlayerStats!$B$1:$Z$999,MATCH("xAG",PlayerStats!$B$2:$Z$2,0),0),0)</f>
        <v>0</v>
      </c>
      <c r="U562" s="40">
        <f t="shared" si="34"/>
        <v>0</v>
      </c>
      <c r="V562" s="42" t="str">
        <f t="shared" si="35"/>
        <v/>
      </c>
      <c r="X562" s="43" t="str">
        <f>API!M562&amp;" "&amp;API!V562</f>
        <v>Ben Osborn</v>
      </c>
      <c r="Y562" s="43">
        <f>API!AC562</f>
        <v>2</v>
      </c>
    </row>
    <row r="563" spans="1:25">
      <c r="A563" s="32" t="str">
        <f>IF([1]FINAL!A563=0,"",[1]FINAL!A563)</f>
        <v>0 0</v>
      </c>
      <c r="B563" s="32" t="str">
        <f>IF([1]FINAL!B563=0,"",[1]FINAL!B563)</f>
        <v/>
      </c>
      <c r="C563" s="32" t="str">
        <f>IF([1]FINAL!C563=0,"",[1]FINAL!C563)</f>
        <v/>
      </c>
      <c r="D563" s="32" t="str">
        <f>IF([1]FINAL!D563=0,"",[1]FINAL!D563)</f>
        <v/>
      </c>
      <c r="E563" s="43" t="str">
        <f>[1]FINAL!M563</f>
        <v/>
      </c>
      <c r="F563" s="44" t="str">
        <f>IFERROR(VLOOKUP($E563,Table2!$B$1:$C$21,MATCH("MP",Table2!$B$1:$C$1,0),0),"")</f>
        <v/>
      </c>
      <c r="G563" s="33">
        <f>IFERROR(VLOOKUP(A563,PlayingTime!$B$1:$Z$999,MATCH("Min",PlayingTime!$B$2:$Z$2,0),0),0)</f>
        <v>0</v>
      </c>
      <c r="H563" s="33">
        <f>IFERROR(VLOOKUP(B563,PlayingTime!$B$1:$Z$999,MATCH("Min",PlayingTime!$B$2:$Z$2,0),0),0)</f>
        <v>0</v>
      </c>
      <c r="I563" s="33">
        <f>IFERROR(VLOOKUP(C563,PlayingTime!$B$1:$Z$999,MATCH("Min",PlayingTime!$B$2:$Z$2,0),0),0)</f>
        <v>0</v>
      </c>
      <c r="J563" s="33">
        <f>IFERROR(VLOOKUP(D563,PlayingTime!$B$1:$Z$999,MATCH("Min",PlayingTime!$B$2:$Z$2,0),0),0)</f>
        <v>0</v>
      </c>
      <c r="K563" s="38">
        <f t="shared" si="32"/>
        <v>0</v>
      </c>
      <c r="L563" s="32">
        <f>IFERROR(VLOOKUP(A563,PlayerStats!$B$1:$Z$999,MATCH("xG",PlayerStats!$B$2:$Z$2,0),0),0)</f>
        <v>0</v>
      </c>
      <c r="M563" s="32">
        <f>IFERROR(VLOOKUP(B563,PlayerStats!$B$1:$Z$999,MATCH("xG",PlayerStats!$B$2:$Z$2,0),0),0)</f>
        <v>0</v>
      </c>
      <c r="N563" s="32">
        <f>IFERROR(VLOOKUP(C563,PlayerStats!$B$1:$Z$999,MATCH("xG",PlayerStats!$B$2:$Z$2,0),0),0)</f>
        <v>0</v>
      </c>
      <c r="O563" s="32">
        <f>IFERROR(VLOOKUP(D563,PlayerStats!$B$1:$Z$999,MATCH("xG",PlayerStats!$B$2:$Z$2,0),0),0)</f>
        <v>0</v>
      </c>
      <c r="P563" s="40">
        <f t="shared" si="33"/>
        <v>0</v>
      </c>
      <c r="Q563" s="32">
        <f>IFERROR(VLOOKUP(A563,PlayerStats!$B$1:$Z$999,MATCH("xAG",PlayerStats!$B$2:$Z$2,0),0),0)</f>
        <v>0</v>
      </c>
      <c r="R563" s="32">
        <f>IFERROR(VLOOKUP(B563,PlayerStats!$B$1:$Z$999,MATCH("xAG",PlayerStats!$B$2:$Z$2,0),0),0)</f>
        <v>0</v>
      </c>
      <c r="S563" s="32">
        <f>IFERROR(VLOOKUP(C563,PlayerStats!$B$1:$Z$999,MATCH("xAG",PlayerStats!$B$2:$Z$2,0),0),0)</f>
        <v>0</v>
      </c>
      <c r="T563" s="32">
        <f>IFERROR(VLOOKUP(D563,PlayerStats!$B$1:$Z$999,MATCH("xAG",PlayerStats!$B$2:$Z$2,0),0),0)</f>
        <v>0</v>
      </c>
      <c r="U563" s="40">
        <f t="shared" si="34"/>
        <v>0</v>
      </c>
      <c r="V563" s="42" t="str">
        <f t="shared" si="35"/>
        <v/>
      </c>
      <c r="X563" s="43" t="str">
        <f>API!M563&amp;" "&amp;API!V563</f>
        <v>William Osula</v>
      </c>
      <c r="Y563" s="43">
        <f>API!AC563</f>
        <v>1</v>
      </c>
    </row>
    <row r="564" spans="1:25">
      <c r="A564" s="32" t="str">
        <f>IF([1]FINAL!A564=0,"",[1]FINAL!A564)</f>
        <v>0 0</v>
      </c>
      <c r="B564" s="32" t="str">
        <f>IF([1]FINAL!B564=0,"",[1]FINAL!B564)</f>
        <v/>
      </c>
      <c r="C564" s="32" t="str">
        <f>IF([1]FINAL!C564=0,"",[1]FINAL!C564)</f>
        <v/>
      </c>
      <c r="D564" s="32" t="str">
        <f>IF([1]FINAL!D564=0,"",[1]FINAL!D564)</f>
        <v/>
      </c>
      <c r="E564" s="43" t="str">
        <f>[1]FINAL!M564</f>
        <v/>
      </c>
      <c r="F564" s="44" t="str">
        <f>IFERROR(VLOOKUP($E564,Table2!$B$1:$C$21,MATCH("MP",Table2!$B$1:$C$1,0),0),"")</f>
        <v/>
      </c>
      <c r="G564" s="33">
        <f>IFERROR(VLOOKUP(A564,PlayingTime!$B$1:$Z$999,MATCH("Min",PlayingTime!$B$2:$Z$2,0),0),0)</f>
        <v>0</v>
      </c>
      <c r="H564" s="33">
        <f>IFERROR(VLOOKUP(B564,PlayingTime!$B$1:$Z$999,MATCH("Min",PlayingTime!$B$2:$Z$2,0),0),0)</f>
        <v>0</v>
      </c>
      <c r="I564" s="33">
        <f>IFERROR(VLOOKUP(C564,PlayingTime!$B$1:$Z$999,MATCH("Min",PlayingTime!$B$2:$Z$2,0),0),0)</f>
        <v>0</v>
      </c>
      <c r="J564" s="33">
        <f>IFERROR(VLOOKUP(D564,PlayingTime!$B$1:$Z$999,MATCH("Min",PlayingTime!$B$2:$Z$2,0),0),0)</f>
        <v>0</v>
      </c>
      <c r="K564" s="38">
        <f t="shared" si="32"/>
        <v>0</v>
      </c>
      <c r="L564" s="32">
        <f>IFERROR(VLOOKUP(A564,PlayerStats!$B$1:$Z$999,MATCH("xG",PlayerStats!$B$2:$Z$2,0),0),0)</f>
        <v>0</v>
      </c>
      <c r="M564" s="32">
        <f>IFERROR(VLOOKUP(B564,PlayerStats!$B$1:$Z$999,MATCH("xG",PlayerStats!$B$2:$Z$2,0),0),0)</f>
        <v>0</v>
      </c>
      <c r="N564" s="32">
        <f>IFERROR(VLOOKUP(C564,PlayerStats!$B$1:$Z$999,MATCH("xG",PlayerStats!$B$2:$Z$2,0),0),0)</f>
        <v>0</v>
      </c>
      <c r="O564" s="32">
        <f>IFERROR(VLOOKUP(D564,PlayerStats!$B$1:$Z$999,MATCH("xG",PlayerStats!$B$2:$Z$2,0),0),0)</f>
        <v>0</v>
      </c>
      <c r="P564" s="40">
        <f t="shared" si="33"/>
        <v>0</v>
      </c>
      <c r="Q564" s="32">
        <f>IFERROR(VLOOKUP(A564,PlayerStats!$B$1:$Z$999,MATCH("xAG",PlayerStats!$B$2:$Z$2,0),0),0)</f>
        <v>0</v>
      </c>
      <c r="R564" s="32">
        <f>IFERROR(VLOOKUP(B564,PlayerStats!$B$1:$Z$999,MATCH("xAG",PlayerStats!$B$2:$Z$2,0),0),0)</f>
        <v>0</v>
      </c>
      <c r="S564" s="32">
        <f>IFERROR(VLOOKUP(C564,PlayerStats!$B$1:$Z$999,MATCH("xAG",PlayerStats!$B$2:$Z$2,0),0),0)</f>
        <v>0</v>
      </c>
      <c r="T564" s="32">
        <f>IFERROR(VLOOKUP(D564,PlayerStats!$B$1:$Z$999,MATCH("xAG",PlayerStats!$B$2:$Z$2,0),0),0)</f>
        <v>0</v>
      </c>
      <c r="U564" s="40">
        <f t="shared" si="34"/>
        <v>0</v>
      </c>
      <c r="V564" s="42" t="str">
        <f t="shared" si="35"/>
        <v/>
      </c>
      <c r="X564" s="43" t="str">
        <f>API!M564&amp;" "&amp;API!V564</f>
        <v>Jack Robinson</v>
      </c>
      <c r="Y564" s="43">
        <f>API!AC564</f>
        <v>2</v>
      </c>
    </row>
    <row r="565" spans="1:25">
      <c r="A565" s="32" t="str">
        <f>IF([1]FINAL!A565=0,"",[1]FINAL!A565)</f>
        <v>0 0</v>
      </c>
      <c r="B565" s="32" t="str">
        <f>IF([1]FINAL!B565=0,"",[1]FINAL!B565)</f>
        <v/>
      </c>
      <c r="C565" s="32" t="str">
        <f>IF([1]FINAL!C565=0,"",[1]FINAL!C565)</f>
        <v/>
      </c>
      <c r="D565" s="32" t="str">
        <f>IF([1]FINAL!D565=0,"",[1]FINAL!D565)</f>
        <v/>
      </c>
      <c r="E565" s="43" t="str">
        <f>[1]FINAL!M565</f>
        <v/>
      </c>
      <c r="F565" s="44" t="str">
        <f>IFERROR(VLOOKUP($E565,Table2!$B$1:$C$21,MATCH("MP",Table2!$B$1:$C$1,0),0),"")</f>
        <v/>
      </c>
      <c r="G565" s="33">
        <f>IFERROR(VLOOKUP(A565,PlayingTime!$B$1:$Z$999,MATCH("Min",PlayingTime!$B$2:$Z$2,0),0),0)</f>
        <v>0</v>
      </c>
      <c r="H565" s="33">
        <f>IFERROR(VLOOKUP(B565,PlayingTime!$B$1:$Z$999,MATCH("Min",PlayingTime!$B$2:$Z$2,0),0),0)</f>
        <v>0</v>
      </c>
      <c r="I565" s="33">
        <f>IFERROR(VLOOKUP(C565,PlayingTime!$B$1:$Z$999,MATCH("Min",PlayingTime!$B$2:$Z$2,0),0),0)</f>
        <v>0</v>
      </c>
      <c r="J565" s="33">
        <f>IFERROR(VLOOKUP(D565,PlayingTime!$B$1:$Z$999,MATCH("Min",PlayingTime!$B$2:$Z$2,0),0),0)</f>
        <v>0</v>
      </c>
      <c r="K565" s="38">
        <f t="shared" si="32"/>
        <v>0</v>
      </c>
      <c r="L565" s="32">
        <f>IFERROR(VLOOKUP(A565,PlayerStats!$B$1:$Z$999,MATCH("xG",PlayerStats!$B$2:$Z$2,0),0),0)</f>
        <v>0</v>
      </c>
      <c r="M565" s="32">
        <f>IFERROR(VLOOKUP(B565,PlayerStats!$B$1:$Z$999,MATCH("xG",PlayerStats!$B$2:$Z$2,0),0),0)</f>
        <v>0</v>
      </c>
      <c r="N565" s="32">
        <f>IFERROR(VLOOKUP(C565,PlayerStats!$B$1:$Z$999,MATCH("xG",PlayerStats!$B$2:$Z$2,0),0),0)</f>
        <v>0</v>
      </c>
      <c r="O565" s="32">
        <f>IFERROR(VLOOKUP(D565,PlayerStats!$B$1:$Z$999,MATCH("xG",PlayerStats!$B$2:$Z$2,0),0),0)</f>
        <v>0</v>
      </c>
      <c r="P565" s="40">
        <f t="shared" si="33"/>
        <v>0</v>
      </c>
      <c r="Q565" s="32">
        <f>IFERROR(VLOOKUP(A565,PlayerStats!$B$1:$Z$999,MATCH("xAG",PlayerStats!$B$2:$Z$2,0),0),0)</f>
        <v>0</v>
      </c>
      <c r="R565" s="32">
        <f>IFERROR(VLOOKUP(B565,PlayerStats!$B$1:$Z$999,MATCH("xAG",PlayerStats!$B$2:$Z$2,0),0),0)</f>
        <v>0</v>
      </c>
      <c r="S565" s="32">
        <f>IFERROR(VLOOKUP(C565,PlayerStats!$B$1:$Z$999,MATCH("xAG",PlayerStats!$B$2:$Z$2,0),0),0)</f>
        <v>0</v>
      </c>
      <c r="T565" s="32">
        <f>IFERROR(VLOOKUP(D565,PlayerStats!$B$1:$Z$999,MATCH("xAG",PlayerStats!$B$2:$Z$2,0),0),0)</f>
        <v>0</v>
      </c>
      <c r="U565" s="40">
        <f t="shared" si="34"/>
        <v>0</v>
      </c>
      <c r="V565" s="42" t="str">
        <f t="shared" si="35"/>
        <v/>
      </c>
      <c r="X565" s="43" t="str">
        <f>API!M565&amp;" "&amp;API!V565</f>
        <v>Anis Slimane</v>
      </c>
      <c r="Y565" s="43">
        <f>API!AC565</f>
        <v>0</v>
      </c>
    </row>
    <row r="566" spans="1:25">
      <c r="A566" s="32" t="str">
        <f>IF([1]FINAL!A566=0,"",[1]FINAL!A566)</f>
        <v>0 0</v>
      </c>
      <c r="B566" s="32" t="str">
        <f>IF([1]FINAL!B566=0,"",[1]FINAL!B566)</f>
        <v/>
      </c>
      <c r="C566" s="32" t="str">
        <f>IF([1]FINAL!C566=0,"",[1]FINAL!C566)</f>
        <v/>
      </c>
      <c r="D566" s="32" t="str">
        <f>IF([1]FINAL!D566=0,"",[1]FINAL!D566)</f>
        <v/>
      </c>
      <c r="E566" s="43" t="str">
        <f>[1]FINAL!M566</f>
        <v/>
      </c>
      <c r="F566" s="44" t="str">
        <f>IFERROR(VLOOKUP($E566,Table2!$B$1:$C$21,MATCH("MP",Table2!$B$1:$C$1,0),0),"")</f>
        <v/>
      </c>
      <c r="G566" s="33">
        <f>IFERROR(VLOOKUP(A566,PlayingTime!$B$1:$Z$999,MATCH("Min",PlayingTime!$B$2:$Z$2,0),0),0)</f>
        <v>0</v>
      </c>
      <c r="H566" s="33">
        <f>IFERROR(VLOOKUP(B566,PlayingTime!$B$1:$Z$999,MATCH("Min",PlayingTime!$B$2:$Z$2,0),0),0)</f>
        <v>0</v>
      </c>
      <c r="I566" s="33">
        <f>IFERROR(VLOOKUP(C566,PlayingTime!$B$1:$Z$999,MATCH("Min",PlayingTime!$B$2:$Z$2,0),0),0)</f>
        <v>0</v>
      </c>
      <c r="J566" s="33">
        <f>IFERROR(VLOOKUP(D566,PlayingTime!$B$1:$Z$999,MATCH("Min",PlayingTime!$B$2:$Z$2,0),0),0)</f>
        <v>0</v>
      </c>
      <c r="K566" s="38">
        <f t="shared" si="32"/>
        <v>0</v>
      </c>
      <c r="L566" s="32">
        <f>IFERROR(VLOOKUP(A566,PlayerStats!$B$1:$Z$999,MATCH("xG",PlayerStats!$B$2:$Z$2,0),0),0)</f>
        <v>0</v>
      </c>
      <c r="M566" s="32">
        <f>IFERROR(VLOOKUP(B566,PlayerStats!$B$1:$Z$999,MATCH("xG",PlayerStats!$B$2:$Z$2,0),0),0)</f>
        <v>0</v>
      </c>
      <c r="N566" s="32">
        <f>IFERROR(VLOOKUP(C566,PlayerStats!$B$1:$Z$999,MATCH("xG",PlayerStats!$B$2:$Z$2,0),0),0)</f>
        <v>0</v>
      </c>
      <c r="O566" s="32">
        <f>IFERROR(VLOOKUP(D566,PlayerStats!$B$1:$Z$999,MATCH("xG",PlayerStats!$B$2:$Z$2,0),0),0)</f>
        <v>0</v>
      </c>
      <c r="P566" s="40">
        <f t="shared" si="33"/>
        <v>0</v>
      </c>
      <c r="Q566" s="32">
        <f>IFERROR(VLOOKUP(A566,PlayerStats!$B$1:$Z$999,MATCH("xAG",PlayerStats!$B$2:$Z$2,0),0),0)</f>
        <v>0</v>
      </c>
      <c r="R566" s="32">
        <f>IFERROR(VLOOKUP(B566,PlayerStats!$B$1:$Z$999,MATCH("xAG",PlayerStats!$B$2:$Z$2,0),0),0)</f>
        <v>0</v>
      </c>
      <c r="S566" s="32">
        <f>IFERROR(VLOOKUP(C566,PlayerStats!$B$1:$Z$999,MATCH("xAG",PlayerStats!$B$2:$Z$2,0),0),0)</f>
        <v>0</v>
      </c>
      <c r="T566" s="32">
        <f>IFERROR(VLOOKUP(D566,PlayerStats!$B$1:$Z$999,MATCH("xAG",PlayerStats!$B$2:$Z$2,0),0),0)</f>
        <v>0</v>
      </c>
      <c r="U566" s="40">
        <f t="shared" si="34"/>
        <v>0</v>
      </c>
      <c r="V566" s="42" t="str">
        <f t="shared" si="35"/>
        <v/>
      </c>
      <c r="X566" s="43" t="str">
        <f>API!M566&amp;" "&amp;API!V566</f>
        <v>Yasser Larouci</v>
      </c>
      <c r="Y566" s="43">
        <f>API!AC566</f>
        <v>1</v>
      </c>
    </row>
    <row r="567" spans="1:25">
      <c r="A567" s="32" t="str">
        <f>IF([1]FINAL!A567=0,"",[1]FINAL!A567)</f>
        <v>0 0</v>
      </c>
      <c r="B567" s="32" t="str">
        <f>IF([1]FINAL!B567=0,"",[1]FINAL!B567)</f>
        <v/>
      </c>
      <c r="C567" s="32" t="str">
        <f>IF([1]FINAL!C567=0,"",[1]FINAL!C567)</f>
        <v/>
      </c>
      <c r="D567" s="32" t="str">
        <f>IF([1]FINAL!D567=0,"",[1]FINAL!D567)</f>
        <v/>
      </c>
      <c r="E567" s="43" t="str">
        <f>[1]FINAL!M567</f>
        <v/>
      </c>
      <c r="F567" s="44" t="str">
        <f>IFERROR(VLOOKUP($E567,Table2!$B$1:$C$21,MATCH("MP",Table2!$B$1:$C$1,0),0),"")</f>
        <v/>
      </c>
      <c r="G567" s="33">
        <f>IFERROR(VLOOKUP(A567,PlayingTime!$B$1:$Z$999,MATCH("Min",PlayingTime!$B$2:$Z$2,0),0),0)</f>
        <v>0</v>
      </c>
      <c r="H567" s="33">
        <f>IFERROR(VLOOKUP(B567,PlayingTime!$B$1:$Z$999,MATCH("Min",PlayingTime!$B$2:$Z$2,0),0),0)</f>
        <v>0</v>
      </c>
      <c r="I567" s="33">
        <f>IFERROR(VLOOKUP(C567,PlayingTime!$B$1:$Z$999,MATCH("Min",PlayingTime!$B$2:$Z$2,0),0),0)</f>
        <v>0</v>
      </c>
      <c r="J567" s="33">
        <f>IFERROR(VLOOKUP(D567,PlayingTime!$B$1:$Z$999,MATCH("Min",PlayingTime!$B$2:$Z$2,0),0),0)</f>
        <v>0</v>
      </c>
      <c r="K567" s="38">
        <f t="shared" si="32"/>
        <v>0</v>
      </c>
      <c r="L567" s="32">
        <f>IFERROR(VLOOKUP(A567,PlayerStats!$B$1:$Z$999,MATCH("xG",PlayerStats!$B$2:$Z$2,0),0),0)</f>
        <v>0</v>
      </c>
      <c r="M567" s="32">
        <f>IFERROR(VLOOKUP(B567,PlayerStats!$B$1:$Z$999,MATCH("xG",PlayerStats!$B$2:$Z$2,0),0),0)</f>
        <v>0</v>
      </c>
      <c r="N567" s="32">
        <f>IFERROR(VLOOKUP(C567,PlayerStats!$B$1:$Z$999,MATCH("xG",PlayerStats!$B$2:$Z$2,0),0),0)</f>
        <v>0</v>
      </c>
      <c r="O567" s="32">
        <f>IFERROR(VLOOKUP(D567,PlayerStats!$B$1:$Z$999,MATCH("xG",PlayerStats!$B$2:$Z$2,0),0),0)</f>
        <v>0</v>
      </c>
      <c r="P567" s="40">
        <f t="shared" si="33"/>
        <v>0</v>
      </c>
      <c r="Q567" s="32">
        <f>IFERROR(VLOOKUP(A567,PlayerStats!$B$1:$Z$999,MATCH("xAG",PlayerStats!$B$2:$Z$2,0),0),0)</f>
        <v>0</v>
      </c>
      <c r="R567" s="32">
        <f>IFERROR(VLOOKUP(B567,PlayerStats!$B$1:$Z$999,MATCH("xAG",PlayerStats!$B$2:$Z$2,0),0),0)</f>
        <v>0</v>
      </c>
      <c r="S567" s="32">
        <f>IFERROR(VLOOKUP(C567,PlayerStats!$B$1:$Z$999,MATCH("xAG",PlayerStats!$B$2:$Z$2,0),0),0)</f>
        <v>0</v>
      </c>
      <c r="T567" s="32">
        <f>IFERROR(VLOOKUP(D567,PlayerStats!$B$1:$Z$999,MATCH("xAG",PlayerStats!$B$2:$Z$2,0),0),0)</f>
        <v>0</v>
      </c>
      <c r="U567" s="40">
        <f t="shared" si="34"/>
        <v>0</v>
      </c>
      <c r="V567" s="42" t="str">
        <f t="shared" si="35"/>
        <v/>
      </c>
      <c r="X567" s="43" t="str">
        <f>API!M567&amp;" "&amp;API!V567</f>
        <v>Bénie Traoré</v>
      </c>
      <c r="Y567" s="43">
        <f>API!AC567</f>
        <v>2</v>
      </c>
    </row>
    <row r="568" spans="1:25">
      <c r="A568" s="32" t="str">
        <f>IF([1]FINAL!A568=0,"",[1]FINAL!A568)</f>
        <v>0 0</v>
      </c>
      <c r="B568" s="32" t="str">
        <f>IF([1]FINAL!B568=0,"",[1]FINAL!B568)</f>
        <v/>
      </c>
      <c r="C568" s="32" t="str">
        <f>IF([1]FINAL!C568=0,"",[1]FINAL!C568)</f>
        <v/>
      </c>
      <c r="D568" s="32" t="str">
        <f>IF([1]FINAL!D568=0,"",[1]FINAL!D568)</f>
        <v/>
      </c>
      <c r="E568" s="43" t="str">
        <f>[1]FINAL!M568</f>
        <v/>
      </c>
      <c r="F568" s="44" t="str">
        <f>IFERROR(VLOOKUP($E568,Table2!$B$1:$C$21,MATCH("MP",Table2!$B$1:$C$1,0),0),"")</f>
        <v/>
      </c>
      <c r="G568" s="33">
        <f>IFERROR(VLOOKUP(A568,PlayingTime!$B$1:$Z$999,MATCH("Min",PlayingTime!$B$2:$Z$2,0),0),0)</f>
        <v>0</v>
      </c>
      <c r="H568" s="33">
        <f>IFERROR(VLOOKUP(B568,PlayingTime!$B$1:$Z$999,MATCH("Min",PlayingTime!$B$2:$Z$2,0),0),0)</f>
        <v>0</v>
      </c>
      <c r="I568" s="33">
        <f>IFERROR(VLOOKUP(C568,PlayingTime!$B$1:$Z$999,MATCH("Min",PlayingTime!$B$2:$Z$2,0),0),0)</f>
        <v>0</v>
      </c>
      <c r="J568" s="33">
        <f>IFERROR(VLOOKUP(D568,PlayingTime!$B$1:$Z$999,MATCH("Min",PlayingTime!$B$2:$Z$2,0),0),0)</f>
        <v>0</v>
      </c>
      <c r="K568" s="38">
        <f t="shared" si="32"/>
        <v>0</v>
      </c>
      <c r="L568" s="32">
        <f>IFERROR(VLOOKUP(A568,PlayerStats!$B$1:$Z$999,MATCH("xG",PlayerStats!$B$2:$Z$2,0),0),0)</f>
        <v>0</v>
      </c>
      <c r="M568" s="32">
        <f>IFERROR(VLOOKUP(B568,PlayerStats!$B$1:$Z$999,MATCH("xG",PlayerStats!$B$2:$Z$2,0),0),0)</f>
        <v>0</v>
      </c>
      <c r="N568" s="32">
        <f>IFERROR(VLOOKUP(C568,PlayerStats!$B$1:$Z$999,MATCH("xG",PlayerStats!$B$2:$Z$2,0),0),0)</f>
        <v>0</v>
      </c>
      <c r="O568" s="32">
        <f>IFERROR(VLOOKUP(D568,PlayerStats!$B$1:$Z$999,MATCH("xG",PlayerStats!$B$2:$Z$2,0),0),0)</f>
        <v>0</v>
      </c>
      <c r="P568" s="40">
        <f t="shared" si="33"/>
        <v>0</v>
      </c>
      <c r="Q568" s="32">
        <f>IFERROR(VLOOKUP(A568,PlayerStats!$B$1:$Z$999,MATCH("xAG",PlayerStats!$B$2:$Z$2,0),0),0)</f>
        <v>0</v>
      </c>
      <c r="R568" s="32">
        <f>IFERROR(VLOOKUP(B568,PlayerStats!$B$1:$Z$999,MATCH("xAG",PlayerStats!$B$2:$Z$2,0),0),0)</f>
        <v>0</v>
      </c>
      <c r="S568" s="32">
        <f>IFERROR(VLOOKUP(C568,PlayerStats!$B$1:$Z$999,MATCH("xAG",PlayerStats!$B$2:$Z$2,0),0),0)</f>
        <v>0</v>
      </c>
      <c r="T568" s="32">
        <f>IFERROR(VLOOKUP(D568,PlayerStats!$B$1:$Z$999,MATCH("xAG",PlayerStats!$B$2:$Z$2,0),0),0)</f>
        <v>0</v>
      </c>
      <c r="U568" s="40">
        <f t="shared" si="34"/>
        <v>0</v>
      </c>
      <c r="V568" s="42" t="str">
        <f t="shared" si="35"/>
        <v/>
      </c>
      <c r="X568" s="43" t="str">
        <f>API!M568&amp;" "&amp;API!V568</f>
        <v>Vini de Souza Costa</v>
      </c>
      <c r="Y568" s="43">
        <f>API!AC568</f>
        <v>1</v>
      </c>
    </row>
    <row r="569" spans="1:25">
      <c r="A569" s="32" t="str">
        <f>IF([1]FINAL!A569=0,"",[1]FINAL!A569)</f>
        <v>0 0</v>
      </c>
      <c r="B569" s="32" t="str">
        <f>IF([1]FINAL!B569=0,"",[1]FINAL!B569)</f>
        <v/>
      </c>
      <c r="C569" s="32" t="str">
        <f>IF([1]FINAL!C569=0,"",[1]FINAL!C569)</f>
        <v/>
      </c>
      <c r="D569" s="32" t="str">
        <f>IF([1]FINAL!D569=0,"",[1]FINAL!D569)</f>
        <v/>
      </c>
      <c r="E569" s="43" t="str">
        <f>[1]FINAL!M569</f>
        <v/>
      </c>
      <c r="F569" s="44" t="str">
        <f>IFERROR(VLOOKUP($E569,Table2!$B$1:$C$21,MATCH("MP",Table2!$B$1:$C$1,0),0),"")</f>
        <v/>
      </c>
      <c r="G569" s="33">
        <f>IFERROR(VLOOKUP(A569,PlayingTime!$B$1:$Z$999,MATCH("Min",PlayingTime!$B$2:$Z$2,0),0),0)</f>
        <v>0</v>
      </c>
      <c r="H569" s="33">
        <f>IFERROR(VLOOKUP(B569,PlayingTime!$B$1:$Z$999,MATCH("Min",PlayingTime!$B$2:$Z$2,0),0),0)</f>
        <v>0</v>
      </c>
      <c r="I569" s="33">
        <f>IFERROR(VLOOKUP(C569,PlayingTime!$B$1:$Z$999,MATCH("Min",PlayingTime!$B$2:$Z$2,0),0),0)</f>
        <v>0</v>
      </c>
      <c r="J569" s="33">
        <f>IFERROR(VLOOKUP(D569,PlayingTime!$B$1:$Z$999,MATCH("Min",PlayingTime!$B$2:$Z$2,0),0),0)</f>
        <v>0</v>
      </c>
      <c r="K569" s="38">
        <f t="shared" si="32"/>
        <v>0</v>
      </c>
      <c r="L569" s="32">
        <f>IFERROR(VLOOKUP(A569,PlayerStats!$B$1:$Z$999,MATCH("xG",PlayerStats!$B$2:$Z$2,0),0),0)</f>
        <v>0</v>
      </c>
      <c r="M569" s="32">
        <f>IFERROR(VLOOKUP(B569,PlayerStats!$B$1:$Z$999,MATCH("xG",PlayerStats!$B$2:$Z$2,0),0),0)</f>
        <v>0</v>
      </c>
      <c r="N569" s="32">
        <f>IFERROR(VLOOKUP(C569,PlayerStats!$B$1:$Z$999,MATCH("xG",PlayerStats!$B$2:$Z$2,0),0),0)</f>
        <v>0</v>
      </c>
      <c r="O569" s="32">
        <f>IFERROR(VLOOKUP(D569,PlayerStats!$B$1:$Z$999,MATCH("xG",PlayerStats!$B$2:$Z$2,0),0),0)</f>
        <v>0</v>
      </c>
      <c r="P569" s="40">
        <f t="shared" si="33"/>
        <v>0</v>
      </c>
      <c r="Q569" s="32">
        <f>IFERROR(VLOOKUP(A569,PlayerStats!$B$1:$Z$999,MATCH("xAG",PlayerStats!$B$2:$Z$2,0),0),0)</f>
        <v>0</v>
      </c>
      <c r="R569" s="32">
        <f>IFERROR(VLOOKUP(B569,PlayerStats!$B$1:$Z$999,MATCH("xAG",PlayerStats!$B$2:$Z$2,0),0),0)</f>
        <v>0</v>
      </c>
      <c r="S569" s="32">
        <f>IFERROR(VLOOKUP(C569,PlayerStats!$B$1:$Z$999,MATCH("xAG",PlayerStats!$B$2:$Z$2,0),0),0)</f>
        <v>0</v>
      </c>
      <c r="T569" s="32">
        <f>IFERROR(VLOOKUP(D569,PlayerStats!$B$1:$Z$999,MATCH("xAG",PlayerStats!$B$2:$Z$2,0),0),0)</f>
        <v>0</v>
      </c>
      <c r="U569" s="40">
        <f t="shared" si="34"/>
        <v>0</v>
      </c>
      <c r="V569" s="42" t="str">
        <f t="shared" si="35"/>
        <v/>
      </c>
      <c r="X569" s="43" t="str">
        <f>API!M569&amp;" "&amp;API!V569</f>
        <v>Femi Seriki</v>
      </c>
      <c r="Y569" s="43">
        <f>API!AC569</f>
        <v>0</v>
      </c>
    </row>
    <row r="570" spans="1:25">
      <c r="A570" s="32" t="str">
        <f>IF([1]FINAL!A570=0,"",[1]FINAL!A570)</f>
        <v>0 0</v>
      </c>
      <c r="B570" s="32" t="str">
        <f>IF([1]FINAL!B570=0,"",[1]FINAL!B570)</f>
        <v/>
      </c>
      <c r="C570" s="32" t="str">
        <f>IF([1]FINAL!C570=0,"",[1]FINAL!C570)</f>
        <v/>
      </c>
      <c r="D570" s="32" t="str">
        <f>IF([1]FINAL!D570=0,"",[1]FINAL!D570)</f>
        <v/>
      </c>
      <c r="E570" s="43" t="str">
        <f>[1]FINAL!M570</f>
        <v/>
      </c>
      <c r="F570" s="44" t="str">
        <f>IFERROR(VLOOKUP($E570,Table2!$B$1:$C$21,MATCH("MP",Table2!$B$1:$C$1,0),0),"")</f>
        <v/>
      </c>
      <c r="G570" s="33">
        <f>IFERROR(VLOOKUP(A570,PlayingTime!$B$1:$Z$999,MATCH("Min",PlayingTime!$B$2:$Z$2,0),0),0)</f>
        <v>0</v>
      </c>
      <c r="H570" s="33">
        <f>IFERROR(VLOOKUP(B570,PlayingTime!$B$1:$Z$999,MATCH("Min",PlayingTime!$B$2:$Z$2,0),0),0)</f>
        <v>0</v>
      </c>
      <c r="I570" s="33">
        <f>IFERROR(VLOOKUP(C570,PlayingTime!$B$1:$Z$999,MATCH("Min",PlayingTime!$B$2:$Z$2,0),0),0)</f>
        <v>0</v>
      </c>
      <c r="J570" s="33">
        <f>IFERROR(VLOOKUP(D570,PlayingTime!$B$1:$Z$999,MATCH("Min",PlayingTime!$B$2:$Z$2,0),0),0)</f>
        <v>0</v>
      </c>
      <c r="K570" s="38">
        <f t="shared" si="32"/>
        <v>0</v>
      </c>
      <c r="L570" s="32">
        <f>IFERROR(VLOOKUP(A570,PlayerStats!$B$1:$Z$999,MATCH("xG",PlayerStats!$B$2:$Z$2,0),0),0)</f>
        <v>0</v>
      </c>
      <c r="M570" s="32">
        <f>IFERROR(VLOOKUP(B570,PlayerStats!$B$1:$Z$999,MATCH("xG",PlayerStats!$B$2:$Z$2,0),0),0)</f>
        <v>0</v>
      </c>
      <c r="N570" s="32">
        <f>IFERROR(VLOOKUP(C570,PlayerStats!$B$1:$Z$999,MATCH("xG",PlayerStats!$B$2:$Z$2,0),0),0)</f>
        <v>0</v>
      </c>
      <c r="O570" s="32">
        <f>IFERROR(VLOOKUP(D570,PlayerStats!$B$1:$Z$999,MATCH("xG",PlayerStats!$B$2:$Z$2,0),0),0)</f>
        <v>0</v>
      </c>
      <c r="P570" s="40">
        <f t="shared" si="33"/>
        <v>0</v>
      </c>
      <c r="Q570" s="32">
        <f>IFERROR(VLOOKUP(A570,PlayerStats!$B$1:$Z$999,MATCH("xAG",PlayerStats!$B$2:$Z$2,0),0),0)</f>
        <v>0</v>
      </c>
      <c r="R570" s="32">
        <f>IFERROR(VLOOKUP(B570,PlayerStats!$B$1:$Z$999,MATCH("xAG",PlayerStats!$B$2:$Z$2,0),0),0)</f>
        <v>0</v>
      </c>
      <c r="S570" s="32">
        <f>IFERROR(VLOOKUP(C570,PlayerStats!$B$1:$Z$999,MATCH("xAG",PlayerStats!$B$2:$Z$2,0),0),0)</f>
        <v>0</v>
      </c>
      <c r="T570" s="32">
        <f>IFERROR(VLOOKUP(D570,PlayerStats!$B$1:$Z$999,MATCH("xAG",PlayerStats!$B$2:$Z$2,0),0),0)</f>
        <v>0</v>
      </c>
      <c r="U570" s="40">
        <f t="shared" si="34"/>
        <v>0</v>
      </c>
      <c r="V570" s="42" t="str">
        <f t="shared" si="35"/>
        <v/>
      </c>
      <c r="X570" s="43" t="str">
        <f>API!M570&amp;" "&amp;API!V570</f>
        <v>Louie Marsh</v>
      </c>
      <c r="Y570" s="43">
        <f>API!AC570</f>
        <v>0</v>
      </c>
    </row>
    <row r="571" spans="1:25">
      <c r="A571" s="32" t="str">
        <f>IF([1]FINAL!A571=0,"",[1]FINAL!A571)</f>
        <v>0 0</v>
      </c>
      <c r="B571" s="32" t="str">
        <f>IF([1]FINAL!B571=0,"",[1]FINAL!B571)</f>
        <v/>
      </c>
      <c r="C571" s="32" t="str">
        <f>IF([1]FINAL!C571=0,"",[1]FINAL!C571)</f>
        <v/>
      </c>
      <c r="D571" s="32" t="str">
        <f>IF([1]FINAL!D571=0,"",[1]FINAL!D571)</f>
        <v/>
      </c>
      <c r="E571" s="43" t="str">
        <f>[1]FINAL!M571</f>
        <v/>
      </c>
      <c r="F571" s="44" t="str">
        <f>IFERROR(VLOOKUP($E571,Table2!$B$1:$C$21,MATCH("MP",Table2!$B$1:$C$1,0),0),"")</f>
        <v/>
      </c>
      <c r="G571" s="33">
        <f>IFERROR(VLOOKUP(A571,PlayingTime!$B$1:$Z$999,MATCH("Min",PlayingTime!$B$2:$Z$2,0),0),0)</f>
        <v>0</v>
      </c>
      <c r="H571" s="33">
        <f>IFERROR(VLOOKUP(B571,PlayingTime!$B$1:$Z$999,MATCH("Min",PlayingTime!$B$2:$Z$2,0),0),0)</f>
        <v>0</v>
      </c>
      <c r="I571" s="33">
        <f>IFERROR(VLOOKUP(C571,PlayingTime!$B$1:$Z$999,MATCH("Min",PlayingTime!$B$2:$Z$2,0),0),0)</f>
        <v>0</v>
      </c>
      <c r="J571" s="33">
        <f>IFERROR(VLOOKUP(D571,PlayingTime!$B$1:$Z$999,MATCH("Min",PlayingTime!$B$2:$Z$2,0),0),0)</f>
        <v>0</v>
      </c>
      <c r="K571" s="38">
        <f t="shared" si="32"/>
        <v>0</v>
      </c>
      <c r="L571" s="32">
        <f>IFERROR(VLOOKUP(A571,PlayerStats!$B$1:$Z$999,MATCH("xG",PlayerStats!$B$2:$Z$2,0),0),0)</f>
        <v>0</v>
      </c>
      <c r="M571" s="32">
        <f>IFERROR(VLOOKUP(B571,PlayerStats!$B$1:$Z$999,MATCH("xG",PlayerStats!$B$2:$Z$2,0),0),0)</f>
        <v>0</v>
      </c>
      <c r="N571" s="32">
        <f>IFERROR(VLOOKUP(C571,PlayerStats!$B$1:$Z$999,MATCH("xG",PlayerStats!$B$2:$Z$2,0),0),0)</f>
        <v>0</v>
      </c>
      <c r="O571" s="32">
        <f>IFERROR(VLOOKUP(D571,PlayerStats!$B$1:$Z$999,MATCH("xG",PlayerStats!$B$2:$Z$2,0),0),0)</f>
        <v>0</v>
      </c>
      <c r="P571" s="40">
        <f t="shared" si="33"/>
        <v>0</v>
      </c>
      <c r="Q571" s="32">
        <f>IFERROR(VLOOKUP(A571,PlayerStats!$B$1:$Z$999,MATCH("xAG",PlayerStats!$B$2:$Z$2,0),0),0)</f>
        <v>0</v>
      </c>
      <c r="R571" s="32">
        <f>IFERROR(VLOOKUP(B571,PlayerStats!$B$1:$Z$999,MATCH("xAG",PlayerStats!$B$2:$Z$2,0),0),0)</f>
        <v>0</v>
      </c>
      <c r="S571" s="32">
        <f>IFERROR(VLOOKUP(C571,PlayerStats!$B$1:$Z$999,MATCH("xAG",PlayerStats!$B$2:$Z$2,0),0),0)</f>
        <v>0</v>
      </c>
      <c r="T571" s="32">
        <f>IFERROR(VLOOKUP(D571,PlayerStats!$B$1:$Z$999,MATCH("xAG",PlayerStats!$B$2:$Z$2,0),0),0)</f>
        <v>0</v>
      </c>
      <c r="U571" s="40">
        <f t="shared" si="34"/>
        <v>0</v>
      </c>
      <c r="V571" s="42" t="str">
        <f t="shared" si="35"/>
        <v/>
      </c>
      <c r="X571" s="43" t="str">
        <f>API!M571&amp;" "&amp;API!V571</f>
        <v>Andre Brooks</v>
      </c>
      <c r="Y571" s="43">
        <f>API!AC571</f>
        <v>1</v>
      </c>
    </row>
    <row r="572" spans="1:25">
      <c r="A572" s="32" t="str">
        <f>IF([1]FINAL!A572=0,"",[1]FINAL!A572)</f>
        <v>0 0</v>
      </c>
      <c r="B572" s="32" t="str">
        <f>IF([1]FINAL!B572=0,"",[1]FINAL!B572)</f>
        <v/>
      </c>
      <c r="C572" s="32" t="str">
        <f>IF([1]FINAL!C572=0,"",[1]FINAL!C572)</f>
        <v/>
      </c>
      <c r="D572" s="32" t="str">
        <f>IF([1]FINAL!D572=0,"",[1]FINAL!D572)</f>
        <v/>
      </c>
      <c r="E572" s="43" t="str">
        <f>[1]FINAL!M572</f>
        <v/>
      </c>
      <c r="F572" s="44" t="str">
        <f>IFERROR(VLOOKUP($E572,Table2!$B$1:$C$21,MATCH("MP",Table2!$B$1:$C$1,0),0),"")</f>
        <v/>
      </c>
      <c r="G572" s="33">
        <f>IFERROR(VLOOKUP(A572,PlayingTime!$B$1:$Z$999,MATCH("Min",PlayingTime!$B$2:$Z$2,0),0),0)</f>
        <v>0</v>
      </c>
      <c r="H572" s="33">
        <f>IFERROR(VLOOKUP(B572,PlayingTime!$B$1:$Z$999,MATCH("Min",PlayingTime!$B$2:$Z$2,0),0),0)</f>
        <v>0</v>
      </c>
      <c r="I572" s="33">
        <f>IFERROR(VLOOKUP(C572,PlayingTime!$B$1:$Z$999,MATCH("Min",PlayingTime!$B$2:$Z$2,0),0),0)</f>
        <v>0</v>
      </c>
      <c r="J572" s="33">
        <f>IFERROR(VLOOKUP(D572,PlayingTime!$B$1:$Z$999,MATCH("Min",PlayingTime!$B$2:$Z$2,0),0),0)</f>
        <v>0</v>
      </c>
      <c r="K572" s="38">
        <f t="shared" si="32"/>
        <v>0</v>
      </c>
      <c r="L572" s="32">
        <f>IFERROR(VLOOKUP(A572,PlayerStats!$B$1:$Z$999,MATCH("xG",PlayerStats!$B$2:$Z$2,0),0),0)</f>
        <v>0</v>
      </c>
      <c r="M572" s="32">
        <f>IFERROR(VLOOKUP(B572,PlayerStats!$B$1:$Z$999,MATCH("xG",PlayerStats!$B$2:$Z$2,0),0),0)</f>
        <v>0</v>
      </c>
      <c r="N572" s="32">
        <f>IFERROR(VLOOKUP(C572,PlayerStats!$B$1:$Z$999,MATCH("xG",PlayerStats!$B$2:$Z$2,0),0),0)</f>
        <v>0</v>
      </c>
      <c r="O572" s="32">
        <f>IFERROR(VLOOKUP(D572,PlayerStats!$B$1:$Z$999,MATCH("xG",PlayerStats!$B$2:$Z$2,0),0),0)</f>
        <v>0</v>
      </c>
      <c r="P572" s="40">
        <f t="shared" si="33"/>
        <v>0</v>
      </c>
      <c r="Q572" s="32">
        <f>IFERROR(VLOOKUP(A572,PlayerStats!$B$1:$Z$999,MATCH("xAG",PlayerStats!$B$2:$Z$2,0),0),0)</f>
        <v>0</v>
      </c>
      <c r="R572" s="32">
        <f>IFERROR(VLOOKUP(B572,PlayerStats!$B$1:$Z$999,MATCH("xAG",PlayerStats!$B$2:$Z$2,0),0),0)</f>
        <v>0</v>
      </c>
      <c r="S572" s="32">
        <f>IFERROR(VLOOKUP(C572,PlayerStats!$B$1:$Z$999,MATCH("xAG",PlayerStats!$B$2:$Z$2,0),0),0)</f>
        <v>0</v>
      </c>
      <c r="T572" s="32">
        <f>IFERROR(VLOOKUP(D572,PlayerStats!$B$1:$Z$999,MATCH("xAG",PlayerStats!$B$2:$Z$2,0),0),0)</f>
        <v>0</v>
      </c>
      <c r="U572" s="40">
        <f t="shared" si="34"/>
        <v>0</v>
      </c>
      <c r="V572" s="42" t="str">
        <f t="shared" si="35"/>
        <v/>
      </c>
      <c r="X572" s="43" t="str">
        <f>API!M572&amp;" "&amp;API!V572</f>
        <v>Antwoine Hackford</v>
      </c>
      <c r="Y572" s="43">
        <f>API!AC572</f>
        <v>1</v>
      </c>
    </row>
    <row r="573" spans="1:25">
      <c r="A573" s="32" t="str">
        <f>IF([1]FINAL!A573=0,"",[1]FINAL!A573)</f>
        <v>0 0</v>
      </c>
      <c r="B573" s="32" t="str">
        <f>IF([1]FINAL!B573=0,"",[1]FINAL!B573)</f>
        <v/>
      </c>
      <c r="C573" s="32" t="str">
        <f>IF([1]FINAL!C573=0,"",[1]FINAL!C573)</f>
        <v/>
      </c>
      <c r="D573" s="32" t="str">
        <f>IF([1]FINAL!D573=0,"",[1]FINAL!D573)</f>
        <v/>
      </c>
      <c r="E573" s="43" t="str">
        <f>[1]FINAL!M573</f>
        <v/>
      </c>
      <c r="F573" s="44" t="str">
        <f>IFERROR(VLOOKUP($E573,Table2!$B$1:$C$21,MATCH("MP",Table2!$B$1:$C$1,0),0),"")</f>
        <v/>
      </c>
      <c r="G573" s="33">
        <f>IFERROR(VLOOKUP(A573,PlayingTime!$B$1:$Z$999,MATCH("Min",PlayingTime!$B$2:$Z$2,0),0),0)</f>
        <v>0</v>
      </c>
      <c r="H573" s="33">
        <f>IFERROR(VLOOKUP(B573,PlayingTime!$B$1:$Z$999,MATCH("Min",PlayingTime!$B$2:$Z$2,0),0),0)</f>
        <v>0</v>
      </c>
      <c r="I573" s="33">
        <f>IFERROR(VLOOKUP(C573,PlayingTime!$B$1:$Z$999,MATCH("Min",PlayingTime!$B$2:$Z$2,0),0),0)</f>
        <v>0</v>
      </c>
      <c r="J573" s="33">
        <f>IFERROR(VLOOKUP(D573,PlayingTime!$B$1:$Z$999,MATCH("Min",PlayingTime!$B$2:$Z$2,0),0),0)</f>
        <v>0</v>
      </c>
      <c r="K573" s="38">
        <f t="shared" si="32"/>
        <v>0</v>
      </c>
      <c r="L573" s="32">
        <f>IFERROR(VLOOKUP(A573,PlayerStats!$B$1:$Z$999,MATCH("xG",PlayerStats!$B$2:$Z$2,0),0),0)</f>
        <v>0</v>
      </c>
      <c r="M573" s="32">
        <f>IFERROR(VLOOKUP(B573,PlayerStats!$B$1:$Z$999,MATCH("xG",PlayerStats!$B$2:$Z$2,0),0),0)</f>
        <v>0</v>
      </c>
      <c r="N573" s="32">
        <f>IFERROR(VLOOKUP(C573,PlayerStats!$B$1:$Z$999,MATCH("xG",PlayerStats!$B$2:$Z$2,0),0),0)</f>
        <v>0</v>
      </c>
      <c r="O573" s="32">
        <f>IFERROR(VLOOKUP(D573,PlayerStats!$B$1:$Z$999,MATCH("xG",PlayerStats!$B$2:$Z$2,0),0),0)</f>
        <v>0</v>
      </c>
      <c r="P573" s="40">
        <f t="shared" si="33"/>
        <v>0</v>
      </c>
      <c r="Q573" s="32">
        <f>IFERROR(VLOOKUP(A573,PlayerStats!$B$1:$Z$999,MATCH("xAG",PlayerStats!$B$2:$Z$2,0),0),0)</f>
        <v>0</v>
      </c>
      <c r="R573" s="32">
        <f>IFERROR(VLOOKUP(B573,PlayerStats!$B$1:$Z$999,MATCH("xAG",PlayerStats!$B$2:$Z$2,0),0),0)</f>
        <v>0</v>
      </c>
      <c r="S573" s="32">
        <f>IFERROR(VLOOKUP(C573,PlayerStats!$B$1:$Z$999,MATCH("xAG",PlayerStats!$B$2:$Z$2,0),0),0)</f>
        <v>0</v>
      </c>
      <c r="T573" s="32">
        <f>IFERROR(VLOOKUP(D573,PlayerStats!$B$1:$Z$999,MATCH("xAG",PlayerStats!$B$2:$Z$2,0),0),0)</f>
        <v>0</v>
      </c>
      <c r="U573" s="40">
        <f t="shared" si="34"/>
        <v>0</v>
      </c>
      <c r="V573" s="42" t="str">
        <f t="shared" si="35"/>
        <v/>
      </c>
      <c r="X573" s="43" t="str">
        <f>API!M573&amp;" "&amp;API!V573</f>
        <v>Gustavo Hamer</v>
      </c>
      <c r="Y573" s="43">
        <f>API!AC573</f>
        <v>0</v>
      </c>
    </row>
    <row r="574" spans="1:25">
      <c r="A574" s="32" t="str">
        <f>IF([1]FINAL!A574=0,"",[1]FINAL!A574)</f>
        <v>0 0</v>
      </c>
      <c r="B574" s="32" t="str">
        <f>IF([1]FINAL!B574=0,"",[1]FINAL!B574)</f>
        <v/>
      </c>
      <c r="C574" s="32" t="str">
        <f>IF([1]FINAL!C574=0,"",[1]FINAL!C574)</f>
        <v/>
      </c>
      <c r="D574" s="32" t="str">
        <f>IF([1]FINAL!D574=0,"",[1]FINAL!D574)</f>
        <v/>
      </c>
      <c r="E574" s="43" t="str">
        <f>[1]FINAL!M574</f>
        <v/>
      </c>
      <c r="F574" s="44" t="str">
        <f>IFERROR(VLOOKUP($E574,Table2!$B$1:$C$21,MATCH("MP",Table2!$B$1:$C$1,0),0),"")</f>
        <v/>
      </c>
      <c r="G574" s="33">
        <f>IFERROR(VLOOKUP(A574,PlayingTime!$B$1:$Z$999,MATCH("Min",PlayingTime!$B$2:$Z$2,0),0),0)</f>
        <v>0</v>
      </c>
      <c r="H574" s="33">
        <f>IFERROR(VLOOKUP(B574,PlayingTime!$B$1:$Z$999,MATCH("Min",PlayingTime!$B$2:$Z$2,0),0),0)</f>
        <v>0</v>
      </c>
      <c r="I574" s="33">
        <f>IFERROR(VLOOKUP(C574,PlayingTime!$B$1:$Z$999,MATCH("Min",PlayingTime!$B$2:$Z$2,0),0),0)</f>
        <v>0</v>
      </c>
      <c r="J574" s="33">
        <f>IFERROR(VLOOKUP(D574,PlayingTime!$B$1:$Z$999,MATCH("Min",PlayingTime!$B$2:$Z$2,0),0),0)</f>
        <v>0</v>
      </c>
      <c r="K574" s="38">
        <f t="shared" si="32"/>
        <v>0</v>
      </c>
      <c r="L574" s="32">
        <f>IFERROR(VLOOKUP(A574,PlayerStats!$B$1:$Z$999,MATCH("xG",PlayerStats!$B$2:$Z$2,0),0),0)</f>
        <v>0</v>
      </c>
      <c r="M574" s="32">
        <f>IFERROR(VLOOKUP(B574,PlayerStats!$B$1:$Z$999,MATCH("xG",PlayerStats!$B$2:$Z$2,0),0),0)</f>
        <v>0</v>
      </c>
      <c r="N574" s="32">
        <f>IFERROR(VLOOKUP(C574,PlayerStats!$B$1:$Z$999,MATCH("xG",PlayerStats!$B$2:$Z$2,0),0),0)</f>
        <v>0</v>
      </c>
      <c r="O574" s="32">
        <f>IFERROR(VLOOKUP(D574,PlayerStats!$B$1:$Z$999,MATCH("xG",PlayerStats!$B$2:$Z$2,0),0),0)</f>
        <v>0</v>
      </c>
      <c r="P574" s="40">
        <f t="shared" si="33"/>
        <v>0</v>
      </c>
      <c r="Q574" s="32">
        <f>IFERROR(VLOOKUP(A574,PlayerStats!$B$1:$Z$999,MATCH("xAG",PlayerStats!$B$2:$Z$2,0),0),0)</f>
        <v>0</v>
      </c>
      <c r="R574" s="32">
        <f>IFERROR(VLOOKUP(B574,PlayerStats!$B$1:$Z$999,MATCH("xAG",PlayerStats!$B$2:$Z$2,0),0),0)</f>
        <v>0</v>
      </c>
      <c r="S574" s="32">
        <f>IFERROR(VLOOKUP(C574,PlayerStats!$B$1:$Z$999,MATCH("xAG",PlayerStats!$B$2:$Z$2,0),0),0)</f>
        <v>0</v>
      </c>
      <c r="T574" s="32">
        <f>IFERROR(VLOOKUP(D574,PlayerStats!$B$1:$Z$999,MATCH("xAG",PlayerStats!$B$2:$Z$2,0),0),0)</f>
        <v>0</v>
      </c>
      <c r="U574" s="40">
        <f t="shared" si="34"/>
        <v>0</v>
      </c>
      <c r="V574" s="42" t="str">
        <f t="shared" si="35"/>
        <v/>
      </c>
      <c r="X574" s="43" t="str">
        <f>API!M574&amp;" "&amp;API!V574</f>
        <v>Brandon Austin</v>
      </c>
      <c r="Y574" s="43">
        <f>API!AC574</f>
        <v>0</v>
      </c>
    </row>
    <row r="575" spans="1:25">
      <c r="A575" s="32" t="str">
        <f>IF([1]FINAL!A575=0,"",[1]FINAL!A575)</f>
        <v>0 0</v>
      </c>
      <c r="B575" s="32" t="str">
        <f>IF([1]FINAL!B575=0,"",[1]FINAL!B575)</f>
        <v/>
      </c>
      <c r="C575" s="32" t="str">
        <f>IF([1]FINAL!C575=0,"",[1]FINAL!C575)</f>
        <v/>
      </c>
      <c r="D575" s="32" t="str">
        <f>IF([1]FINAL!D575=0,"",[1]FINAL!D575)</f>
        <v/>
      </c>
      <c r="E575" s="43" t="str">
        <f>[1]FINAL!M575</f>
        <v/>
      </c>
      <c r="F575" s="44" t="str">
        <f>IFERROR(VLOOKUP($E575,Table2!$B$1:$C$21,MATCH("MP",Table2!$B$1:$C$1,0),0),"")</f>
        <v/>
      </c>
      <c r="G575" s="33">
        <f>IFERROR(VLOOKUP(A575,PlayingTime!$B$1:$Z$999,MATCH("Min",PlayingTime!$B$2:$Z$2,0),0),0)</f>
        <v>0</v>
      </c>
      <c r="H575" s="33">
        <f>IFERROR(VLOOKUP(B575,PlayingTime!$B$1:$Z$999,MATCH("Min",PlayingTime!$B$2:$Z$2,0),0),0)</f>
        <v>0</v>
      </c>
      <c r="I575" s="33">
        <f>IFERROR(VLOOKUP(C575,PlayingTime!$B$1:$Z$999,MATCH("Min",PlayingTime!$B$2:$Z$2,0),0),0)</f>
        <v>0</v>
      </c>
      <c r="J575" s="33">
        <f>IFERROR(VLOOKUP(D575,PlayingTime!$B$1:$Z$999,MATCH("Min",PlayingTime!$B$2:$Z$2,0),0),0)</f>
        <v>0</v>
      </c>
      <c r="K575" s="38">
        <f t="shared" si="32"/>
        <v>0</v>
      </c>
      <c r="L575" s="32">
        <f>IFERROR(VLOOKUP(A575,PlayerStats!$B$1:$Z$999,MATCH("xG",PlayerStats!$B$2:$Z$2,0),0),0)</f>
        <v>0</v>
      </c>
      <c r="M575" s="32">
        <f>IFERROR(VLOOKUP(B575,PlayerStats!$B$1:$Z$999,MATCH("xG",PlayerStats!$B$2:$Z$2,0),0),0)</f>
        <v>0</v>
      </c>
      <c r="N575" s="32">
        <f>IFERROR(VLOOKUP(C575,PlayerStats!$B$1:$Z$999,MATCH("xG",PlayerStats!$B$2:$Z$2,0),0),0)</f>
        <v>0</v>
      </c>
      <c r="O575" s="32">
        <f>IFERROR(VLOOKUP(D575,PlayerStats!$B$1:$Z$999,MATCH("xG",PlayerStats!$B$2:$Z$2,0),0),0)</f>
        <v>0</v>
      </c>
      <c r="P575" s="40">
        <f t="shared" si="33"/>
        <v>0</v>
      </c>
      <c r="Q575" s="32">
        <f>IFERROR(VLOOKUP(A575,PlayerStats!$B$1:$Z$999,MATCH("xAG",PlayerStats!$B$2:$Z$2,0),0),0)</f>
        <v>0</v>
      </c>
      <c r="R575" s="32">
        <f>IFERROR(VLOOKUP(B575,PlayerStats!$B$1:$Z$999,MATCH("xAG",PlayerStats!$B$2:$Z$2,0),0),0)</f>
        <v>0</v>
      </c>
      <c r="S575" s="32">
        <f>IFERROR(VLOOKUP(C575,PlayerStats!$B$1:$Z$999,MATCH("xAG",PlayerStats!$B$2:$Z$2,0),0),0)</f>
        <v>0</v>
      </c>
      <c r="T575" s="32">
        <f>IFERROR(VLOOKUP(D575,PlayerStats!$B$1:$Z$999,MATCH("xAG",PlayerStats!$B$2:$Z$2,0),0),0)</f>
        <v>0</v>
      </c>
      <c r="U575" s="40">
        <f t="shared" si="34"/>
        <v>0</v>
      </c>
      <c r="V575" s="42" t="str">
        <f t="shared" si="35"/>
        <v/>
      </c>
      <c r="X575" s="43" t="str">
        <f>API!M575&amp;" "&amp;API!V575</f>
        <v>Rodrigo Bentancur</v>
      </c>
      <c r="Y575" s="43">
        <f>API!AC575</f>
        <v>0</v>
      </c>
    </row>
    <row r="576" spans="1:25">
      <c r="A576" s="32" t="str">
        <f>IF([1]FINAL!A576=0,"",[1]FINAL!A576)</f>
        <v>0 0</v>
      </c>
      <c r="B576" s="32" t="str">
        <f>IF([1]FINAL!B576=0,"",[1]FINAL!B576)</f>
        <v/>
      </c>
      <c r="C576" s="32" t="str">
        <f>IF([1]FINAL!C576=0,"",[1]FINAL!C576)</f>
        <v/>
      </c>
      <c r="D576" s="32" t="str">
        <f>IF([1]FINAL!D576=0,"",[1]FINAL!D576)</f>
        <v/>
      </c>
      <c r="E576" s="43" t="str">
        <f>[1]FINAL!M576</f>
        <v/>
      </c>
      <c r="F576" s="44" t="str">
        <f>IFERROR(VLOOKUP($E576,Table2!$B$1:$C$21,MATCH("MP",Table2!$B$1:$C$1,0),0),"")</f>
        <v/>
      </c>
      <c r="G576" s="33">
        <f>IFERROR(VLOOKUP(A576,PlayingTime!$B$1:$Z$999,MATCH("Min",PlayingTime!$B$2:$Z$2,0),0),0)</f>
        <v>0</v>
      </c>
      <c r="H576" s="33">
        <f>IFERROR(VLOOKUP(B576,PlayingTime!$B$1:$Z$999,MATCH("Min",PlayingTime!$B$2:$Z$2,0),0),0)</f>
        <v>0</v>
      </c>
      <c r="I576" s="33">
        <f>IFERROR(VLOOKUP(C576,PlayingTime!$B$1:$Z$999,MATCH("Min",PlayingTime!$B$2:$Z$2,0),0),0)</f>
        <v>0</v>
      </c>
      <c r="J576" s="33">
        <f>IFERROR(VLOOKUP(D576,PlayingTime!$B$1:$Z$999,MATCH("Min",PlayingTime!$B$2:$Z$2,0),0),0)</f>
        <v>0</v>
      </c>
      <c r="K576" s="38">
        <f t="shared" si="32"/>
        <v>0</v>
      </c>
      <c r="L576" s="32">
        <f>IFERROR(VLOOKUP(A576,PlayerStats!$B$1:$Z$999,MATCH("xG",PlayerStats!$B$2:$Z$2,0),0),0)</f>
        <v>0</v>
      </c>
      <c r="M576" s="32">
        <f>IFERROR(VLOOKUP(B576,PlayerStats!$B$1:$Z$999,MATCH("xG",PlayerStats!$B$2:$Z$2,0),0),0)</f>
        <v>0</v>
      </c>
      <c r="N576" s="32">
        <f>IFERROR(VLOOKUP(C576,PlayerStats!$B$1:$Z$999,MATCH("xG",PlayerStats!$B$2:$Z$2,0),0),0)</f>
        <v>0</v>
      </c>
      <c r="O576" s="32">
        <f>IFERROR(VLOOKUP(D576,PlayerStats!$B$1:$Z$999,MATCH("xG",PlayerStats!$B$2:$Z$2,0),0),0)</f>
        <v>0</v>
      </c>
      <c r="P576" s="40">
        <f t="shared" si="33"/>
        <v>0</v>
      </c>
      <c r="Q576" s="32">
        <f>IFERROR(VLOOKUP(A576,PlayerStats!$B$1:$Z$999,MATCH("xAG",PlayerStats!$B$2:$Z$2,0),0),0)</f>
        <v>0</v>
      </c>
      <c r="R576" s="32">
        <f>IFERROR(VLOOKUP(B576,PlayerStats!$B$1:$Z$999,MATCH("xAG",PlayerStats!$B$2:$Z$2,0),0),0)</f>
        <v>0</v>
      </c>
      <c r="S576" s="32">
        <f>IFERROR(VLOOKUP(C576,PlayerStats!$B$1:$Z$999,MATCH("xAG",PlayerStats!$B$2:$Z$2,0),0),0)</f>
        <v>0</v>
      </c>
      <c r="T576" s="32">
        <f>IFERROR(VLOOKUP(D576,PlayerStats!$B$1:$Z$999,MATCH("xAG",PlayerStats!$B$2:$Z$2,0),0),0)</f>
        <v>0</v>
      </c>
      <c r="U576" s="40">
        <f t="shared" si="34"/>
        <v>0</v>
      </c>
      <c r="V576" s="42" t="str">
        <f t="shared" si="35"/>
        <v/>
      </c>
      <c r="X576" s="43" t="str">
        <f>API!M576&amp;" "&amp;API!V576</f>
        <v>Yves Bissouma</v>
      </c>
      <c r="Y576" s="43">
        <f>API!AC576</f>
        <v>2</v>
      </c>
    </row>
    <row r="577" spans="1:25">
      <c r="A577" s="32" t="str">
        <f>IF([1]FINAL!A577=0,"",[1]FINAL!A577)</f>
        <v>0 0</v>
      </c>
      <c r="B577" s="32" t="str">
        <f>IF([1]FINAL!B577=0,"",[1]FINAL!B577)</f>
        <v/>
      </c>
      <c r="C577" s="32" t="str">
        <f>IF([1]FINAL!C577=0,"",[1]FINAL!C577)</f>
        <v/>
      </c>
      <c r="D577" s="32" t="str">
        <f>IF([1]FINAL!D577=0,"",[1]FINAL!D577)</f>
        <v/>
      </c>
      <c r="E577" s="43" t="str">
        <f>[1]FINAL!M577</f>
        <v/>
      </c>
      <c r="F577" s="44" t="str">
        <f>IFERROR(VLOOKUP($E577,Table2!$B$1:$C$21,MATCH("MP",Table2!$B$1:$C$1,0),0),"")</f>
        <v/>
      </c>
      <c r="G577" s="33">
        <f>IFERROR(VLOOKUP(A577,PlayingTime!$B$1:$Z$999,MATCH("Min",PlayingTime!$B$2:$Z$2,0),0),0)</f>
        <v>0</v>
      </c>
      <c r="H577" s="33">
        <f>IFERROR(VLOOKUP(B577,PlayingTime!$B$1:$Z$999,MATCH("Min",PlayingTime!$B$2:$Z$2,0),0),0)</f>
        <v>0</v>
      </c>
      <c r="I577" s="33">
        <f>IFERROR(VLOOKUP(C577,PlayingTime!$B$1:$Z$999,MATCH("Min",PlayingTime!$B$2:$Z$2,0),0),0)</f>
        <v>0</v>
      </c>
      <c r="J577" s="33">
        <f>IFERROR(VLOOKUP(D577,PlayingTime!$B$1:$Z$999,MATCH("Min",PlayingTime!$B$2:$Z$2,0),0),0)</f>
        <v>0</v>
      </c>
      <c r="K577" s="38">
        <f t="shared" si="32"/>
        <v>0</v>
      </c>
      <c r="L577" s="32">
        <f>IFERROR(VLOOKUP(A577,PlayerStats!$B$1:$Z$999,MATCH("xG",PlayerStats!$B$2:$Z$2,0),0),0)</f>
        <v>0</v>
      </c>
      <c r="M577" s="32">
        <f>IFERROR(VLOOKUP(B577,PlayerStats!$B$1:$Z$999,MATCH("xG",PlayerStats!$B$2:$Z$2,0),0),0)</f>
        <v>0</v>
      </c>
      <c r="N577" s="32">
        <f>IFERROR(VLOOKUP(C577,PlayerStats!$B$1:$Z$999,MATCH("xG",PlayerStats!$B$2:$Z$2,0),0),0)</f>
        <v>0</v>
      </c>
      <c r="O577" s="32">
        <f>IFERROR(VLOOKUP(D577,PlayerStats!$B$1:$Z$999,MATCH("xG",PlayerStats!$B$2:$Z$2,0),0),0)</f>
        <v>0</v>
      </c>
      <c r="P577" s="40">
        <f t="shared" si="33"/>
        <v>0</v>
      </c>
      <c r="Q577" s="32">
        <f>IFERROR(VLOOKUP(A577,PlayerStats!$B$1:$Z$999,MATCH("xAG",PlayerStats!$B$2:$Z$2,0),0),0)</f>
        <v>0</v>
      </c>
      <c r="R577" s="32">
        <f>IFERROR(VLOOKUP(B577,PlayerStats!$B$1:$Z$999,MATCH("xAG",PlayerStats!$B$2:$Z$2,0),0),0)</f>
        <v>0</v>
      </c>
      <c r="S577" s="32">
        <f>IFERROR(VLOOKUP(C577,PlayerStats!$B$1:$Z$999,MATCH("xAG",PlayerStats!$B$2:$Z$2,0),0),0)</f>
        <v>0</v>
      </c>
      <c r="T577" s="32">
        <f>IFERROR(VLOOKUP(D577,PlayerStats!$B$1:$Z$999,MATCH("xAG",PlayerStats!$B$2:$Z$2,0),0),0)</f>
        <v>0</v>
      </c>
      <c r="U577" s="40">
        <f t="shared" si="34"/>
        <v>0</v>
      </c>
      <c r="V577" s="42" t="str">
        <f t="shared" si="35"/>
        <v/>
      </c>
      <c r="X577" s="43" t="str">
        <f>API!M577&amp;" "&amp;API!V577</f>
        <v>Bryan Gil Salvatierra</v>
      </c>
      <c r="Y577" s="43">
        <f>API!AC577</f>
        <v>0</v>
      </c>
    </row>
    <row r="578" spans="1:25">
      <c r="A578" s="32" t="str">
        <f>IF([1]FINAL!A578=0,"",[1]FINAL!A578)</f>
        <v>0 0</v>
      </c>
      <c r="B578" s="32" t="str">
        <f>IF([1]FINAL!B578=0,"",[1]FINAL!B578)</f>
        <v/>
      </c>
      <c r="C578" s="32" t="str">
        <f>IF([1]FINAL!C578=0,"",[1]FINAL!C578)</f>
        <v/>
      </c>
      <c r="D578" s="32" t="str">
        <f>IF([1]FINAL!D578=0,"",[1]FINAL!D578)</f>
        <v/>
      </c>
      <c r="E578" s="43" t="str">
        <f>[1]FINAL!M578</f>
        <v/>
      </c>
      <c r="F578" s="44" t="str">
        <f>IFERROR(VLOOKUP($E578,Table2!$B$1:$C$21,MATCH("MP",Table2!$B$1:$C$1,0),0),"")</f>
        <v/>
      </c>
      <c r="G578" s="33">
        <f>IFERROR(VLOOKUP(A578,PlayingTime!$B$1:$Z$999,MATCH("Min",PlayingTime!$B$2:$Z$2,0),0),0)</f>
        <v>0</v>
      </c>
      <c r="H578" s="33">
        <f>IFERROR(VLOOKUP(B578,PlayingTime!$B$1:$Z$999,MATCH("Min",PlayingTime!$B$2:$Z$2,0),0),0)</f>
        <v>0</v>
      </c>
      <c r="I578" s="33">
        <f>IFERROR(VLOOKUP(C578,PlayingTime!$B$1:$Z$999,MATCH("Min",PlayingTime!$B$2:$Z$2,0),0),0)</f>
        <v>0</v>
      </c>
      <c r="J578" s="33">
        <f>IFERROR(VLOOKUP(D578,PlayingTime!$B$1:$Z$999,MATCH("Min",PlayingTime!$B$2:$Z$2,0),0),0)</f>
        <v>0</v>
      </c>
      <c r="K578" s="38">
        <f t="shared" si="32"/>
        <v>0</v>
      </c>
      <c r="L578" s="32">
        <f>IFERROR(VLOOKUP(A578,PlayerStats!$B$1:$Z$999,MATCH("xG",PlayerStats!$B$2:$Z$2,0),0),0)</f>
        <v>0</v>
      </c>
      <c r="M578" s="32">
        <f>IFERROR(VLOOKUP(B578,PlayerStats!$B$1:$Z$999,MATCH("xG",PlayerStats!$B$2:$Z$2,0),0),0)</f>
        <v>0</v>
      </c>
      <c r="N578" s="32">
        <f>IFERROR(VLOOKUP(C578,PlayerStats!$B$1:$Z$999,MATCH("xG",PlayerStats!$B$2:$Z$2,0),0),0)</f>
        <v>0</v>
      </c>
      <c r="O578" s="32">
        <f>IFERROR(VLOOKUP(D578,PlayerStats!$B$1:$Z$999,MATCH("xG",PlayerStats!$B$2:$Z$2,0),0),0)</f>
        <v>0</v>
      </c>
      <c r="P578" s="40">
        <f t="shared" si="33"/>
        <v>0</v>
      </c>
      <c r="Q578" s="32">
        <f>IFERROR(VLOOKUP(A578,PlayerStats!$B$1:$Z$999,MATCH("xAG",PlayerStats!$B$2:$Z$2,0),0),0)</f>
        <v>0</v>
      </c>
      <c r="R578" s="32">
        <f>IFERROR(VLOOKUP(B578,PlayerStats!$B$1:$Z$999,MATCH("xAG",PlayerStats!$B$2:$Z$2,0),0),0)</f>
        <v>0</v>
      </c>
      <c r="S578" s="32">
        <f>IFERROR(VLOOKUP(C578,PlayerStats!$B$1:$Z$999,MATCH("xAG",PlayerStats!$B$2:$Z$2,0),0),0)</f>
        <v>0</v>
      </c>
      <c r="T578" s="32">
        <f>IFERROR(VLOOKUP(D578,PlayerStats!$B$1:$Z$999,MATCH("xAG",PlayerStats!$B$2:$Z$2,0),0),0)</f>
        <v>0</v>
      </c>
      <c r="U578" s="40">
        <f t="shared" si="34"/>
        <v>0</v>
      </c>
      <c r="V578" s="42" t="str">
        <f t="shared" si="35"/>
        <v/>
      </c>
      <c r="X578" s="43" t="str">
        <f>API!M578&amp;" "&amp;API!V578</f>
        <v>Ben Davies</v>
      </c>
      <c r="Y578" s="43">
        <f>API!AC578</f>
        <v>0</v>
      </c>
    </row>
    <row r="579" spans="1:25">
      <c r="A579" s="32" t="str">
        <f>IF([1]FINAL!A579=0,"",[1]FINAL!A579)</f>
        <v>0 0</v>
      </c>
      <c r="B579" s="32" t="str">
        <f>IF([1]FINAL!B579=0,"",[1]FINAL!B579)</f>
        <v/>
      </c>
      <c r="C579" s="32" t="str">
        <f>IF([1]FINAL!C579=0,"",[1]FINAL!C579)</f>
        <v/>
      </c>
      <c r="D579" s="32" t="str">
        <f>IF([1]FINAL!D579=0,"",[1]FINAL!D579)</f>
        <v/>
      </c>
      <c r="E579" s="43" t="str">
        <f>[1]FINAL!M579</f>
        <v/>
      </c>
      <c r="F579" s="44" t="str">
        <f>IFERROR(VLOOKUP($E579,Table2!$B$1:$C$21,MATCH("MP",Table2!$B$1:$C$1,0),0),"")</f>
        <v/>
      </c>
      <c r="G579" s="33">
        <f>IFERROR(VLOOKUP(A579,PlayingTime!$B$1:$Z$999,MATCH("Min",PlayingTime!$B$2:$Z$2,0),0),0)</f>
        <v>0</v>
      </c>
      <c r="H579" s="33">
        <f>IFERROR(VLOOKUP(B579,PlayingTime!$B$1:$Z$999,MATCH("Min",PlayingTime!$B$2:$Z$2,0),0),0)</f>
        <v>0</v>
      </c>
      <c r="I579" s="33">
        <f>IFERROR(VLOOKUP(C579,PlayingTime!$B$1:$Z$999,MATCH("Min",PlayingTime!$B$2:$Z$2,0),0),0)</f>
        <v>0</v>
      </c>
      <c r="J579" s="33">
        <f>IFERROR(VLOOKUP(D579,PlayingTime!$B$1:$Z$999,MATCH("Min",PlayingTime!$B$2:$Z$2,0),0),0)</f>
        <v>0</v>
      </c>
      <c r="K579" s="38">
        <f t="shared" ref="K579:K642" si="36">G579+H579+I579+J579</f>
        <v>0</v>
      </c>
      <c r="L579" s="32">
        <f>IFERROR(VLOOKUP(A579,PlayerStats!$B$1:$Z$999,MATCH("xG",PlayerStats!$B$2:$Z$2,0),0),0)</f>
        <v>0</v>
      </c>
      <c r="M579" s="32">
        <f>IFERROR(VLOOKUP(B579,PlayerStats!$B$1:$Z$999,MATCH("xG",PlayerStats!$B$2:$Z$2,0),0),0)</f>
        <v>0</v>
      </c>
      <c r="N579" s="32">
        <f>IFERROR(VLOOKUP(C579,PlayerStats!$B$1:$Z$999,MATCH("xG",PlayerStats!$B$2:$Z$2,0),0),0)</f>
        <v>0</v>
      </c>
      <c r="O579" s="32">
        <f>IFERROR(VLOOKUP(D579,PlayerStats!$B$1:$Z$999,MATCH("xG",PlayerStats!$B$2:$Z$2,0),0),0)</f>
        <v>0</v>
      </c>
      <c r="P579" s="40">
        <f t="shared" ref="P579:P642" si="37">L579+M579+N579+O579</f>
        <v>0</v>
      </c>
      <c r="Q579" s="32">
        <f>IFERROR(VLOOKUP(A579,PlayerStats!$B$1:$Z$999,MATCH("xAG",PlayerStats!$B$2:$Z$2,0),0),0)</f>
        <v>0</v>
      </c>
      <c r="R579" s="32">
        <f>IFERROR(VLOOKUP(B579,PlayerStats!$B$1:$Z$999,MATCH("xAG",PlayerStats!$B$2:$Z$2,0),0),0)</f>
        <v>0</v>
      </c>
      <c r="S579" s="32">
        <f>IFERROR(VLOOKUP(C579,PlayerStats!$B$1:$Z$999,MATCH("xAG",PlayerStats!$B$2:$Z$2,0),0),0)</f>
        <v>0</v>
      </c>
      <c r="T579" s="32">
        <f>IFERROR(VLOOKUP(D579,PlayerStats!$B$1:$Z$999,MATCH("xAG",PlayerStats!$B$2:$Z$2,0),0),0)</f>
        <v>0</v>
      </c>
      <c r="U579" s="40">
        <f t="shared" ref="U579:U642" si="38">Q579+R579+S579+T579</f>
        <v>0</v>
      </c>
      <c r="V579" s="42" t="str">
        <f t="shared" ref="V579:V642" si="39">IFERROR(VLOOKUP(A579,$X$1:$Y$1000,MATCH("total_points",$X$1:$Y$1,0),0),"")</f>
        <v/>
      </c>
      <c r="X579" s="43" t="str">
        <f>API!M579&amp;" "&amp;API!V579</f>
        <v>Eric Dier</v>
      </c>
      <c r="Y579" s="43">
        <f>API!AC579</f>
        <v>0</v>
      </c>
    </row>
    <row r="580" spans="1:25">
      <c r="A580" s="32" t="str">
        <f>IF([1]FINAL!A580=0,"",[1]FINAL!A580)</f>
        <v>0 0</v>
      </c>
      <c r="B580" s="32" t="str">
        <f>IF([1]FINAL!B580=0,"",[1]FINAL!B580)</f>
        <v/>
      </c>
      <c r="C580" s="32" t="str">
        <f>IF([1]FINAL!C580=0,"",[1]FINAL!C580)</f>
        <v/>
      </c>
      <c r="D580" s="32" t="str">
        <f>IF([1]FINAL!D580=0,"",[1]FINAL!D580)</f>
        <v/>
      </c>
      <c r="E580" s="43" t="str">
        <f>[1]FINAL!M580</f>
        <v/>
      </c>
      <c r="F580" s="44" t="str">
        <f>IFERROR(VLOOKUP($E580,Table2!$B$1:$C$21,MATCH("MP",Table2!$B$1:$C$1,0),0),"")</f>
        <v/>
      </c>
      <c r="G580" s="33">
        <f>IFERROR(VLOOKUP(A580,PlayingTime!$B$1:$Z$999,MATCH("Min",PlayingTime!$B$2:$Z$2,0),0),0)</f>
        <v>0</v>
      </c>
      <c r="H580" s="33">
        <f>IFERROR(VLOOKUP(B580,PlayingTime!$B$1:$Z$999,MATCH("Min",PlayingTime!$B$2:$Z$2,0),0),0)</f>
        <v>0</v>
      </c>
      <c r="I580" s="33">
        <f>IFERROR(VLOOKUP(C580,PlayingTime!$B$1:$Z$999,MATCH("Min",PlayingTime!$B$2:$Z$2,0),0),0)</f>
        <v>0</v>
      </c>
      <c r="J580" s="33">
        <f>IFERROR(VLOOKUP(D580,PlayingTime!$B$1:$Z$999,MATCH("Min",PlayingTime!$B$2:$Z$2,0),0),0)</f>
        <v>0</v>
      </c>
      <c r="K580" s="38">
        <f t="shared" si="36"/>
        <v>0</v>
      </c>
      <c r="L580" s="32">
        <f>IFERROR(VLOOKUP(A580,PlayerStats!$B$1:$Z$999,MATCH("xG",PlayerStats!$B$2:$Z$2,0),0),0)</f>
        <v>0</v>
      </c>
      <c r="M580" s="32">
        <f>IFERROR(VLOOKUP(B580,PlayerStats!$B$1:$Z$999,MATCH("xG",PlayerStats!$B$2:$Z$2,0),0),0)</f>
        <v>0</v>
      </c>
      <c r="N580" s="32">
        <f>IFERROR(VLOOKUP(C580,PlayerStats!$B$1:$Z$999,MATCH("xG",PlayerStats!$B$2:$Z$2,0),0),0)</f>
        <v>0</v>
      </c>
      <c r="O580" s="32">
        <f>IFERROR(VLOOKUP(D580,PlayerStats!$B$1:$Z$999,MATCH("xG",PlayerStats!$B$2:$Z$2,0),0),0)</f>
        <v>0</v>
      </c>
      <c r="P580" s="40">
        <f t="shared" si="37"/>
        <v>0</v>
      </c>
      <c r="Q580" s="32">
        <f>IFERROR(VLOOKUP(A580,PlayerStats!$B$1:$Z$999,MATCH("xAG",PlayerStats!$B$2:$Z$2,0),0),0)</f>
        <v>0</v>
      </c>
      <c r="R580" s="32">
        <f>IFERROR(VLOOKUP(B580,PlayerStats!$B$1:$Z$999,MATCH("xAG",PlayerStats!$B$2:$Z$2,0),0),0)</f>
        <v>0</v>
      </c>
      <c r="S580" s="32">
        <f>IFERROR(VLOOKUP(C580,PlayerStats!$B$1:$Z$999,MATCH("xAG",PlayerStats!$B$2:$Z$2,0),0),0)</f>
        <v>0</v>
      </c>
      <c r="T580" s="32">
        <f>IFERROR(VLOOKUP(D580,PlayerStats!$B$1:$Z$999,MATCH("xAG",PlayerStats!$B$2:$Z$2,0),0),0)</f>
        <v>0</v>
      </c>
      <c r="U580" s="40">
        <f t="shared" si="38"/>
        <v>0</v>
      </c>
      <c r="V580" s="42" t="str">
        <f t="shared" si="39"/>
        <v/>
      </c>
      <c r="X580" s="43" t="str">
        <f>API!M580&amp;" "&amp;API!V580</f>
        <v>Emerson Leite de Souza Junior</v>
      </c>
      <c r="Y580" s="43">
        <f>API!AC580</f>
        <v>8</v>
      </c>
    </row>
    <row r="581" spans="1:25">
      <c r="A581" s="32" t="str">
        <f>IF([1]FINAL!A581=0,"",[1]FINAL!A581)</f>
        <v>0 0</v>
      </c>
      <c r="B581" s="32" t="str">
        <f>IF([1]FINAL!B581=0,"",[1]FINAL!B581)</f>
        <v/>
      </c>
      <c r="C581" s="32" t="str">
        <f>IF([1]FINAL!C581=0,"",[1]FINAL!C581)</f>
        <v/>
      </c>
      <c r="D581" s="32" t="str">
        <f>IF([1]FINAL!D581=0,"",[1]FINAL!D581)</f>
        <v/>
      </c>
      <c r="E581" s="43" t="str">
        <f>[1]FINAL!M581</f>
        <v/>
      </c>
      <c r="F581" s="44" t="str">
        <f>IFERROR(VLOOKUP($E581,Table2!$B$1:$C$21,MATCH("MP",Table2!$B$1:$C$1,0),0),"")</f>
        <v/>
      </c>
      <c r="G581" s="33">
        <f>IFERROR(VLOOKUP(A581,PlayingTime!$B$1:$Z$999,MATCH("Min",PlayingTime!$B$2:$Z$2,0),0),0)</f>
        <v>0</v>
      </c>
      <c r="H581" s="33">
        <f>IFERROR(VLOOKUP(B581,PlayingTime!$B$1:$Z$999,MATCH("Min",PlayingTime!$B$2:$Z$2,0),0),0)</f>
        <v>0</v>
      </c>
      <c r="I581" s="33">
        <f>IFERROR(VLOOKUP(C581,PlayingTime!$B$1:$Z$999,MATCH("Min",PlayingTime!$B$2:$Z$2,0),0),0)</f>
        <v>0</v>
      </c>
      <c r="J581" s="33">
        <f>IFERROR(VLOOKUP(D581,PlayingTime!$B$1:$Z$999,MATCH("Min",PlayingTime!$B$2:$Z$2,0),0),0)</f>
        <v>0</v>
      </c>
      <c r="K581" s="38">
        <f t="shared" si="36"/>
        <v>0</v>
      </c>
      <c r="L581" s="32">
        <f>IFERROR(VLOOKUP(A581,PlayerStats!$B$1:$Z$999,MATCH("xG",PlayerStats!$B$2:$Z$2,0),0),0)</f>
        <v>0</v>
      </c>
      <c r="M581" s="32">
        <f>IFERROR(VLOOKUP(B581,PlayerStats!$B$1:$Z$999,MATCH("xG",PlayerStats!$B$2:$Z$2,0),0),0)</f>
        <v>0</v>
      </c>
      <c r="N581" s="32">
        <f>IFERROR(VLOOKUP(C581,PlayerStats!$B$1:$Z$999,MATCH("xG",PlayerStats!$B$2:$Z$2,0),0),0)</f>
        <v>0</v>
      </c>
      <c r="O581" s="32">
        <f>IFERROR(VLOOKUP(D581,PlayerStats!$B$1:$Z$999,MATCH("xG",PlayerStats!$B$2:$Z$2,0),0),0)</f>
        <v>0</v>
      </c>
      <c r="P581" s="40">
        <f t="shared" si="37"/>
        <v>0</v>
      </c>
      <c r="Q581" s="32">
        <f>IFERROR(VLOOKUP(A581,PlayerStats!$B$1:$Z$999,MATCH("xAG",PlayerStats!$B$2:$Z$2,0),0),0)</f>
        <v>0</v>
      </c>
      <c r="R581" s="32">
        <f>IFERROR(VLOOKUP(B581,PlayerStats!$B$1:$Z$999,MATCH("xAG",PlayerStats!$B$2:$Z$2,0),0),0)</f>
        <v>0</v>
      </c>
      <c r="S581" s="32">
        <f>IFERROR(VLOOKUP(C581,PlayerStats!$B$1:$Z$999,MATCH("xAG",PlayerStats!$B$2:$Z$2,0),0),0)</f>
        <v>0</v>
      </c>
      <c r="T581" s="32">
        <f>IFERROR(VLOOKUP(D581,PlayerStats!$B$1:$Z$999,MATCH("xAG",PlayerStats!$B$2:$Z$2,0),0),0)</f>
        <v>0</v>
      </c>
      <c r="U581" s="40">
        <f t="shared" si="38"/>
        <v>0</v>
      </c>
      <c r="V581" s="42" t="str">
        <f t="shared" si="39"/>
        <v/>
      </c>
      <c r="X581" s="43" t="str">
        <f>API!M581&amp;" "&amp;API!V581</f>
        <v>Fraser Forster</v>
      </c>
      <c r="Y581" s="43">
        <f>API!AC581</f>
        <v>0</v>
      </c>
    </row>
    <row r="582" spans="1:25">
      <c r="A582" s="32" t="str">
        <f>IF([1]FINAL!A582=0,"",[1]FINAL!A582)</f>
        <v>0 0</v>
      </c>
      <c r="B582" s="32" t="str">
        <f>IF([1]FINAL!B582=0,"",[1]FINAL!B582)</f>
        <v/>
      </c>
      <c r="C582" s="32" t="str">
        <f>IF([1]FINAL!C582=0,"",[1]FINAL!C582)</f>
        <v/>
      </c>
      <c r="D582" s="32" t="str">
        <f>IF([1]FINAL!D582=0,"",[1]FINAL!D582)</f>
        <v/>
      </c>
      <c r="E582" s="43" t="str">
        <f>[1]FINAL!M582</f>
        <v/>
      </c>
      <c r="F582" s="44" t="str">
        <f>IFERROR(VLOOKUP($E582,Table2!$B$1:$C$21,MATCH("MP",Table2!$B$1:$C$1,0),0),"")</f>
        <v/>
      </c>
      <c r="G582" s="33">
        <f>IFERROR(VLOOKUP(A582,PlayingTime!$B$1:$Z$999,MATCH("Min",PlayingTime!$B$2:$Z$2,0),0),0)</f>
        <v>0</v>
      </c>
      <c r="H582" s="33">
        <f>IFERROR(VLOOKUP(B582,PlayingTime!$B$1:$Z$999,MATCH("Min",PlayingTime!$B$2:$Z$2,0),0),0)</f>
        <v>0</v>
      </c>
      <c r="I582" s="33">
        <f>IFERROR(VLOOKUP(C582,PlayingTime!$B$1:$Z$999,MATCH("Min",PlayingTime!$B$2:$Z$2,0),0),0)</f>
        <v>0</v>
      </c>
      <c r="J582" s="33">
        <f>IFERROR(VLOOKUP(D582,PlayingTime!$B$1:$Z$999,MATCH("Min",PlayingTime!$B$2:$Z$2,0),0),0)</f>
        <v>0</v>
      </c>
      <c r="K582" s="38">
        <f t="shared" si="36"/>
        <v>0</v>
      </c>
      <c r="L582" s="32">
        <f>IFERROR(VLOOKUP(A582,PlayerStats!$B$1:$Z$999,MATCH("xG",PlayerStats!$B$2:$Z$2,0),0),0)</f>
        <v>0</v>
      </c>
      <c r="M582" s="32">
        <f>IFERROR(VLOOKUP(B582,PlayerStats!$B$1:$Z$999,MATCH("xG",PlayerStats!$B$2:$Z$2,0),0),0)</f>
        <v>0</v>
      </c>
      <c r="N582" s="32">
        <f>IFERROR(VLOOKUP(C582,PlayerStats!$B$1:$Z$999,MATCH("xG",PlayerStats!$B$2:$Z$2,0),0),0)</f>
        <v>0</v>
      </c>
      <c r="O582" s="32">
        <f>IFERROR(VLOOKUP(D582,PlayerStats!$B$1:$Z$999,MATCH("xG",PlayerStats!$B$2:$Z$2,0),0),0)</f>
        <v>0</v>
      </c>
      <c r="P582" s="40">
        <f t="shared" si="37"/>
        <v>0</v>
      </c>
      <c r="Q582" s="32">
        <f>IFERROR(VLOOKUP(A582,PlayerStats!$B$1:$Z$999,MATCH("xAG",PlayerStats!$B$2:$Z$2,0),0),0)</f>
        <v>0</v>
      </c>
      <c r="R582" s="32">
        <f>IFERROR(VLOOKUP(B582,PlayerStats!$B$1:$Z$999,MATCH("xAG",PlayerStats!$B$2:$Z$2,0),0),0)</f>
        <v>0</v>
      </c>
      <c r="S582" s="32">
        <f>IFERROR(VLOOKUP(C582,PlayerStats!$B$1:$Z$999,MATCH("xAG",PlayerStats!$B$2:$Z$2,0),0),0)</f>
        <v>0</v>
      </c>
      <c r="T582" s="32">
        <f>IFERROR(VLOOKUP(D582,PlayerStats!$B$1:$Z$999,MATCH("xAG",PlayerStats!$B$2:$Z$2,0),0),0)</f>
        <v>0</v>
      </c>
      <c r="U582" s="40">
        <f t="shared" si="38"/>
        <v>0</v>
      </c>
      <c r="V582" s="42" t="str">
        <f t="shared" si="39"/>
        <v/>
      </c>
      <c r="X582" s="43" t="str">
        <f>API!M582&amp;" "&amp;API!V582</f>
        <v>Pierre-Emile Højbjerg</v>
      </c>
      <c r="Y582" s="43">
        <f>API!AC582</f>
        <v>0</v>
      </c>
    </row>
    <row r="583" spans="1:25">
      <c r="A583" s="32" t="str">
        <f>IF([1]FINAL!A583=0,"",[1]FINAL!A583)</f>
        <v>0 0</v>
      </c>
      <c r="B583" s="32" t="str">
        <f>IF([1]FINAL!B583=0,"",[1]FINAL!B583)</f>
        <v/>
      </c>
      <c r="C583" s="32" t="str">
        <f>IF([1]FINAL!C583=0,"",[1]FINAL!C583)</f>
        <v/>
      </c>
      <c r="D583" s="32" t="str">
        <f>IF([1]FINAL!D583=0,"",[1]FINAL!D583)</f>
        <v/>
      </c>
      <c r="E583" s="43" t="str">
        <f>[1]FINAL!M583</f>
        <v/>
      </c>
      <c r="F583" s="44" t="str">
        <f>IFERROR(VLOOKUP($E583,Table2!$B$1:$C$21,MATCH("MP",Table2!$B$1:$C$1,0),0),"")</f>
        <v/>
      </c>
      <c r="G583" s="33">
        <f>IFERROR(VLOOKUP(A583,PlayingTime!$B$1:$Z$999,MATCH("Min",PlayingTime!$B$2:$Z$2,0),0),0)</f>
        <v>0</v>
      </c>
      <c r="H583" s="33">
        <f>IFERROR(VLOOKUP(B583,PlayingTime!$B$1:$Z$999,MATCH("Min",PlayingTime!$B$2:$Z$2,0),0),0)</f>
        <v>0</v>
      </c>
      <c r="I583" s="33">
        <f>IFERROR(VLOOKUP(C583,PlayingTime!$B$1:$Z$999,MATCH("Min",PlayingTime!$B$2:$Z$2,0),0),0)</f>
        <v>0</v>
      </c>
      <c r="J583" s="33">
        <f>IFERROR(VLOOKUP(D583,PlayingTime!$B$1:$Z$999,MATCH("Min",PlayingTime!$B$2:$Z$2,0),0),0)</f>
        <v>0</v>
      </c>
      <c r="K583" s="38">
        <f t="shared" si="36"/>
        <v>0</v>
      </c>
      <c r="L583" s="32">
        <f>IFERROR(VLOOKUP(A583,PlayerStats!$B$1:$Z$999,MATCH("xG",PlayerStats!$B$2:$Z$2,0),0),0)</f>
        <v>0</v>
      </c>
      <c r="M583" s="32">
        <f>IFERROR(VLOOKUP(B583,PlayerStats!$B$1:$Z$999,MATCH("xG",PlayerStats!$B$2:$Z$2,0),0),0)</f>
        <v>0</v>
      </c>
      <c r="N583" s="32">
        <f>IFERROR(VLOOKUP(C583,PlayerStats!$B$1:$Z$999,MATCH("xG",PlayerStats!$B$2:$Z$2,0),0),0)</f>
        <v>0</v>
      </c>
      <c r="O583" s="32">
        <f>IFERROR(VLOOKUP(D583,PlayerStats!$B$1:$Z$999,MATCH("xG",PlayerStats!$B$2:$Z$2,0),0),0)</f>
        <v>0</v>
      </c>
      <c r="P583" s="40">
        <f t="shared" si="37"/>
        <v>0</v>
      </c>
      <c r="Q583" s="32">
        <f>IFERROR(VLOOKUP(A583,PlayerStats!$B$1:$Z$999,MATCH("xAG",PlayerStats!$B$2:$Z$2,0),0),0)</f>
        <v>0</v>
      </c>
      <c r="R583" s="32">
        <f>IFERROR(VLOOKUP(B583,PlayerStats!$B$1:$Z$999,MATCH("xAG",PlayerStats!$B$2:$Z$2,0),0),0)</f>
        <v>0</v>
      </c>
      <c r="S583" s="32">
        <f>IFERROR(VLOOKUP(C583,PlayerStats!$B$1:$Z$999,MATCH("xAG",PlayerStats!$B$2:$Z$2,0),0),0)</f>
        <v>0</v>
      </c>
      <c r="T583" s="32">
        <f>IFERROR(VLOOKUP(D583,PlayerStats!$B$1:$Z$999,MATCH("xAG",PlayerStats!$B$2:$Z$2,0),0),0)</f>
        <v>0</v>
      </c>
      <c r="U583" s="40">
        <f t="shared" si="38"/>
        <v>0</v>
      </c>
      <c r="V583" s="42" t="str">
        <f t="shared" si="39"/>
        <v/>
      </c>
      <c r="X583" s="43" t="str">
        <f>API!M583&amp;" "&amp;API!V583</f>
        <v>Harry Kane</v>
      </c>
      <c r="Y583" s="43">
        <f>API!AC583</f>
        <v>0</v>
      </c>
    </row>
    <row r="584" spans="1:25">
      <c r="A584" s="32" t="str">
        <f>IF([1]FINAL!A584=0,"",[1]FINAL!A584)</f>
        <v>0 0</v>
      </c>
      <c r="B584" s="32" t="str">
        <f>IF([1]FINAL!B584=0,"",[1]FINAL!B584)</f>
        <v/>
      </c>
      <c r="C584" s="32" t="str">
        <f>IF([1]FINAL!C584=0,"",[1]FINAL!C584)</f>
        <v/>
      </c>
      <c r="D584" s="32" t="str">
        <f>IF([1]FINAL!D584=0,"",[1]FINAL!D584)</f>
        <v/>
      </c>
      <c r="E584" s="43" t="str">
        <f>[1]FINAL!M584</f>
        <v/>
      </c>
      <c r="F584" s="44" t="str">
        <f>IFERROR(VLOOKUP($E584,Table2!$B$1:$C$21,MATCH("MP",Table2!$B$1:$C$1,0),0),"")</f>
        <v/>
      </c>
      <c r="G584" s="33">
        <f>IFERROR(VLOOKUP(A584,PlayingTime!$B$1:$Z$999,MATCH("Min",PlayingTime!$B$2:$Z$2,0),0),0)</f>
        <v>0</v>
      </c>
      <c r="H584" s="33">
        <f>IFERROR(VLOOKUP(B584,PlayingTime!$B$1:$Z$999,MATCH("Min",PlayingTime!$B$2:$Z$2,0),0),0)</f>
        <v>0</v>
      </c>
      <c r="I584" s="33">
        <f>IFERROR(VLOOKUP(C584,PlayingTime!$B$1:$Z$999,MATCH("Min",PlayingTime!$B$2:$Z$2,0),0),0)</f>
        <v>0</v>
      </c>
      <c r="J584" s="33">
        <f>IFERROR(VLOOKUP(D584,PlayingTime!$B$1:$Z$999,MATCH("Min",PlayingTime!$B$2:$Z$2,0),0),0)</f>
        <v>0</v>
      </c>
      <c r="K584" s="38">
        <f t="shared" si="36"/>
        <v>0</v>
      </c>
      <c r="L584" s="32">
        <f>IFERROR(VLOOKUP(A584,PlayerStats!$B$1:$Z$999,MATCH("xG",PlayerStats!$B$2:$Z$2,0),0),0)</f>
        <v>0</v>
      </c>
      <c r="M584" s="32">
        <f>IFERROR(VLOOKUP(B584,PlayerStats!$B$1:$Z$999,MATCH("xG",PlayerStats!$B$2:$Z$2,0),0),0)</f>
        <v>0</v>
      </c>
      <c r="N584" s="32">
        <f>IFERROR(VLOOKUP(C584,PlayerStats!$B$1:$Z$999,MATCH("xG",PlayerStats!$B$2:$Z$2,0),0),0)</f>
        <v>0</v>
      </c>
      <c r="O584" s="32">
        <f>IFERROR(VLOOKUP(D584,PlayerStats!$B$1:$Z$999,MATCH("xG",PlayerStats!$B$2:$Z$2,0),0),0)</f>
        <v>0</v>
      </c>
      <c r="P584" s="40">
        <f t="shared" si="37"/>
        <v>0</v>
      </c>
      <c r="Q584" s="32">
        <f>IFERROR(VLOOKUP(A584,PlayerStats!$B$1:$Z$999,MATCH("xAG",PlayerStats!$B$2:$Z$2,0),0),0)</f>
        <v>0</v>
      </c>
      <c r="R584" s="32">
        <f>IFERROR(VLOOKUP(B584,PlayerStats!$B$1:$Z$999,MATCH("xAG",PlayerStats!$B$2:$Z$2,0),0),0)</f>
        <v>0</v>
      </c>
      <c r="S584" s="32">
        <f>IFERROR(VLOOKUP(C584,PlayerStats!$B$1:$Z$999,MATCH("xAG",PlayerStats!$B$2:$Z$2,0),0),0)</f>
        <v>0</v>
      </c>
      <c r="T584" s="32">
        <f>IFERROR(VLOOKUP(D584,PlayerStats!$B$1:$Z$999,MATCH("xAG",PlayerStats!$B$2:$Z$2,0),0),0)</f>
        <v>0</v>
      </c>
      <c r="U584" s="40">
        <f t="shared" si="38"/>
        <v>0</v>
      </c>
      <c r="V584" s="42" t="str">
        <f t="shared" si="39"/>
        <v/>
      </c>
      <c r="X584" s="43" t="str">
        <f>API!M584&amp;" "&amp;API!V584</f>
        <v>Dejan Kulusevski</v>
      </c>
      <c r="Y584" s="43">
        <f>API!AC584</f>
        <v>2</v>
      </c>
    </row>
    <row r="585" spans="1:25">
      <c r="A585" s="32" t="str">
        <f>IF([1]FINAL!A585=0,"",[1]FINAL!A585)</f>
        <v>0 0</v>
      </c>
      <c r="B585" s="32" t="str">
        <f>IF([1]FINAL!B585=0,"",[1]FINAL!B585)</f>
        <v/>
      </c>
      <c r="C585" s="32" t="str">
        <f>IF([1]FINAL!C585=0,"",[1]FINAL!C585)</f>
        <v/>
      </c>
      <c r="D585" s="32" t="str">
        <f>IF([1]FINAL!D585=0,"",[1]FINAL!D585)</f>
        <v/>
      </c>
      <c r="E585" s="43" t="str">
        <f>[1]FINAL!M585</f>
        <v/>
      </c>
      <c r="F585" s="44" t="str">
        <f>IFERROR(VLOOKUP($E585,Table2!$B$1:$C$21,MATCH("MP",Table2!$B$1:$C$1,0),0),"")</f>
        <v/>
      </c>
      <c r="G585" s="33">
        <f>IFERROR(VLOOKUP(A585,PlayingTime!$B$1:$Z$999,MATCH("Min",PlayingTime!$B$2:$Z$2,0),0),0)</f>
        <v>0</v>
      </c>
      <c r="H585" s="33">
        <f>IFERROR(VLOOKUP(B585,PlayingTime!$B$1:$Z$999,MATCH("Min",PlayingTime!$B$2:$Z$2,0),0),0)</f>
        <v>0</v>
      </c>
      <c r="I585" s="33">
        <f>IFERROR(VLOOKUP(C585,PlayingTime!$B$1:$Z$999,MATCH("Min",PlayingTime!$B$2:$Z$2,0),0),0)</f>
        <v>0</v>
      </c>
      <c r="J585" s="33">
        <f>IFERROR(VLOOKUP(D585,PlayingTime!$B$1:$Z$999,MATCH("Min",PlayingTime!$B$2:$Z$2,0),0),0)</f>
        <v>0</v>
      </c>
      <c r="K585" s="38">
        <f t="shared" si="36"/>
        <v>0</v>
      </c>
      <c r="L585" s="32">
        <f>IFERROR(VLOOKUP(A585,PlayerStats!$B$1:$Z$999,MATCH("xG",PlayerStats!$B$2:$Z$2,0),0),0)</f>
        <v>0</v>
      </c>
      <c r="M585" s="32">
        <f>IFERROR(VLOOKUP(B585,PlayerStats!$B$1:$Z$999,MATCH("xG",PlayerStats!$B$2:$Z$2,0),0),0)</f>
        <v>0</v>
      </c>
      <c r="N585" s="32">
        <f>IFERROR(VLOOKUP(C585,PlayerStats!$B$1:$Z$999,MATCH("xG",PlayerStats!$B$2:$Z$2,0),0),0)</f>
        <v>0</v>
      </c>
      <c r="O585" s="32">
        <f>IFERROR(VLOOKUP(D585,PlayerStats!$B$1:$Z$999,MATCH("xG",PlayerStats!$B$2:$Z$2,0),0),0)</f>
        <v>0</v>
      </c>
      <c r="P585" s="40">
        <f t="shared" si="37"/>
        <v>0</v>
      </c>
      <c r="Q585" s="32">
        <f>IFERROR(VLOOKUP(A585,PlayerStats!$B$1:$Z$999,MATCH("xAG",PlayerStats!$B$2:$Z$2,0),0),0)</f>
        <v>0</v>
      </c>
      <c r="R585" s="32">
        <f>IFERROR(VLOOKUP(B585,PlayerStats!$B$1:$Z$999,MATCH("xAG",PlayerStats!$B$2:$Z$2,0),0),0)</f>
        <v>0</v>
      </c>
      <c r="S585" s="32">
        <f>IFERROR(VLOOKUP(C585,PlayerStats!$B$1:$Z$999,MATCH("xAG",PlayerStats!$B$2:$Z$2,0),0),0)</f>
        <v>0</v>
      </c>
      <c r="T585" s="32">
        <f>IFERROR(VLOOKUP(D585,PlayerStats!$B$1:$Z$999,MATCH("xAG",PlayerStats!$B$2:$Z$2,0),0),0)</f>
        <v>0</v>
      </c>
      <c r="U585" s="40">
        <f t="shared" si="38"/>
        <v>0</v>
      </c>
      <c r="V585" s="42" t="str">
        <f t="shared" si="39"/>
        <v/>
      </c>
      <c r="X585" s="43" t="str">
        <f>API!M585&amp;" "&amp;API!V585</f>
        <v>Hugo Lloris</v>
      </c>
      <c r="Y585" s="43">
        <f>API!AC585</f>
        <v>0</v>
      </c>
    </row>
    <row r="586" spans="1:25">
      <c r="A586" s="32" t="str">
        <f>IF([1]FINAL!A586=0,"",[1]FINAL!A586)</f>
        <v>0 0</v>
      </c>
      <c r="B586" s="32" t="str">
        <f>IF([1]FINAL!B586=0,"",[1]FINAL!B586)</f>
        <v/>
      </c>
      <c r="C586" s="32" t="str">
        <f>IF([1]FINAL!C586=0,"",[1]FINAL!C586)</f>
        <v/>
      </c>
      <c r="D586" s="32" t="str">
        <f>IF([1]FINAL!D586=0,"",[1]FINAL!D586)</f>
        <v/>
      </c>
      <c r="E586" s="43" t="str">
        <f>[1]FINAL!M586</f>
        <v/>
      </c>
      <c r="F586" s="44" t="str">
        <f>IFERROR(VLOOKUP($E586,Table2!$B$1:$C$21,MATCH("MP",Table2!$B$1:$C$1,0),0),"")</f>
        <v/>
      </c>
      <c r="G586" s="33">
        <f>IFERROR(VLOOKUP(A586,PlayingTime!$B$1:$Z$999,MATCH("Min",PlayingTime!$B$2:$Z$2,0),0),0)</f>
        <v>0</v>
      </c>
      <c r="H586" s="33">
        <f>IFERROR(VLOOKUP(B586,PlayingTime!$B$1:$Z$999,MATCH("Min",PlayingTime!$B$2:$Z$2,0),0),0)</f>
        <v>0</v>
      </c>
      <c r="I586" s="33">
        <f>IFERROR(VLOOKUP(C586,PlayingTime!$B$1:$Z$999,MATCH("Min",PlayingTime!$B$2:$Z$2,0),0),0)</f>
        <v>0</v>
      </c>
      <c r="J586" s="33">
        <f>IFERROR(VLOOKUP(D586,PlayingTime!$B$1:$Z$999,MATCH("Min",PlayingTime!$B$2:$Z$2,0),0),0)</f>
        <v>0</v>
      </c>
      <c r="K586" s="38">
        <f t="shared" si="36"/>
        <v>0</v>
      </c>
      <c r="L586" s="32">
        <f>IFERROR(VLOOKUP(A586,PlayerStats!$B$1:$Z$999,MATCH("xG",PlayerStats!$B$2:$Z$2,0),0),0)</f>
        <v>0</v>
      </c>
      <c r="M586" s="32">
        <f>IFERROR(VLOOKUP(B586,PlayerStats!$B$1:$Z$999,MATCH("xG",PlayerStats!$B$2:$Z$2,0),0),0)</f>
        <v>0</v>
      </c>
      <c r="N586" s="32">
        <f>IFERROR(VLOOKUP(C586,PlayerStats!$B$1:$Z$999,MATCH("xG",PlayerStats!$B$2:$Z$2,0),0),0)</f>
        <v>0</v>
      </c>
      <c r="O586" s="32">
        <f>IFERROR(VLOOKUP(D586,PlayerStats!$B$1:$Z$999,MATCH("xG",PlayerStats!$B$2:$Z$2,0),0),0)</f>
        <v>0</v>
      </c>
      <c r="P586" s="40">
        <f t="shared" si="37"/>
        <v>0</v>
      </c>
      <c r="Q586" s="32">
        <f>IFERROR(VLOOKUP(A586,PlayerStats!$B$1:$Z$999,MATCH("xAG",PlayerStats!$B$2:$Z$2,0),0),0)</f>
        <v>0</v>
      </c>
      <c r="R586" s="32">
        <f>IFERROR(VLOOKUP(B586,PlayerStats!$B$1:$Z$999,MATCH("xAG",PlayerStats!$B$2:$Z$2,0),0),0)</f>
        <v>0</v>
      </c>
      <c r="S586" s="32">
        <f>IFERROR(VLOOKUP(C586,PlayerStats!$B$1:$Z$999,MATCH("xAG",PlayerStats!$B$2:$Z$2,0),0),0)</f>
        <v>0</v>
      </c>
      <c r="T586" s="32">
        <f>IFERROR(VLOOKUP(D586,PlayerStats!$B$1:$Z$999,MATCH("xAG",PlayerStats!$B$2:$Z$2,0),0),0)</f>
        <v>0</v>
      </c>
      <c r="U586" s="40">
        <f t="shared" si="38"/>
        <v>0</v>
      </c>
      <c r="V586" s="42" t="str">
        <f t="shared" si="39"/>
        <v/>
      </c>
      <c r="X586" s="43" t="str">
        <f>API!M586&amp;" "&amp;API!V586</f>
        <v>Giovani Lo Celso</v>
      </c>
      <c r="Y586" s="43">
        <f>API!AC586</f>
        <v>0</v>
      </c>
    </row>
    <row r="587" spans="1:25">
      <c r="A587" s="32" t="str">
        <f>IF([1]FINAL!A587=0,"",[1]FINAL!A587)</f>
        <v>0 0</v>
      </c>
      <c r="B587" s="32" t="str">
        <f>IF([1]FINAL!B587=0,"",[1]FINAL!B587)</f>
        <v/>
      </c>
      <c r="C587" s="32" t="str">
        <f>IF([1]FINAL!C587=0,"",[1]FINAL!C587)</f>
        <v/>
      </c>
      <c r="D587" s="32" t="str">
        <f>IF([1]FINAL!D587=0,"",[1]FINAL!D587)</f>
        <v/>
      </c>
      <c r="E587" s="43" t="str">
        <f>[1]FINAL!M587</f>
        <v/>
      </c>
      <c r="F587" s="44" t="str">
        <f>IFERROR(VLOOKUP($E587,Table2!$B$1:$C$21,MATCH("MP",Table2!$B$1:$C$1,0),0),"")</f>
        <v/>
      </c>
      <c r="G587" s="33">
        <f>IFERROR(VLOOKUP(A587,PlayingTime!$B$1:$Z$999,MATCH("Min",PlayingTime!$B$2:$Z$2,0),0),0)</f>
        <v>0</v>
      </c>
      <c r="H587" s="33">
        <f>IFERROR(VLOOKUP(B587,PlayingTime!$B$1:$Z$999,MATCH("Min",PlayingTime!$B$2:$Z$2,0),0),0)</f>
        <v>0</v>
      </c>
      <c r="I587" s="33">
        <f>IFERROR(VLOOKUP(C587,PlayingTime!$B$1:$Z$999,MATCH("Min",PlayingTime!$B$2:$Z$2,0),0),0)</f>
        <v>0</v>
      </c>
      <c r="J587" s="33">
        <f>IFERROR(VLOOKUP(D587,PlayingTime!$B$1:$Z$999,MATCH("Min",PlayingTime!$B$2:$Z$2,0),0),0)</f>
        <v>0</v>
      </c>
      <c r="K587" s="38">
        <f t="shared" si="36"/>
        <v>0</v>
      </c>
      <c r="L587" s="32">
        <f>IFERROR(VLOOKUP(A587,PlayerStats!$B$1:$Z$999,MATCH("xG",PlayerStats!$B$2:$Z$2,0),0),0)</f>
        <v>0</v>
      </c>
      <c r="M587" s="32">
        <f>IFERROR(VLOOKUP(B587,PlayerStats!$B$1:$Z$999,MATCH("xG",PlayerStats!$B$2:$Z$2,0),0),0)</f>
        <v>0</v>
      </c>
      <c r="N587" s="32">
        <f>IFERROR(VLOOKUP(C587,PlayerStats!$B$1:$Z$999,MATCH("xG",PlayerStats!$B$2:$Z$2,0),0),0)</f>
        <v>0</v>
      </c>
      <c r="O587" s="32">
        <f>IFERROR(VLOOKUP(D587,PlayerStats!$B$1:$Z$999,MATCH("xG",PlayerStats!$B$2:$Z$2,0),0),0)</f>
        <v>0</v>
      </c>
      <c r="P587" s="40">
        <f t="shared" si="37"/>
        <v>0</v>
      </c>
      <c r="Q587" s="32">
        <f>IFERROR(VLOOKUP(A587,PlayerStats!$B$1:$Z$999,MATCH("xAG",PlayerStats!$B$2:$Z$2,0),0),0)</f>
        <v>0</v>
      </c>
      <c r="R587" s="32">
        <f>IFERROR(VLOOKUP(B587,PlayerStats!$B$1:$Z$999,MATCH("xAG",PlayerStats!$B$2:$Z$2,0),0),0)</f>
        <v>0</v>
      </c>
      <c r="S587" s="32">
        <f>IFERROR(VLOOKUP(C587,PlayerStats!$B$1:$Z$999,MATCH("xAG",PlayerStats!$B$2:$Z$2,0),0),0)</f>
        <v>0</v>
      </c>
      <c r="T587" s="32">
        <f>IFERROR(VLOOKUP(D587,PlayerStats!$B$1:$Z$999,MATCH("xAG",PlayerStats!$B$2:$Z$2,0),0),0)</f>
        <v>0</v>
      </c>
      <c r="U587" s="40">
        <f t="shared" si="38"/>
        <v>0</v>
      </c>
      <c r="V587" s="42" t="str">
        <f t="shared" si="39"/>
        <v/>
      </c>
      <c r="X587" s="43" t="str">
        <f>API!M587&amp;" "&amp;API!V587</f>
        <v>James Maddison</v>
      </c>
      <c r="Y587" s="43">
        <f>API!AC587</f>
        <v>9</v>
      </c>
    </row>
    <row r="588" spans="1:25">
      <c r="A588" s="32" t="str">
        <f>IF([1]FINAL!A588=0,"",[1]FINAL!A588)</f>
        <v>0 0</v>
      </c>
      <c r="B588" s="32" t="str">
        <f>IF([1]FINAL!B588=0,"",[1]FINAL!B588)</f>
        <v/>
      </c>
      <c r="C588" s="32" t="str">
        <f>IF([1]FINAL!C588=0,"",[1]FINAL!C588)</f>
        <v/>
      </c>
      <c r="D588" s="32" t="str">
        <f>IF([1]FINAL!D588=0,"",[1]FINAL!D588)</f>
        <v/>
      </c>
      <c r="E588" s="43" t="str">
        <f>[1]FINAL!M588</f>
        <v/>
      </c>
      <c r="F588" s="44" t="str">
        <f>IFERROR(VLOOKUP($E588,Table2!$B$1:$C$21,MATCH("MP",Table2!$B$1:$C$1,0),0),"")</f>
        <v/>
      </c>
      <c r="G588" s="33">
        <f>IFERROR(VLOOKUP(A588,PlayingTime!$B$1:$Z$999,MATCH("Min",PlayingTime!$B$2:$Z$2,0),0),0)</f>
        <v>0</v>
      </c>
      <c r="H588" s="33">
        <f>IFERROR(VLOOKUP(B588,PlayingTime!$B$1:$Z$999,MATCH("Min",PlayingTime!$B$2:$Z$2,0),0),0)</f>
        <v>0</v>
      </c>
      <c r="I588" s="33">
        <f>IFERROR(VLOOKUP(C588,PlayingTime!$B$1:$Z$999,MATCH("Min",PlayingTime!$B$2:$Z$2,0),0),0)</f>
        <v>0</v>
      </c>
      <c r="J588" s="33">
        <f>IFERROR(VLOOKUP(D588,PlayingTime!$B$1:$Z$999,MATCH("Min",PlayingTime!$B$2:$Z$2,0),0),0)</f>
        <v>0</v>
      </c>
      <c r="K588" s="38">
        <f t="shared" si="36"/>
        <v>0</v>
      </c>
      <c r="L588" s="32">
        <f>IFERROR(VLOOKUP(A588,PlayerStats!$B$1:$Z$999,MATCH("xG",PlayerStats!$B$2:$Z$2,0),0),0)</f>
        <v>0</v>
      </c>
      <c r="M588" s="32">
        <f>IFERROR(VLOOKUP(B588,PlayerStats!$B$1:$Z$999,MATCH("xG",PlayerStats!$B$2:$Z$2,0),0),0)</f>
        <v>0</v>
      </c>
      <c r="N588" s="32">
        <f>IFERROR(VLOOKUP(C588,PlayerStats!$B$1:$Z$999,MATCH("xG",PlayerStats!$B$2:$Z$2,0),0),0)</f>
        <v>0</v>
      </c>
      <c r="O588" s="32">
        <f>IFERROR(VLOOKUP(D588,PlayerStats!$B$1:$Z$999,MATCH("xG",PlayerStats!$B$2:$Z$2,0),0),0)</f>
        <v>0</v>
      </c>
      <c r="P588" s="40">
        <f t="shared" si="37"/>
        <v>0</v>
      </c>
      <c r="Q588" s="32">
        <f>IFERROR(VLOOKUP(A588,PlayerStats!$B$1:$Z$999,MATCH("xAG",PlayerStats!$B$2:$Z$2,0),0),0)</f>
        <v>0</v>
      </c>
      <c r="R588" s="32">
        <f>IFERROR(VLOOKUP(B588,PlayerStats!$B$1:$Z$999,MATCH("xAG",PlayerStats!$B$2:$Z$2,0),0),0)</f>
        <v>0</v>
      </c>
      <c r="S588" s="32">
        <f>IFERROR(VLOOKUP(C588,PlayerStats!$B$1:$Z$999,MATCH("xAG",PlayerStats!$B$2:$Z$2,0),0),0)</f>
        <v>0</v>
      </c>
      <c r="T588" s="32">
        <f>IFERROR(VLOOKUP(D588,PlayerStats!$B$1:$Z$999,MATCH("xAG",PlayerStats!$B$2:$Z$2,0),0),0)</f>
        <v>0</v>
      </c>
      <c r="U588" s="40">
        <f t="shared" si="38"/>
        <v>0</v>
      </c>
      <c r="V588" s="42" t="str">
        <f t="shared" si="39"/>
        <v/>
      </c>
      <c r="X588" s="43" t="str">
        <f>API!M588&amp;" "&amp;API!V588</f>
        <v>Tanguy Ndombélé Alvaro</v>
      </c>
      <c r="Y588" s="43">
        <f>API!AC588</f>
        <v>0</v>
      </c>
    </row>
    <row r="589" spans="1:25">
      <c r="A589" s="32" t="str">
        <f>IF([1]FINAL!A589=0,"",[1]FINAL!A589)</f>
        <v>0 0</v>
      </c>
      <c r="B589" s="32" t="str">
        <f>IF([1]FINAL!B589=0,"",[1]FINAL!B589)</f>
        <v/>
      </c>
      <c r="C589" s="32" t="str">
        <f>IF([1]FINAL!C589=0,"",[1]FINAL!C589)</f>
        <v/>
      </c>
      <c r="D589" s="32" t="str">
        <f>IF([1]FINAL!D589=0,"",[1]FINAL!D589)</f>
        <v/>
      </c>
      <c r="E589" s="43" t="str">
        <f>[1]FINAL!M589</f>
        <v/>
      </c>
      <c r="F589" s="44" t="str">
        <f>IFERROR(VLOOKUP($E589,Table2!$B$1:$C$21,MATCH("MP",Table2!$B$1:$C$1,0),0),"")</f>
        <v/>
      </c>
      <c r="G589" s="33">
        <f>IFERROR(VLOOKUP(A589,PlayingTime!$B$1:$Z$999,MATCH("Min",PlayingTime!$B$2:$Z$2,0),0),0)</f>
        <v>0</v>
      </c>
      <c r="H589" s="33">
        <f>IFERROR(VLOOKUP(B589,PlayingTime!$B$1:$Z$999,MATCH("Min",PlayingTime!$B$2:$Z$2,0),0),0)</f>
        <v>0</v>
      </c>
      <c r="I589" s="33">
        <f>IFERROR(VLOOKUP(C589,PlayingTime!$B$1:$Z$999,MATCH("Min",PlayingTime!$B$2:$Z$2,0),0),0)</f>
        <v>0</v>
      </c>
      <c r="J589" s="33">
        <f>IFERROR(VLOOKUP(D589,PlayingTime!$B$1:$Z$999,MATCH("Min",PlayingTime!$B$2:$Z$2,0),0),0)</f>
        <v>0</v>
      </c>
      <c r="K589" s="38">
        <f t="shared" si="36"/>
        <v>0</v>
      </c>
      <c r="L589" s="32">
        <f>IFERROR(VLOOKUP(A589,PlayerStats!$B$1:$Z$999,MATCH("xG",PlayerStats!$B$2:$Z$2,0),0),0)</f>
        <v>0</v>
      </c>
      <c r="M589" s="32">
        <f>IFERROR(VLOOKUP(B589,PlayerStats!$B$1:$Z$999,MATCH("xG",PlayerStats!$B$2:$Z$2,0),0),0)</f>
        <v>0</v>
      </c>
      <c r="N589" s="32">
        <f>IFERROR(VLOOKUP(C589,PlayerStats!$B$1:$Z$999,MATCH("xG",PlayerStats!$B$2:$Z$2,0),0),0)</f>
        <v>0</v>
      </c>
      <c r="O589" s="32">
        <f>IFERROR(VLOOKUP(D589,PlayerStats!$B$1:$Z$999,MATCH("xG",PlayerStats!$B$2:$Z$2,0),0),0)</f>
        <v>0</v>
      </c>
      <c r="P589" s="40">
        <f t="shared" si="37"/>
        <v>0</v>
      </c>
      <c r="Q589" s="32">
        <f>IFERROR(VLOOKUP(A589,PlayerStats!$B$1:$Z$999,MATCH("xAG",PlayerStats!$B$2:$Z$2,0),0),0)</f>
        <v>0</v>
      </c>
      <c r="R589" s="32">
        <f>IFERROR(VLOOKUP(B589,PlayerStats!$B$1:$Z$999,MATCH("xAG",PlayerStats!$B$2:$Z$2,0),0),0)</f>
        <v>0</v>
      </c>
      <c r="S589" s="32">
        <f>IFERROR(VLOOKUP(C589,PlayerStats!$B$1:$Z$999,MATCH("xAG",PlayerStats!$B$2:$Z$2,0),0),0)</f>
        <v>0</v>
      </c>
      <c r="T589" s="32">
        <f>IFERROR(VLOOKUP(D589,PlayerStats!$B$1:$Z$999,MATCH("xAG",PlayerStats!$B$2:$Z$2,0),0),0)</f>
        <v>0</v>
      </c>
      <c r="U589" s="40">
        <f t="shared" si="38"/>
        <v>0</v>
      </c>
      <c r="V589" s="42" t="str">
        <f t="shared" si="39"/>
        <v/>
      </c>
      <c r="X589" s="43" t="str">
        <f>API!M589&amp;" "&amp;API!V589</f>
        <v>Pedro Porro</v>
      </c>
      <c r="Y589" s="43">
        <f>API!AC589</f>
        <v>0</v>
      </c>
    </row>
    <row r="590" spans="1:25">
      <c r="A590" s="32" t="str">
        <f>IF([1]FINAL!A590=0,"",[1]FINAL!A590)</f>
        <v>0 0</v>
      </c>
      <c r="B590" s="32" t="str">
        <f>IF([1]FINAL!B590=0,"",[1]FINAL!B590)</f>
        <v/>
      </c>
      <c r="C590" s="32" t="str">
        <f>IF([1]FINAL!C590=0,"",[1]FINAL!C590)</f>
        <v/>
      </c>
      <c r="D590" s="32" t="str">
        <f>IF([1]FINAL!D590=0,"",[1]FINAL!D590)</f>
        <v/>
      </c>
      <c r="E590" s="43" t="str">
        <f>[1]FINAL!M590</f>
        <v/>
      </c>
      <c r="F590" s="44" t="str">
        <f>IFERROR(VLOOKUP($E590,Table2!$B$1:$C$21,MATCH("MP",Table2!$B$1:$C$1,0),0),"")</f>
        <v/>
      </c>
      <c r="G590" s="33">
        <f>IFERROR(VLOOKUP(A590,PlayingTime!$B$1:$Z$999,MATCH("Min",PlayingTime!$B$2:$Z$2,0),0),0)</f>
        <v>0</v>
      </c>
      <c r="H590" s="33">
        <f>IFERROR(VLOOKUP(B590,PlayingTime!$B$1:$Z$999,MATCH("Min",PlayingTime!$B$2:$Z$2,0),0),0)</f>
        <v>0</v>
      </c>
      <c r="I590" s="33">
        <f>IFERROR(VLOOKUP(C590,PlayingTime!$B$1:$Z$999,MATCH("Min",PlayingTime!$B$2:$Z$2,0),0),0)</f>
        <v>0</v>
      </c>
      <c r="J590" s="33">
        <f>IFERROR(VLOOKUP(D590,PlayingTime!$B$1:$Z$999,MATCH("Min",PlayingTime!$B$2:$Z$2,0),0),0)</f>
        <v>0</v>
      </c>
      <c r="K590" s="38">
        <f t="shared" si="36"/>
        <v>0</v>
      </c>
      <c r="L590" s="32">
        <f>IFERROR(VLOOKUP(A590,PlayerStats!$B$1:$Z$999,MATCH("xG",PlayerStats!$B$2:$Z$2,0),0),0)</f>
        <v>0</v>
      </c>
      <c r="M590" s="32">
        <f>IFERROR(VLOOKUP(B590,PlayerStats!$B$1:$Z$999,MATCH("xG",PlayerStats!$B$2:$Z$2,0),0),0)</f>
        <v>0</v>
      </c>
      <c r="N590" s="32">
        <f>IFERROR(VLOOKUP(C590,PlayerStats!$B$1:$Z$999,MATCH("xG",PlayerStats!$B$2:$Z$2,0),0),0)</f>
        <v>0</v>
      </c>
      <c r="O590" s="32">
        <f>IFERROR(VLOOKUP(D590,PlayerStats!$B$1:$Z$999,MATCH("xG",PlayerStats!$B$2:$Z$2,0),0),0)</f>
        <v>0</v>
      </c>
      <c r="P590" s="40">
        <f t="shared" si="37"/>
        <v>0</v>
      </c>
      <c r="Q590" s="32">
        <f>IFERROR(VLOOKUP(A590,PlayerStats!$B$1:$Z$999,MATCH("xAG",PlayerStats!$B$2:$Z$2,0),0),0)</f>
        <v>0</v>
      </c>
      <c r="R590" s="32">
        <f>IFERROR(VLOOKUP(B590,PlayerStats!$B$1:$Z$999,MATCH("xAG",PlayerStats!$B$2:$Z$2,0),0),0)</f>
        <v>0</v>
      </c>
      <c r="S590" s="32">
        <f>IFERROR(VLOOKUP(C590,PlayerStats!$B$1:$Z$999,MATCH("xAG",PlayerStats!$B$2:$Z$2,0),0),0)</f>
        <v>0</v>
      </c>
      <c r="T590" s="32">
        <f>IFERROR(VLOOKUP(D590,PlayerStats!$B$1:$Z$999,MATCH("xAG",PlayerStats!$B$2:$Z$2,0),0),0)</f>
        <v>0</v>
      </c>
      <c r="U590" s="40">
        <f t="shared" si="38"/>
        <v>0</v>
      </c>
      <c r="V590" s="42" t="str">
        <f t="shared" si="39"/>
        <v/>
      </c>
      <c r="X590" s="43" t="str">
        <f>API!M590&amp;" "&amp;API!V590</f>
        <v>Ivan Perišić</v>
      </c>
      <c r="Y590" s="43">
        <f>API!AC590</f>
        <v>1</v>
      </c>
    </row>
    <row r="591" spans="1:25">
      <c r="A591" s="32" t="str">
        <f>IF([1]FINAL!A591=0,"",[1]FINAL!A591)</f>
        <v>0 0</v>
      </c>
      <c r="B591" s="32" t="str">
        <f>IF([1]FINAL!B591=0,"",[1]FINAL!B591)</f>
        <v/>
      </c>
      <c r="C591" s="32" t="str">
        <f>IF([1]FINAL!C591=0,"",[1]FINAL!C591)</f>
        <v/>
      </c>
      <c r="D591" s="32" t="str">
        <f>IF([1]FINAL!D591=0,"",[1]FINAL!D591)</f>
        <v/>
      </c>
      <c r="E591" s="43" t="str">
        <f>[1]FINAL!M591</f>
        <v/>
      </c>
      <c r="F591" s="44" t="str">
        <f>IFERROR(VLOOKUP($E591,Table2!$B$1:$C$21,MATCH("MP",Table2!$B$1:$C$1,0),0),"")</f>
        <v/>
      </c>
      <c r="G591" s="33">
        <f>IFERROR(VLOOKUP(A591,PlayingTime!$B$1:$Z$999,MATCH("Min",PlayingTime!$B$2:$Z$2,0),0),0)</f>
        <v>0</v>
      </c>
      <c r="H591" s="33">
        <f>IFERROR(VLOOKUP(B591,PlayingTime!$B$1:$Z$999,MATCH("Min",PlayingTime!$B$2:$Z$2,0),0),0)</f>
        <v>0</v>
      </c>
      <c r="I591" s="33">
        <f>IFERROR(VLOOKUP(C591,PlayingTime!$B$1:$Z$999,MATCH("Min",PlayingTime!$B$2:$Z$2,0),0),0)</f>
        <v>0</v>
      </c>
      <c r="J591" s="33">
        <f>IFERROR(VLOOKUP(D591,PlayingTime!$B$1:$Z$999,MATCH("Min",PlayingTime!$B$2:$Z$2,0),0),0)</f>
        <v>0</v>
      </c>
      <c r="K591" s="38">
        <f t="shared" si="36"/>
        <v>0</v>
      </c>
      <c r="L591" s="32">
        <f>IFERROR(VLOOKUP(A591,PlayerStats!$B$1:$Z$999,MATCH("xG",PlayerStats!$B$2:$Z$2,0),0),0)</f>
        <v>0</v>
      </c>
      <c r="M591" s="32">
        <f>IFERROR(VLOOKUP(B591,PlayerStats!$B$1:$Z$999,MATCH("xG",PlayerStats!$B$2:$Z$2,0),0),0)</f>
        <v>0</v>
      </c>
      <c r="N591" s="32">
        <f>IFERROR(VLOOKUP(C591,PlayerStats!$B$1:$Z$999,MATCH("xG",PlayerStats!$B$2:$Z$2,0),0),0)</f>
        <v>0</v>
      </c>
      <c r="O591" s="32">
        <f>IFERROR(VLOOKUP(D591,PlayerStats!$B$1:$Z$999,MATCH("xG",PlayerStats!$B$2:$Z$2,0),0),0)</f>
        <v>0</v>
      </c>
      <c r="P591" s="40">
        <f t="shared" si="37"/>
        <v>0</v>
      </c>
      <c r="Q591" s="32">
        <f>IFERROR(VLOOKUP(A591,PlayerStats!$B$1:$Z$999,MATCH("xAG",PlayerStats!$B$2:$Z$2,0),0),0)</f>
        <v>0</v>
      </c>
      <c r="R591" s="32">
        <f>IFERROR(VLOOKUP(B591,PlayerStats!$B$1:$Z$999,MATCH("xAG",PlayerStats!$B$2:$Z$2,0),0),0)</f>
        <v>0</v>
      </c>
      <c r="S591" s="32">
        <f>IFERROR(VLOOKUP(C591,PlayerStats!$B$1:$Z$999,MATCH("xAG",PlayerStats!$B$2:$Z$2,0),0),0)</f>
        <v>0</v>
      </c>
      <c r="T591" s="32">
        <f>IFERROR(VLOOKUP(D591,PlayerStats!$B$1:$Z$999,MATCH("xAG",PlayerStats!$B$2:$Z$2,0),0),0)</f>
        <v>0</v>
      </c>
      <c r="U591" s="40">
        <f t="shared" si="38"/>
        <v>0</v>
      </c>
      <c r="V591" s="42" t="str">
        <f t="shared" si="39"/>
        <v/>
      </c>
      <c r="X591" s="43" t="str">
        <f>API!M591&amp;" "&amp;API!V591</f>
        <v>Sergio Reguilón</v>
      </c>
      <c r="Y591" s="43">
        <f>API!AC591</f>
        <v>0</v>
      </c>
    </row>
    <row r="592" spans="1:25">
      <c r="A592" s="32" t="str">
        <f>IF([1]FINAL!A592=0,"",[1]FINAL!A592)</f>
        <v>0 0</v>
      </c>
      <c r="B592" s="32" t="str">
        <f>IF([1]FINAL!B592=0,"",[1]FINAL!B592)</f>
        <v/>
      </c>
      <c r="C592" s="32" t="str">
        <f>IF([1]FINAL!C592=0,"",[1]FINAL!C592)</f>
        <v/>
      </c>
      <c r="D592" s="32" t="str">
        <f>IF([1]FINAL!D592=0,"",[1]FINAL!D592)</f>
        <v/>
      </c>
      <c r="E592" s="43" t="str">
        <f>[1]FINAL!M592</f>
        <v/>
      </c>
      <c r="F592" s="44" t="str">
        <f>IFERROR(VLOOKUP($E592,Table2!$B$1:$C$21,MATCH("MP",Table2!$B$1:$C$1,0),0),"")</f>
        <v/>
      </c>
      <c r="G592" s="33">
        <f>IFERROR(VLOOKUP(A592,PlayingTime!$B$1:$Z$999,MATCH("Min",PlayingTime!$B$2:$Z$2,0),0),0)</f>
        <v>0</v>
      </c>
      <c r="H592" s="33">
        <f>IFERROR(VLOOKUP(B592,PlayingTime!$B$1:$Z$999,MATCH("Min",PlayingTime!$B$2:$Z$2,0),0),0)</f>
        <v>0</v>
      </c>
      <c r="I592" s="33">
        <f>IFERROR(VLOOKUP(C592,PlayingTime!$B$1:$Z$999,MATCH("Min",PlayingTime!$B$2:$Z$2,0),0),0)</f>
        <v>0</v>
      </c>
      <c r="J592" s="33">
        <f>IFERROR(VLOOKUP(D592,PlayingTime!$B$1:$Z$999,MATCH("Min",PlayingTime!$B$2:$Z$2,0),0),0)</f>
        <v>0</v>
      </c>
      <c r="K592" s="38">
        <f t="shared" si="36"/>
        <v>0</v>
      </c>
      <c r="L592" s="32">
        <f>IFERROR(VLOOKUP(A592,PlayerStats!$B$1:$Z$999,MATCH("xG",PlayerStats!$B$2:$Z$2,0),0),0)</f>
        <v>0</v>
      </c>
      <c r="M592" s="32">
        <f>IFERROR(VLOOKUP(B592,PlayerStats!$B$1:$Z$999,MATCH("xG",PlayerStats!$B$2:$Z$2,0),0),0)</f>
        <v>0</v>
      </c>
      <c r="N592" s="32">
        <f>IFERROR(VLOOKUP(C592,PlayerStats!$B$1:$Z$999,MATCH("xG",PlayerStats!$B$2:$Z$2,0),0),0)</f>
        <v>0</v>
      </c>
      <c r="O592" s="32">
        <f>IFERROR(VLOOKUP(D592,PlayerStats!$B$1:$Z$999,MATCH("xG",PlayerStats!$B$2:$Z$2,0),0),0)</f>
        <v>0</v>
      </c>
      <c r="P592" s="40">
        <f t="shared" si="37"/>
        <v>0</v>
      </c>
      <c r="Q592" s="32">
        <f>IFERROR(VLOOKUP(A592,PlayerStats!$B$1:$Z$999,MATCH("xAG",PlayerStats!$B$2:$Z$2,0),0),0)</f>
        <v>0</v>
      </c>
      <c r="R592" s="32">
        <f>IFERROR(VLOOKUP(B592,PlayerStats!$B$1:$Z$999,MATCH("xAG",PlayerStats!$B$2:$Z$2,0),0),0)</f>
        <v>0</v>
      </c>
      <c r="S592" s="32">
        <f>IFERROR(VLOOKUP(C592,PlayerStats!$B$1:$Z$999,MATCH("xAG",PlayerStats!$B$2:$Z$2,0),0),0)</f>
        <v>0</v>
      </c>
      <c r="T592" s="32">
        <f>IFERROR(VLOOKUP(D592,PlayerStats!$B$1:$Z$999,MATCH("xAG",PlayerStats!$B$2:$Z$2,0),0),0)</f>
        <v>0</v>
      </c>
      <c r="U592" s="40">
        <f t="shared" si="38"/>
        <v>0</v>
      </c>
      <c r="V592" s="42" t="str">
        <f t="shared" si="39"/>
        <v/>
      </c>
      <c r="X592" s="43" t="str">
        <f>API!M592&amp;" "&amp;API!V592</f>
        <v>Richarlison de Andrade</v>
      </c>
      <c r="Y592" s="43">
        <f>API!AC592</f>
        <v>2</v>
      </c>
    </row>
    <row r="593" spans="1:25">
      <c r="A593" s="32" t="str">
        <f>IF([1]FINAL!A593=0,"",[1]FINAL!A593)</f>
        <v/>
      </c>
      <c r="B593" s="32" t="str">
        <f>IF([1]FINAL!B593=0,"",[1]FINAL!B593)</f>
        <v/>
      </c>
      <c r="C593" s="32" t="str">
        <f>IF([1]FINAL!C593=0,"",[1]FINAL!C593)</f>
        <v/>
      </c>
      <c r="D593" s="32" t="str">
        <f>IF([1]FINAL!D593=0,"",[1]FINAL!D593)</f>
        <v/>
      </c>
      <c r="E593" s="43">
        <f>[1]FINAL!M593</f>
        <v>0</v>
      </c>
      <c r="F593" s="44" t="str">
        <f>IFERROR(VLOOKUP($E593,Table2!$B$1:$C$21,MATCH("MP",Table2!$B$1:$C$1,0),0),"")</f>
        <v/>
      </c>
      <c r="G593" s="33">
        <f>IFERROR(VLOOKUP(A593,PlayingTime!$B$1:$Z$999,MATCH("Min",PlayingTime!$B$2:$Z$2,0),0),0)</f>
        <v>0</v>
      </c>
      <c r="H593" s="33">
        <f>IFERROR(VLOOKUP(B593,PlayingTime!$B$1:$Z$999,MATCH("Min",PlayingTime!$B$2:$Z$2,0),0),0)</f>
        <v>0</v>
      </c>
      <c r="I593" s="33">
        <f>IFERROR(VLOOKUP(C593,PlayingTime!$B$1:$Z$999,MATCH("Min",PlayingTime!$B$2:$Z$2,0),0),0)</f>
        <v>0</v>
      </c>
      <c r="J593" s="33">
        <f>IFERROR(VLOOKUP(D593,PlayingTime!$B$1:$Z$999,MATCH("Min",PlayingTime!$B$2:$Z$2,0),0),0)</f>
        <v>0</v>
      </c>
      <c r="K593" s="38">
        <f t="shared" si="36"/>
        <v>0</v>
      </c>
      <c r="L593" s="32">
        <f>IFERROR(VLOOKUP(A593,PlayerStats!$B$1:$Z$999,MATCH("xG",PlayerStats!$B$2:$Z$2,0),0),0)</f>
        <v>0</v>
      </c>
      <c r="M593" s="32">
        <f>IFERROR(VLOOKUP(B593,PlayerStats!$B$1:$Z$999,MATCH("xG",PlayerStats!$B$2:$Z$2,0),0),0)</f>
        <v>0</v>
      </c>
      <c r="N593" s="32">
        <f>IFERROR(VLOOKUP(C593,PlayerStats!$B$1:$Z$999,MATCH("xG",PlayerStats!$B$2:$Z$2,0),0),0)</f>
        <v>0</v>
      </c>
      <c r="O593" s="32">
        <f>IFERROR(VLOOKUP(D593,PlayerStats!$B$1:$Z$999,MATCH("xG",PlayerStats!$B$2:$Z$2,0),0),0)</f>
        <v>0</v>
      </c>
      <c r="P593" s="40">
        <f t="shared" si="37"/>
        <v>0</v>
      </c>
      <c r="Q593" s="32">
        <f>IFERROR(VLOOKUP(A593,PlayerStats!$B$1:$Z$999,MATCH("xAG",PlayerStats!$B$2:$Z$2,0),0),0)</f>
        <v>0</v>
      </c>
      <c r="R593" s="32">
        <f>IFERROR(VLOOKUP(B593,PlayerStats!$B$1:$Z$999,MATCH("xAG",PlayerStats!$B$2:$Z$2,0),0),0)</f>
        <v>0</v>
      </c>
      <c r="S593" s="32">
        <f>IFERROR(VLOOKUP(C593,PlayerStats!$B$1:$Z$999,MATCH("xAG",PlayerStats!$B$2:$Z$2,0),0),0)</f>
        <v>0</v>
      </c>
      <c r="T593" s="32">
        <f>IFERROR(VLOOKUP(D593,PlayerStats!$B$1:$Z$999,MATCH("xAG",PlayerStats!$B$2:$Z$2,0),0),0)</f>
        <v>0</v>
      </c>
      <c r="U593" s="40">
        <f t="shared" si="38"/>
        <v>0</v>
      </c>
      <c r="V593" s="42" t="str">
        <f t="shared" si="39"/>
        <v/>
      </c>
      <c r="X593" s="43" t="str">
        <f>API!M593&amp;" "&amp;API!V593</f>
        <v>Joe Rodon</v>
      </c>
      <c r="Y593" s="43">
        <f>API!AC593</f>
        <v>0</v>
      </c>
    </row>
    <row r="594" spans="1:25">
      <c r="A594" s="32" t="str">
        <f>IF([1]FINAL!A594=0,"",[1]FINAL!A594)</f>
        <v/>
      </c>
      <c r="B594" s="32" t="str">
        <f>IF([1]FINAL!B594=0,"",[1]FINAL!B594)</f>
        <v/>
      </c>
      <c r="C594" s="32" t="str">
        <f>IF([1]FINAL!C594=0,"",[1]FINAL!C594)</f>
        <v/>
      </c>
      <c r="D594" s="32" t="str">
        <f>IF([1]FINAL!D594=0,"",[1]FINAL!D594)</f>
        <v/>
      </c>
      <c r="E594" s="43">
        <f>[1]FINAL!M594</f>
        <v>0</v>
      </c>
      <c r="F594" s="44" t="str">
        <f>IFERROR(VLOOKUP($E594,Table2!$B$1:$C$21,MATCH("MP",Table2!$B$1:$C$1,0),0),"")</f>
        <v/>
      </c>
      <c r="G594" s="33">
        <f>IFERROR(VLOOKUP(A594,PlayingTime!$B$1:$Z$999,MATCH("Min",PlayingTime!$B$2:$Z$2,0),0),0)</f>
        <v>0</v>
      </c>
      <c r="H594" s="33">
        <f>IFERROR(VLOOKUP(B594,PlayingTime!$B$1:$Z$999,MATCH("Min",PlayingTime!$B$2:$Z$2,0),0),0)</f>
        <v>0</v>
      </c>
      <c r="I594" s="33">
        <f>IFERROR(VLOOKUP(C594,PlayingTime!$B$1:$Z$999,MATCH("Min",PlayingTime!$B$2:$Z$2,0),0),0)</f>
        <v>0</v>
      </c>
      <c r="J594" s="33">
        <f>IFERROR(VLOOKUP(D594,PlayingTime!$B$1:$Z$999,MATCH("Min",PlayingTime!$B$2:$Z$2,0),0),0)</f>
        <v>0</v>
      </c>
      <c r="K594" s="38">
        <f t="shared" si="36"/>
        <v>0</v>
      </c>
      <c r="L594" s="32">
        <f>IFERROR(VLOOKUP(A594,PlayerStats!$B$1:$Z$999,MATCH("xG",PlayerStats!$B$2:$Z$2,0),0),0)</f>
        <v>0</v>
      </c>
      <c r="M594" s="32">
        <f>IFERROR(VLOOKUP(B594,PlayerStats!$B$1:$Z$999,MATCH("xG",PlayerStats!$B$2:$Z$2,0),0),0)</f>
        <v>0</v>
      </c>
      <c r="N594" s="32">
        <f>IFERROR(VLOOKUP(C594,PlayerStats!$B$1:$Z$999,MATCH("xG",PlayerStats!$B$2:$Z$2,0),0),0)</f>
        <v>0</v>
      </c>
      <c r="O594" s="32">
        <f>IFERROR(VLOOKUP(D594,PlayerStats!$B$1:$Z$999,MATCH("xG",PlayerStats!$B$2:$Z$2,0),0),0)</f>
        <v>0</v>
      </c>
      <c r="P594" s="40">
        <f t="shared" si="37"/>
        <v>0</v>
      </c>
      <c r="Q594" s="32">
        <f>IFERROR(VLOOKUP(A594,PlayerStats!$B$1:$Z$999,MATCH("xAG",PlayerStats!$B$2:$Z$2,0),0),0)</f>
        <v>0</v>
      </c>
      <c r="R594" s="32">
        <f>IFERROR(VLOOKUP(B594,PlayerStats!$B$1:$Z$999,MATCH("xAG",PlayerStats!$B$2:$Z$2,0),0),0)</f>
        <v>0</v>
      </c>
      <c r="S594" s="32">
        <f>IFERROR(VLOOKUP(C594,PlayerStats!$B$1:$Z$999,MATCH("xAG",PlayerStats!$B$2:$Z$2,0),0),0)</f>
        <v>0</v>
      </c>
      <c r="T594" s="32">
        <f>IFERROR(VLOOKUP(D594,PlayerStats!$B$1:$Z$999,MATCH("xAG",PlayerStats!$B$2:$Z$2,0),0),0)</f>
        <v>0</v>
      </c>
      <c r="U594" s="40">
        <f t="shared" si="38"/>
        <v>0</v>
      </c>
      <c r="V594" s="42" t="str">
        <f t="shared" si="39"/>
        <v/>
      </c>
      <c r="X594" s="43" t="str">
        <f>API!M594&amp;" "&amp;API!V594</f>
        <v>Cristian Romero</v>
      </c>
      <c r="Y594" s="43">
        <f>API!AC594</f>
        <v>7</v>
      </c>
    </row>
    <row r="595" spans="1:25">
      <c r="A595" s="32" t="str">
        <f>IF([1]FINAL!A595=0,"",[1]FINAL!A595)</f>
        <v/>
      </c>
      <c r="B595" s="32" t="str">
        <f>IF([1]FINAL!B595=0,"",[1]FINAL!B595)</f>
        <v/>
      </c>
      <c r="C595" s="32" t="str">
        <f>IF([1]FINAL!C595=0,"",[1]FINAL!C595)</f>
        <v/>
      </c>
      <c r="D595" s="32" t="str">
        <f>IF([1]FINAL!D595=0,"",[1]FINAL!D595)</f>
        <v/>
      </c>
      <c r="E595" s="43">
        <f>[1]FINAL!M595</f>
        <v>0</v>
      </c>
      <c r="F595" s="44" t="str">
        <f>IFERROR(VLOOKUP($E595,Table2!$B$1:$C$21,MATCH("MP",Table2!$B$1:$C$1,0),0),"")</f>
        <v/>
      </c>
      <c r="G595" s="33">
        <f>IFERROR(VLOOKUP(A595,PlayingTime!$B$1:$Z$999,MATCH("Min",PlayingTime!$B$2:$Z$2,0),0),0)</f>
        <v>0</v>
      </c>
      <c r="H595" s="33">
        <f>IFERROR(VLOOKUP(B595,PlayingTime!$B$1:$Z$999,MATCH("Min",PlayingTime!$B$2:$Z$2,0),0),0)</f>
        <v>0</v>
      </c>
      <c r="I595" s="33">
        <f>IFERROR(VLOOKUP(C595,PlayingTime!$B$1:$Z$999,MATCH("Min",PlayingTime!$B$2:$Z$2,0),0),0)</f>
        <v>0</v>
      </c>
      <c r="J595" s="33">
        <f>IFERROR(VLOOKUP(D595,PlayingTime!$B$1:$Z$999,MATCH("Min",PlayingTime!$B$2:$Z$2,0),0),0)</f>
        <v>0</v>
      </c>
      <c r="K595" s="38">
        <f t="shared" si="36"/>
        <v>0</v>
      </c>
      <c r="L595" s="32">
        <f>IFERROR(VLOOKUP(A595,PlayerStats!$B$1:$Z$999,MATCH("xG",PlayerStats!$B$2:$Z$2,0),0),0)</f>
        <v>0</v>
      </c>
      <c r="M595" s="32">
        <f>IFERROR(VLOOKUP(B595,PlayerStats!$B$1:$Z$999,MATCH("xG",PlayerStats!$B$2:$Z$2,0),0),0)</f>
        <v>0</v>
      </c>
      <c r="N595" s="32">
        <f>IFERROR(VLOOKUP(C595,PlayerStats!$B$1:$Z$999,MATCH("xG",PlayerStats!$B$2:$Z$2,0),0),0)</f>
        <v>0</v>
      </c>
      <c r="O595" s="32">
        <f>IFERROR(VLOOKUP(D595,PlayerStats!$B$1:$Z$999,MATCH("xG",PlayerStats!$B$2:$Z$2,0),0),0)</f>
        <v>0</v>
      </c>
      <c r="P595" s="40">
        <f t="shared" si="37"/>
        <v>0</v>
      </c>
      <c r="Q595" s="32">
        <f>IFERROR(VLOOKUP(A595,PlayerStats!$B$1:$Z$999,MATCH("xAG",PlayerStats!$B$2:$Z$2,0),0),0)</f>
        <v>0</v>
      </c>
      <c r="R595" s="32">
        <f>IFERROR(VLOOKUP(B595,PlayerStats!$B$1:$Z$999,MATCH("xAG",PlayerStats!$B$2:$Z$2,0),0),0)</f>
        <v>0</v>
      </c>
      <c r="S595" s="32">
        <f>IFERROR(VLOOKUP(C595,PlayerStats!$B$1:$Z$999,MATCH("xAG",PlayerStats!$B$2:$Z$2,0),0),0)</f>
        <v>0</v>
      </c>
      <c r="T595" s="32">
        <f>IFERROR(VLOOKUP(D595,PlayerStats!$B$1:$Z$999,MATCH("xAG",PlayerStats!$B$2:$Z$2,0),0),0)</f>
        <v>0</v>
      </c>
      <c r="U595" s="40">
        <f t="shared" si="38"/>
        <v>0</v>
      </c>
      <c r="V595" s="42" t="str">
        <f t="shared" si="39"/>
        <v/>
      </c>
      <c r="X595" s="43" t="str">
        <f>API!M595&amp;" "&amp;API!V595</f>
        <v>Davinson Sánchez</v>
      </c>
      <c r="Y595" s="43">
        <f>API!AC595</f>
        <v>0</v>
      </c>
    </row>
    <row r="596" spans="1:25">
      <c r="A596" s="32" t="str">
        <f>IF([1]FINAL!A596=0,"",[1]FINAL!A596)</f>
        <v/>
      </c>
      <c r="B596" s="32" t="str">
        <f>IF([1]FINAL!B596=0,"",[1]FINAL!B596)</f>
        <v/>
      </c>
      <c r="C596" s="32" t="str">
        <f>IF([1]FINAL!C596=0,"",[1]FINAL!C596)</f>
        <v/>
      </c>
      <c r="D596" s="32" t="str">
        <f>IF([1]FINAL!D596=0,"",[1]FINAL!D596)</f>
        <v/>
      </c>
      <c r="E596" s="43">
        <f>[1]FINAL!M596</f>
        <v>0</v>
      </c>
      <c r="F596" s="44" t="str">
        <f>IFERROR(VLOOKUP($E596,Table2!$B$1:$C$21,MATCH("MP",Table2!$B$1:$C$1,0),0),"")</f>
        <v/>
      </c>
      <c r="G596" s="33">
        <f>IFERROR(VLOOKUP(A596,PlayingTime!$B$1:$Z$999,MATCH("Min",PlayingTime!$B$2:$Z$2,0),0),0)</f>
        <v>0</v>
      </c>
      <c r="H596" s="33">
        <f>IFERROR(VLOOKUP(B596,PlayingTime!$B$1:$Z$999,MATCH("Min",PlayingTime!$B$2:$Z$2,0),0),0)</f>
        <v>0</v>
      </c>
      <c r="I596" s="33">
        <f>IFERROR(VLOOKUP(C596,PlayingTime!$B$1:$Z$999,MATCH("Min",PlayingTime!$B$2:$Z$2,0),0),0)</f>
        <v>0</v>
      </c>
      <c r="J596" s="33">
        <f>IFERROR(VLOOKUP(D596,PlayingTime!$B$1:$Z$999,MATCH("Min",PlayingTime!$B$2:$Z$2,0),0),0)</f>
        <v>0</v>
      </c>
      <c r="K596" s="38">
        <f t="shared" si="36"/>
        <v>0</v>
      </c>
      <c r="L596" s="32">
        <f>IFERROR(VLOOKUP(A596,PlayerStats!$B$1:$Z$999,MATCH("xG",PlayerStats!$B$2:$Z$2,0),0),0)</f>
        <v>0</v>
      </c>
      <c r="M596" s="32">
        <f>IFERROR(VLOOKUP(B596,PlayerStats!$B$1:$Z$999,MATCH("xG",PlayerStats!$B$2:$Z$2,0),0),0)</f>
        <v>0</v>
      </c>
      <c r="N596" s="32">
        <f>IFERROR(VLOOKUP(C596,PlayerStats!$B$1:$Z$999,MATCH("xG",PlayerStats!$B$2:$Z$2,0),0),0)</f>
        <v>0</v>
      </c>
      <c r="O596" s="32">
        <f>IFERROR(VLOOKUP(D596,PlayerStats!$B$1:$Z$999,MATCH("xG",PlayerStats!$B$2:$Z$2,0),0),0)</f>
        <v>0</v>
      </c>
      <c r="P596" s="40">
        <f t="shared" si="37"/>
        <v>0</v>
      </c>
      <c r="Q596" s="32">
        <f>IFERROR(VLOOKUP(A596,PlayerStats!$B$1:$Z$999,MATCH("xAG",PlayerStats!$B$2:$Z$2,0),0),0)</f>
        <v>0</v>
      </c>
      <c r="R596" s="32">
        <f>IFERROR(VLOOKUP(B596,PlayerStats!$B$1:$Z$999,MATCH("xAG",PlayerStats!$B$2:$Z$2,0),0),0)</f>
        <v>0</v>
      </c>
      <c r="S596" s="32">
        <f>IFERROR(VLOOKUP(C596,PlayerStats!$B$1:$Z$999,MATCH("xAG",PlayerStats!$B$2:$Z$2,0),0),0)</f>
        <v>0</v>
      </c>
      <c r="T596" s="32">
        <f>IFERROR(VLOOKUP(D596,PlayerStats!$B$1:$Z$999,MATCH("xAG",PlayerStats!$B$2:$Z$2,0),0),0)</f>
        <v>0</v>
      </c>
      <c r="U596" s="40">
        <f t="shared" si="38"/>
        <v>0</v>
      </c>
      <c r="V596" s="42" t="str">
        <f t="shared" si="39"/>
        <v/>
      </c>
      <c r="X596" s="43" t="str">
        <f>API!M596&amp;" "&amp;API!V596</f>
        <v>Pape Matar Sarr</v>
      </c>
      <c r="Y596" s="43">
        <f>API!AC596</f>
        <v>1</v>
      </c>
    </row>
    <row r="597" spans="1:25">
      <c r="A597" s="32" t="str">
        <f>IF([1]FINAL!A597=0,"",[1]FINAL!A597)</f>
        <v/>
      </c>
      <c r="B597" s="32" t="str">
        <f>IF([1]FINAL!B597=0,"",[1]FINAL!B597)</f>
        <v/>
      </c>
      <c r="C597" s="32" t="str">
        <f>IF([1]FINAL!C597=0,"",[1]FINAL!C597)</f>
        <v/>
      </c>
      <c r="D597" s="32" t="str">
        <f>IF([1]FINAL!D597=0,"",[1]FINAL!D597)</f>
        <v/>
      </c>
      <c r="E597" s="43">
        <f>[1]FINAL!M597</f>
        <v>0</v>
      </c>
      <c r="F597" s="44" t="str">
        <f>IFERROR(VLOOKUP($E597,Table2!$B$1:$C$21,MATCH("MP",Table2!$B$1:$C$1,0),0),"")</f>
        <v/>
      </c>
      <c r="G597" s="33">
        <f>IFERROR(VLOOKUP(A597,PlayingTime!$B$1:$Z$999,MATCH("Min",PlayingTime!$B$2:$Z$2,0),0),0)</f>
        <v>0</v>
      </c>
      <c r="H597" s="33">
        <f>IFERROR(VLOOKUP(B597,PlayingTime!$B$1:$Z$999,MATCH("Min",PlayingTime!$B$2:$Z$2,0),0),0)</f>
        <v>0</v>
      </c>
      <c r="I597" s="33">
        <f>IFERROR(VLOOKUP(C597,PlayingTime!$B$1:$Z$999,MATCH("Min",PlayingTime!$B$2:$Z$2,0),0),0)</f>
        <v>0</v>
      </c>
      <c r="J597" s="33">
        <f>IFERROR(VLOOKUP(D597,PlayingTime!$B$1:$Z$999,MATCH("Min",PlayingTime!$B$2:$Z$2,0),0),0)</f>
        <v>0</v>
      </c>
      <c r="K597" s="38">
        <f t="shared" si="36"/>
        <v>0</v>
      </c>
      <c r="L597" s="32">
        <f>IFERROR(VLOOKUP(A597,PlayerStats!$B$1:$Z$999,MATCH("xG",PlayerStats!$B$2:$Z$2,0),0),0)</f>
        <v>0</v>
      </c>
      <c r="M597" s="32">
        <f>IFERROR(VLOOKUP(B597,PlayerStats!$B$1:$Z$999,MATCH("xG",PlayerStats!$B$2:$Z$2,0),0),0)</f>
        <v>0</v>
      </c>
      <c r="N597" s="32">
        <f>IFERROR(VLOOKUP(C597,PlayerStats!$B$1:$Z$999,MATCH("xG",PlayerStats!$B$2:$Z$2,0),0),0)</f>
        <v>0</v>
      </c>
      <c r="O597" s="32">
        <f>IFERROR(VLOOKUP(D597,PlayerStats!$B$1:$Z$999,MATCH("xG",PlayerStats!$B$2:$Z$2,0),0),0)</f>
        <v>0</v>
      </c>
      <c r="P597" s="40">
        <f t="shared" si="37"/>
        <v>0</v>
      </c>
      <c r="Q597" s="32">
        <f>IFERROR(VLOOKUP(A597,PlayerStats!$B$1:$Z$999,MATCH("xAG",PlayerStats!$B$2:$Z$2,0),0),0)</f>
        <v>0</v>
      </c>
      <c r="R597" s="32">
        <f>IFERROR(VLOOKUP(B597,PlayerStats!$B$1:$Z$999,MATCH("xAG",PlayerStats!$B$2:$Z$2,0),0),0)</f>
        <v>0</v>
      </c>
      <c r="S597" s="32">
        <f>IFERROR(VLOOKUP(C597,PlayerStats!$B$1:$Z$999,MATCH("xAG",PlayerStats!$B$2:$Z$2,0),0),0)</f>
        <v>0</v>
      </c>
      <c r="T597" s="32">
        <f>IFERROR(VLOOKUP(D597,PlayerStats!$B$1:$Z$999,MATCH("xAG",PlayerStats!$B$2:$Z$2,0),0),0)</f>
        <v>0</v>
      </c>
      <c r="U597" s="40">
        <f t="shared" si="38"/>
        <v>0</v>
      </c>
      <c r="V597" s="42" t="str">
        <f t="shared" si="39"/>
        <v/>
      </c>
      <c r="X597" s="43" t="str">
        <f>API!M597&amp;" "&amp;API!V597</f>
        <v>Ryan Sessegnon</v>
      </c>
      <c r="Y597" s="43">
        <f>API!AC597</f>
        <v>0</v>
      </c>
    </row>
    <row r="598" spans="1:25">
      <c r="A598" s="32" t="str">
        <f>IF([1]FINAL!A598=0,"",[1]FINAL!A598)</f>
        <v/>
      </c>
      <c r="B598" s="32" t="str">
        <f>IF([1]FINAL!B598=0,"",[1]FINAL!B598)</f>
        <v/>
      </c>
      <c r="C598" s="32" t="str">
        <f>IF([1]FINAL!C598=0,"",[1]FINAL!C598)</f>
        <v/>
      </c>
      <c r="D598" s="32" t="str">
        <f>IF([1]FINAL!D598=0,"",[1]FINAL!D598)</f>
        <v/>
      </c>
      <c r="E598" s="43">
        <f>[1]FINAL!M598</f>
        <v>0</v>
      </c>
      <c r="F598" s="44" t="str">
        <f>IFERROR(VLOOKUP($E598,Table2!$B$1:$C$21,MATCH("MP",Table2!$B$1:$C$1,0),0),"")</f>
        <v/>
      </c>
      <c r="G598" s="33">
        <f>IFERROR(VLOOKUP(A598,PlayingTime!$B$1:$Z$999,MATCH("Min",PlayingTime!$B$2:$Z$2,0),0),0)</f>
        <v>0</v>
      </c>
      <c r="H598" s="33">
        <f>IFERROR(VLOOKUP(B598,PlayingTime!$B$1:$Z$999,MATCH("Min",PlayingTime!$B$2:$Z$2,0),0),0)</f>
        <v>0</v>
      </c>
      <c r="I598" s="33">
        <f>IFERROR(VLOOKUP(C598,PlayingTime!$B$1:$Z$999,MATCH("Min",PlayingTime!$B$2:$Z$2,0),0),0)</f>
        <v>0</v>
      </c>
      <c r="J598" s="33">
        <f>IFERROR(VLOOKUP(D598,PlayingTime!$B$1:$Z$999,MATCH("Min",PlayingTime!$B$2:$Z$2,0),0),0)</f>
        <v>0</v>
      </c>
      <c r="K598" s="38">
        <f t="shared" si="36"/>
        <v>0</v>
      </c>
      <c r="L598" s="32">
        <f>IFERROR(VLOOKUP(A598,PlayerStats!$B$1:$Z$999,MATCH("xG",PlayerStats!$B$2:$Z$2,0),0),0)</f>
        <v>0</v>
      </c>
      <c r="M598" s="32">
        <f>IFERROR(VLOOKUP(B598,PlayerStats!$B$1:$Z$999,MATCH("xG",PlayerStats!$B$2:$Z$2,0),0),0)</f>
        <v>0</v>
      </c>
      <c r="N598" s="32">
        <f>IFERROR(VLOOKUP(C598,PlayerStats!$B$1:$Z$999,MATCH("xG",PlayerStats!$B$2:$Z$2,0),0),0)</f>
        <v>0</v>
      </c>
      <c r="O598" s="32">
        <f>IFERROR(VLOOKUP(D598,PlayerStats!$B$1:$Z$999,MATCH("xG",PlayerStats!$B$2:$Z$2,0),0),0)</f>
        <v>0</v>
      </c>
      <c r="P598" s="40">
        <f t="shared" si="37"/>
        <v>0</v>
      </c>
      <c r="Q598" s="32">
        <f>IFERROR(VLOOKUP(A598,PlayerStats!$B$1:$Z$999,MATCH("xAG",PlayerStats!$B$2:$Z$2,0),0),0)</f>
        <v>0</v>
      </c>
      <c r="R598" s="32">
        <f>IFERROR(VLOOKUP(B598,PlayerStats!$B$1:$Z$999,MATCH("xAG",PlayerStats!$B$2:$Z$2,0),0),0)</f>
        <v>0</v>
      </c>
      <c r="S598" s="32">
        <f>IFERROR(VLOOKUP(C598,PlayerStats!$B$1:$Z$999,MATCH("xAG",PlayerStats!$B$2:$Z$2,0),0),0)</f>
        <v>0</v>
      </c>
      <c r="T598" s="32">
        <f>IFERROR(VLOOKUP(D598,PlayerStats!$B$1:$Z$999,MATCH("xAG",PlayerStats!$B$2:$Z$2,0),0),0)</f>
        <v>0</v>
      </c>
      <c r="U598" s="40">
        <f t="shared" si="38"/>
        <v>0</v>
      </c>
      <c r="V598" s="42" t="str">
        <f t="shared" si="39"/>
        <v/>
      </c>
      <c r="X598" s="43" t="str">
        <f>API!M598&amp;" "&amp;API!V598</f>
        <v>Oliver Skipp</v>
      </c>
      <c r="Y598" s="43">
        <f>API!AC598</f>
        <v>1</v>
      </c>
    </row>
    <row r="599" spans="1:25">
      <c r="A599" s="32" t="str">
        <f>IF([1]FINAL!A599=0,"",[1]FINAL!A599)</f>
        <v/>
      </c>
      <c r="B599" s="32" t="str">
        <f>IF([1]FINAL!B599=0,"",[1]FINAL!B599)</f>
        <v/>
      </c>
      <c r="C599" s="32" t="str">
        <f>IF([1]FINAL!C599=0,"",[1]FINAL!C599)</f>
        <v/>
      </c>
      <c r="D599" s="32" t="str">
        <f>IF([1]FINAL!D599=0,"",[1]FINAL!D599)</f>
        <v/>
      </c>
      <c r="E599" s="43">
        <f>[1]FINAL!M599</f>
        <v>0</v>
      </c>
      <c r="F599" s="44" t="str">
        <f>IFERROR(VLOOKUP($E599,Table2!$B$1:$C$21,MATCH("MP",Table2!$B$1:$C$1,0),0),"")</f>
        <v/>
      </c>
      <c r="G599" s="33">
        <f>IFERROR(VLOOKUP(A599,PlayingTime!$B$1:$Z$999,MATCH("Min",PlayingTime!$B$2:$Z$2,0),0),0)</f>
        <v>0</v>
      </c>
      <c r="H599" s="33">
        <f>IFERROR(VLOOKUP(B599,PlayingTime!$B$1:$Z$999,MATCH("Min",PlayingTime!$B$2:$Z$2,0),0),0)</f>
        <v>0</v>
      </c>
      <c r="I599" s="33">
        <f>IFERROR(VLOOKUP(C599,PlayingTime!$B$1:$Z$999,MATCH("Min",PlayingTime!$B$2:$Z$2,0),0),0)</f>
        <v>0</v>
      </c>
      <c r="J599" s="33">
        <f>IFERROR(VLOOKUP(D599,PlayingTime!$B$1:$Z$999,MATCH("Min",PlayingTime!$B$2:$Z$2,0),0),0)</f>
        <v>0</v>
      </c>
      <c r="K599" s="38">
        <f t="shared" si="36"/>
        <v>0</v>
      </c>
      <c r="L599" s="32">
        <f>IFERROR(VLOOKUP(A599,PlayerStats!$B$1:$Z$999,MATCH("xG",PlayerStats!$B$2:$Z$2,0),0),0)</f>
        <v>0</v>
      </c>
      <c r="M599" s="32">
        <f>IFERROR(VLOOKUP(B599,PlayerStats!$B$1:$Z$999,MATCH("xG",PlayerStats!$B$2:$Z$2,0),0),0)</f>
        <v>0</v>
      </c>
      <c r="N599" s="32">
        <f>IFERROR(VLOOKUP(C599,PlayerStats!$B$1:$Z$999,MATCH("xG",PlayerStats!$B$2:$Z$2,0),0),0)</f>
        <v>0</v>
      </c>
      <c r="O599" s="32">
        <f>IFERROR(VLOOKUP(D599,PlayerStats!$B$1:$Z$999,MATCH("xG",PlayerStats!$B$2:$Z$2,0),0),0)</f>
        <v>0</v>
      </c>
      <c r="P599" s="40">
        <f t="shared" si="37"/>
        <v>0</v>
      </c>
      <c r="Q599" s="32">
        <f>IFERROR(VLOOKUP(A599,PlayerStats!$B$1:$Z$999,MATCH("xAG",PlayerStats!$B$2:$Z$2,0),0),0)</f>
        <v>0</v>
      </c>
      <c r="R599" s="32">
        <f>IFERROR(VLOOKUP(B599,PlayerStats!$B$1:$Z$999,MATCH("xAG",PlayerStats!$B$2:$Z$2,0),0),0)</f>
        <v>0</v>
      </c>
      <c r="S599" s="32">
        <f>IFERROR(VLOOKUP(C599,PlayerStats!$B$1:$Z$999,MATCH("xAG",PlayerStats!$B$2:$Z$2,0),0),0)</f>
        <v>0</v>
      </c>
      <c r="T599" s="32">
        <f>IFERROR(VLOOKUP(D599,PlayerStats!$B$1:$Z$999,MATCH("xAG",PlayerStats!$B$2:$Z$2,0),0),0)</f>
        <v>0</v>
      </c>
      <c r="U599" s="40">
        <f t="shared" si="38"/>
        <v>0</v>
      </c>
      <c r="V599" s="42" t="str">
        <f t="shared" si="39"/>
        <v/>
      </c>
      <c r="X599" s="43" t="str">
        <f>API!M599&amp;" "&amp;API!V599</f>
        <v>Son Heung-min</v>
      </c>
      <c r="Y599" s="43">
        <f>API!AC599</f>
        <v>2</v>
      </c>
    </row>
    <row r="600" spans="1:25">
      <c r="A600" s="32" t="str">
        <f>IF([1]FINAL!A600=0,"",[1]FINAL!A600)</f>
        <v/>
      </c>
      <c r="B600" s="32" t="str">
        <f>IF([1]FINAL!B600=0,"",[1]FINAL!B600)</f>
        <v/>
      </c>
      <c r="C600" s="32" t="str">
        <f>IF([1]FINAL!C600=0,"",[1]FINAL!C600)</f>
        <v/>
      </c>
      <c r="D600" s="32" t="str">
        <f>IF([1]FINAL!D600=0,"",[1]FINAL!D600)</f>
        <v/>
      </c>
      <c r="E600" s="43">
        <f>[1]FINAL!M600</f>
        <v>0</v>
      </c>
      <c r="F600" s="44" t="str">
        <f>IFERROR(VLOOKUP($E600,Table2!$B$1:$C$21,MATCH("MP",Table2!$B$1:$C$1,0),0),"")</f>
        <v/>
      </c>
      <c r="G600" s="33">
        <f>IFERROR(VLOOKUP(A600,PlayingTime!$B$1:$Z$999,MATCH("Min",PlayingTime!$B$2:$Z$2,0),0),0)</f>
        <v>0</v>
      </c>
      <c r="H600" s="33">
        <f>IFERROR(VLOOKUP(B600,PlayingTime!$B$1:$Z$999,MATCH("Min",PlayingTime!$B$2:$Z$2,0),0),0)</f>
        <v>0</v>
      </c>
      <c r="I600" s="33">
        <f>IFERROR(VLOOKUP(C600,PlayingTime!$B$1:$Z$999,MATCH("Min",PlayingTime!$B$2:$Z$2,0),0),0)</f>
        <v>0</v>
      </c>
      <c r="J600" s="33">
        <f>IFERROR(VLOOKUP(D600,PlayingTime!$B$1:$Z$999,MATCH("Min",PlayingTime!$B$2:$Z$2,0),0),0)</f>
        <v>0</v>
      </c>
      <c r="K600" s="38">
        <f t="shared" si="36"/>
        <v>0</v>
      </c>
      <c r="L600" s="32">
        <f>IFERROR(VLOOKUP(A600,PlayerStats!$B$1:$Z$999,MATCH("xG",PlayerStats!$B$2:$Z$2,0),0),0)</f>
        <v>0</v>
      </c>
      <c r="M600" s="32">
        <f>IFERROR(VLOOKUP(B600,PlayerStats!$B$1:$Z$999,MATCH("xG",PlayerStats!$B$2:$Z$2,0),0),0)</f>
        <v>0</v>
      </c>
      <c r="N600" s="32">
        <f>IFERROR(VLOOKUP(C600,PlayerStats!$B$1:$Z$999,MATCH("xG",PlayerStats!$B$2:$Z$2,0),0),0)</f>
        <v>0</v>
      </c>
      <c r="O600" s="32">
        <f>IFERROR(VLOOKUP(D600,PlayerStats!$B$1:$Z$999,MATCH("xG",PlayerStats!$B$2:$Z$2,0),0),0)</f>
        <v>0</v>
      </c>
      <c r="P600" s="40">
        <f t="shared" si="37"/>
        <v>0</v>
      </c>
      <c r="Q600" s="32">
        <f>IFERROR(VLOOKUP(A600,PlayerStats!$B$1:$Z$999,MATCH("xAG",PlayerStats!$B$2:$Z$2,0),0),0)</f>
        <v>0</v>
      </c>
      <c r="R600" s="32">
        <f>IFERROR(VLOOKUP(B600,PlayerStats!$B$1:$Z$999,MATCH("xAG",PlayerStats!$B$2:$Z$2,0),0),0)</f>
        <v>0</v>
      </c>
      <c r="S600" s="32">
        <f>IFERROR(VLOOKUP(C600,PlayerStats!$B$1:$Z$999,MATCH("xAG",PlayerStats!$B$2:$Z$2,0),0),0)</f>
        <v>0</v>
      </c>
      <c r="T600" s="32">
        <f>IFERROR(VLOOKUP(D600,PlayerStats!$B$1:$Z$999,MATCH("xAG",PlayerStats!$B$2:$Z$2,0),0),0)</f>
        <v>0</v>
      </c>
      <c r="U600" s="40">
        <f t="shared" si="38"/>
        <v>0</v>
      </c>
      <c r="V600" s="42" t="str">
        <f t="shared" si="39"/>
        <v/>
      </c>
      <c r="X600" s="43" t="str">
        <f>API!M600&amp;" "&amp;API!V600</f>
        <v>Djed Spence</v>
      </c>
      <c r="Y600" s="43">
        <f>API!AC600</f>
        <v>0</v>
      </c>
    </row>
    <row r="601" spans="1:25">
      <c r="A601" s="32" t="str">
        <f>IF([1]FINAL!A601=0,"",[1]FINAL!A601)</f>
        <v/>
      </c>
      <c r="B601" s="32" t="str">
        <f>IF([1]FINAL!B601=0,"",[1]FINAL!B601)</f>
        <v/>
      </c>
      <c r="C601" s="32" t="str">
        <f>IF([1]FINAL!C601=0,"",[1]FINAL!C601)</f>
        <v/>
      </c>
      <c r="D601" s="32" t="str">
        <f>IF([1]FINAL!D601=0,"",[1]FINAL!D601)</f>
        <v/>
      </c>
      <c r="E601" s="43">
        <f>[1]FINAL!M601</f>
        <v>0</v>
      </c>
      <c r="F601" s="44" t="str">
        <f>IFERROR(VLOOKUP($E601,Table2!$B$1:$C$21,MATCH("MP",Table2!$B$1:$C$1,0),0),"")</f>
        <v/>
      </c>
      <c r="G601" s="33">
        <f>IFERROR(VLOOKUP(A601,PlayingTime!$B$1:$Z$999,MATCH("Min",PlayingTime!$B$2:$Z$2,0),0),0)</f>
        <v>0</v>
      </c>
      <c r="H601" s="33">
        <f>IFERROR(VLOOKUP(B601,PlayingTime!$B$1:$Z$999,MATCH("Min",PlayingTime!$B$2:$Z$2,0),0),0)</f>
        <v>0</v>
      </c>
      <c r="I601" s="33">
        <f>IFERROR(VLOOKUP(C601,PlayingTime!$B$1:$Z$999,MATCH("Min",PlayingTime!$B$2:$Z$2,0),0),0)</f>
        <v>0</v>
      </c>
      <c r="J601" s="33">
        <f>IFERROR(VLOOKUP(D601,PlayingTime!$B$1:$Z$999,MATCH("Min",PlayingTime!$B$2:$Z$2,0),0),0)</f>
        <v>0</v>
      </c>
      <c r="K601" s="38">
        <f t="shared" si="36"/>
        <v>0</v>
      </c>
      <c r="L601" s="32">
        <f>IFERROR(VLOOKUP(A601,PlayerStats!$B$1:$Z$999,MATCH("xG",PlayerStats!$B$2:$Z$2,0),0),0)</f>
        <v>0</v>
      </c>
      <c r="M601" s="32">
        <f>IFERROR(VLOOKUP(B601,PlayerStats!$B$1:$Z$999,MATCH("xG",PlayerStats!$B$2:$Z$2,0),0),0)</f>
        <v>0</v>
      </c>
      <c r="N601" s="32">
        <f>IFERROR(VLOOKUP(C601,PlayerStats!$B$1:$Z$999,MATCH("xG",PlayerStats!$B$2:$Z$2,0),0),0)</f>
        <v>0</v>
      </c>
      <c r="O601" s="32">
        <f>IFERROR(VLOOKUP(D601,PlayerStats!$B$1:$Z$999,MATCH("xG",PlayerStats!$B$2:$Z$2,0),0),0)</f>
        <v>0</v>
      </c>
      <c r="P601" s="40">
        <f t="shared" si="37"/>
        <v>0</v>
      </c>
      <c r="Q601" s="32">
        <f>IFERROR(VLOOKUP(A601,PlayerStats!$B$1:$Z$999,MATCH("xAG",PlayerStats!$B$2:$Z$2,0),0),0)</f>
        <v>0</v>
      </c>
      <c r="R601" s="32">
        <f>IFERROR(VLOOKUP(B601,PlayerStats!$B$1:$Z$999,MATCH("xAG",PlayerStats!$B$2:$Z$2,0),0),0)</f>
        <v>0</v>
      </c>
      <c r="S601" s="32">
        <f>IFERROR(VLOOKUP(C601,PlayerStats!$B$1:$Z$999,MATCH("xAG",PlayerStats!$B$2:$Z$2,0),0),0)</f>
        <v>0</v>
      </c>
      <c r="T601" s="32">
        <f>IFERROR(VLOOKUP(D601,PlayerStats!$B$1:$Z$999,MATCH("xAG",PlayerStats!$B$2:$Z$2,0),0),0)</f>
        <v>0</v>
      </c>
      <c r="U601" s="40">
        <f t="shared" si="38"/>
        <v>0</v>
      </c>
      <c r="V601" s="42" t="str">
        <f t="shared" si="39"/>
        <v/>
      </c>
      <c r="X601" s="43" t="str">
        <f>API!M601&amp;" "&amp;API!V601</f>
        <v>Japhet Tanganga</v>
      </c>
      <c r="Y601" s="43">
        <f>API!AC601</f>
        <v>0</v>
      </c>
    </row>
    <row r="602" spans="1:25">
      <c r="A602" s="32" t="str">
        <f>IF([1]FINAL!A602=0,"",[1]FINAL!A602)</f>
        <v/>
      </c>
      <c r="B602" s="32" t="str">
        <f>IF([1]FINAL!B602=0,"",[1]FINAL!B602)</f>
        <v/>
      </c>
      <c r="C602" s="32" t="str">
        <f>IF([1]FINAL!C602=0,"",[1]FINAL!C602)</f>
        <v/>
      </c>
      <c r="D602" s="32" t="str">
        <f>IF([1]FINAL!D602=0,"",[1]FINAL!D602)</f>
        <v/>
      </c>
      <c r="E602" s="43">
        <f>[1]FINAL!M602</f>
        <v>0</v>
      </c>
      <c r="F602" s="44" t="str">
        <f>IFERROR(VLOOKUP($E602,Table2!$B$1:$C$21,MATCH("MP",Table2!$B$1:$C$1,0),0),"")</f>
        <v/>
      </c>
      <c r="G602" s="33">
        <f>IFERROR(VLOOKUP(A602,PlayingTime!$B$1:$Z$999,MATCH("Min",PlayingTime!$B$2:$Z$2,0),0),0)</f>
        <v>0</v>
      </c>
      <c r="H602" s="33">
        <f>IFERROR(VLOOKUP(B602,PlayingTime!$B$1:$Z$999,MATCH("Min",PlayingTime!$B$2:$Z$2,0),0),0)</f>
        <v>0</v>
      </c>
      <c r="I602" s="33">
        <f>IFERROR(VLOOKUP(C602,PlayingTime!$B$1:$Z$999,MATCH("Min",PlayingTime!$B$2:$Z$2,0),0),0)</f>
        <v>0</v>
      </c>
      <c r="J602" s="33">
        <f>IFERROR(VLOOKUP(D602,PlayingTime!$B$1:$Z$999,MATCH("Min",PlayingTime!$B$2:$Z$2,0),0),0)</f>
        <v>0</v>
      </c>
      <c r="K602" s="38">
        <f t="shared" si="36"/>
        <v>0</v>
      </c>
      <c r="L602" s="32">
        <f>IFERROR(VLOOKUP(A602,PlayerStats!$B$1:$Z$999,MATCH("xG",PlayerStats!$B$2:$Z$2,0),0),0)</f>
        <v>0</v>
      </c>
      <c r="M602" s="32">
        <f>IFERROR(VLOOKUP(B602,PlayerStats!$B$1:$Z$999,MATCH("xG",PlayerStats!$B$2:$Z$2,0),0),0)</f>
        <v>0</v>
      </c>
      <c r="N602" s="32">
        <f>IFERROR(VLOOKUP(C602,PlayerStats!$B$1:$Z$999,MATCH("xG",PlayerStats!$B$2:$Z$2,0),0),0)</f>
        <v>0</v>
      </c>
      <c r="O602" s="32">
        <f>IFERROR(VLOOKUP(D602,PlayerStats!$B$1:$Z$999,MATCH("xG",PlayerStats!$B$2:$Z$2,0),0),0)</f>
        <v>0</v>
      </c>
      <c r="P602" s="40">
        <f t="shared" si="37"/>
        <v>0</v>
      </c>
      <c r="Q602" s="32">
        <f>IFERROR(VLOOKUP(A602,PlayerStats!$B$1:$Z$999,MATCH("xAG",PlayerStats!$B$2:$Z$2,0),0),0)</f>
        <v>0</v>
      </c>
      <c r="R602" s="32">
        <f>IFERROR(VLOOKUP(B602,PlayerStats!$B$1:$Z$999,MATCH("xAG",PlayerStats!$B$2:$Z$2,0),0),0)</f>
        <v>0</v>
      </c>
      <c r="S602" s="32">
        <f>IFERROR(VLOOKUP(C602,PlayerStats!$B$1:$Z$999,MATCH("xAG",PlayerStats!$B$2:$Z$2,0),0),0)</f>
        <v>0</v>
      </c>
      <c r="T602" s="32">
        <f>IFERROR(VLOOKUP(D602,PlayerStats!$B$1:$Z$999,MATCH("xAG",PlayerStats!$B$2:$Z$2,0),0),0)</f>
        <v>0</v>
      </c>
      <c r="U602" s="40">
        <f t="shared" si="38"/>
        <v>0</v>
      </c>
      <c r="V602" s="42" t="str">
        <f t="shared" si="39"/>
        <v/>
      </c>
      <c r="X602" s="43" t="str">
        <f>API!M602&amp;" "&amp;API!V602</f>
        <v>Destiny Udogie</v>
      </c>
      <c r="Y602" s="43">
        <f>API!AC602</f>
        <v>1</v>
      </c>
    </row>
    <row r="603" spans="1:25">
      <c r="A603" s="32" t="str">
        <f>IF([1]FINAL!A603=0,"",[1]FINAL!A603)</f>
        <v/>
      </c>
      <c r="B603" s="32" t="str">
        <f>IF([1]FINAL!B603=0,"",[1]FINAL!B603)</f>
        <v/>
      </c>
      <c r="C603" s="32" t="str">
        <f>IF([1]FINAL!C603=0,"",[1]FINAL!C603)</f>
        <v/>
      </c>
      <c r="D603" s="32" t="str">
        <f>IF([1]FINAL!D603=0,"",[1]FINAL!D603)</f>
        <v/>
      </c>
      <c r="E603" s="43">
        <f>[1]FINAL!M603</f>
        <v>0</v>
      </c>
      <c r="F603" s="44" t="str">
        <f>IFERROR(VLOOKUP($E603,Table2!$B$1:$C$21,MATCH("MP",Table2!$B$1:$C$1,0),0),"")</f>
        <v/>
      </c>
      <c r="G603" s="33">
        <f>IFERROR(VLOOKUP(A603,PlayingTime!$B$1:$Z$999,MATCH("Min",PlayingTime!$B$2:$Z$2,0),0),0)</f>
        <v>0</v>
      </c>
      <c r="H603" s="33">
        <f>IFERROR(VLOOKUP(B603,PlayingTime!$B$1:$Z$999,MATCH("Min",PlayingTime!$B$2:$Z$2,0),0),0)</f>
        <v>0</v>
      </c>
      <c r="I603" s="33">
        <f>IFERROR(VLOOKUP(C603,PlayingTime!$B$1:$Z$999,MATCH("Min",PlayingTime!$B$2:$Z$2,0),0),0)</f>
        <v>0</v>
      </c>
      <c r="J603" s="33">
        <f>IFERROR(VLOOKUP(D603,PlayingTime!$B$1:$Z$999,MATCH("Min",PlayingTime!$B$2:$Z$2,0),0),0)</f>
        <v>0</v>
      </c>
      <c r="K603" s="38">
        <f t="shared" si="36"/>
        <v>0</v>
      </c>
      <c r="L603" s="32">
        <f>IFERROR(VLOOKUP(A603,PlayerStats!$B$1:$Z$999,MATCH("xG",PlayerStats!$B$2:$Z$2,0),0),0)</f>
        <v>0</v>
      </c>
      <c r="M603" s="32">
        <f>IFERROR(VLOOKUP(B603,PlayerStats!$B$1:$Z$999,MATCH("xG",PlayerStats!$B$2:$Z$2,0),0),0)</f>
        <v>0</v>
      </c>
      <c r="N603" s="32">
        <f>IFERROR(VLOOKUP(C603,PlayerStats!$B$1:$Z$999,MATCH("xG",PlayerStats!$B$2:$Z$2,0),0),0)</f>
        <v>0</v>
      </c>
      <c r="O603" s="32">
        <f>IFERROR(VLOOKUP(D603,PlayerStats!$B$1:$Z$999,MATCH("xG",PlayerStats!$B$2:$Z$2,0),0),0)</f>
        <v>0</v>
      </c>
      <c r="P603" s="40">
        <f t="shared" si="37"/>
        <v>0</v>
      </c>
      <c r="Q603" s="32">
        <f>IFERROR(VLOOKUP(A603,PlayerStats!$B$1:$Z$999,MATCH("xAG",PlayerStats!$B$2:$Z$2,0),0),0)</f>
        <v>0</v>
      </c>
      <c r="R603" s="32">
        <f>IFERROR(VLOOKUP(B603,PlayerStats!$B$1:$Z$999,MATCH("xAG",PlayerStats!$B$2:$Z$2,0),0),0)</f>
        <v>0</v>
      </c>
      <c r="S603" s="32">
        <f>IFERROR(VLOOKUP(C603,PlayerStats!$B$1:$Z$999,MATCH("xAG",PlayerStats!$B$2:$Z$2,0),0),0)</f>
        <v>0</v>
      </c>
      <c r="T603" s="32">
        <f>IFERROR(VLOOKUP(D603,PlayerStats!$B$1:$Z$999,MATCH("xAG",PlayerStats!$B$2:$Z$2,0),0),0)</f>
        <v>0</v>
      </c>
      <c r="U603" s="40">
        <f t="shared" si="38"/>
        <v>0</v>
      </c>
      <c r="V603" s="42" t="str">
        <f t="shared" si="39"/>
        <v/>
      </c>
      <c r="X603" s="43" t="str">
        <f>API!M603&amp;" "&amp;API!V603</f>
        <v>Guglielmo Vicario</v>
      </c>
      <c r="Y603" s="43">
        <f>API!AC603</f>
        <v>1</v>
      </c>
    </row>
    <row r="604" spans="1:25">
      <c r="A604" s="32" t="str">
        <f>IF([1]FINAL!A604=0,"",[1]FINAL!A604)</f>
        <v/>
      </c>
      <c r="B604" s="32" t="str">
        <f>IF([1]FINAL!B604=0,"",[1]FINAL!B604)</f>
        <v/>
      </c>
      <c r="C604" s="32" t="str">
        <f>IF([1]FINAL!C604=0,"",[1]FINAL!C604)</f>
        <v/>
      </c>
      <c r="D604" s="32" t="str">
        <f>IF([1]FINAL!D604=0,"",[1]FINAL!D604)</f>
        <v/>
      </c>
      <c r="E604" s="43">
        <f>[1]FINAL!M604</f>
        <v>0</v>
      </c>
      <c r="F604" s="44" t="str">
        <f>IFERROR(VLOOKUP($E604,Table2!$B$1:$C$21,MATCH("MP",Table2!$B$1:$C$1,0),0),"")</f>
        <v/>
      </c>
      <c r="G604" s="33">
        <f>IFERROR(VLOOKUP(A604,PlayingTime!$B$1:$Z$999,MATCH("Min",PlayingTime!$B$2:$Z$2,0),0),0)</f>
        <v>0</v>
      </c>
      <c r="H604" s="33">
        <f>IFERROR(VLOOKUP(B604,PlayingTime!$B$1:$Z$999,MATCH("Min",PlayingTime!$B$2:$Z$2,0),0),0)</f>
        <v>0</v>
      </c>
      <c r="I604" s="33">
        <f>IFERROR(VLOOKUP(C604,PlayingTime!$B$1:$Z$999,MATCH("Min",PlayingTime!$B$2:$Z$2,0),0),0)</f>
        <v>0</v>
      </c>
      <c r="J604" s="33">
        <f>IFERROR(VLOOKUP(D604,PlayingTime!$B$1:$Z$999,MATCH("Min",PlayingTime!$B$2:$Z$2,0),0),0)</f>
        <v>0</v>
      </c>
      <c r="K604" s="38">
        <f t="shared" si="36"/>
        <v>0</v>
      </c>
      <c r="L604" s="32">
        <f>IFERROR(VLOOKUP(A604,PlayerStats!$B$1:$Z$999,MATCH("xG",PlayerStats!$B$2:$Z$2,0),0),0)</f>
        <v>0</v>
      </c>
      <c r="M604" s="32">
        <f>IFERROR(VLOOKUP(B604,PlayerStats!$B$1:$Z$999,MATCH("xG",PlayerStats!$B$2:$Z$2,0),0),0)</f>
        <v>0</v>
      </c>
      <c r="N604" s="32">
        <f>IFERROR(VLOOKUP(C604,PlayerStats!$B$1:$Z$999,MATCH("xG",PlayerStats!$B$2:$Z$2,0),0),0)</f>
        <v>0</v>
      </c>
      <c r="O604" s="32">
        <f>IFERROR(VLOOKUP(D604,PlayerStats!$B$1:$Z$999,MATCH("xG",PlayerStats!$B$2:$Z$2,0),0),0)</f>
        <v>0</v>
      </c>
      <c r="P604" s="40">
        <f t="shared" si="37"/>
        <v>0</v>
      </c>
      <c r="Q604" s="32">
        <f>IFERROR(VLOOKUP(A604,PlayerStats!$B$1:$Z$999,MATCH("xAG",PlayerStats!$B$2:$Z$2,0),0),0)</f>
        <v>0</v>
      </c>
      <c r="R604" s="32">
        <f>IFERROR(VLOOKUP(B604,PlayerStats!$B$1:$Z$999,MATCH("xAG",PlayerStats!$B$2:$Z$2,0),0),0)</f>
        <v>0</v>
      </c>
      <c r="S604" s="32">
        <f>IFERROR(VLOOKUP(C604,PlayerStats!$B$1:$Z$999,MATCH("xAG",PlayerStats!$B$2:$Z$2,0),0),0)</f>
        <v>0</v>
      </c>
      <c r="T604" s="32">
        <f>IFERROR(VLOOKUP(D604,PlayerStats!$B$1:$Z$999,MATCH("xAG",PlayerStats!$B$2:$Z$2,0),0),0)</f>
        <v>0</v>
      </c>
      <c r="U604" s="40">
        <f t="shared" si="38"/>
        <v>0</v>
      </c>
      <c r="V604" s="42" t="str">
        <f t="shared" si="39"/>
        <v/>
      </c>
      <c r="X604" s="43" t="str">
        <f>API!M604&amp;" "&amp;API!V604</f>
        <v>Alfie Whiteman</v>
      </c>
      <c r="Y604" s="43">
        <f>API!AC604</f>
        <v>0</v>
      </c>
    </row>
    <row r="605" spans="1:25">
      <c r="A605" s="32" t="str">
        <f>IF([1]FINAL!A605=0,"",[1]FINAL!A605)</f>
        <v/>
      </c>
      <c r="B605" s="32" t="str">
        <f>IF([1]FINAL!B605=0,"",[1]FINAL!B605)</f>
        <v/>
      </c>
      <c r="C605" s="32" t="str">
        <f>IF([1]FINAL!C605=0,"",[1]FINAL!C605)</f>
        <v/>
      </c>
      <c r="D605" s="32" t="str">
        <f>IF([1]FINAL!D605=0,"",[1]FINAL!D605)</f>
        <v/>
      </c>
      <c r="E605" s="43">
        <f>[1]FINAL!M605</f>
        <v>0</v>
      </c>
      <c r="F605" s="44" t="str">
        <f>IFERROR(VLOOKUP($E605,Table2!$B$1:$C$21,MATCH("MP",Table2!$B$1:$C$1,0),0),"")</f>
        <v/>
      </c>
      <c r="G605" s="33">
        <f>IFERROR(VLOOKUP(A605,PlayingTime!$B$1:$Z$999,MATCH("Min",PlayingTime!$B$2:$Z$2,0),0),0)</f>
        <v>0</v>
      </c>
      <c r="H605" s="33">
        <f>IFERROR(VLOOKUP(B605,PlayingTime!$B$1:$Z$999,MATCH("Min",PlayingTime!$B$2:$Z$2,0),0),0)</f>
        <v>0</v>
      </c>
      <c r="I605" s="33">
        <f>IFERROR(VLOOKUP(C605,PlayingTime!$B$1:$Z$999,MATCH("Min",PlayingTime!$B$2:$Z$2,0),0),0)</f>
        <v>0</v>
      </c>
      <c r="J605" s="33">
        <f>IFERROR(VLOOKUP(D605,PlayingTime!$B$1:$Z$999,MATCH("Min",PlayingTime!$B$2:$Z$2,0),0),0)</f>
        <v>0</v>
      </c>
      <c r="K605" s="38">
        <f t="shared" si="36"/>
        <v>0</v>
      </c>
      <c r="L605" s="32">
        <f>IFERROR(VLOOKUP(A605,PlayerStats!$B$1:$Z$999,MATCH("xG",PlayerStats!$B$2:$Z$2,0),0),0)</f>
        <v>0</v>
      </c>
      <c r="M605" s="32">
        <f>IFERROR(VLOOKUP(B605,PlayerStats!$B$1:$Z$999,MATCH("xG",PlayerStats!$B$2:$Z$2,0),0),0)</f>
        <v>0</v>
      </c>
      <c r="N605" s="32">
        <f>IFERROR(VLOOKUP(C605,PlayerStats!$B$1:$Z$999,MATCH("xG",PlayerStats!$B$2:$Z$2,0),0),0)</f>
        <v>0</v>
      </c>
      <c r="O605" s="32">
        <f>IFERROR(VLOOKUP(D605,PlayerStats!$B$1:$Z$999,MATCH("xG",PlayerStats!$B$2:$Z$2,0),0),0)</f>
        <v>0</v>
      </c>
      <c r="P605" s="40">
        <f t="shared" si="37"/>
        <v>0</v>
      </c>
      <c r="Q605" s="32">
        <f>IFERROR(VLOOKUP(A605,PlayerStats!$B$1:$Z$999,MATCH("xAG",PlayerStats!$B$2:$Z$2,0),0),0)</f>
        <v>0</v>
      </c>
      <c r="R605" s="32">
        <f>IFERROR(VLOOKUP(B605,PlayerStats!$B$1:$Z$999,MATCH("xAG",PlayerStats!$B$2:$Z$2,0),0),0)</f>
        <v>0</v>
      </c>
      <c r="S605" s="32">
        <f>IFERROR(VLOOKUP(C605,PlayerStats!$B$1:$Z$999,MATCH("xAG",PlayerStats!$B$2:$Z$2,0),0),0)</f>
        <v>0</v>
      </c>
      <c r="T605" s="32">
        <f>IFERROR(VLOOKUP(D605,PlayerStats!$B$1:$Z$999,MATCH("xAG",PlayerStats!$B$2:$Z$2,0),0),0)</f>
        <v>0</v>
      </c>
      <c r="U605" s="40">
        <f t="shared" si="38"/>
        <v>0</v>
      </c>
      <c r="V605" s="42" t="str">
        <f t="shared" si="39"/>
        <v/>
      </c>
      <c r="X605" s="43" t="str">
        <f>API!M605&amp;" "&amp;API!V605</f>
        <v>Manor Solomon</v>
      </c>
      <c r="Y605" s="43">
        <f>API!AC605</f>
        <v>0</v>
      </c>
    </row>
    <row r="606" spans="1:25">
      <c r="A606" s="32" t="str">
        <f>IF([1]FINAL!A606=0,"",[1]FINAL!A606)</f>
        <v/>
      </c>
      <c r="B606" s="32" t="str">
        <f>IF([1]FINAL!B606=0,"",[1]FINAL!B606)</f>
        <v/>
      </c>
      <c r="C606" s="32" t="str">
        <f>IF([1]FINAL!C606=0,"",[1]FINAL!C606)</f>
        <v/>
      </c>
      <c r="D606" s="32" t="str">
        <f>IF([1]FINAL!D606=0,"",[1]FINAL!D606)</f>
        <v/>
      </c>
      <c r="E606" s="43">
        <f>[1]FINAL!M606</f>
        <v>0</v>
      </c>
      <c r="F606" s="44" t="str">
        <f>IFERROR(VLOOKUP($E606,Table2!$B$1:$C$21,MATCH("MP",Table2!$B$1:$C$1,0),0),"")</f>
        <v/>
      </c>
      <c r="G606" s="33">
        <f>IFERROR(VLOOKUP(A606,PlayingTime!$B$1:$Z$999,MATCH("Min",PlayingTime!$B$2:$Z$2,0),0),0)</f>
        <v>0</v>
      </c>
      <c r="H606" s="33">
        <f>IFERROR(VLOOKUP(B606,PlayingTime!$B$1:$Z$999,MATCH("Min",PlayingTime!$B$2:$Z$2,0),0),0)</f>
        <v>0</v>
      </c>
      <c r="I606" s="33">
        <f>IFERROR(VLOOKUP(C606,PlayingTime!$B$1:$Z$999,MATCH("Min",PlayingTime!$B$2:$Z$2,0),0),0)</f>
        <v>0</v>
      </c>
      <c r="J606" s="33">
        <f>IFERROR(VLOOKUP(D606,PlayingTime!$B$1:$Z$999,MATCH("Min",PlayingTime!$B$2:$Z$2,0),0),0)</f>
        <v>0</v>
      </c>
      <c r="K606" s="38">
        <f t="shared" si="36"/>
        <v>0</v>
      </c>
      <c r="L606" s="32">
        <f>IFERROR(VLOOKUP(A606,PlayerStats!$B$1:$Z$999,MATCH("xG",PlayerStats!$B$2:$Z$2,0),0),0)</f>
        <v>0</v>
      </c>
      <c r="M606" s="32">
        <f>IFERROR(VLOOKUP(B606,PlayerStats!$B$1:$Z$999,MATCH("xG",PlayerStats!$B$2:$Z$2,0),0),0)</f>
        <v>0</v>
      </c>
      <c r="N606" s="32">
        <f>IFERROR(VLOOKUP(C606,PlayerStats!$B$1:$Z$999,MATCH("xG",PlayerStats!$B$2:$Z$2,0),0),0)</f>
        <v>0</v>
      </c>
      <c r="O606" s="32">
        <f>IFERROR(VLOOKUP(D606,PlayerStats!$B$1:$Z$999,MATCH("xG",PlayerStats!$B$2:$Z$2,0),0),0)</f>
        <v>0</v>
      </c>
      <c r="P606" s="40">
        <f t="shared" si="37"/>
        <v>0</v>
      </c>
      <c r="Q606" s="32">
        <f>IFERROR(VLOOKUP(A606,PlayerStats!$B$1:$Z$999,MATCH("xAG",PlayerStats!$B$2:$Z$2,0),0),0)</f>
        <v>0</v>
      </c>
      <c r="R606" s="32">
        <f>IFERROR(VLOOKUP(B606,PlayerStats!$B$1:$Z$999,MATCH("xAG",PlayerStats!$B$2:$Z$2,0),0),0)</f>
        <v>0</v>
      </c>
      <c r="S606" s="32">
        <f>IFERROR(VLOOKUP(C606,PlayerStats!$B$1:$Z$999,MATCH("xAG",PlayerStats!$B$2:$Z$2,0),0),0)</f>
        <v>0</v>
      </c>
      <c r="T606" s="32">
        <f>IFERROR(VLOOKUP(D606,PlayerStats!$B$1:$Z$999,MATCH("xAG",PlayerStats!$B$2:$Z$2,0),0),0)</f>
        <v>0</v>
      </c>
      <c r="U606" s="40">
        <f t="shared" si="38"/>
        <v>0</v>
      </c>
      <c r="V606" s="42" t="str">
        <f t="shared" si="39"/>
        <v/>
      </c>
      <c r="X606" s="43" t="str">
        <f>API!M606&amp;" "&amp;API!V606</f>
        <v>Micky van de Ven</v>
      </c>
      <c r="Y606" s="43">
        <f>API!AC606</f>
        <v>1</v>
      </c>
    </row>
    <row r="607" spans="1:25">
      <c r="A607" s="32" t="str">
        <f>IF([1]FINAL!A607=0,"",[1]FINAL!A607)</f>
        <v/>
      </c>
      <c r="B607" s="32" t="str">
        <f>IF([1]FINAL!B607=0,"",[1]FINAL!B607)</f>
        <v/>
      </c>
      <c r="C607" s="32" t="str">
        <f>IF([1]FINAL!C607=0,"",[1]FINAL!C607)</f>
        <v/>
      </c>
      <c r="D607" s="32" t="str">
        <f>IF([1]FINAL!D607=0,"",[1]FINAL!D607)</f>
        <v/>
      </c>
      <c r="E607" s="43">
        <f>[1]FINAL!M607</f>
        <v>0</v>
      </c>
      <c r="F607" s="44" t="str">
        <f>IFERROR(VLOOKUP($E607,Table2!$B$1:$C$21,MATCH("MP",Table2!$B$1:$C$1,0),0),"")</f>
        <v/>
      </c>
      <c r="G607" s="33">
        <f>IFERROR(VLOOKUP(A607,PlayingTime!$B$1:$Z$999,MATCH("Min",PlayingTime!$B$2:$Z$2,0),0),0)</f>
        <v>0</v>
      </c>
      <c r="H607" s="33">
        <f>IFERROR(VLOOKUP(B607,PlayingTime!$B$1:$Z$999,MATCH("Min",PlayingTime!$B$2:$Z$2,0),0),0)</f>
        <v>0</v>
      </c>
      <c r="I607" s="33">
        <f>IFERROR(VLOOKUP(C607,PlayingTime!$B$1:$Z$999,MATCH("Min",PlayingTime!$B$2:$Z$2,0),0),0)</f>
        <v>0</v>
      </c>
      <c r="J607" s="33">
        <f>IFERROR(VLOOKUP(D607,PlayingTime!$B$1:$Z$999,MATCH("Min",PlayingTime!$B$2:$Z$2,0),0),0)</f>
        <v>0</v>
      </c>
      <c r="K607" s="38">
        <f t="shared" si="36"/>
        <v>0</v>
      </c>
      <c r="L607" s="32">
        <f>IFERROR(VLOOKUP(A607,PlayerStats!$B$1:$Z$999,MATCH("xG",PlayerStats!$B$2:$Z$2,0),0),0)</f>
        <v>0</v>
      </c>
      <c r="M607" s="32">
        <f>IFERROR(VLOOKUP(B607,PlayerStats!$B$1:$Z$999,MATCH("xG",PlayerStats!$B$2:$Z$2,0),0),0)</f>
        <v>0</v>
      </c>
      <c r="N607" s="32">
        <f>IFERROR(VLOOKUP(C607,PlayerStats!$B$1:$Z$999,MATCH("xG",PlayerStats!$B$2:$Z$2,0),0),0)</f>
        <v>0</v>
      </c>
      <c r="O607" s="32">
        <f>IFERROR(VLOOKUP(D607,PlayerStats!$B$1:$Z$999,MATCH("xG",PlayerStats!$B$2:$Z$2,0),0),0)</f>
        <v>0</v>
      </c>
      <c r="P607" s="40">
        <f t="shared" si="37"/>
        <v>0</v>
      </c>
      <c r="Q607" s="32">
        <f>IFERROR(VLOOKUP(A607,PlayerStats!$B$1:$Z$999,MATCH("xAG",PlayerStats!$B$2:$Z$2,0),0),0)</f>
        <v>0</v>
      </c>
      <c r="R607" s="32">
        <f>IFERROR(VLOOKUP(B607,PlayerStats!$B$1:$Z$999,MATCH("xAG",PlayerStats!$B$2:$Z$2,0),0),0)</f>
        <v>0</v>
      </c>
      <c r="S607" s="32">
        <f>IFERROR(VLOOKUP(C607,PlayerStats!$B$1:$Z$999,MATCH("xAG",PlayerStats!$B$2:$Z$2,0),0),0)</f>
        <v>0</v>
      </c>
      <c r="T607" s="32">
        <f>IFERROR(VLOOKUP(D607,PlayerStats!$B$1:$Z$999,MATCH("xAG",PlayerStats!$B$2:$Z$2,0),0),0)</f>
        <v>0</v>
      </c>
      <c r="U607" s="40">
        <f t="shared" si="38"/>
        <v>0</v>
      </c>
      <c r="V607" s="42" t="str">
        <f t="shared" si="39"/>
        <v/>
      </c>
      <c r="X607" s="43" t="str">
        <f>API!M607&amp;" "&amp;API!V607</f>
        <v>Dane Scarlett</v>
      </c>
      <c r="Y607" s="43">
        <f>API!AC607</f>
        <v>0</v>
      </c>
    </row>
    <row r="608" spans="1:25">
      <c r="A608" s="32" t="str">
        <f>IF([1]FINAL!A608=0,"",[1]FINAL!A608)</f>
        <v/>
      </c>
      <c r="B608" s="32" t="str">
        <f>IF([1]FINAL!B608=0,"",[1]FINAL!B608)</f>
        <v/>
      </c>
      <c r="C608" s="32" t="str">
        <f>IF([1]FINAL!C608=0,"",[1]FINAL!C608)</f>
        <v/>
      </c>
      <c r="D608" s="32" t="str">
        <f>IF([1]FINAL!D608=0,"",[1]FINAL!D608)</f>
        <v/>
      </c>
      <c r="E608" s="43">
        <f>[1]FINAL!M608</f>
        <v>0</v>
      </c>
      <c r="F608" s="44" t="str">
        <f>IFERROR(VLOOKUP($E608,Table2!$B$1:$C$21,MATCH("MP",Table2!$B$1:$C$1,0),0),"")</f>
        <v/>
      </c>
      <c r="G608" s="33">
        <f>IFERROR(VLOOKUP(A608,PlayingTime!$B$1:$Z$999,MATCH("Min",PlayingTime!$B$2:$Z$2,0),0),0)</f>
        <v>0</v>
      </c>
      <c r="H608" s="33">
        <f>IFERROR(VLOOKUP(B608,PlayingTime!$B$1:$Z$999,MATCH("Min",PlayingTime!$B$2:$Z$2,0),0),0)</f>
        <v>0</v>
      </c>
      <c r="I608" s="33">
        <f>IFERROR(VLOOKUP(C608,PlayingTime!$B$1:$Z$999,MATCH("Min",PlayingTime!$B$2:$Z$2,0),0),0)</f>
        <v>0</v>
      </c>
      <c r="J608" s="33">
        <f>IFERROR(VLOOKUP(D608,PlayingTime!$B$1:$Z$999,MATCH("Min",PlayingTime!$B$2:$Z$2,0),0),0)</f>
        <v>0</v>
      </c>
      <c r="K608" s="38">
        <f t="shared" si="36"/>
        <v>0</v>
      </c>
      <c r="L608" s="32">
        <f>IFERROR(VLOOKUP(A608,PlayerStats!$B$1:$Z$999,MATCH("xG",PlayerStats!$B$2:$Z$2,0),0),0)</f>
        <v>0</v>
      </c>
      <c r="M608" s="32">
        <f>IFERROR(VLOOKUP(B608,PlayerStats!$B$1:$Z$999,MATCH("xG",PlayerStats!$B$2:$Z$2,0),0),0)</f>
        <v>0</v>
      </c>
      <c r="N608" s="32">
        <f>IFERROR(VLOOKUP(C608,PlayerStats!$B$1:$Z$999,MATCH("xG",PlayerStats!$B$2:$Z$2,0),0),0)</f>
        <v>0</v>
      </c>
      <c r="O608" s="32">
        <f>IFERROR(VLOOKUP(D608,PlayerStats!$B$1:$Z$999,MATCH("xG",PlayerStats!$B$2:$Z$2,0),0),0)</f>
        <v>0</v>
      </c>
      <c r="P608" s="40">
        <f t="shared" si="37"/>
        <v>0</v>
      </c>
      <c r="Q608" s="32">
        <f>IFERROR(VLOOKUP(A608,PlayerStats!$B$1:$Z$999,MATCH("xAG",PlayerStats!$B$2:$Z$2,0),0),0)</f>
        <v>0</v>
      </c>
      <c r="R608" s="32">
        <f>IFERROR(VLOOKUP(B608,PlayerStats!$B$1:$Z$999,MATCH("xAG",PlayerStats!$B$2:$Z$2,0),0),0)</f>
        <v>0</v>
      </c>
      <c r="S608" s="32">
        <f>IFERROR(VLOOKUP(C608,PlayerStats!$B$1:$Z$999,MATCH("xAG",PlayerStats!$B$2:$Z$2,0),0),0)</f>
        <v>0</v>
      </c>
      <c r="T608" s="32">
        <f>IFERROR(VLOOKUP(D608,PlayerStats!$B$1:$Z$999,MATCH("xAG",PlayerStats!$B$2:$Z$2,0),0),0)</f>
        <v>0</v>
      </c>
      <c r="U608" s="40">
        <f t="shared" si="38"/>
        <v>0</v>
      </c>
      <c r="V608" s="42" t="str">
        <f t="shared" si="39"/>
        <v/>
      </c>
      <c r="X608" s="43" t="str">
        <f>API!M608&amp;" "&amp;API!V608</f>
        <v>Alejo Véliz</v>
      </c>
      <c r="Y608" s="43">
        <f>API!AC608</f>
        <v>0</v>
      </c>
    </row>
    <row r="609" spans="1:25">
      <c r="A609" s="32" t="str">
        <f>IF([1]FINAL!A609=0,"",[1]FINAL!A609)</f>
        <v/>
      </c>
      <c r="B609" s="32" t="str">
        <f>IF([1]FINAL!B609=0,"",[1]FINAL!B609)</f>
        <v/>
      </c>
      <c r="C609" s="32" t="str">
        <f>IF([1]FINAL!C609=0,"",[1]FINAL!C609)</f>
        <v/>
      </c>
      <c r="D609" s="32" t="str">
        <f>IF([1]FINAL!D609=0,"",[1]FINAL!D609)</f>
        <v/>
      </c>
      <c r="E609" s="43">
        <f>[1]FINAL!M609</f>
        <v>0</v>
      </c>
      <c r="F609" s="44" t="str">
        <f>IFERROR(VLOOKUP($E609,Table2!$B$1:$C$21,MATCH("MP",Table2!$B$1:$C$1,0),0),"")</f>
        <v/>
      </c>
      <c r="G609" s="33">
        <f>IFERROR(VLOOKUP(A609,PlayingTime!$B$1:$Z$999,MATCH("Min",PlayingTime!$B$2:$Z$2,0),0),0)</f>
        <v>0</v>
      </c>
      <c r="H609" s="33">
        <f>IFERROR(VLOOKUP(B609,PlayingTime!$B$1:$Z$999,MATCH("Min",PlayingTime!$B$2:$Z$2,0),0),0)</f>
        <v>0</v>
      </c>
      <c r="I609" s="33">
        <f>IFERROR(VLOOKUP(C609,PlayingTime!$B$1:$Z$999,MATCH("Min",PlayingTime!$B$2:$Z$2,0),0),0)</f>
        <v>0</v>
      </c>
      <c r="J609" s="33">
        <f>IFERROR(VLOOKUP(D609,PlayingTime!$B$1:$Z$999,MATCH("Min",PlayingTime!$B$2:$Z$2,0),0),0)</f>
        <v>0</v>
      </c>
      <c r="K609" s="38">
        <f t="shared" si="36"/>
        <v>0</v>
      </c>
      <c r="L609" s="32">
        <f>IFERROR(VLOOKUP(A609,PlayerStats!$B$1:$Z$999,MATCH("xG",PlayerStats!$B$2:$Z$2,0),0),0)</f>
        <v>0</v>
      </c>
      <c r="M609" s="32">
        <f>IFERROR(VLOOKUP(B609,PlayerStats!$B$1:$Z$999,MATCH("xG",PlayerStats!$B$2:$Z$2,0),0),0)</f>
        <v>0</v>
      </c>
      <c r="N609" s="32">
        <f>IFERROR(VLOOKUP(C609,PlayerStats!$B$1:$Z$999,MATCH("xG",PlayerStats!$B$2:$Z$2,0),0),0)</f>
        <v>0</v>
      </c>
      <c r="O609" s="32">
        <f>IFERROR(VLOOKUP(D609,PlayerStats!$B$1:$Z$999,MATCH("xG",PlayerStats!$B$2:$Z$2,0),0),0)</f>
        <v>0</v>
      </c>
      <c r="P609" s="40">
        <f t="shared" si="37"/>
        <v>0</v>
      </c>
      <c r="Q609" s="32">
        <f>IFERROR(VLOOKUP(A609,PlayerStats!$B$1:$Z$999,MATCH("xAG",PlayerStats!$B$2:$Z$2,0),0),0)</f>
        <v>0</v>
      </c>
      <c r="R609" s="32">
        <f>IFERROR(VLOOKUP(B609,PlayerStats!$B$1:$Z$999,MATCH("xAG",PlayerStats!$B$2:$Z$2,0),0),0)</f>
        <v>0</v>
      </c>
      <c r="S609" s="32">
        <f>IFERROR(VLOOKUP(C609,PlayerStats!$B$1:$Z$999,MATCH("xAG",PlayerStats!$B$2:$Z$2,0),0),0)</f>
        <v>0</v>
      </c>
      <c r="T609" s="32">
        <f>IFERROR(VLOOKUP(D609,PlayerStats!$B$1:$Z$999,MATCH("xAG",PlayerStats!$B$2:$Z$2,0),0),0)</f>
        <v>0</v>
      </c>
      <c r="U609" s="40">
        <f t="shared" si="38"/>
        <v>0</v>
      </c>
      <c r="V609" s="42" t="str">
        <f t="shared" si="39"/>
        <v/>
      </c>
      <c r="X609" s="43" t="str">
        <f>API!M609&amp;" "&amp;API!V609</f>
        <v>Nayef Aguerd</v>
      </c>
      <c r="Y609" s="43">
        <f>API!AC609</f>
        <v>2</v>
      </c>
    </row>
    <row r="610" spans="1:25">
      <c r="A610" s="32" t="str">
        <f>IF([1]FINAL!A610=0,"",[1]FINAL!A610)</f>
        <v/>
      </c>
      <c r="B610" s="32" t="str">
        <f>IF([1]FINAL!B610=0,"",[1]FINAL!B610)</f>
        <v/>
      </c>
      <c r="C610" s="32" t="str">
        <f>IF([1]FINAL!C610=0,"",[1]FINAL!C610)</f>
        <v/>
      </c>
      <c r="D610" s="32" t="str">
        <f>IF([1]FINAL!D610=0,"",[1]FINAL!D610)</f>
        <v/>
      </c>
      <c r="E610" s="43">
        <f>[1]FINAL!M610</f>
        <v>0</v>
      </c>
      <c r="F610" s="44" t="str">
        <f>IFERROR(VLOOKUP($E610,Table2!$B$1:$C$21,MATCH("MP",Table2!$B$1:$C$1,0),0),"")</f>
        <v/>
      </c>
      <c r="G610" s="33">
        <f>IFERROR(VLOOKUP(A610,PlayingTime!$B$1:$Z$999,MATCH("Min",PlayingTime!$B$2:$Z$2,0),0),0)</f>
        <v>0</v>
      </c>
      <c r="H610" s="33">
        <f>IFERROR(VLOOKUP(B610,PlayingTime!$B$1:$Z$999,MATCH("Min",PlayingTime!$B$2:$Z$2,0),0),0)</f>
        <v>0</v>
      </c>
      <c r="I610" s="33">
        <f>IFERROR(VLOOKUP(C610,PlayingTime!$B$1:$Z$999,MATCH("Min",PlayingTime!$B$2:$Z$2,0),0),0)</f>
        <v>0</v>
      </c>
      <c r="J610" s="33">
        <f>IFERROR(VLOOKUP(D610,PlayingTime!$B$1:$Z$999,MATCH("Min",PlayingTime!$B$2:$Z$2,0),0),0)</f>
        <v>0</v>
      </c>
      <c r="K610" s="38">
        <f t="shared" si="36"/>
        <v>0</v>
      </c>
      <c r="L610" s="32">
        <f>IFERROR(VLOOKUP(A610,PlayerStats!$B$1:$Z$999,MATCH("xG",PlayerStats!$B$2:$Z$2,0),0),0)</f>
        <v>0</v>
      </c>
      <c r="M610" s="32">
        <f>IFERROR(VLOOKUP(B610,PlayerStats!$B$1:$Z$999,MATCH("xG",PlayerStats!$B$2:$Z$2,0),0),0)</f>
        <v>0</v>
      </c>
      <c r="N610" s="32">
        <f>IFERROR(VLOOKUP(C610,PlayerStats!$B$1:$Z$999,MATCH("xG",PlayerStats!$B$2:$Z$2,0),0),0)</f>
        <v>0</v>
      </c>
      <c r="O610" s="32">
        <f>IFERROR(VLOOKUP(D610,PlayerStats!$B$1:$Z$999,MATCH("xG",PlayerStats!$B$2:$Z$2,0),0),0)</f>
        <v>0</v>
      </c>
      <c r="P610" s="40">
        <f t="shared" si="37"/>
        <v>0</v>
      </c>
      <c r="Q610" s="32">
        <f>IFERROR(VLOOKUP(A610,PlayerStats!$B$1:$Z$999,MATCH("xAG",PlayerStats!$B$2:$Z$2,0),0),0)</f>
        <v>0</v>
      </c>
      <c r="R610" s="32">
        <f>IFERROR(VLOOKUP(B610,PlayerStats!$B$1:$Z$999,MATCH("xAG",PlayerStats!$B$2:$Z$2,0),0),0)</f>
        <v>0</v>
      </c>
      <c r="S610" s="32">
        <f>IFERROR(VLOOKUP(C610,PlayerStats!$B$1:$Z$999,MATCH("xAG",PlayerStats!$B$2:$Z$2,0),0),0)</f>
        <v>0</v>
      </c>
      <c r="T610" s="32">
        <f>IFERROR(VLOOKUP(D610,PlayerStats!$B$1:$Z$999,MATCH("xAG",PlayerStats!$B$2:$Z$2,0),0),0)</f>
        <v>0</v>
      </c>
      <c r="U610" s="40">
        <f t="shared" si="38"/>
        <v>0</v>
      </c>
      <c r="V610" s="42" t="str">
        <f t="shared" si="39"/>
        <v/>
      </c>
      <c r="X610" s="43" t="str">
        <f>API!M610&amp;" "&amp;API!V610</f>
        <v>Michail Antonio</v>
      </c>
      <c r="Y610" s="43">
        <f>API!AC610</f>
        <v>1</v>
      </c>
    </row>
    <row r="611" spans="1:25">
      <c r="A611" s="32" t="str">
        <f>IF([1]FINAL!A611=0,"",[1]FINAL!A611)</f>
        <v/>
      </c>
      <c r="B611" s="32" t="str">
        <f>IF([1]FINAL!B611=0,"",[1]FINAL!B611)</f>
        <v/>
      </c>
      <c r="C611" s="32" t="str">
        <f>IF([1]FINAL!C611=0,"",[1]FINAL!C611)</f>
        <v/>
      </c>
      <c r="D611" s="32" t="str">
        <f>IF([1]FINAL!D611=0,"",[1]FINAL!D611)</f>
        <v/>
      </c>
      <c r="E611" s="43">
        <f>[1]FINAL!M611</f>
        <v>0</v>
      </c>
      <c r="F611" s="44" t="str">
        <f>IFERROR(VLOOKUP($E611,Table2!$B$1:$C$21,MATCH("MP",Table2!$B$1:$C$1,0),0),"")</f>
        <v/>
      </c>
      <c r="G611" s="33">
        <f>IFERROR(VLOOKUP(A611,PlayingTime!$B$1:$Z$999,MATCH("Min",PlayingTime!$B$2:$Z$2,0),0),0)</f>
        <v>0</v>
      </c>
      <c r="H611" s="33">
        <f>IFERROR(VLOOKUP(B611,PlayingTime!$B$1:$Z$999,MATCH("Min",PlayingTime!$B$2:$Z$2,0),0),0)</f>
        <v>0</v>
      </c>
      <c r="I611" s="33">
        <f>IFERROR(VLOOKUP(C611,PlayingTime!$B$1:$Z$999,MATCH("Min",PlayingTime!$B$2:$Z$2,0),0),0)</f>
        <v>0</v>
      </c>
      <c r="J611" s="33">
        <f>IFERROR(VLOOKUP(D611,PlayingTime!$B$1:$Z$999,MATCH("Min",PlayingTime!$B$2:$Z$2,0),0),0)</f>
        <v>0</v>
      </c>
      <c r="K611" s="38">
        <f t="shared" si="36"/>
        <v>0</v>
      </c>
      <c r="L611" s="32">
        <f>IFERROR(VLOOKUP(A611,PlayerStats!$B$1:$Z$999,MATCH("xG",PlayerStats!$B$2:$Z$2,0),0),0)</f>
        <v>0</v>
      </c>
      <c r="M611" s="32">
        <f>IFERROR(VLOOKUP(B611,PlayerStats!$B$1:$Z$999,MATCH("xG",PlayerStats!$B$2:$Z$2,0),0),0)</f>
        <v>0</v>
      </c>
      <c r="N611" s="32">
        <f>IFERROR(VLOOKUP(C611,PlayerStats!$B$1:$Z$999,MATCH("xG",PlayerStats!$B$2:$Z$2,0),0),0)</f>
        <v>0</v>
      </c>
      <c r="O611" s="32">
        <f>IFERROR(VLOOKUP(D611,PlayerStats!$B$1:$Z$999,MATCH("xG",PlayerStats!$B$2:$Z$2,0),0),0)</f>
        <v>0</v>
      </c>
      <c r="P611" s="40">
        <f t="shared" si="37"/>
        <v>0</v>
      </c>
      <c r="Q611" s="32">
        <f>IFERROR(VLOOKUP(A611,PlayerStats!$B$1:$Z$999,MATCH("xAG",PlayerStats!$B$2:$Z$2,0),0),0)</f>
        <v>0</v>
      </c>
      <c r="R611" s="32">
        <f>IFERROR(VLOOKUP(B611,PlayerStats!$B$1:$Z$999,MATCH("xAG",PlayerStats!$B$2:$Z$2,0),0),0)</f>
        <v>0</v>
      </c>
      <c r="S611" s="32">
        <f>IFERROR(VLOOKUP(C611,PlayerStats!$B$1:$Z$999,MATCH("xAG",PlayerStats!$B$2:$Z$2,0),0),0)</f>
        <v>0</v>
      </c>
      <c r="T611" s="32">
        <f>IFERROR(VLOOKUP(D611,PlayerStats!$B$1:$Z$999,MATCH("xAG",PlayerStats!$B$2:$Z$2,0),0),0)</f>
        <v>0</v>
      </c>
      <c r="U611" s="40">
        <f t="shared" si="38"/>
        <v>0</v>
      </c>
      <c r="V611" s="42" t="str">
        <f t="shared" si="39"/>
        <v/>
      </c>
      <c r="X611" s="43" t="str">
        <f>API!M611&amp;" "&amp;API!V611</f>
        <v>Alphonse Areola</v>
      </c>
      <c r="Y611" s="43">
        <f>API!AC611</f>
        <v>3</v>
      </c>
    </row>
    <row r="612" spans="1:25">
      <c r="A612" s="32" t="str">
        <f>IF([1]FINAL!A612=0,"",[1]FINAL!A612)</f>
        <v/>
      </c>
      <c r="B612" s="32" t="str">
        <f>IF([1]FINAL!B612=0,"",[1]FINAL!B612)</f>
        <v/>
      </c>
      <c r="C612" s="32" t="str">
        <f>IF([1]FINAL!C612=0,"",[1]FINAL!C612)</f>
        <v/>
      </c>
      <c r="D612" s="32" t="str">
        <f>IF([1]FINAL!D612=0,"",[1]FINAL!D612)</f>
        <v/>
      </c>
      <c r="E612" s="43">
        <f>[1]FINAL!M612</f>
        <v>0</v>
      </c>
      <c r="F612" s="44" t="str">
        <f>IFERROR(VLOOKUP($E612,Table2!$B$1:$C$21,MATCH("MP",Table2!$B$1:$C$1,0),0),"")</f>
        <v/>
      </c>
      <c r="G612" s="33">
        <f>IFERROR(VLOOKUP(A612,PlayingTime!$B$1:$Z$999,MATCH("Min",PlayingTime!$B$2:$Z$2,0),0),0)</f>
        <v>0</v>
      </c>
      <c r="H612" s="33">
        <f>IFERROR(VLOOKUP(B612,PlayingTime!$B$1:$Z$999,MATCH("Min",PlayingTime!$B$2:$Z$2,0),0),0)</f>
        <v>0</v>
      </c>
      <c r="I612" s="33">
        <f>IFERROR(VLOOKUP(C612,PlayingTime!$B$1:$Z$999,MATCH("Min",PlayingTime!$B$2:$Z$2,0),0),0)</f>
        <v>0</v>
      </c>
      <c r="J612" s="33">
        <f>IFERROR(VLOOKUP(D612,PlayingTime!$B$1:$Z$999,MATCH("Min",PlayingTime!$B$2:$Z$2,0),0),0)</f>
        <v>0</v>
      </c>
      <c r="K612" s="38">
        <f t="shared" si="36"/>
        <v>0</v>
      </c>
      <c r="L612" s="32">
        <f>IFERROR(VLOOKUP(A612,PlayerStats!$B$1:$Z$999,MATCH("xG",PlayerStats!$B$2:$Z$2,0),0),0)</f>
        <v>0</v>
      </c>
      <c r="M612" s="32">
        <f>IFERROR(VLOOKUP(B612,PlayerStats!$B$1:$Z$999,MATCH("xG",PlayerStats!$B$2:$Z$2,0),0),0)</f>
        <v>0</v>
      </c>
      <c r="N612" s="32">
        <f>IFERROR(VLOOKUP(C612,PlayerStats!$B$1:$Z$999,MATCH("xG",PlayerStats!$B$2:$Z$2,0),0),0)</f>
        <v>0</v>
      </c>
      <c r="O612" s="32">
        <f>IFERROR(VLOOKUP(D612,PlayerStats!$B$1:$Z$999,MATCH("xG",PlayerStats!$B$2:$Z$2,0),0),0)</f>
        <v>0</v>
      </c>
      <c r="P612" s="40">
        <f t="shared" si="37"/>
        <v>0</v>
      </c>
      <c r="Q612" s="32">
        <f>IFERROR(VLOOKUP(A612,PlayerStats!$B$1:$Z$999,MATCH("xAG",PlayerStats!$B$2:$Z$2,0),0),0)</f>
        <v>0</v>
      </c>
      <c r="R612" s="32">
        <f>IFERROR(VLOOKUP(B612,PlayerStats!$B$1:$Z$999,MATCH("xAG",PlayerStats!$B$2:$Z$2,0),0),0)</f>
        <v>0</v>
      </c>
      <c r="S612" s="32">
        <f>IFERROR(VLOOKUP(C612,PlayerStats!$B$1:$Z$999,MATCH("xAG",PlayerStats!$B$2:$Z$2,0),0),0)</f>
        <v>0</v>
      </c>
      <c r="T612" s="32">
        <f>IFERROR(VLOOKUP(D612,PlayerStats!$B$1:$Z$999,MATCH("xAG",PlayerStats!$B$2:$Z$2,0),0),0)</f>
        <v>0</v>
      </c>
      <c r="U612" s="40">
        <f t="shared" si="38"/>
        <v>0</v>
      </c>
      <c r="V612" s="42" t="str">
        <f t="shared" si="39"/>
        <v/>
      </c>
      <c r="X612" s="43" t="str">
        <f>API!M612&amp;" "&amp;API!V612</f>
        <v>Saïd Benrahma</v>
      </c>
      <c r="Y612" s="43">
        <f>API!AC612</f>
        <v>2</v>
      </c>
    </row>
    <row r="613" spans="1:25">
      <c r="A613" s="32" t="str">
        <f>IF([1]FINAL!A613=0,"",[1]FINAL!A613)</f>
        <v/>
      </c>
      <c r="B613" s="32" t="str">
        <f>IF([1]FINAL!B613=0,"",[1]FINAL!B613)</f>
        <v/>
      </c>
      <c r="C613" s="32" t="str">
        <f>IF([1]FINAL!C613=0,"",[1]FINAL!C613)</f>
        <v/>
      </c>
      <c r="D613" s="32" t="str">
        <f>IF([1]FINAL!D613=0,"",[1]FINAL!D613)</f>
        <v/>
      </c>
      <c r="E613" s="43">
        <f>[1]FINAL!M613</f>
        <v>0</v>
      </c>
      <c r="F613" s="44" t="str">
        <f>IFERROR(VLOOKUP($E613,Table2!$B$1:$C$21,MATCH("MP",Table2!$B$1:$C$1,0),0),"")</f>
        <v/>
      </c>
      <c r="G613" s="33">
        <f>IFERROR(VLOOKUP(A613,PlayingTime!$B$1:$Z$999,MATCH("Min",PlayingTime!$B$2:$Z$2,0),0),0)</f>
        <v>0</v>
      </c>
      <c r="H613" s="33">
        <f>IFERROR(VLOOKUP(B613,PlayingTime!$B$1:$Z$999,MATCH("Min",PlayingTime!$B$2:$Z$2,0),0),0)</f>
        <v>0</v>
      </c>
      <c r="I613" s="33">
        <f>IFERROR(VLOOKUP(C613,PlayingTime!$B$1:$Z$999,MATCH("Min",PlayingTime!$B$2:$Z$2,0),0),0)</f>
        <v>0</v>
      </c>
      <c r="J613" s="33">
        <f>IFERROR(VLOOKUP(D613,PlayingTime!$B$1:$Z$999,MATCH("Min",PlayingTime!$B$2:$Z$2,0),0),0)</f>
        <v>0</v>
      </c>
      <c r="K613" s="38">
        <f t="shared" si="36"/>
        <v>0</v>
      </c>
      <c r="L613" s="32">
        <f>IFERROR(VLOOKUP(A613,PlayerStats!$B$1:$Z$999,MATCH("xG",PlayerStats!$B$2:$Z$2,0),0),0)</f>
        <v>0</v>
      </c>
      <c r="M613" s="32">
        <f>IFERROR(VLOOKUP(B613,PlayerStats!$B$1:$Z$999,MATCH("xG",PlayerStats!$B$2:$Z$2,0),0),0)</f>
        <v>0</v>
      </c>
      <c r="N613" s="32">
        <f>IFERROR(VLOOKUP(C613,PlayerStats!$B$1:$Z$999,MATCH("xG",PlayerStats!$B$2:$Z$2,0),0),0)</f>
        <v>0</v>
      </c>
      <c r="O613" s="32">
        <f>IFERROR(VLOOKUP(D613,PlayerStats!$B$1:$Z$999,MATCH("xG",PlayerStats!$B$2:$Z$2,0),0),0)</f>
        <v>0</v>
      </c>
      <c r="P613" s="40">
        <f t="shared" si="37"/>
        <v>0</v>
      </c>
      <c r="Q613" s="32">
        <f>IFERROR(VLOOKUP(A613,PlayerStats!$B$1:$Z$999,MATCH("xAG",PlayerStats!$B$2:$Z$2,0),0),0)</f>
        <v>0</v>
      </c>
      <c r="R613" s="32">
        <f>IFERROR(VLOOKUP(B613,PlayerStats!$B$1:$Z$999,MATCH("xAG",PlayerStats!$B$2:$Z$2,0),0),0)</f>
        <v>0</v>
      </c>
      <c r="S613" s="32">
        <f>IFERROR(VLOOKUP(C613,PlayerStats!$B$1:$Z$999,MATCH("xAG",PlayerStats!$B$2:$Z$2,0),0),0)</f>
        <v>0</v>
      </c>
      <c r="T613" s="32">
        <f>IFERROR(VLOOKUP(D613,PlayerStats!$B$1:$Z$999,MATCH("xAG",PlayerStats!$B$2:$Z$2,0),0),0)</f>
        <v>0</v>
      </c>
      <c r="U613" s="40">
        <f t="shared" si="38"/>
        <v>0</v>
      </c>
      <c r="V613" s="42" t="str">
        <f t="shared" si="39"/>
        <v/>
      </c>
      <c r="X613" s="43" t="str">
        <f>API!M613&amp;" "&amp;API!V613</f>
        <v>Jarrod Bowen</v>
      </c>
      <c r="Y613" s="43">
        <f>API!AC613</f>
        <v>9</v>
      </c>
    </row>
    <row r="614" spans="1:25">
      <c r="A614" s="32" t="str">
        <f>IF([1]FINAL!A614=0,"",[1]FINAL!A614)</f>
        <v/>
      </c>
      <c r="B614" s="32" t="str">
        <f>IF([1]FINAL!B614=0,"",[1]FINAL!B614)</f>
        <v/>
      </c>
      <c r="C614" s="32" t="str">
        <f>IF([1]FINAL!C614=0,"",[1]FINAL!C614)</f>
        <v/>
      </c>
      <c r="D614" s="32" t="str">
        <f>IF([1]FINAL!D614=0,"",[1]FINAL!D614)</f>
        <v/>
      </c>
      <c r="E614" s="43">
        <f>[1]FINAL!M614</f>
        <v>0</v>
      </c>
      <c r="F614" s="44" t="str">
        <f>IFERROR(VLOOKUP($E614,Table2!$B$1:$C$21,MATCH("MP",Table2!$B$1:$C$1,0),0),"")</f>
        <v/>
      </c>
      <c r="G614" s="33">
        <f>IFERROR(VLOOKUP(A614,PlayingTime!$B$1:$Z$999,MATCH("Min",PlayingTime!$B$2:$Z$2,0),0),0)</f>
        <v>0</v>
      </c>
      <c r="H614" s="33">
        <f>IFERROR(VLOOKUP(B614,PlayingTime!$B$1:$Z$999,MATCH("Min",PlayingTime!$B$2:$Z$2,0),0),0)</f>
        <v>0</v>
      </c>
      <c r="I614" s="33">
        <f>IFERROR(VLOOKUP(C614,PlayingTime!$B$1:$Z$999,MATCH("Min",PlayingTime!$B$2:$Z$2,0),0),0)</f>
        <v>0</v>
      </c>
      <c r="J614" s="33">
        <f>IFERROR(VLOOKUP(D614,PlayingTime!$B$1:$Z$999,MATCH("Min",PlayingTime!$B$2:$Z$2,0),0),0)</f>
        <v>0</v>
      </c>
      <c r="K614" s="38">
        <f t="shared" si="36"/>
        <v>0</v>
      </c>
      <c r="L614" s="32">
        <f>IFERROR(VLOOKUP(A614,PlayerStats!$B$1:$Z$999,MATCH("xG",PlayerStats!$B$2:$Z$2,0),0),0)</f>
        <v>0</v>
      </c>
      <c r="M614" s="32">
        <f>IFERROR(VLOOKUP(B614,PlayerStats!$B$1:$Z$999,MATCH("xG",PlayerStats!$B$2:$Z$2,0),0),0)</f>
        <v>0</v>
      </c>
      <c r="N614" s="32">
        <f>IFERROR(VLOOKUP(C614,PlayerStats!$B$1:$Z$999,MATCH("xG",PlayerStats!$B$2:$Z$2,0),0),0)</f>
        <v>0</v>
      </c>
      <c r="O614" s="32">
        <f>IFERROR(VLOOKUP(D614,PlayerStats!$B$1:$Z$999,MATCH("xG",PlayerStats!$B$2:$Z$2,0),0),0)</f>
        <v>0</v>
      </c>
      <c r="P614" s="40">
        <f t="shared" si="37"/>
        <v>0</v>
      </c>
      <c r="Q614" s="32">
        <f>IFERROR(VLOOKUP(A614,PlayerStats!$B$1:$Z$999,MATCH("xAG",PlayerStats!$B$2:$Z$2,0),0),0)</f>
        <v>0</v>
      </c>
      <c r="R614" s="32">
        <f>IFERROR(VLOOKUP(B614,PlayerStats!$B$1:$Z$999,MATCH("xAG",PlayerStats!$B$2:$Z$2,0),0),0)</f>
        <v>0</v>
      </c>
      <c r="S614" s="32">
        <f>IFERROR(VLOOKUP(C614,PlayerStats!$B$1:$Z$999,MATCH("xAG",PlayerStats!$B$2:$Z$2,0),0),0)</f>
        <v>0</v>
      </c>
      <c r="T614" s="32">
        <f>IFERROR(VLOOKUP(D614,PlayerStats!$B$1:$Z$999,MATCH("xAG",PlayerStats!$B$2:$Z$2,0),0),0)</f>
        <v>0</v>
      </c>
      <c r="U614" s="40">
        <f t="shared" si="38"/>
        <v>0</v>
      </c>
      <c r="V614" s="42" t="str">
        <f t="shared" si="39"/>
        <v/>
      </c>
      <c r="X614" s="43" t="str">
        <f>API!M614&amp;" "&amp;API!V614</f>
        <v>Maxwel Cornet</v>
      </c>
      <c r="Y614" s="43">
        <f>API!AC614</f>
        <v>1</v>
      </c>
    </row>
    <row r="615" spans="1:25">
      <c r="A615" s="32" t="str">
        <f>IF([1]FINAL!A615=0,"",[1]FINAL!A615)</f>
        <v/>
      </c>
      <c r="B615" s="32" t="str">
        <f>IF([1]FINAL!B615=0,"",[1]FINAL!B615)</f>
        <v/>
      </c>
      <c r="C615" s="32" t="str">
        <f>IF([1]FINAL!C615=0,"",[1]FINAL!C615)</f>
        <v/>
      </c>
      <c r="D615" s="32" t="str">
        <f>IF([1]FINAL!D615=0,"",[1]FINAL!D615)</f>
        <v/>
      </c>
      <c r="E615" s="43">
        <f>[1]FINAL!M615</f>
        <v>0</v>
      </c>
      <c r="F615" s="44" t="str">
        <f>IFERROR(VLOOKUP($E615,Table2!$B$1:$C$21,MATCH("MP",Table2!$B$1:$C$1,0),0),"")</f>
        <v/>
      </c>
      <c r="G615" s="33">
        <f>IFERROR(VLOOKUP(A615,PlayingTime!$B$1:$Z$999,MATCH("Min",PlayingTime!$B$2:$Z$2,0),0),0)</f>
        <v>0</v>
      </c>
      <c r="H615" s="33">
        <f>IFERROR(VLOOKUP(B615,PlayingTime!$B$1:$Z$999,MATCH("Min",PlayingTime!$B$2:$Z$2,0),0),0)</f>
        <v>0</v>
      </c>
      <c r="I615" s="33">
        <f>IFERROR(VLOOKUP(C615,PlayingTime!$B$1:$Z$999,MATCH("Min",PlayingTime!$B$2:$Z$2,0),0),0)</f>
        <v>0</v>
      </c>
      <c r="J615" s="33">
        <f>IFERROR(VLOOKUP(D615,PlayingTime!$B$1:$Z$999,MATCH("Min",PlayingTime!$B$2:$Z$2,0),0),0)</f>
        <v>0</v>
      </c>
      <c r="K615" s="38">
        <f t="shared" si="36"/>
        <v>0</v>
      </c>
      <c r="L615" s="32">
        <f>IFERROR(VLOOKUP(A615,PlayerStats!$B$1:$Z$999,MATCH("xG",PlayerStats!$B$2:$Z$2,0),0),0)</f>
        <v>0</v>
      </c>
      <c r="M615" s="32">
        <f>IFERROR(VLOOKUP(B615,PlayerStats!$B$1:$Z$999,MATCH("xG",PlayerStats!$B$2:$Z$2,0),0),0)</f>
        <v>0</v>
      </c>
      <c r="N615" s="32">
        <f>IFERROR(VLOOKUP(C615,PlayerStats!$B$1:$Z$999,MATCH("xG",PlayerStats!$B$2:$Z$2,0),0),0)</f>
        <v>0</v>
      </c>
      <c r="O615" s="32">
        <f>IFERROR(VLOOKUP(D615,PlayerStats!$B$1:$Z$999,MATCH("xG",PlayerStats!$B$2:$Z$2,0),0),0)</f>
        <v>0</v>
      </c>
      <c r="P615" s="40">
        <f t="shared" si="37"/>
        <v>0</v>
      </c>
      <c r="Q615" s="32">
        <f>IFERROR(VLOOKUP(A615,PlayerStats!$B$1:$Z$999,MATCH("xAG",PlayerStats!$B$2:$Z$2,0),0),0)</f>
        <v>0</v>
      </c>
      <c r="R615" s="32">
        <f>IFERROR(VLOOKUP(B615,PlayerStats!$B$1:$Z$999,MATCH("xAG",PlayerStats!$B$2:$Z$2,0),0),0)</f>
        <v>0</v>
      </c>
      <c r="S615" s="32">
        <f>IFERROR(VLOOKUP(C615,PlayerStats!$B$1:$Z$999,MATCH("xAG",PlayerStats!$B$2:$Z$2,0),0),0)</f>
        <v>0</v>
      </c>
      <c r="T615" s="32">
        <f>IFERROR(VLOOKUP(D615,PlayerStats!$B$1:$Z$999,MATCH("xAG",PlayerStats!$B$2:$Z$2,0),0),0)</f>
        <v>0</v>
      </c>
      <c r="U615" s="40">
        <f t="shared" si="38"/>
        <v>0</v>
      </c>
      <c r="V615" s="42" t="str">
        <f t="shared" si="39"/>
        <v/>
      </c>
      <c r="X615" s="43" t="str">
        <f>API!M615&amp;" "&amp;API!V615</f>
        <v>Vladimír Coufal</v>
      </c>
      <c r="Y615" s="43">
        <f>API!AC615</f>
        <v>2</v>
      </c>
    </row>
    <row r="616" spans="1:25">
      <c r="A616" s="32" t="str">
        <f>IF([1]FINAL!A616=0,"",[1]FINAL!A616)</f>
        <v/>
      </c>
      <c r="B616" s="32" t="str">
        <f>IF([1]FINAL!B616=0,"",[1]FINAL!B616)</f>
        <v/>
      </c>
      <c r="C616" s="32" t="str">
        <f>IF([1]FINAL!C616=0,"",[1]FINAL!C616)</f>
        <v/>
      </c>
      <c r="D616" s="32" t="str">
        <f>IF([1]FINAL!D616=0,"",[1]FINAL!D616)</f>
        <v/>
      </c>
      <c r="E616" s="43">
        <f>[1]FINAL!M616</f>
        <v>0</v>
      </c>
      <c r="F616" s="44" t="str">
        <f>IFERROR(VLOOKUP($E616,Table2!$B$1:$C$21,MATCH("MP",Table2!$B$1:$C$1,0),0),"")</f>
        <v/>
      </c>
      <c r="G616" s="33">
        <f>IFERROR(VLOOKUP(A616,PlayingTime!$B$1:$Z$999,MATCH("Min",PlayingTime!$B$2:$Z$2,0),0),0)</f>
        <v>0</v>
      </c>
      <c r="H616" s="33">
        <f>IFERROR(VLOOKUP(B616,PlayingTime!$B$1:$Z$999,MATCH("Min",PlayingTime!$B$2:$Z$2,0),0),0)</f>
        <v>0</v>
      </c>
      <c r="I616" s="33">
        <f>IFERROR(VLOOKUP(C616,PlayingTime!$B$1:$Z$999,MATCH("Min",PlayingTime!$B$2:$Z$2,0),0),0)</f>
        <v>0</v>
      </c>
      <c r="J616" s="33">
        <f>IFERROR(VLOOKUP(D616,PlayingTime!$B$1:$Z$999,MATCH("Min",PlayingTime!$B$2:$Z$2,0),0),0)</f>
        <v>0</v>
      </c>
      <c r="K616" s="38">
        <f t="shared" si="36"/>
        <v>0</v>
      </c>
      <c r="L616" s="32">
        <f>IFERROR(VLOOKUP(A616,PlayerStats!$B$1:$Z$999,MATCH("xG",PlayerStats!$B$2:$Z$2,0),0),0)</f>
        <v>0</v>
      </c>
      <c r="M616" s="32">
        <f>IFERROR(VLOOKUP(B616,PlayerStats!$B$1:$Z$999,MATCH("xG",PlayerStats!$B$2:$Z$2,0),0),0)</f>
        <v>0</v>
      </c>
      <c r="N616" s="32">
        <f>IFERROR(VLOOKUP(C616,PlayerStats!$B$1:$Z$999,MATCH("xG",PlayerStats!$B$2:$Z$2,0),0),0)</f>
        <v>0</v>
      </c>
      <c r="O616" s="32">
        <f>IFERROR(VLOOKUP(D616,PlayerStats!$B$1:$Z$999,MATCH("xG",PlayerStats!$B$2:$Z$2,0),0),0)</f>
        <v>0</v>
      </c>
      <c r="P616" s="40">
        <f t="shared" si="37"/>
        <v>0</v>
      </c>
      <c r="Q616" s="32">
        <f>IFERROR(VLOOKUP(A616,PlayerStats!$B$1:$Z$999,MATCH("xAG",PlayerStats!$B$2:$Z$2,0),0),0)</f>
        <v>0</v>
      </c>
      <c r="R616" s="32">
        <f>IFERROR(VLOOKUP(B616,PlayerStats!$B$1:$Z$999,MATCH("xAG",PlayerStats!$B$2:$Z$2,0),0),0)</f>
        <v>0</v>
      </c>
      <c r="S616" s="32">
        <f>IFERROR(VLOOKUP(C616,PlayerStats!$B$1:$Z$999,MATCH("xAG",PlayerStats!$B$2:$Z$2,0),0),0)</f>
        <v>0</v>
      </c>
      <c r="T616" s="32">
        <f>IFERROR(VLOOKUP(D616,PlayerStats!$B$1:$Z$999,MATCH("xAG",PlayerStats!$B$2:$Z$2,0),0),0)</f>
        <v>0</v>
      </c>
      <c r="U616" s="40">
        <f t="shared" si="38"/>
        <v>0</v>
      </c>
      <c r="V616" s="42" t="str">
        <f t="shared" si="39"/>
        <v/>
      </c>
      <c r="X616" s="43" t="str">
        <f>API!M616&amp;" "&amp;API!V616</f>
        <v>Conor Coventry</v>
      </c>
      <c r="Y616" s="43">
        <f>API!AC616</f>
        <v>0</v>
      </c>
    </row>
    <row r="617" spans="1:25">
      <c r="A617" s="32" t="str">
        <f>IF([1]FINAL!A617=0,"",[1]FINAL!A617)</f>
        <v/>
      </c>
      <c r="B617" s="32" t="str">
        <f>IF([1]FINAL!B617=0,"",[1]FINAL!B617)</f>
        <v/>
      </c>
      <c r="C617" s="32" t="str">
        <f>IF([1]FINAL!C617=0,"",[1]FINAL!C617)</f>
        <v/>
      </c>
      <c r="D617" s="32" t="str">
        <f>IF([1]FINAL!D617=0,"",[1]FINAL!D617)</f>
        <v/>
      </c>
      <c r="E617" s="43">
        <f>[1]FINAL!M617</f>
        <v>0</v>
      </c>
      <c r="F617" s="44" t="str">
        <f>IFERROR(VLOOKUP($E617,Table2!$B$1:$C$21,MATCH("MP",Table2!$B$1:$C$1,0),0),"")</f>
        <v/>
      </c>
      <c r="G617" s="33">
        <f>IFERROR(VLOOKUP(A617,PlayingTime!$B$1:$Z$999,MATCH("Min",PlayingTime!$B$2:$Z$2,0),0),0)</f>
        <v>0</v>
      </c>
      <c r="H617" s="33">
        <f>IFERROR(VLOOKUP(B617,PlayingTime!$B$1:$Z$999,MATCH("Min",PlayingTime!$B$2:$Z$2,0),0),0)</f>
        <v>0</v>
      </c>
      <c r="I617" s="33">
        <f>IFERROR(VLOOKUP(C617,PlayingTime!$B$1:$Z$999,MATCH("Min",PlayingTime!$B$2:$Z$2,0),0),0)</f>
        <v>0</v>
      </c>
      <c r="J617" s="33">
        <f>IFERROR(VLOOKUP(D617,PlayingTime!$B$1:$Z$999,MATCH("Min",PlayingTime!$B$2:$Z$2,0),0),0)</f>
        <v>0</v>
      </c>
      <c r="K617" s="38">
        <f t="shared" si="36"/>
        <v>0</v>
      </c>
      <c r="L617" s="32">
        <f>IFERROR(VLOOKUP(A617,PlayerStats!$B$1:$Z$999,MATCH("xG",PlayerStats!$B$2:$Z$2,0),0),0)</f>
        <v>0</v>
      </c>
      <c r="M617" s="32">
        <f>IFERROR(VLOOKUP(B617,PlayerStats!$B$1:$Z$999,MATCH("xG",PlayerStats!$B$2:$Z$2,0),0),0)</f>
        <v>0</v>
      </c>
      <c r="N617" s="32">
        <f>IFERROR(VLOOKUP(C617,PlayerStats!$B$1:$Z$999,MATCH("xG",PlayerStats!$B$2:$Z$2,0),0),0)</f>
        <v>0</v>
      </c>
      <c r="O617" s="32">
        <f>IFERROR(VLOOKUP(D617,PlayerStats!$B$1:$Z$999,MATCH("xG",PlayerStats!$B$2:$Z$2,0),0),0)</f>
        <v>0</v>
      </c>
      <c r="P617" s="40">
        <f t="shared" si="37"/>
        <v>0</v>
      </c>
      <c r="Q617" s="32">
        <f>IFERROR(VLOOKUP(A617,PlayerStats!$B$1:$Z$999,MATCH("xAG",PlayerStats!$B$2:$Z$2,0),0),0)</f>
        <v>0</v>
      </c>
      <c r="R617" s="32">
        <f>IFERROR(VLOOKUP(B617,PlayerStats!$B$1:$Z$999,MATCH("xAG",PlayerStats!$B$2:$Z$2,0),0),0)</f>
        <v>0</v>
      </c>
      <c r="S617" s="32">
        <f>IFERROR(VLOOKUP(C617,PlayerStats!$B$1:$Z$999,MATCH("xAG",PlayerStats!$B$2:$Z$2,0),0),0)</f>
        <v>0</v>
      </c>
      <c r="T617" s="32">
        <f>IFERROR(VLOOKUP(D617,PlayerStats!$B$1:$Z$999,MATCH("xAG",PlayerStats!$B$2:$Z$2,0),0),0)</f>
        <v>0</v>
      </c>
      <c r="U617" s="40">
        <f t="shared" si="38"/>
        <v>0</v>
      </c>
      <c r="V617" s="42" t="str">
        <f t="shared" si="39"/>
        <v/>
      </c>
      <c r="X617" s="43" t="str">
        <f>API!M617&amp;" "&amp;API!V617</f>
        <v>Aaron Cresswell</v>
      </c>
      <c r="Y617" s="43">
        <f>API!AC617</f>
        <v>0</v>
      </c>
    </row>
    <row r="618" spans="1:25">
      <c r="A618" s="32" t="str">
        <f>IF([1]FINAL!A618=0,"",[1]FINAL!A618)</f>
        <v/>
      </c>
      <c r="B618" s="32" t="str">
        <f>IF([1]FINAL!B618=0,"",[1]FINAL!B618)</f>
        <v/>
      </c>
      <c r="C618" s="32" t="str">
        <f>IF([1]FINAL!C618=0,"",[1]FINAL!C618)</f>
        <v/>
      </c>
      <c r="D618" s="32" t="str">
        <f>IF([1]FINAL!D618=0,"",[1]FINAL!D618)</f>
        <v/>
      </c>
      <c r="E618" s="43">
        <f>[1]FINAL!M618</f>
        <v>0</v>
      </c>
      <c r="F618" s="44" t="str">
        <f>IFERROR(VLOOKUP($E618,Table2!$B$1:$C$21,MATCH("MP",Table2!$B$1:$C$1,0),0),"")</f>
        <v/>
      </c>
      <c r="G618" s="33">
        <f>IFERROR(VLOOKUP(A618,PlayingTime!$B$1:$Z$999,MATCH("Min",PlayingTime!$B$2:$Z$2,0),0),0)</f>
        <v>0</v>
      </c>
      <c r="H618" s="33">
        <f>IFERROR(VLOOKUP(B618,PlayingTime!$B$1:$Z$999,MATCH("Min",PlayingTime!$B$2:$Z$2,0),0),0)</f>
        <v>0</v>
      </c>
      <c r="I618" s="33">
        <f>IFERROR(VLOOKUP(C618,PlayingTime!$B$1:$Z$999,MATCH("Min",PlayingTime!$B$2:$Z$2,0),0),0)</f>
        <v>0</v>
      </c>
      <c r="J618" s="33">
        <f>IFERROR(VLOOKUP(D618,PlayingTime!$B$1:$Z$999,MATCH("Min",PlayingTime!$B$2:$Z$2,0),0),0)</f>
        <v>0</v>
      </c>
      <c r="K618" s="38">
        <f t="shared" si="36"/>
        <v>0</v>
      </c>
      <c r="L618" s="32">
        <f>IFERROR(VLOOKUP(A618,PlayerStats!$B$1:$Z$999,MATCH("xG",PlayerStats!$B$2:$Z$2,0),0),0)</f>
        <v>0</v>
      </c>
      <c r="M618" s="32">
        <f>IFERROR(VLOOKUP(B618,PlayerStats!$B$1:$Z$999,MATCH("xG",PlayerStats!$B$2:$Z$2,0),0),0)</f>
        <v>0</v>
      </c>
      <c r="N618" s="32">
        <f>IFERROR(VLOOKUP(C618,PlayerStats!$B$1:$Z$999,MATCH("xG",PlayerStats!$B$2:$Z$2,0),0),0)</f>
        <v>0</v>
      </c>
      <c r="O618" s="32">
        <f>IFERROR(VLOOKUP(D618,PlayerStats!$B$1:$Z$999,MATCH("xG",PlayerStats!$B$2:$Z$2,0),0),0)</f>
        <v>0</v>
      </c>
      <c r="P618" s="40">
        <f t="shared" si="37"/>
        <v>0</v>
      </c>
      <c r="Q618" s="32">
        <f>IFERROR(VLOOKUP(A618,PlayerStats!$B$1:$Z$999,MATCH("xAG",PlayerStats!$B$2:$Z$2,0),0),0)</f>
        <v>0</v>
      </c>
      <c r="R618" s="32">
        <f>IFERROR(VLOOKUP(B618,PlayerStats!$B$1:$Z$999,MATCH("xAG",PlayerStats!$B$2:$Z$2,0),0),0)</f>
        <v>0</v>
      </c>
      <c r="S618" s="32">
        <f>IFERROR(VLOOKUP(C618,PlayerStats!$B$1:$Z$999,MATCH("xAG",PlayerStats!$B$2:$Z$2,0),0),0)</f>
        <v>0</v>
      </c>
      <c r="T618" s="32">
        <f>IFERROR(VLOOKUP(D618,PlayerStats!$B$1:$Z$999,MATCH("xAG",PlayerStats!$B$2:$Z$2,0),0),0)</f>
        <v>0</v>
      </c>
      <c r="U618" s="40">
        <f t="shared" si="38"/>
        <v>0</v>
      </c>
      <c r="V618" s="42" t="str">
        <f t="shared" si="39"/>
        <v/>
      </c>
      <c r="X618" s="43" t="str">
        <f>API!M618&amp;" "&amp;API!V618</f>
        <v>Flynn Downes</v>
      </c>
      <c r="Y618" s="43">
        <f>API!AC618</f>
        <v>0</v>
      </c>
    </row>
    <row r="619" spans="1:25">
      <c r="A619" s="32" t="str">
        <f>IF([1]FINAL!A619=0,"",[1]FINAL!A619)</f>
        <v/>
      </c>
      <c r="B619" s="32" t="str">
        <f>IF([1]FINAL!B619=0,"",[1]FINAL!B619)</f>
        <v/>
      </c>
      <c r="C619" s="32" t="str">
        <f>IF([1]FINAL!C619=0,"",[1]FINAL!C619)</f>
        <v/>
      </c>
      <c r="D619" s="32" t="str">
        <f>IF([1]FINAL!D619=0,"",[1]FINAL!D619)</f>
        <v/>
      </c>
      <c r="E619" s="43">
        <f>[1]FINAL!M619</f>
        <v>0</v>
      </c>
      <c r="F619" s="44" t="str">
        <f>IFERROR(VLOOKUP($E619,Table2!$B$1:$C$21,MATCH("MP",Table2!$B$1:$C$1,0),0),"")</f>
        <v/>
      </c>
      <c r="G619" s="33">
        <f>IFERROR(VLOOKUP(A619,PlayingTime!$B$1:$Z$999,MATCH("Min",PlayingTime!$B$2:$Z$2,0),0),0)</f>
        <v>0</v>
      </c>
      <c r="H619" s="33">
        <f>IFERROR(VLOOKUP(B619,PlayingTime!$B$1:$Z$999,MATCH("Min",PlayingTime!$B$2:$Z$2,0),0),0)</f>
        <v>0</v>
      </c>
      <c r="I619" s="33">
        <f>IFERROR(VLOOKUP(C619,PlayingTime!$B$1:$Z$999,MATCH("Min",PlayingTime!$B$2:$Z$2,0),0),0)</f>
        <v>0</v>
      </c>
      <c r="J619" s="33">
        <f>IFERROR(VLOOKUP(D619,PlayingTime!$B$1:$Z$999,MATCH("Min",PlayingTime!$B$2:$Z$2,0),0),0)</f>
        <v>0</v>
      </c>
      <c r="K619" s="38">
        <f t="shared" si="36"/>
        <v>0</v>
      </c>
      <c r="L619" s="32">
        <f>IFERROR(VLOOKUP(A619,PlayerStats!$B$1:$Z$999,MATCH("xG",PlayerStats!$B$2:$Z$2,0),0),0)</f>
        <v>0</v>
      </c>
      <c r="M619" s="32">
        <f>IFERROR(VLOOKUP(B619,PlayerStats!$B$1:$Z$999,MATCH("xG",PlayerStats!$B$2:$Z$2,0),0),0)</f>
        <v>0</v>
      </c>
      <c r="N619" s="32">
        <f>IFERROR(VLOOKUP(C619,PlayerStats!$B$1:$Z$999,MATCH("xG",PlayerStats!$B$2:$Z$2,0),0),0)</f>
        <v>0</v>
      </c>
      <c r="O619" s="32">
        <f>IFERROR(VLOOKUP(D619,PlayerStats!$B$1:$Z$999,MATCH("xG",PlayerStats!$B$2:$Z$2,0),0),0)</f>
        <v>0</v>
      </c>
      <c r="P619" s="40">
        <f t="shared" si="37"/>
        <v>0</v>
      </c>
      <c r="Q619" s="32">
        <f>IFERROR(VLOOKUP(A619,PlayerStats!$B$1:$Z$999,MATCH("xAG",PlayerStats!$B$2:$Z$2,0),0),0)</f>
        <v>0</v>
      </c>
      <c r="R619" s="32">
        <f>IFERROR(VLOOKUP(B619,PlayerStats!$B$1:$Z$999,MATCH("xAG",PlayerStats!$B$2:$Z$2,0),0),0)</f>
        <v>0</v>
      </c>
      <c r="S619" s="32">
        <f>IFERROR(VLOOKUP(C619,PlayerStats!$B$1:$Z$999,MATCH("xAG",PlayerStats!$B$2:$Z$2,0),0),0)</f>
        <v>0</v>
      </c>
      <c r="T619" s="32">
        <f>IFERROR(VLOOKUP(D619,PlayerStats!$B$1:$Z$999,MATCH("xAG",PlayerStats!$B$2:$Z$2,0),0),0)</f>
        <v>0</v>
      </c>
      <c r="U619" s="40">
        <f t="shared" si="38"/>
        <v>0</v>
      </c>
      <c r="V619" s="42" t="str">
        <f t="shared" si="39"/>
        <v/>
      </c>
      <c r="X619" s="43" t="str">
        <f>API!M619&amp;" "&amp;API!V619</f>
        <v>Emerson Palmieri dos Santos</v>
      </c>
      <c r="Y619" s="43">
        <f>API!AC619</f>
        <v>1</v>
      </c>
    </row>
    <row r="620" spans="1:25">
      <c r="A620" s="32" t="str">
        <f>IF([1]FINAL!A620=0,"",[1]FINAL!A620)</f>
        <v/>
      </c>
      <c r="B620" s="32" t="str">
        <f>IF([1]FINAL!B620=0,"",[1]FINAL!B620)</f>
        <v/>
      </c>
      <c r="C620" s="32" t="str">
        <f>IF([1]FINAL!C620=0,"",[1]FINAL!C620)</f>
        <v/>
      </c>
      <c r="D620" s="32" t="str">
        <f>IF([1]FINAL!D620=0,"",[1]FINAL!D620)</f>
        <v/>
      </c>
      <c r="E620" s="43">
        <f>[1]FINAL!M620</f>
        <v>0</v>
      </c>
      <c r="F620" s="44" t="str">
        <f>IFERROR(VLOOKUP($E620,Table2!$B$1:$C$21,MATCH("MP",Table2!$B$1:$C$1,0),0),"")</f>
        <v/>
      </c>
      <c r="G620" s="33">
        <f>IFERROR(VLOOKUP(A620,PlayingTime!$B$1:$Z$999,MATCH("Min",PlayingTime!$B$2:$Z$2,0),0),0)</f>
        <v>0</v>
      </c>
      <c r="H620" s="33">
        <f>IFERROR(VLOOKUP(B620,PlayingTime!$B$1:$Z$999,MATCH("Min",PlayingTime!$B$2:$Z$2,0),0),0)</f>
        <v>0</v>
      </c>
      <c r="I620" s="33">
        <f>IFERROR(VLOOKUP(C620,PlayingTime!$B$1:$Z$999,MATCH("Min",PlayingTime!$B$2:$Z$2,0),0),0)</f>
        <v>0</v>
      </c>
      <c r="J620" s="33">
        <f>IFERROR(VLOOKUP(D620,PlayingTime!$B$1:$Z$999,MATCH("Min",PlayingTime!$B$2:$Z$2,0),0),0)</f>
        <v>0</v>
      </c>
      <c r="K620" s="38">
        <f t="shared" si="36"/>
        <v>0</v>
      </c>
      <c r="L620" s="32">
        <f>IFERROR(VLOOKUP(A620,PlayerStats!$B$1:$Z$999,MATCH("xG",PlayerStats!$B$2:$Z$2,0),0),0)</f>
        <v>0</v>
      </c>
      <c r="M620" s="32">
        <f>IFERROR(VLOOKUP(B620,PlayerStats!$B$1:$Z$999,MATCH("xG",PlayerStats!$B$2:$Z$2,0),0),0)</f>
        <v>0</v>
      </c>
      <c r="N620" s="32">
        <f>IFERROR(VLOOKUP(C620,PlayerStats!$B$1:$Z$999,MATCH("xG",PlayerStats!$B$2:$Z$2,0),0),0)</f>
        <v>0</v>
      </c>
      <c r="O620" s="32">
        <f>IFERROR(VLOOKUP(D620,PlayerStats!$B$1:$Z$999,MATCH("xG",PlayerStats!$B$2:$Z$2,0),0),0)</f>
        <v>0</v>
      </c>
      <c r="P620" s="40">
        <f t="shared" si="37"/>
        <v>0</v>
      </c>
      <c r="Q620" s="32">
        <f>IFERROR(VLOOKUP(A620,PlayerStats!$B$1:$Z$999,MATCH("xAG",PlayerStats!$B$2:$Z$2,0),0),0)</f>
        <v>0</v>
      </c>
      <c r="R620" s="32">
        <f>IFERROR(VLOOKUP(B620,PlayerStats!$B$1:$Z$999,MATCH("xAG",PlayerStats!$B$2:$Z$2,0),0),0)</f>
        <v>0</v>
      </c>
      <c r="S620" s="32">
        <f>IFERROR(VLOOKUP(C620,PlayerStats!$B$1:$Z$999,MATCH("xAG",PlayerStats!$B$2:$Z$2,0),0),0)</f>
        <v>0</v>
      </c>
      <c r="T620" s="32">
        <f>IFERROR(VLOOKUP(D620,PlayerStats!$B$1:$Z$999,MATCH("xAG",PlayerStats!$B$2:$Z$2,0),0),0)</f>
        <v>0</v>
      </c>
      <c r="U620" s="40">
        <f t="shared" si="38"/>
        <v>0</v>
      </c>
      <c r="V620" s="42" t="str">
        <f t="shared" si="39"/>
        <v/>
      </c>
      <c r="X620" s="43" t="str">
        <f>API!M620&amp;" "&amp;API!V620</f>
        <v>Lukasz Fabianski</v>
      </c>
      <c r="Y620" s="43">
        <f>API!AC620</f>
        <v>0</v>
      </c>
    </row>
    <row r="621" spans="1:25">
      <c r="A621" s="32" t="str">
        <f>IF([1]FINAL!A621=0,"",[1]FINAL!A621)</f>
        <v/>
      </c>
      <c r="B621" s="32" t="str">
        <f>IF([1]FINAL!B621=0,"",[1]FINAL!B621)</f>
        <v/>
      </c>
      <c r="C621" s="32" t="str">
        <f>IF([1]FINAL!C621=0,"",[1]FINAL!C621)</f>
        <v/>
      </c>
      <c r="D621" s="32" t="str">
        <f>IF([1]FINAL!D621=0,"",[1]FINAL!D621)</f>
        <v/>
      </c>
      <c r="E621" s="43">
        <f>[1]FINAL!M621</f>
        <v>0</v>
      </c>
      <c r="F621" s="44" t="str">
        <f>IFERROR(VLOOKUP($E621,Table2!$B$1:$C$21,MATCH("MP",Table2!$B$1:$C$1,0),0),"")</f>
        <v/>
      </c>
      <c r="G621" s="33">
        <f>IFERROR(VLOOKUP(A621,PlayingTime!$B$1:$Z$999,MATCH("Min",PlayingTime!$B$2:$Z$2,0),0),0)</f>
        <v>0</v>
      </c>
      <c r="H621" s="33">
        <f>IFERROR(VLOOKUP(B621,PlayingTime!$B$1:$Z$999,MATCH("Min",PlayingTime!$B$2:$Z$2,0),0),0)</f>
        <v>0</v>
      </c>
      <c r="I621" s="33">
        <f>IFERROR(VLOOKUP(C621,PlayingTime!$B$1:$Z$999,MATCH("Min",PlayingTime!$B$2:$Z$2,0),0),0)</f>
        <v>0</v>
      </c>
      <c r="J621" s="33">
        <f>IFERROR(VLOOKUP(D621,PlayingTime!$B$1:$Z$999,MATCH("Min",PlayingTime!$B$2:$Z$2,0),0),0)</f>
        <v>0</v>
      </c>
      <c r="K621" s="38">
        <f t="shared" si="36"/>
        <v>0</v>
      </c>
      <c r="L621" s="32">
        <f>IFERROR(VLOOKUP(A621,PlayerStats!$B$1:$Z$999,MATCH("xG",PlayerStats!$B$2:$Z$2,0),0),0)</f>
        <v>0</v>
      </c>
      <c r="M621" s="32">
        <f>IFERROR(VLOOKUP(B621,PlayerStats!$B$1:$Z$999,MATCH("xG",PlayerStats!$B$2:$Z$2,0),0),0)</f>
        <v>0</v>
      </c>
      <c r="N621" s="32">
        <f>IFERROR(VLOOKUP(C621,PlayerStats!$B$1:$Z$999,MATCH("xG",PlayerStats!$B$2:$Z$2,0),0),0)</f>
        <v>0</v>
      </c>
      <c r="O621" s="32">
        <f>IFERROR(VLOOKUP(D621,PlayerStats!$B$1:$Z$999,MATCH("xG",PlayerStats!$B$2:$Z$2,0),0),0)</f>
        <v>0</v>
      </c>
      <c r="P621" s="40">
        <f t="shared" si="37"/>
        <v>0</v>
      </c>
      <c r="Q621" s="32">
        <f>IFERROR(VLOOKUP(A621,PlayerStats!$B$1:$Z$999,MATCH("xAG",PlayerStats!$B$2:$Z$2,0),0),0)</f>
        <v>0</v>
      </c>
      <c r="R621" s="32">
        <f>IFERROR(VLOOKUP(B621,PlayerStats!$B$1:$Z$999,MATCH("xAG",PlayerStats!$B$2:$Z$2,0),0),0)</f>
        <v>0</v>
      </c>
      <c r="S621" s="32">
        <f>IFERROR(VLOOKUP(C621,PlayerStats!$B$1:$Z$999,MATCH("xAG",PlayerStats!$B$2:$Z$2,0),0),0)</f>
        <v>0</v>
      </c>
      <c r="T621" s="32">
        <f>IFERROR(VLOOKUP(D621,PlayerStats!$B$1:$Z$999,MATCH("xAG",PlayerStats!$B$2:$Z$2,0),0),0)</f>
        <v>0</v>
      </c>
      <c r="U621" s="40">
        <f t="shared" si="38"/>
        <v>0</v>
      </c>
      <c r="V621" s="42" t="str">
        <f t="shared" si="39"/>
        <v/>
      </c>
      <c r="X621" s="43" t="str">
        <f>API!M621&amp;" "&amp;API!V621</f>
        <v>Pablo Fornals Malla</v>
      </c>
      <c r="Y621" s="43">
        <f>API!AC621</f>
        <v>2</v>
      </c>
    </row>
    <row r="622" spans="1:25">
      <c r="A622" s="32" t="str">
        <f>IF([1]FINAL!A622=0,"",[1]FINAL!A622)</f>
        <v/>
      </c>
      <c r="B622" s="32" t="str">
        <f>IF([1]FINAL!B622=0,"",[1]FINAL!B622)</f>
        <v/>
      </c>
      <c r="C622" s="32" t="str">
        <f>IF([1]FINAL!C622=0,"",[1]FINAL!C622)</f>
        <v/>
      </c>
      <c r="D622" s="32" t="str">
        <f>IF([1]FINAL!D622=0,"",[1]FINAL!D622)</f>
        <v/>
      </c>
      <c r="E622" s="43">
        <f>[1]FINAL!M622</f>
        <v>0</v>
      </c>
      <c r="F622" s="44" t="str">
        <f>IFERROR(VLOOKUP($E622,Table2!$B$1:$C$21,MATCH("MP",Table2!$B$1:$C$1,0),0),"")</f>
        <v/>
      </c>
      <c r="G622" s="33">
        <f>IFERROR(VLOOKUP(A622,PlayingTime!$B$1:$Z$999,MATCH("Min",PlayingTime!$B$2:$Z$2,0),0),0)</f>
        <v>0</v>
      </c>
      <c r="H622" s="33">
        <f>IFERROR(VLOOKUP(B622,PlayingTime!$B$1:$Z$999,MATCH("Min",PlayingTime!$B$2:$Z$2,0),0),0)</f>
        <v>0</v>
      </c>
      <c r="I622" s="33">
        <f>IFERROR(VLOOKUP(C622,PlayingTime!$B$1:$Z$999,MATCH("Min",PlayingTime!$B$2:$Z$2,0),0),0)</f>
        <v>0</v>
      </c>
      <c r="J622" s="33">
        <f>IFERROR(VLOOKUP(D622,PlayingTime!$B$1:$Z$999,MATCH("Min",PlayingTime!$B$2:$Z$2,0),0),0)</f>
        <v>0</v>
      </c>
      <c r="K622" s="38">
        <f t="shared" si="36"/>
        <v>0</v>
      </c>
      <c r="L622" s="32">
        <f>IFERROR(VLOOKUP(A622,PlayerStats!$B$1:$Z$999,MATCH("xG",PlayerStats!$B$2:$Z$2,0),0),0)</f>
        <v>0</v>
      </c>
      <c r="M622" s="32">
        <f>IFERROR(VLOOKUP(B622,PlayerStats!$B$1:$Z$999,MATCH("xG",PlayerStats!$B$2:$Z$2,0),0),0)</f>
        <v>0</v>
      </c>
      <c r="N622" s="32">
        <f>IFERROR(VLOOKUP(C622,PlayerStats!$B$1:$Z$999,MATCH("xG",PlayerStats!$B$2:$Z$2,0),0),0)</f>
        <v>0</v>
      </c>
      <c r="O622" s="32">
        <f>IFERROR(VLOOKUP(D622,PlayerStats!$B$1:$Z$999,MATCH("xG",PlayerStats!$B$2:$Z$2,0),0),0)</f>
        <v>0</v>
      </c>
      <c r="P622" s="40">
        <f t="shared" si="37"/>
        <v>0</v>
      </c>
      <c r="Q622" s="32">
        <f>IFERROR(VLOOKUP(A622,PlayerStats!$B$1:$Z$999,MATCH("xAG",PlayerStats!$B$2:$Z$2,0),0),0)</f>
        <v>0</v>
      </c>
      <c r="R622" s="32">
        <f>IFERROR(VLOOKUP(B622,PlayerStats!$B$1:$Z$999,MATCH("xAG",PlayerStats!$B$2:$Z$2,0),0),0)</f>
        <v>0</v>
      </c>
      <c r="S622" s="32">
        <f>IFERROR(VLOOKUP(C622,PlayerStats!$B$1:$Z$999,MATCH("xAG",PlayerStats!$B$2:$Z$2,0),0),0)</f>
        <v>0</v>
      </c>
      <c r="T622" s="32">
        <f>IFERROR(VLOOKUP(D622,PlayerStats!$B$1:$Z$999,MATCH("xAG",PlayerStats!$B$2:$Z$2,0),0),0)</f>
        <v>0</v>
      </c>
      <c r="U622" s="40">
        <f t="shared" si="38"/>
        <v>0</v>
      </c>
      <c r="V622" s="42" t="str">
        <f t="shared" si="39"/>
        <v/>
      </c>
      <c r="X622" s="43" t="str">
        <f>API!M622&amp;" "&amp;API!V622</f>
        <v>Danny Ings</v>
      </c>
      <c r="Y622" s="43">
        <f>API!AC622</f>
        <v>1</v>
      </c>
    </row>
    <row r="623" spans="1:25">
      <c r="A623" s="32" t="str">
        <f>IF([1]FINAL!A623=0,"",[1]FINAL!A623)</f>
        <v/>
      </c>
      <c r="B623" s="32" t="str">
        <f>IF([1]FINAL!B623=0,"",[1]FINAL!B623)</f>
        <v/>
      </c>
      <c r="C623" s="32" t="str">
        <f>IF([1]FINAL!C623=0,"",[1]FINAL!C623)</f>
        <v/>
      </c>
      <c r="D623" s="32" t="str">
        <f>IF([1]FINAL!D623=0,"",[1]FINAL!D623)</f>
        <v/>
      </c>
      <c r="E623" s="43">
        <f>[1]FINAL!M623</f>
        <v>0</v>
      </c>
      <c r="F623" s="44" t="str">
        <f>IFERROR(VLOOKUP($E623,Table2!$B$1:$C$21,MATCH("MP",Table2!$B$1:$C$1,0),0),"")</f>
        <v/>
      </c>
      <c r="G623" s="33">
        <f>IFERROR(VLOOKUP(A623,PlayingTime!$B$1:$Z$999,MATCH("Min",PlayingTime!$B$2:$Z$2,0),0),0)</f>
        <v>0</v>
      </c>
      <c r="H623" s="33">
        <f>IFERROR(VLOOKUP(B623,PlayingTime!$B$1:$Z$999,MATCH("Min",PlayingTime!$B$2:$Z$2,0),0),0)</f>
        <v>0</v>
      </c>
      <c r="I623" s="33">
        <f>IFERROR(VLOOKUP(C623,PlayingTime!$B$1:$Z$999,MATCH("Min",PlayingTime!$B$2:$Z$2,0),0),0)</f>
        <v>0</v>
      </c>
      <c r="J623" s="33">
        <f>IFERROR(VLOOKUP(D623,PlayingTime!$B$1:$Z$999,MATCH("Min",PlayingTime!$B$2:$Z$2,0),0),0)</f>
        <v>0</v>
      </c>
      <c r="K623" s="38">
        <f t="shared" si="36"/>
        <v>0</v>
      </c>
      <c r="L623" s="32">
        <f>IFERROR(VLOOKUP(A623,PlayerStats!$B$1:$Z$999,MATCH("xG",PlayerStats!$B$2:$Z$2,0),0),0)</f>
        <v>0</v>
      </c>
      <c r="M623" s="32">
        <f>IFERROR(VLOOKUP(B623,PlayerStats!$B$1:$Z$999,MATCH("xG",PlayerStats!$B$2:$Z$2,0),0),0)</f>
        <v>0</v>
      </c>
      <c r="N623" s="32">
        <f>IFERROR(VLOOKUP(C623,PlayerStats!$B$1:$Z$999,MATCH("xG",PlayerStats!$B$2:$Z$2,0),0),0)</f>
        <v>0</v>
      </c>
      <c r="O623" s="32">
        <f>IFERROR(VLOOKUP(D623,PlayerStats!$B$1:$Z$999,MATCH("xG",PlayerStats!$B$2:$Z$2,0),0),0)</f>
        <v>0</v>
      </c>
      <c r="P623" s="40">
        <f t="shared" si="37"/>
        <v>0</v>
      </c>
      <c r="Q623" s="32">
        <f>IFERROR(VLOOKUP(A623,PlayerStats!$B$1:$Z$999,MATCH("xAG",PlayerStats!$B$2:$Z$2,0),0),0)</f>
        <v>0</v>
      </c>
      <c r="R623" s="32">
        <f>IFERROR(VLOOKUP(B623,PlayerStats!$B$1:$Z$999,MATCH("xAG",PlayerStats!$B$2:$Z$2,0),0),0)</f>
        <v>0</v>
      </c>
      <c r="S623" s="32">
        <f>IFERROR(VLOOKUP(C623,PlayerStats!$B$1:$Z$999,MATCH("xAG",PlayerStats!$B$2:$Z$2,0),0),0)</f>
        <v>0</v>
      </c>
      <c r="T623" s="32">
        <f>IFERROR(VLOOKUP(D623,PlayerStats!$B$1:$Z$999,MATCH("xAG",PlayerStats!$B$2:$Z$2,0),0),0)</f>
        <v>0</v>
      </c>
      <c r="U623" s="40">
        <f t="shared" si="38"/>
        <v>0</v>
      </c>
      <c r="V623" s="42" t="str">
        <f t="shared" si="39"/>
        <v/>
      </c>
      <c r="X623" s="43" t="str">
        <f>API!M623&amp;" "&amp;API!V623</f>
        <v>Ben Johnson</v>
      </c>
      <c r="Y623" s="43">
        <f>API!AC623</f>
        <v>0</v>
      </c>
    </row>
    <row r="624" spans="1:25">
      <c r="A624" s="32" t="str">
        <f>IF([1]FINAL!A624=0,"",[1]FINAL!A624)</f>
        <v/>
      </c>
      <c r="B624" s="32" t="str">
        <f>IF([1]FINAL!B624=0,"",[1]FINAL!B624)</f>
        <v/>
      </c>
      <c r="C624" s="32" t="str">
        <f>IF([1]FINAL!C624=0,"",[1]FINAL!C624)</f>
        <v/>
      </c>
      <c r="D624" s="32" t="str">
        <f>IF([1]FINAL!D624=0,"",[1]FINAL!D624)</f>
        <v/>
      </c>
      <c r="E624" s="43">
        <f>[1]FINAL!M624</f>
        <v>0</v>
      </c>
      <c r="F624" s="44" t="str">
        <f>IFERROR(VLOOKUP($E624,Table2!$B$1:$C$21,MATCH("MP",Table2!$B$1:$C$1,0),0),"")</f>
        <v/>
      </c>
      <c r="G624" s="33">
        <f>IFERROR(VLOOKUP(A624,PlayingTime!$B$1:$Z$999,MATCH("Min",PlayingTime!$B$2:$Z$2,0),0),0)</f>
        <v>0</v>
      </c>
      <c r="H624" s="33">
        <f>IFERROR(VLOOKUP(B624,PlayingTime!$B$1:$Z$999,MATCH("Min",PlayingTime!$B$2:$Z$2,0),0),0)</f>
        <v>0</v>
      </c>
      <c r="I624" s="33">
        <f>IFERROR(VLOOKUP(C624,PlayingTime!$B$1:$Z$999,MATCH("Min",PlayingTime!$B$2:$Z$2,0),0),0)</f>
        <v>0</v>
      </c>
      <c r="J624" s="33">
        <f>IFERROR(VLOOKUP(D624,PlayingTime!$B$1:$Z$999,MATCH("Min",PlayingTime!$B$2:$Z$2,0),0),0)</f>
        <v>0</v>
      </c>
      <c r="K624" s="38">
        <f t="shared" si="36"/>
        <v>0</v>
      </c>
      <c r="L624" s="32">
        <f>IFERROR(VLOOKUP(A624,PlayerStats!$B$1:$Z$999,MATCH("xG",PlayerStats!$B$2:$Z$2,0),0),0)</f>
        <v>0</v>
      </c>
      <c r="M624" s="32">
        <f>IFERROR(VLOOKUP(B624,PlayerStats!$B$1:$Z$999,MATCH("xG",PlayerStats!$B$2:$Z$2,0),0),0)</f>
        <v>0</v>
      </c>
      <c r="N624" s="32">
        <f>IFERROR(VLOOKUP(C624,PlayerStats!$B$1:$Z$999,MATCH("xG",PlayerStats!$B$2:$Z$2,0),0),0)</f>
        <v>0</v>
      </c>
      <c r="O624" s="32">
        <f>IFERROR(VLOOKUP(D624,PlayerStats!$B$1:$Z$999,MATCH("xG",PlayerStats!$B$2:$Z$2,0),0),0)</f>
        <v>0</v>
      </c>
      <c r="P624" s="40">
        <f t="shared" si="37"/>
        <v>0</v>
      </c>
      <c r="Q624" s="32">
        <f>IFERROR(VLOOKUP(A624,PlayerStats!$B$1:$Z$999,MATCH("xAG",PlayerStats!$B$2:$Z$2,0),0),0)</f>
        <v>0</v>
      </c>
      <c r="R624" s="32">
        <f>IFERROR(VLOOKUP(B624,PlayerStats!$B$1:$Z$999,MATCH("xAG",PlayerStats!$B$2:$Z$2,0),0),0)</f>
        <v>0</v>
      </c>
      <c r="S624" s="32">
        <f>IFERROR(VLOOKUP(C624,PlayerStats!$B$1:$Z$999,MATCH("xAG",PlayerStats!$B$2:$Z$2,0),0),0)</f>
        <v>0</v>
      </c>
      <c r="T624" s="32">
        <f>IFERROR(VLOOKUP(D624,PlayerStats!$B$1:$Z$999,MATCH("xAG",PlayerStats!$B$2:$Z$2,0),0),0)</f>
        <v>0</v>
      </c>
      <c r="U624" s="40">
        <f t="shared" si="38"/>
        <v>0</v>
      </c>
      <c r="V624" s="42" t="str">
        <f t="shared" si="39"/>
        <v/>
      </c>
      <c r="X624" s="43" t="str">
        <f>API!M624&amp;" "&amp;API!V624</f>
        <v>Thilo Kehrer</v>
      </c>
      <c r="Y624" s="43">
        <f>API!AC624</f>
        <v>1</v>
      </c>
    </row>
    <row r="625" spans="1:25">
      <c r="A625" s="32" t="str">
        <f>IF([1]FINAL!A625=0,"",[1]FINAL!A625)</f>
        <v/>
      </c>
      <c r="B625" s="32" t="str">
        <f>IF([1]FINAL!B625=0,"",[1]FINAL!B625)</f>
        <v/>
      </c>
      <c r="C625" s="32" t="str">
        <f>IF([1]FINAL!C625=0,"",[1]FINAL!C625)</f>
        <v/>
      </c>
      <c r="D625" s="32" t="str">
        <f>IF([1]FINAL!D625=0,"",[1]FINAL!D625)</f>
        <v/>
      </c>
      <c r="E625" s="43">
        <f>[1]FINAL!M625</f>
        <v>0</v>
      </c>
      <c r="F625" s="44" t="str">
        <f>IFERROR(VLOOKUP($E625,Table2!$B$1:$C$21,MATCH("MP",Table2!$B$1:$C$1,0),0),"")</f>
        <v/>
      </c>
      <c r="G625" s="33">
        <f>IFERROR(VLOOKUP(A625,PlayingTime!$B$1:$Z$999,MATCH("Min",PlayingTime!$B$2:$Z$2,0),0),0)</f>
        <v>0</v>
      </c>
      <c r="H625" s="33">
        <f>IFERROR(VLOOKUP(B625,PlayingTime!$B$1:$Z$999,MATCH("Min",PlayingTime!$B$2:$Z$2,0),0),0)</f>
        <v>0</v>
      </c>
      <c r="I625" s="33">
        <f>IFERROR(VLOOKUP(C625,PlayingTime!$B$1:$Z$999,MATCH("Min",PlayingTime!$B$2:$Z$2,0),0),0)</f>
        <v>0</v>
      </c>
      <c r="J625" s="33">
        <f>IFERROR(VLOOKUP(D625,PlayingTime!$B$1:$Z$999,MATCH("Min",PlayingTime!$B$2:$Z$2,0),0),0)</f>
        <v>0</v>
      </c>
      <c r="K625" s="38">
        <f t="shared" si="36"/>
        <v>0</v>
      </c>
      <c r="L625" s="32">
        <f>IFERROR(VLOOKUP(A625,PlayerStats!$B$1:$Z$999,MATCH("xG",PlayerStats!$B$2:$Z$2,0),0),0)</f>
        <v>0</v>
      </c>
      <c r="M625" s="32">
        <f>IFERROR(VLOOKUP(B625,PlayerStats!$B$1:$Z$999,MATCH("xG",PlayerStats!$B$2:$Z$2,0),0),0)</f>
        <v>0</v>
      </c>
      <c r="N625" s="32">
        <f>IFERROR(VLOOKUP(C625,PlayerStats!$B$1:$Z$999,MATCH("xG",PlayerStats!$B$2:$Z$2,0),0),0)</f>
        <v>0</v>
      </c>
      <c r="O625" s="32">
        <f>IFERROR(VLOOKUP(D625,PlayerStats!$B$1:$Z$999,MATCH("xG",PlayerStats!$B$2:$Z$2,0),0),0)</f>
        <v>0</v>
      </c>
      <c r="P625" s="40">
        <f t="shared" si="37"/>
        <v>0</v>
      </c>
      <c r="Q625" s="32">
        <f>IFERROR(VLOOKUP(A625,PlayerStats!$B$1:$Z$999,MATCH("xAG",PlayerStats!$B$2:$Z$2,0),0),0)</f>
        <v>0</v>
      </c>
      <c r="R625" s="32">
        <f>IFERROR(VLOOKUP(B625,PlayerStats!$B$1:$Z$999,MATCH("xAG",PlayerStats!$B$2:$Z$2,0),0),0)</f>
        <v>0</v>
      </c>
      <c r="S625" s="32">
        <f>IFERROR(VLOOKUP(C625,PlayerStats!$B$1:$Z$999,MATCH("xAG",PlayerStats!$B$2:$Z$2,0),0),0)</f>
        <v>0</v>
      </c>
      <c r="T625" s="32">
        <f>IFERROR(VLOOKUP(D625,PlayerStats!$B$1:$Z$999,MATCH("xAG",PlayerStats!$B$2:$Z$2,0),0),0)</f>
        <v>0</v>
      </c>
      <c r="U625" s="40">
        <f t="shared" si="38"/>
        <v>0</v>
      </c>
      <c r="V625" s="42" t="str">
        <f t="shared" si="39"/>
        <v/>
      </c>
      <c r="X625" s="43" t="str">
        <f>API!M625&amp;" "&amp;API!V625</f>
        <v>Divin Mubama</v>
      </c>
      <c r="Y625" s="43">
        <f>API!AC625</f>
        <v>0</v>
      </c>
    </row>
    <row r="626" spans="1:25">
      <c r="A626" s="32" t="str">
        <f>IF([1]FINAL!A626=0,"",[1]FINAL!A626)</f>
        <v/>
      </c>
      <c r="B626" s="32" t="str">
        <f>IF([1]FINAL!B626=0,"",[1]FINAL!B626)</f>
        <v/>
      </c>
      <c r="C626" s="32" t="str">
        <f>IF([1]FINAL!C626=0,"",[1]FINAL!C626)</f>
        <v/>
      </c>
      <c r="D626" s="32" t="str">
        <f>IF([1]FINAL!D626=0,"",[1]FINAL!D626)</f>
        <v/>
      </c>
      <c r="E626" s="43">
        <f>[1]FINAL!M626</f>
        <v>0</v>
      </c>
      <c r="F626" s="44" t="str">
        <f>IFERROR(VLOOKUP($E626,Table2!$B$1:$C$21,MATCH("MP",Table2!$B$1:$C$1,0),0),"")</f>
        <v/>
      </c>
      <c r="G626" s="33">
        <f>IFERROR(VLOOKUP(A626,PlayingTime!$B$1:$Z$999,MATCH("Min",PlayingTime!$B$2:$Z$2,0),0),0)</f>
        <v>0</v>
      </c>
      <c r="H626" s="33">
        <f>IFERROR(VLOOKUP(B626,PlayingTime!$B$1:$Z$999,MATCH("Min",PlayingTime!$B$2:$Z$2,0),0),0)</f>
        <v>0</v>
      </c>
      <c r="I626" s="33">
        <f>IFERROR(VLOOKUP(C626,PlayingTime!$B$1:$Z$999,MATCH("Min",PlayingTime!$B$2:$Z$2,0),0),0)</f>
        <v>0</v>
      </c>
      <c r="J626" s="33">
        <f>IFERROR(VLOOKUP(D626,PlayingTime!$B$1:$Z$999,MATCH("Min",PlayingTime!$B$2:$Z$2,0),0),0)</f>
        <v>0</v>
      </c>
      <c r="K626" s="38">
        <f t="shared" si="36"/>
        <v>0</v>
      </c>
      <c r="L626" s="32">
        <f>IFERROR(VLOOKUP(A626,PlayerStats!$B$1:$Z$999,MATCH("xG",PlayerStats!$B$2:$Z$2,0),0),0)</f>
        <v>0</v>
      </c>
      <c r="M626" s="32">
        <f>IFERROR(VLOOKUP(B626,PlayerStats!$B$1:$Z$999,MATCH("xG",PlayerStats!$B$2:$Z$2,0),0),0)</f>
        <v>0</v>
      </c>
      <c r="N626" s="32">
        <f>IFERROR(VLOOKUP(C626,PlayerStats!$B$1:$Z$999,MATCH("xG",PlayerStats!$B$2:$Z$2,0),0),0)</f>
        <v>0</v>
      </c>
      <c r="O626" s="32">
        <f>IFERROR(VLOOKUP(D626,PlayerStats!$B$1:$Z$999,MATCH("xG",PlayerStats!$B$2:$Z$2,0),0),0)</f>
        <v>0</v>
      </c>
      <c r="P626" s="40">
        <f t="shared" si="37"/>
        <v>0</v>
      </c>
      <c r="Q626" s="32">
        <f>IFERROR(VLOOKUP(A626,PlayerStats!$B$1:$Z$999,MATCH("xAG",PlayerStats!$B$2:$Z$2,0),0),0)</f>
        <v>0</v>
      </c>
      <c r="R626" s="32">
        <f>IFERROR(VLOOKUP(B626,PlayerStats!$B$1:$Z$999,MATCH("xAG",PlayerStats!$B$2:$Z$2,0),0),0)</f>
        <v>0</v>
      </c>
      <c r="S626" s="32">
        <f>IFERROR(VLOOKUP(C626,PlayerStats!$B$1:$Z$999,MATCH("xAG",PlayerStats!$B$2:$Z$2,0),0),0)</f>
        <v>0</v>
      </c>
      <c r="T626" s="32">
        <f>IFERROR(VLOOKUP(D626,PlayerStats!$B$1:$Z$999,MATCH("xAG",PlayerStats!$B$2:$Z$2,0),0),0)</f>
        <v>0</v>
      </c>
      <c r="U626" s="40">
        <f t="shared" si="38"/>
        <v>0</v>
      </c>
      <c r="V626" s="42" t="str">
        <f t="shared" si="39"/>
        <v/>
      </c>
      <c r="X626" s="43" t="str">
        <f>API!M626&amp;" "&amp;API!V626</f>
        <v>Lucas Tolentino Coelho de Lima</v>
      </c>
      <c r="Y626" s="43">
        <f>API!AC626</f>
        <v>1</v>
      </c>
    </row>
    <row r="627" spans="1:25">
      <c r="A627" s="32" t="str">
        <f>IF([1]FINAL!A627=0,"",[1]FINAL!A627)</f>
        <v/>
      </c>
      <c r="B627" s="32" t="str">
        <f>IF([1]FINAL!B627=0,"",[1]FINAL!B627)</f>
        <v/>
      </c>
      <c r="C627" s="32" t="str">
        <f>IF([1]FINAL!C627=0,"",[1]FINAL!C627)</f>
        <v/>
      </c>
      <c r="D627" s="32" t="str">
        <f>IF([1]FINAL!D627=0,"",[1]FINAL!D627)</f>
        <v/>
      </c>
      <c r="E627" s="43">
        <f>[1]FINAL!M627</f>
        <v>0</v>
      </c>
      <c r="F627" s="44" t="str">
        <f>IFERROR(VLOOKUP($E627,Table2!$B$1:$C$21,MATCH("MP",Table2!$B$1:$C$1,0),0),"")</f>
        <v/>
      </c>
      <c r="G627" s="33">
        <f>IFERROR(VLOOKUP(A627,PlayingTime!$B$1:$Z$999,MATCH("Min",PlayingTime!$B$2:$Z$2,0),0),0)</f>
        <v>0</v>
      </c>
      <c r="H627" s="33">
        <f>IFERROR(VLOOKUP(B627,PlayingTime!$B$1:$Z$999,MATCH("Min",PlayingTime!$B$2:$Z$2,0),0),0)</f>
        <v>0</v>
      </c>
      <c r="I627" s="33">
        <f>IFERROR(VLOOKUP(C627,PlayingTime!$B$1:$Z$999,MATCH("Min",PlayingTime!$B$2:$Z$2,0),0),0)</f>
        <v>0</v>
      </c>
      <c r="J627" s="33">
        <f>IFERROR(VLOOKUP(D627,PlayingTime!$B$1:$Z$999,MATCH("Min",PlayingTime!$B$2:$Z$2,0),0),0)</f>
        <v>0</v>
      </c>
      <c r="K627" s="38">
        <f t="shared" si="36"/>
        <v>0</v>
      </c>
      <c r="L627" s="32">
        <f>IFERROR(VLOOKUP(A627,PlayerStats!$B$1:$Z$999,MATCH("xG",PlayerStats!$B$2:$Z$2,0),0),0)</f>
        <v>0</v>
      </c>
      <c r="M627" s="32">
        <f>IFERROR(VLOOKUP(B627,PlayerStats!$B$1:$Z$999,MATCH("xG",PlayerStats!$B$2:$Z$2,0),0),0)</f>
        <v>0</v>
      </c>
      <c r="N627" s="32">
        <f>IFERROR(VLOOKUP(C627,PlayerStats!$B$1:$Z$999,MATCH("xG",PlayerStats!$B$2:$Z$2,0),0),0)</f>
        <v>0</v>
      </c>
      <c r="O627" s="32">
        <f>IFERROR(VLOOKUP(D627,PlayerStats!$B$1:$Z$999,MATCH("xG",PlayerStats!$B$2:$Z$2,0),0),0)</f>
        <v>0</v>
      </c>
      <c r="P627" s="40">
        <f t="shared" si="37"/>
        <v>0</v>
      </c>
      <c r="Q627" s="32">
        <f>IFERROR(VLOOKUP(A627,PlayerStats!$B$1:$Z$999,MATCH("xAG",PlayerStats!$B$2:$Z$2,0),0),0)</f>
        <v>0</v>
      </c>
      <c r="R627" s="32">
        <f>IFERROR(VLOOKUP(B627,PlayerStats!$B$1:$Z$999,MATCH("xAG",PlayerStats!$B$2:$Z$2,0),0),0)</f>
        <v>0</v>
      </c>
      <c r="S627" s="32">
        <f>IFERROR(VLOOKUP(C627,PlayerStats!$B$1:$Z$999,MATCH("xAG",PlayerStats!$B$2:$Z$2,0),0),0)</f>
        <v>0</v>
      </c>
      <c r="T627" s="32">
        <f>IFERROR(VLOOKUP(D627,PlayerStats!$B$1:$Z$999,MATCH("xAG",PlayerStats!$B$2:$Z$2,0),0),0)</f>
        <v>0</v>
      </c>
      <c r="U627" s="40">
        <f t="shared" si="38"/>
        <v>0</v>
      </c>
      <c r="V627" s="42" t="str">
        <f t="shared" si="39"/>
        <v/>
      </c>
      <c r="X627" s="43" t="str">
        <f>API!M627&amp;" "&amp;API!V627</f>
        <v>Gianluca Scamacca</v>
      </c>
      <c r="Y627" s="43">
        <f>API!AC627</f>
        <v>0</v>
      </c>
    </row>
    <row r="628" spans="1:25">
      <c r="A628" s="32" t="str">
        <f>IF([1]FINAL!A628=0,"",[1]FINAL!A628)</f>
        <v/>
      </c>
      <c r="B628" s="32" t="str">
        <f>IF([1]FINAL!B628=0,"",[1]FINAL!B628)</f>
        <v/>
      </c>
      <c r="C628" s="32" t="str">
        <f>IF([1]FINAL!C628=0,"",[1]FINAL!C628)</f>
        <v/>
      </c>
      <c r="D628" s="32" t="str">
        <f>IF([1]FINAL!D628=0,"",[1]FINAL!D628)</f>
        <v/>
      </c>
      <c r="E628" s="43">
        <f>[1]FINAL!M628</f>
        <v>0</v>
      </c>
      <c r="F628" s="44" t="str">
        <f>IFERROR(VLOOKUP($E628,Table2!$B$1:$C$21,MATCH("MP",Table2!$B$1:$C$1,0),0),"")</f>
        <v/>
      </c>
      <c r="G628" s="33">
        <f>IFERROR(VLOOKUP(A628,PlayingTime!$B$1:$Z$999,MATCH("Min",PlayingTime!$B$2:$Z$2,0),0),0)</f>
        <v>0</v>
      </c>
      <c r="H628" s="33">
        <f>IFERROR(VLOOKUP(B628,PlayingTime!$B$1:$Z$999,MATCH("Min",PlayingTime!$B$2:$Z$2,0),0),0)</f>
        <v>0</v>
      </c>
      <c r="I628" s="33">
        <f>IFERROR(VLOOKUP(C628,PlayingTime!$B$1:$Z$999,MATCH("Min",PlayingTime!$B$2:$Z$2,0),0),0)</f>
        <v>0</v>
      </c>
      <c r="J628" s="33">
        <f>IFERROR(VLOOKUP(D628,PlayingTime!$B$1:$Z$999,MATCH("Min",PlayingTime!$B$2:$Z$2,0),0),0)</f>
        <v>0</v>
      </c>
      <c r="K628" s="38">
        <f t="shared" si="36"/>
        <v>0</v>
      </c>
      <c r="L628" s="32">
        <f>IFERROR(VLOOKUP(A628,PlayerStats!$B$1:$Z$999,MATCH("xG",PlayerStats!$B$2:$Z$2,0),0),0)</f>
        <v>0</v>
      </c>
      <c r="M628" s="32">
        <f>IFERROR(VLOOKUP(B628,PlayerStats!$B$1:$Z$999,MATCH("xG",PlayerStats!$B$2:$Z$2,0),0),0)</f>
        <v>0</v>
      </c>
      <c r="N628" s="32">
        <f>IFERROR(VLOOKUP(C628,PlayerStats!$B$1:$Z$999,MATCH("xG",PlayerStats!$B$2:$Z$2,0),0),0)</f>
        <v>0</v>
      </c>
      <c r="O628" s="32">
        <f>IFERROR(VLOOKUP(D628,PlayerStats!$B$1:$Z$999,MATCH("xG",PlayerStats!$B$2:$Z$2,0),0),0)</f>
        <v>0</v>
      </c>
      <c r="P628" s="40">
        <f t="shared" si="37"/>
        <v>0</v>
      </c>
      <c r="Q628" s="32">
        <f>IFERROR(VLOOKUP(A628,PlayerStats!$B$1:$Z$999,MATCH("xAG",PlayerStats!$B$2:$Z$2,0),0),0)</f>
        <v>0</v>
      </c>
      <c r="R628" s="32">
        <f>IFERROR(VLOOKUP(B628,PlayerStats!$B$1:$Z$999,MATCH("xAG",PlayerStats!$B$2:$Z$2,0),0),0)</f>
        <v>0</v>
      </c>
      <c r="S628" s="32">
        <f>IFERROR(VLOOKUP(C628,PlayerStats!$B$1:$Z$999,MATCH("xAG",PlayerStats!$B$2:$Z$2,0),0),0)</f>
        <v>0</v>
      </c>
      <c r="T628" s="32">
        <f>IFERROR(VLOOKUP(D628,PlayerStats!$B$1:$Z$999,MATCH("xAG",PlayerStats!$B$2:$Z$2,0),0),0)</f>
        <v>0</v>
      </c>
      <c r="U628" s="40">
        <f t="shared" si="38"/>
        <v>0</v>
      </c>
      <c r="V628" s="42" t="str">
        <f t="shared" si="39"/>
        <v/>
      </c>
      <c r="X628" s="43" t="str">
        <f>API!M628&amp;" "&amp;API!V628</f>
        <v>Tomáš Souček</v>
      </c>
      <c r="Y628" s="43">
        <f>API!AC628</f>
        <v>7</v>
      </c>
    </row>
    <row r="629" spans="1:25">
      <c r="A629" s="32" t="str">
        <f>IF([1]FINAL!A629=0,"",[1]FINAL!A629)</f>
        <v/>
      </c>
      <c r="B629" s="32" t="str">
        <f>IF([1]FINAL!B629=0,"",[1]FINAL!B629)</f>
        <v/>
      </c>
      <c r="C629" s="32" t="str">
        <f>IF([1]FINAL!C629=0,"",[1]FINAL!C629)</f>
        <v/>
      </c>
      <c r="D629" s="32" t="str">
        <f>IF([1]FINAL!D629=0,"",[1]FINAL!D629)</f>
        <v/>
      </c>
      <c r="E629" s="43">
        <f>[1]FINAL!M629</f>
        <v>0</v>
      </c>
      <c r="F629" s="44" t="str">
        <f>IFERROR(VLOOKUP($E629,Table2!$B$1:$C$21,MATCH("MP",Table2!$B$1:$C$1,0),0),"")</f>
        <v/>
      </c>
      <c r="G629" s="33">
        <f>IFERROR(VLOOKUP(A629,PlayingTime!$B$1:$Z$999,MATCH("Min",PlayingTime!$B$2:$Z$2,0),0),0)</f>
        <v>0</v>
      </c>
      <c r="H629" s="33">
        <f>IFERROR(VLOOKUP(B629,PlayingTime!$B$1:$Z$999,MATCH("Min",PlayingTime!$B$2:$Z$2,0),0),0)</f>
        <v>0</v>
      </c>
      <c r="I629" s="33">
        <f>IFERROR(VLOOKUP(C629,PlayingTime!$B$1:$Z$999,MATCH("Min",PlayingTime!$B$2:$Z$2,0),0),0)</f>
        <v>0</v>
      </c>
      <c r="J629" s="33">
        <f>IFERROR(VLOOKUP(D629,PlayingTime!$B$1:$Z$999,MATCH("Min",PlayingTime!$B$2:$Z$2,0),0),0)</f>
        <v>0</v>
      </c>
      <c r="K629" s="38">
        <f t="shared" si="36"/>
        <v>0</v>
      </c>
      <c r="L629" s="32">
        <f>IFERROR(VLOOKUP(A629,PlayerStats!$B$1:$Z$999,MATCH("xG",PlayerStats!$B$2:$Z$2,0),0),0)</f>
        <v>0</v>
      </c>
      <c r="M629" s="32">
        <f>IFERROR(VLOOKUP(B629,PlayerStats!$B$1:$Z$999,MATCH("xG",PlayerStats!$B$2:$Z$2,0),0),0)</f>
        <v>0</v>
      </c>
      <c r="N629" s="32">
        <f>IFERROR(VLOOKUP(C629,PlayerStats!$B$1:$Z$999,MATCH("xG",PlayerStats!$B$2:$Z$2,0),0),0)</f>
        <v>0</v>
      </c>
      <c r="O629" s="32">
        <f>IFERROR(VLOOKUP(D629,PlayerStats!$B$1:$Z$999,MATCH("xG",PlayerStats!$B$2:$Z$2,0),0),0)</f>
        <v>0</v>
      </c>
      <c r="P629" s="40">
        <f t="shared" si="37"/>
        <v>0</v>
      </c>
      <c r="Q629" s="32">
        <f>IFERROR(VLOOKUP(A629,PlayerStats!$B$1:$Z$999,MATCH("xAG",PlayerStats!$B$2:$Z$2,0),0),0)</f>
        <v>0</v>
      </c>
      <c r="R629" s="32">
        <f>IFERROR(VLOOKUP(B629,PlayerStats!$B$1:$Z$999,MATCH("xAG",PlayerStats!$B$2:$Z$2,0),0),0)</f>
        <v>0</v>
      </c>
      <c r="S629" s="32">
        <f>IFERROR(VLOOKUP(C629,PlayerStats!$B$1:$Z$999,MATCH("xAG",PlayerStats!$B$2:$Z$2,0),0),0)</f>
        <v>0</v>
      </c>
      <c r="T629" s="32">
        <f>IFERROR(VLOOKUP(D629,PlayerStats!$B$1:$Z$999,MATCH("xAG",PlayerStats!$B$2:$Z$2,0),0),0)</f>
        <v>0</v>
      </c>
      <c r="U629" s="40">
        <f t="shared" si="38"/>
        <v>0</v>
      </c>
      <c r="V629" s="42" t="str">
        <f t="shared" si="39"/>
        <v/>
      </c>
      <c r="X629" s="43" t="str">
        <f>API!M629&amp;" "&amp;API!V629</f>
        <v>Nikola Vlašić</v>
      </c>
      <c r="Y629" s="43">
        <f>API!AC629</f>
        <v>0</v>
      </c>
    </row>
    <row r="630" spans="1:25">
      <c r="A630" s="32" t="str">
        <f>IF([1]FINAL!A630=0,"",[1]FINAL!A630)</f>
        <v/>
      </c>
      <c r="B630" s="32" t="str">
        <f>IF([1]FINAL!B630=0,"",[1]FINAL!B630)</f>
        <v/>
      </c>
      <c r="C630" s="32" t="str">
        <f>IF([1]FINAL!C630=0,"",[1]FINAL!C630)</f>
        <v/>
      </c>
      <c r="D630" s="32" t="str">
        <f>IF([1]FINAL!D630=0,"",[1]FINAL!D630)</f>
        <v/>
      </c>
      <c r="E630" s="43">
        <f>[1]FINAL!M630</f>
        <v>0</v>
      </c>
      <c r="F630" s="44" t="str">
        <f>IFERROR(VLOOKUP($E630,Table2!$B$1:$C$21,MATCH("MP",Table2!$B$1:$C$1,0),0),"")</f>
        <v/>
      </c>
      <c r="G630" s="33">
        <f>IFERROR(VLOOKUP(A630,PlayingTime!$B$1:$Z$999,MATCH("Min",PlayingTime!$B$2:$Z$2,0),0),0)</f>
        <v>0</v>
      </c>
      <c r="H630" s="33">
        <f>IFERROR(VLOOKUP(B630,PlayingTime!$B$1:$Z$999,MATCH("Min",PlayingTime!$B$2:$Z$2,0),0),0)</f>
        <v>0</v>
      </c>
      <c r="I630" s="33">
        <f>IFERROR(VLOOKUP(C630,PlayingTime!$B$1:$Z$999,MATCH("Min",PlayingTime!$B$2:$Z$2,0),0),0)</f>
        <v>0</v>
      </c>
      <c r="J630" s="33">
        <f>IFERROR(VLOOKUP(D630,PlayingTime!$B$1:$Z$999,MATCH("Min",PlayingTime!$B$2:$Z$2,0),0),0)</f>
        <v>0</v>
      </c>
      <c r="K630" s="38">
        <f t="shared" si="36"/>
        <v>0</v>
      </c>
      <c r="L630" s="32">
        <f>IFERROR(VLOOKUP(A630,PlayerStats!$B$1:$Z$999,MATCH("xG",PlayerStats!$B$2:$Z$2,0),0),0)</f>
        <v>0</v>
      </c>
      <c r="M630" s="32">
        <f>IFERROR(VLOOKUP(B630,PlayerStats!$B$1:$Z$999,MATCH("xG",PlayerStats!$B$2:$Z$2,0),0),0)</f>
        <v>0</v>
      </c>
      <c r="N630" s="32">
        <f>IFERROR(VLOOKUP(C630,PlayerStats!$B$1:$Z$999,MATCH("xG",PlayerStats!$B$2:$Z$2,0),0),0)</f>
        <v>0</v>
      </c>
      <c r="O630" s="32">
        <f>IFERROR(VLOOKUP(D630,PlayerStats!$B$1:$Z$999,MATCH("xG",PlayerStats!$B$2:$Z$2,0),0),0)</f>
        <v>0</v>
      </c>
      <c r="P630" s="40">
        <f t="shared" si="37"/>
        <v>0</v>
      </c>
      <c r="Q630" s="32">
        <f>IFERROR(VLOOKUP(A630,PlayerStats!$B$1:$Z$999,MATCH("xAG",PlayerStats!$B$2:$Z$2,0),0),0)</f>
        <v>0</v>
      </c>
      <c r="R630" s="32">
        <f>IFERROR(VLOOKUP(B630,PlayerStats!$B$1:$Z$999,MATCH("xAG",PlayerStats!$B$2:$Z$2,0),0),0)</f>
        <v>0</v>
      </c>
      <c r="S630" s="32">
        <f>IFERROR(VLOOKUP(C630,PlayerStats!$B$1:$Z$999,MATCH("xAG",PlayerStats!$B$2:$Z$2,0),0),0)</f>
        <v>0</v>
      </c>
      <c r="T630" s="32">
        <f>IFERROR(VLOOKUP(D630,PlayerStats!$B$1:$Z$999,MATCH("xAG",PlayerStats!$B$2:$Z$2,0),0),0)</f>
        <v>0</v>
      </c>
      <c r="U630" s="40">
        <f t="shared" si="38"/>
        <v>0</v>
      </c>
      <c r="V630" s="42" t="str">
        <f t="shared" si="39"/>
        <v/>
      </c>
      <c r="X630" s="43" t="str">
        <f>API!M630&amp;" "&amp;API!V630</f>
        <v>Kurt Zouma</v>
      </c>
      <c r="Y630" s="43">
        <f>API!AC630</f>
        <v>2</v>
      </c>
    </row>
    <row r="631" spans="1:25">
      <c r="A631" s="32" t="str">
        <f>IF([1]FINAL!A631=0,"",[1]FINAL!A631)</f>
        <v/>
      </c>
      <c r="B631" s="32" t="str">
        <f>IF([1]FINAL!B631=0,"",[1]FINAL!B631)</f>
        <v/>
      </c>
      <c r="C631" s="32" t="str">
        <f>IF([1]FINAL!C631=0,"",[1]FINAL!C631)</f>
        <v/>
      </c>
      <c r="D631" s="32" t="str">
        <f>IF([1]FINAL!D631=0,"",[1]FINAL!D631)</f>
        <v/>
      </c>
      <c r="E631" s="43">
        <f>[1]FINAL!M631</f>
        <v>0</v>
      </c>
      <c r="F631" s="44" t="str">
        <f>IFERROR(VLOOKUP($E631,Table2!$B$1:$C$21,MATCH("MP",Table2!$B$1:$C$1,0),0),"")</f>
        <v/>
      </c>
      <c r="G631" s="33">
        <f>IFERROR(VLOOKUP(A631,PlayingTime!$B$1:$Z$999,MATCH("Min",PlayingTime!$B$2:$Z$2,0),0),0)</f>
        <v>0</v>
      </c>
      <c r="H631" s="33">
        <f>IFERROR(VLOOKUP(B631,PlayingTime!$B$1:$Z$999,MATCH("Min",PlayingTime!$B$2:$Z$2,0),0),0)</f>
        <v>0</v>
      </c>
      <c r="I631" s="33">
        <f>IFERROR(VLOOKUP(C631,PlayingTime!$B$1:$Z$999,MATCH("Min",PlayingTime!$B$2:$Z$2,0),0),0)</f>
        <v>0</v>
      </c>
      <c r="J631" s="33">
        <f>IFERROR(VLOOKUP(D631,PlayingTime!$B$1:$Z$999,MATCH("Min",PlayingTime!$B$2:$Z$2,0),0),0)</f>
        <v>0</v>
      </c>
      <c r="K631" s="38">
        <f t="shared" si="36"/>
        <v>0</v>
      </c>
      <c r="L631" s="32">
        <f>IFERROR(VLOOKUP(A631,PlayerStats!$B$1:$Z$999,MATCH("xG",PlayerStats!$B$2:$Z$2,0),0),0)</f>
        <v>0</v>
      </c>
      <c r="M631" s="32">
        <f>IFERROR(VLOOKUP(B631,PlayerStats!$B$1:$Z$999,MATCH("xG",PlayerStats!$B$2:$Z$2,0),0),0)</f>
        <v>0</v>
      </c>
      <c r="N631" s="32">
        <f>IFERROR(VLOOKUP(C631,PlayerStats!$B$1:$Z$999,MATCH("xG",PlayerStats!$B$2:$Z$2,0),0),0)</f>
        <v>0</v>
      </c>
      <c r="O631" s="32">
        <f>IFERROR(VLOOKUP(D631,PlayerStats!$B$1:$Z$999,MATCH("xG",PlayerStats!$B$2:$Z$2,0),0),0)</f>
        <v>0</v>
      </c>
      <c r="P631" s="40">
        <f t="shared" si="37"/>
        <v>0</v>
      </c>
      <c r="Q631" s="32">
        <f>IFERROR(VLOOKUP(A631,PlayerStats!$B$1:$Z$999,MATCH("xAG",PlayerStats!$B$2:$Z$2,0),0),0)</f>
        <v>0</v>
      </c>
      <c r="R631" s="32">
        <f>IFERROR(VLOOKUP(B631,PlayerStats!$B$1:$Z$999,MATCH("xAG",PlayerStats!$B$2:$Z$2,0),0),0)</f>
        <v>0</v>
      </c>
      <c r="S631" s="32">
        <f>IFERROR(VLOOKUP(C631,PlayerStats!$B$1:$Z$999,MATCH("xAG",PlayerStats!$B$2:$Z$2,0),0),0)</f>
        <v>0</v>
      </c>
      <c r="T631" s="32">
        <f>IFERROR(VLOOKUP(D631,PlayerStats!$B$1:$Z$999,MATCH("xAG",PlayerStats!$B$2:$Z$2,0),0),0)</f>
        <v>0</v>
      </c>
      <c r="U631" s="40">
        <f t="shared" si="38"/>
        <v>0</v>
      </c>
      <c r="V631" s="42" t="str">
        <f t="shared" si="39"/>
        <v/>
      </c>
      <c r="X631" s="43" t="str">
        <f>API!M631&amp;" "&amp;API!V631</f>
        <v>Angelo Ogbonna</v>
      </c>
      <c r="Y631" s="43">
        <f>API!AC631</f>
        <v>0</v>
      </c>
    </row>
    <row r="632" spans="1:25">
      <c r="A632" s="32" t="str">
        <f>IF([1]FINAL!A632=0,"",[1]FINAL!A632)</f>
        <v/>
      </c>
      <c r="B632" s="32" t="str">
        <f>IF([1]FINAL!B632=0,"",[1]FINAL!B632)</f>
        <v/>
      </c>
      <c r="C632" s="32" t="str">
        <f>IF([1]FINAL!C632=0,"",[1]FINAL!C632)</f>
        <v/>
      </c>
      <c r="D632" s="32" t="str">
        <f>IF([1]FINAL!D632=0,"",[1]FINAL!D632)</f>
        <v/>
      </c>
      <c r="E632" s="43">
        <f>[1]FINAL!M632</f>
        <v>0</v>
      </c>
      <c r="F632" s="44" t="str">
        <f>IFERROR(VLOOKUP($E632,Table2!$B$1:$C$21,MATCH("MP",Table2!$B$1:$C$1,0),0),"")</f>
        <v/>
      </c>
      <c r="G632" s="33">
        <f>IFERROR(VLOOKUP(A632,PlayingTime!$B$1:$Z$999,MATCH("Min",PlayingTime!$B$2:$Z$2,0),0),0)</f>
        <v>0</v>
      </c>
      <c r="H632" s="33">
        <f>IFERROR(VLOOKUP(B632,PlayingTime!$B$1:$Z$999,MATCH("Min",PlayingTime!$B$2:$Z$2,0),0),0)</f>
        <v>0</v>
      </c>
      <c r="I632" s="33">
        <f>IFERROR(VLOOKUP(C632,PlayingTime!$B$1:$Z$999,MATCH("Min",PlayingTime!$B$2:$Z$2,0),0),0)</f>
        <v>0</v>
      </c>
      <c r="J632" s="33">
        <f>IFERROR(VLOOKUP(D632,PlayingTime!$B$1:$Z$999,MATCH("Min",PlayingTime!$B$2:$Z$2,0),0),0)</f>
        <v>0</v>
      </c>
      <c r="K632" s="38">
        <f t="shared" si="36"/>
        <v>0</v>
      </c>
      <c r="L632" s="32">
        <f>IFERROR(VLOOKUP(A632,PlayerStats!$B$1:$Z$999,MATCH("xG",PlayerStats!$B$2:$Z$2,0),0),0)</f>
        <v>0</v>
      </c>
      <c r="M632" s="32">
        <f>IFERROR(VLOOKUP(B632,PlayerStats!$B$1:$Z$999,MATCH("xG",PlayerStats!$B$2:$Z$2,0),0),0)</f>
        <v>0</v>
      </c>
      <c r="N632" s="32">
        <f>IFERROR(VLOOKUP(C632,PlayerStats!$B$1:$Z$999,MATCH("xG",PlayerStats!$B$2:$Z$2,0),0),0)</f>
        <v>0</v>
      </c>
      <c r="O632" s="32">
        <f>IFERROR(VLOOKUP(D632,PlayerStats!$B$1:$Z$999,MATCH("xG",PlayerStats!$B$2:$Z$2,0),0),0)</f>
        <v>0</v>
      </c>
      <c r="P632" s="40">
        <f t="shared" si="37"/>
        <v>0</v>
      </c>
      <c r="Q632" s="32">
        <f>IFERROR(VLOOKUP(A632,PlayerStats!$B$1:$Z$999,MATCH("xAG",PlayerStats!$B$2:$Z$2,0),0),0)</f>
        <v>0</v>
      </c>
      <c r="R632" s="32">
        <f>IFERROR(VLOOKUP(B632,PlayerStats!$B$1:$Z$999,MATCH("xAG",PlayerStats!$B$2:$Z$2,0),0),0)</f>
        <v>0</v>
      </c>
      <c r="S632" s="32">
        <f>IFERROR(VLOOKUP(C632,PlayerStats!$B$1:$Z$999,MATCH("xAG",PlayerStats!$B$2:$Z$2,0),0),0)</f>
        <v>0</v>
      </c>
      <c r="T632" s="32">
        <f>IFERROR(VLOOKUP(D632,PlayerStats!$B$1:$Z$999,MATCH("xAG",PlayerStats!$B$2:$Z$2,0),0),0)</f>
        <v>0</v>
      </c>
      <c r="U632" s="40">
        <f t="shared" si="38"/>
        <v>0</v>
      </c>
      <c r="V632" s="42" t="str">
        <f t="shared" si="39"/>
        <v/>
      </c>
      <c r="X632" s="43" t="str">
        <f>API!M632&amp;" "&amp;API!V632</f>
        <v>Edson Álvarez Velázquez</v>
      </c>
      <c r="Y632" s="43">
        <f>API!AC632</f>
        <v>0</v>
      </c>
    </row>
    <row r="633" spans="1:25">
      <c r="A633" s="32" t="str">
        <f>IF([1]FINAL!A633=0,"",[1]FINAL!A633)</f>
        <v/>
      </c>
      <c r="B633" s="32" t="str">
        <f>IF([1]FINAL!B633=0,"",[1]FINAL!B633)</f>
        <v/>
      </c>
      <c r="C633" s="32" t="str">
        <f>IF([1]FINAL!C633=0,"",[1]FINAL!C633)</f>
        <v/>
      </c>
      <c r="D633" s="32" t="str">
        <f>IF([1]FINAL!D633=0,"",[1]FINAL!D633)</f>
        <v/>
      </c>
      <c r="E633" s="43">
        <f>[1]FINAL!M633</f>
        <v>0</v>
      </c>
      <c r="F633" s="44" t="str">
        <f>IFERROR(VLOOKUP($E633,Table2!$B$1:$C$21,MATCH("MP",Table2!$B$1:$C$1,0),0),"")</f>
        <v/>
      </c>
      <c r="G633" s="33">
        <f>IFERROR(VLOOKUP(A633,PlayingTime!$B$1:$Z$999,MATCH("Min",PlayingTime!$B$2:$Z$2,0),0),0)</f>
        <v>0</v>
      </c>
      <c r="H633" s="33">
        <f>IFERROR(VLOOKUP(B633,PlayingTime!$B$1:$Z$999,MATCH("Min",PlayingTime!$B$2:$Z$2,0),0),0)</f>
        <v>0</v>
      </c>
      <c r="I633" s="33">
        <f>IFERROR(VLOOKUP(C633,PlayingTime!$B$1:$Z$999,MATCH("Min",PlayingTime!$B$2:$Z$2,0),0),0)</f>
        <v>0</v>
      </c>
      <c r="J633" s="33">
        <f>IFERROR(VLOOKUP(D633,PlayingTime!$B$1:$Z$999,MATCH("Min",PlayingTime!$B$2:$Z$2,0),0),0)</f>
        <v>0</v>
      </c>
      <c r="K633" s="38">
        <f t="shared" si="36"/>
        <v>0</v>
      </c>
      <c r="L633" s="32">
        <f>IFERROR(VLOOKUP(A633,PlayerStats!$B$1:$Z$999,MATCH("xG",PlayerStats!$B$2:$Z$2,0),0),0)</f>
        <v>0</v>
      </c>
      <c r="M633" s="32">
        <f>IFERROR(VLOOKUP(B633,PlayerStats!$B$1:$Z$999,MATCH("xG",PlayerStats!$B$2:$Z$2,0),0),0)</f>
        <v>0</v>
      </c>
      <c r="N633" s="32">
        <f>IFERROR(VLOOKUP(C633,PlayerStats!$B$1:$Z$999,MATCH("xG",PlayerStats!$B$2:$Z$2,0),0),0)</f>
        <v>0</v>
      </c>
      <c r="O633" s="32">
        <f>IFERROR(VLOOKUP(D633,PlayerStats!$B$1:$Z$999,MATCH("xG",PlayerStats!$B$2:$Z$2,0),0),0)</f>
        <v>0</v>
      </c>
      <c r="P633" s="40">
        <f t="shared" si="37"/>
        <v>0</v>
      </c>
      <c r="Q633" s="32">
        <f>IFERROR(VLOOKUP(A633,PlayerStats!$B$1:$Z$999,MATCH("xAG",PlayerStats!$B$2:$Z$2,0),0),0)</f>
        <v>0</v>
      </c>
      <c r="R633" s="32">
        <f>IFERROR(VLOOKUP(B633,PlayerStats!$B$1:$Z$999,MATCH("xAG",PlayerStats!$B$2:$Z$2,0),0),0)</f>
        <v>0</v>
      </c>
      <c r="S633" s="32">
        <f>IFERROR(VLOOKUP(C633,PlayerStats!$B$1:$Z$999,MATCH("xAG",PlayerStats!$B$2:$Z$2,0),0),0)</f>
        <v>0</v>
      </c>
      <c r="T633" s="32">
        <f>IFERROR(VLOOKUP(D633,PlayerStats!$B$1:$Z$999,MATCH("xAG",PlayerStats!$B$2:$Z$2,0),0),0)</f>
        <v>0</v>
      </c>
      <c r="U633" s="40">
        <f t="shared" si="38"/>
        <v>0</v>
      </c>
      <c r="V633" s="42" t="str">
        <f t="shared" si="39"/>
        <v/>
      </c>
      <c r="X633" s="43" t="str">
        <f>API!M633&amp;" "&amp;API!V633</f>
        <v>Joseph Anang</v>
      </c>
      <c r="Y633" s="43">
        <f>API!AC633</f>
        <v>0</v>
      </c>
    </row>
    <row r="634" spans="1:25">
      <c r="A634" s="32" t="str">
        <f>IF([1]FINAL!A634=0,"",[1]FINAL!A634)</f>
        <v/>
      </c>
      <c r="B634" s="32" t="str">
        <f>IF([1]FINAL!B634=0,"",[1]FINAL!B634)</f>
        <v/>
      </c>
      <c r="C634" s="32" t="str">
        <f>IF([1]FINAL!C634=0,"",[1]FINAL!C634)</f>
        <v/>
      </c>
      <c r="D634" s="32" t="str">
        <f>IF([1]FINAL!D634=0,"",[1]FINAL!D634)</f>
        <v/>
      </c>
      <c r="E634" s="43">
        <f>[1]FINAL!M634</f>
        <v>0</v>
      </c>
      <c r="F634" s="44" t="str">
        <f>IFERROR(VLOOKUP($E634,Table2!$B$1:$C$21,MATCH("MP",Table2!$B$1:$C$1,0),0),"")</f>
        <v/>
      </c>
      <c r="G634" s="33">
        <f>IFERROR(VLOOKUP(A634,PlayingTime!$B$1:$Z$999,MATCH("Min",PlayingTime!$B$2:$Z$2,0),0),0)</f>
        <v>0</v>
      </c>
      <c r="H634" s="33">
        <f>IFERROR(VLOOKUP(B634,PlayingTime!$B$1:$Z$999,MATCH("Min",PlayingTime!$B$2:$Z$2,0),0),0)</f>
        <v>0</v>
      </c>
      <c r="I634" s="33">
        <f>IFERROR(VLOOKUP(C634,PlayingTime!$B$1:$Z$999,MATCH("Min",PlayingTime!$B$2:$Z$2,0),0),0)</f>
        <v>0</v>
      </c>
      <c r="J634" s="33">
        <f>IFERROR(VLOOKUP(D634,PlayingTime!$B$1:$Z$999,MATCH("Min",PlayingTime!$B$2:$Z$2,0),0),0)</f>
        <v>0</v>
      </c>
      <c r="K634" s="38">
        <f t="shared" si="36"/>
        <v>0</v>
      </c>
      <c r="L634" s="32">
        <f>IFERROR(VLOOKUP(A634,PlayerStats!$B$1:$Z$999,MATCH("xG",PlayerStats!$B$2:$Z$2,0),0),0)</f>
        <v>0</v>
      </c>
      <c r="M634" s="32">
        <f>IFERROR(VLOOKUP(B634,PlayerStats!$B$1:$Z$999,MATCH("xG",PlayerStats!$B$2:$Z$2,0),0),0)</f>
        <v>0</v>
      </c>
      <c r="N634" s="32">
        <f>IFERROR(VLOOKUP(C634,PlayerStats!$B$1:$Z$999,MATCH("xG",PlayerStats!$B$2:$Z$2,0),0),0)</f>
        <v>0</v>
      </c>
      <c r="O634" s="32">
        <f>IFERROR(VLOOKUP(D634,PlayerStats!$B$1:$Z$999,MATCH("xG",PlayerStats!$B$2:$Z$2,0),0),0)</f>
        <v>0</v>
      </c>
      <c r="P634" s="40">
        <f t="shared" si="37"/>
        <v>0</v>
      </c>
      <c r="Q634" s="32">
        <f>IFERROR(VLOOKUP(A634,PlayerStats!$B$1:$Z$999,MATCH("xAG",PlayerStats!$B$2:$Z$2,0),0),0)</f>
        <v>0</v>
      </c>
      <c r="R634" s="32">
        <f>IFERROR(VLOOKUP(B634,PlayerStats!$B$1:$Z$999,MATCH("xAG",PlayerStats!$B$2:$Z$2,0),0),0)</f>
        <v>0</v>
      </c>
      <c r="S634" s="32">
        <f>IFERROR(VLOOKUP(C634,PlayerStats!$B$1:$Z$999,MATCH("xAG",PlayerStats!$B$2:$Z$2,0),0),0)</f>
        <v>0</v>
      </c>
      <c r="T634" s="32">
        <f>IFERROR(VLOOKUP(D634,PlayerStats!$B$1:$Z$999,MATCH("xAG",PlayerStats!$B$2:$Z$2,0),0),0)</f>
        <v>0</v>
      </c>
      <c r="U634" s="40">
        <f t="shared" si="38"/>
        <v>0</v>
      </c>
      <c r="V634" s="42" t="str">
        <f t="shared" si="39"/>
        <v/>
      </c>
      <c r="X634" s="43" t="str">
        <f>API!M634&amp;" "&amp;API!V634</f>
        <v>James Ward-Prowse</v>
      </c>
      <c r="Y634" s="43">
        <f>API!AC634</f>
        <v>0</v>
      </c>
    </row>
    <row r="635" spans="1:25">
      <c r="A635" s="32" t="str">
        <f>IF([1]FINAL!A635=0,"",[1]FINAL!A635)</f>
        <v/>
      </c>
      <c r="B635" s="32" t="str">
        <f>IF([1]FINAL!B635=0,"",[1]FINAL!B635)</f>
        <v/>
      </c>
      <c r="C635" s="32" t="str">
        <f>IF([1]FINAL!C635=0,"",[1]FINAL!C635)</f>
        <v/>
      </c>
      <c r="D635" s="32" t="str">
        <f>IF([1]FINAL!D635=0,"",[1]FINAL!D635)</f>
        <v/>
      </c>
      <c r="E635" s="43">
        <f>[1]FINAL!M635</f>
        <v>0</v>
      </c>
      <c r="F635" s="44" t="str">
        <f>IFERROR(VLOOKUP($E635,Table2!$B$1:$C$21,MATCH("MP",Table2!$B$1:$C$1,0),0),"")</f>
        <v/>
      </c>
      <c r="G635" s="33">
        <f>IFERROR(VLOOKUP(A635,PlayingTime!$B$1:$Z$999,MATCH("Min",PlayingTime!$B$2:$Z$2,0),0),0)</f>
        <v>0</v>
      </c>
      <c r="H635" s="33">
        <f>IFERROR(VLOOKUP(B635,PlayingTime!$B$1:$Z$999,MATCH("Min",PlayingTime!$B$2:$Z$2,0),0),0)</f>
        <v>0</v>
      </c>
      <c r="I635" s="33">
        <f>IFERROR(VLOOKUP(C635,PlayingTime!$B$1:$Z$999,MATCH("Min",PlayingTime!$B$2:$Z$2,0),0),0)</f>
        <v>0</v>
      </c>
      <c r="J635" s="33">
        <f>IFERROR(VLOOKUP(D635,PlayingTime!$B$1:$Z$999,MATCH("Min",PlayingTime!$B$2:$Z$2,0),0),0)</f>
        <v>0</v>
      </c>
      <c r="K635" s="38">
        <f t="shared" si="36"/>
        <v>0</v>
      </c>
      <c r="L635" s="32">
        <f>IFERROR(VLOOKUP(A635,PlayerStats!$B$1:$Z$999,MATCH("xG",PlayerStats!$B$2:$Z$2,0),0),0)</f>
        <v>0</v>
      </c>
      <c r="M635" s="32">
        <f>IFERROR(VLOOKUP(B635,PlayerStats!$B$1:$Z$999,MATCH("xG",PlayerStats!$B$2:$Z$2,0),0),0)</f>
        <v>0</v>
      </c>
      <c r="N635" s="32">
        <f>IFERROR(VLOOKUP(C635,PlayerStats!$B$1:$Z$999,MATCH("xG",PlayerStats!$B$2:$Z$2,0),0),0)</f>
        <v>0</v>
      </c>
      <c r="O635" s="32">
        <f>IFERROR(VLOOKUP(D635,PlayerStats!$B$1:$Z$999,MATCH("xG",PlayerStats!$B$2:$Z$2,0),0),0)</f>
        <v>0</v>
      </c>
      <c r="P635" s="40">
        <f t="shared" si="37"/>
        <v>0</v>
      </c>
      <c r="Q635" s="32">
        <f>IFERROR(VLOOKUP(A635,PlayerStats!$B$1:$Z$999,MATCH("xAG",PlayerStats!$B$2:$Z$2,0),0),0)</f>
        <v>0</v>
      </c>
      <c r="R635" s="32">
        <f>IFERROR(VLOOKUP(B635,PlayerStats!$B$1:$Z$999,MATCH("xAG",PlayerStats!$B$2:$Z$2,0),0),0)</f>
        <v>0</v>
      </c>
      <c r="S635" s="32">
        <f>IFERROR(VLOOKUP(C635,PlayerStats!$B$1:$Z$999,MATCH("xAG",PlayerStats!$B$2:$Z$2,0),0),0)</f>
        <v>0</v>
      </c>
      <c r="T635" s="32">
        <f>IFERROR(VLOOKUP(D635,PlayerStats!$B$1:$Z$999,MATCH("xAG",PlayerStats!$B$2:$Z$2,0),0),0)</f>
        <v>0</v>
      </c>
      <c r="U635" s="40">
        <f t="shared" si="38"/>
        <v>0</v>
      </c>
      <c r="V635" s="42" t="str">
        <f t="shared" si="39"/>
        <v/>
      </c>
      <c r="X635" s="43" t="str">
        <f>API!M635&amp;" "&amp;API!V635</f>
        <v>Rayan Aït-Nouri</v>
      </c>
      <c r="Y635" s="43">
        <f>API!AC635</f>
        <v>1</v>
      </c>
    </row>
    <row r="636" spans="1:25">
      <c r="A636" s="32" t="str">
        <f>IF([1]FINAL!A636=0,"",[1]FINAL!A636)</f>
        <v/>
      </c>
      <c r="B636" s="32" t="str">
        <f>IF([1]FINAL!B636=0,"",[1]FINAL!B636)</f>
        <v/>
      </c>
      <c r="C636" s="32" t="str">
        <f>IF([1]FINAL!C636=0,"",[1]FINAL!C636)</f>
        <v/>
      </c>
      <c r="D636" s="32" t="str">
        <f>IF([1]FINAL!D636=0,"",[1]FINAL!D636)</f>
        <v/>
      </c>
      <c r="E636" s="43">
        <f>[1]FINAL!M636</f>
        <v>0</v>
      </c>
      <c r="F636" s="44" t="str">
        <f>IFERROR(VLOOKUP($E636,Table2!$B$1:$C$21,MATCH("MP",Table2!$B$1:$C$1,0),0),"")</f>
        <v/>
      </c>
      <c r="G636" s="33">
        <f>IFERROR(VLOOKUP(A636,PlayingTime!$B$1:$Z$999,MATCH("Min",PlayingTime!$B$2:$Z$2,0),0),0)</f>
        <v>0</v>
      </c>
      <c r="H636" s="33">
        <f>IFERROR(VLOOKUP(B636,PlayingTime!$B$1:$Z$999,MATCH("Min",PlayingTime!$B$2:$Z$2,0),0),0)</f>
        <v>0</v>
      </c>
      <c r="I636" s="33">
        <f>IFERROR(VLOOKUP(C636,PlayingTime!$B$1:$Z$999,MATCH("Min",PlayingTime!$B$2:$Z$2,0),0),0)</f>
        <v>0</v>
      </c>
      <c r="J636" s="33">
        <f>IFERROR(VLOOKUP(D636,PlayingTime!$B$1:$Z$999,MATCH("Min",PlayingTime!$B$2:$Z$2,0),0),0)</f>
        <v>0</v>
      </c>
      <c r="K636" s="38">
        <f t="shared" si="36"/>
        <v>0</v>
      </c>
      <c r="L636" s="32">
        <f>IFERROR(VLOOKUP(A636,PlayerStats!$B$1:$Z$999,MATCH("xG",PlayerStats!$B$2:$Z$2,0),0),0)</f>
        <v>0</v>
      </c>
      <c r="M636" s="32">
        <f>IFERROR(VLOOKUP(B636,PlayerStats!$B$1:$Z$999,MATCH("xG",PlayerStats!$B$2:$Z$2,0),0),0)</f>
        <v>0</v>
      </c>
      <c r="N636" s="32">
        <f>IFERROR(VLOOKUP(C636,PlayerStats!$B$1:$Z$999,MATCH("xG",PlayerStats!$B$2:$Z$2,0),0),0)</f>
        <v>0</v>
      </c>
      <c r="O636" s="32">
        <f>IFERROR(VLOOKUP(D636,PlayerStats!$B$1:$Z$999,MATCH("xG",PlayerStats!$B$2:$Z$2,0),0),0)</f>
        <v>0</v>
      </c>
      <c r="P636" s="40">
        <f t="shared" si="37"/>
        <v>0</v>
      </c>
      <c r="Q636" s="32">
        <f>IFERROR(VLOOKUP(A636,PlayerStats!$B$1:$Z$999,MATCH("xAG",PlayerStats!$B$2:$Z$2,0),0),0)</f>
        <v>0</v>
      </c>
      <c r="R636" s="32">
        <f>IFERROR(VLOOKUP(B636,PlayerStats!$B$1:$Z$999,MATCH("xAG",PlayerStats!$B$2:$Z$2,0),0),0)</f>
        <v>0</v>
      </c>
      <c r="S636" s="32">
        <f>IFERROR(VLOOKUP(C636,PlayerStats!$B$1:$Z$999,MATCH("xAG",PlayerStats!$B$2:$Z$2,0),0),0)</f>
        <v>0</v>
      </c>
      <c r="T636" s="32">
        <f>IFERROR(VLOOKUP(D636,PlayerStats!$B$1:$Z$999,MATCH("xAG",PlayerStats!$B$2:$Z$2,0),0),0)</f>
        <v>0</v>
      </c>
      <c r="U636" s="40">
        <f t="shared" si="38"/>
        <v>0</v>
      </c>
      <c r="V636" s="42" t="str">
        <f t="shared" si="39"/>
        <v/>
      </c>
      <c r="X636" s="43" t="str">
        <f>API!M636&amp;" "&amp;API!V636</f>
        <v>Daniel Bentley</v>
      </c>
      <c r="Y636" s="43">
        <f>API!AC636</f>
        <v>0</v>
      </c>
    </row>
    <row r="637" spans="1:25">
      <c r="A637" s="32" t="str">
        <f>IF([1]FINAL!A637=0,"",[1]FINAL!A637)</f>
        <v/>
      </c>
      <c r="B637" s="32" t="str">
        <f>IF([1]FINAL!B637=0,"",[1]FINAL!B637)</f>
        <v/>
      </c>
      <c r="C637" s="32" t="str">
        <f>IF([1]FINAL!C637=0,"",[1]FINAL!C637)</f>
        <v/>
      </c>
      <c r="D637" s="32" t="str">
        <f>IF([1]FINAL!D637=0,"",[1]FINAL!D637)</f>
        <v/>
      </c>
      <c r="E637" s="43">
        <f>[1]FINAL!M637</f>
        <v>0</v>
      </c>
      <c r="F637" s="44" t="str">
        <f>IFERROR(VLOOKUP($E637,Table2!$B$1:$C$21,MATCH("MP",Table2!$B$1:$C$1,0),0),"")</f>
        <v/>
      </c>
      <c r="G637" s="33">
        <f>IFERROR(VLOOKUP(A637,PlayingTime!$B$1:$Z$999,MATCH("Min",PlayingTime!$B$2:$Z$2,0),0),0)</f>
        <v>0</v>
      </c>
      <c r="H637" s="33">
        <f>IFERROR(VLOOKUP(B637,PlayingTime!$B$1:$Z$999,MATCH("Min",PlayingTime!$B$2:$Z$2,0),0),0)</f>
        <v>0</v>
      </c>
      <c r="I637" s="33">
        <f>IFERROR(VLOOKUP(C637,PlayingTime!$B$1:$Z$999,MATCH("Min",PlayingTime!$B$2:$Z$2,0),0),0)</f>
        <v>0</v>
      </c>
      <c r="J637" s="33">
        <f>IFERROR(VLOOKUP(D637,PlayingTime!$B$1:$Z$999,MATCH("Min",PlayingTime!$B$2:$Z$2,0),0),0)</f>
        <v>0</v>
      </c>
      <c r="K637" s="38">
        <f t="shared" si="36"/>
        <v>0</v>
      </c>
      <c r="L637" s="32">
        <f>IFERROR(VLOOKUP(A637,PlayerStats!$B$1:$Z$999,MATCH("xG",PlayerStats!$B$2:$Z$2,0),0),0)</f>
        <v>0</v>
      </c>
      <c r="M637" s="32">
        <f>IFERROR(VLOOKUP(B637,PlayerStats!$B$1:$Z$999,MATCH("xG",PlayerStats!$B$2:$Z$2,0),0),0)</f>
        <v>0</v>
      </c>
      <c r="N637" s="32">
        <f>IFERROR(VLOOKUP(C637,PlayerStats!$B$1:$Z$999,MATCH("xG",PlayerStats!$B$2:$Z$2,0),0),0)</f>
        <v>0</v>
      </c>
      <c r="O637" s="32">
        <f>IFERROR(VLOOKUP(D637,PlayerStats!$B$1:$Z$999,MATCH("xG",PlayerStats!$B$2:$Z$2,0),0),0)</f>
        <v>0</v>
      </c>
      <c r="P637" s="40">
        <f t="shared" si="37"/>
        <v>0</v>
      </c>
      <c r="Q637" s="32">
        <f>IFERROR(VLOOKUP(A637,PlayerStats!$B$1:$Z$999,MATCH("xAG",PlayerStats!$B$2:$Z$2,0),0),0)</f>
        <v>0</v>
      </c>
      <c r="R637" s="32">
        <f>IFERROR(VLOOKUP(B637,PlayerStats!$B$1:$Z$999,MATCH("xAG",PlayerStats!$B$2:$Z$2,0),0),0)</f>
        <v>0</v>
      </c>
      <c r="S637" s="32">
        <f>IFERROR(VLOOKUP(C637,PlayerStats!$B$1:$Z$999,MATCH("xAG",PlayerStats!$B$2:$Z$2,0),0),0)</f>
        <v>0</v>
      </c>
      <c r="T637" s="32">
        <f>IFERROR(VLOOKUP(D637,PlayerStats!$B$1:$Z$999,MATCH("xAG",PlayerStats!$B$2:$Z$2,0),0),0)</f>
        <v>0</v>
      </c>
      <c r="U637" s="40">
        <f t="shared" si="38"/>
        <v>0</v>
      </c>
      <c r="V637" s="42" t="str">
        <f t="shared" si="39"/>
        <v/>
      </c>
      <c r="X637" s="43" t="str">
        <f>API!M637&amp;" "&amp;API!V637</f>
        <v>Bendegúz Bolla</v>
      </c>
      <c r="Y637" s="43">
        <f>API!AC637</f>
        <v>0</v>
      </c>
    </row>
    <row r="638" spans="1:25">
      <c r="A638" s="32" t="str">
        <f>IF([1]FINAL!A638=0,"",[1]FINAL!A638)</f>
        <v/>
      </c>
      <c r="B638" s="32" t="str">
        <f>IF([1]FINAL!B638=0,"",[1]FINAL!B638)</f>
        <v/>
      </c>
      <c r="C638" s="32" t="str">
        <f>IF([1]FINAL!C638=0,"",[1]FINAL!C638)</f>
        <v/>
      </c>
      <c r="D638" s="32" t="str">
        <f>IF([1]FINAL!D638=0,"",[1]FINAL!D638)</f>
        <v/>
      </c>
      <c r="E638" s="43">
        <f>[1]FINAL!M638</f>
        <v>0</v>
      </c>
      <c r="F638" s="44" t="str">
        <f>IFERROR(VLOOKUP($E638,Table2!$B$1:$C$21,MATCH("MP",Table2!$B$1:$C$1,0),0),"")</f>
        <v/>
      </c>
      <c r="G638" s="33">
        <f>IFERROR(VLOOKUP(A638,PlayingTime!$B$1:$Z$999,MATCH("Min",PlayingTime!$B$2:$Z$2,0),0),0)</f>
        <v>0</v>
      </c>
      <c r="H638" s="33">
        <f>IFERROR(VLOOKUP(B638,PlayingTime!$B$1:$Z$999,MATCH("Min",PlayingTime!$B$2:$Z$2,0),0),0)</f>
        <v>0</v>
      </c>
      <c r="I638" s="33">
        <f>IFERROR(VLOOKUP(C638,PlayingTime!$B$1:$Z$999,MATCH("Min",PlayingTime!$B$2:$Z$2,0),0),0)</f>
        <v>0</v>
      </c>
      <c r="J638" s="33">
        <f>IFERROR(VLOOKUP(D638,PlayingTime!$B$1:$Z$999,MATCH("Min",PlayingTime!$B$2:$Z$2,0),0),0)</f>
        <v>0</v>
      </c>
      <c r="K638" s="38">
        <f t="shared" si="36"/>
        <v>0</v>
      </c>
      <c r="L638" s="32">
        <f>IFERROR(VLOOKUP(A638,PlayerStats!$B$1:$Z$999,MATCH("xG",PlayerStats!$B$2:$Z$2,0),0),0)</f>
        <v>0</v>
      </c>
      <c r="M638" s="32">
        <f>IFERROR(VLOOKUP(B638,PlayerStats!$B$1:$Z$999,MATCH("xG",PlayerStats!$B$2:$Z$2,0),0),0)</f>
        <v>0</v>
      </c>
      <c r="N638" s="32">
        <f>IFERROR(VLOOKUP(C638,PlayerStats!$B$1:$Z$999,MATCH("xG",PlayerStats!$B$2:$Z$2,0),0),0)</f>
        <v>0</v>
      </c>
      <c r="O638" s="32">
        <f>IFERROR(VLOOKUP(D638,PlayerStats!$B$1:$Z$999,MATCH("xG",PlayerStats!$B$2:$Z$2,0),0),0)</f>
        <v>0</v>
      </c>
      <c r="P638" s="40">
        <f t="shared" si="37"/>
        <v>0</v>
      </c>
      <c r="Q638" s="32">
        <f>IFERROR(VLOOKUP(A638,PlayerStats!$B$1:$Z$999,MATCH("xAG",PlayerStats!$B$2:$Z$2,0),0),0)</f>
        <v>0</v>
      </c>
      <c r="R638" s="32">
        <f>IFERROR(VLOOKUP(B638,PlayerStats!$B$1:$Z$999,MATCH("xAG",PlayerStats!$B$2:$Z$2,0),0),0)</f>
        <v>0</v>
      </c>
      <c r="S638" s="32">
        <f>IFERROR(VLOOKUP(C638,PlayerStats!$B$1:$Z$999,MATCH("xAG",PlayerStats!$B$2:$Z$2,0),0),0)</f>
        <v>0</v>
      </c>
      <c r="T638" s="32">
        <f>IFERROR(VLOOKUP(D638,PlayerStats!$B$1:$Z$999,MATCH("xAG",PlayerStats!$B$2:$Z$2,0),0),0)</f>
        <v>0</v>
      </c>
      <c r="U638" s="40">
        <f t="shared" si="38"/>
        <v>0</v>
      </c>
      <c r="V638" s="42" t="str">
        <f t="shared" si="39"/>
        <v/>
      </c>
      <c r="X638" s="43" t="str">
        <f>API!M638&amp;" "&amp;API!V638</f>
        <v>Hugo Bueno López</v>
      </c>
      <c r="Y638" s="43">
        <f>API!AC638</f>
        <v>1</v>
      </c>
    </row>
    <row r="639" spans="1:25">
      <c r="A639" s="32" t="str">
        <f>IF([1]FINAL!A639=0,"",[1]FINAL!A639)</f>
        <v/>
      </c>
      <c r="B639" s="32" t="str">
        <f>IF([1]FINAL!B639=0,"",[1]FINAL!B639)</f>
        <v/>
      </c>
      <c r="C639" s="32" t="str">
        <f>IF([1]FINAL!C639=0,"",[1]FINAL!C639)</f>
        <v/>
      </c>
      <c r="D639" s="32" t="str">
        <f>IF([1]FINAL!D639=0,"",[1]FINAL!D639)</f>
        <v/>
      </c>
      <c r="E639" s="43">
        <f>[1]FINAL!M639</f>
        <v>0</v>
      </c>
      <c r="F639" s="44" t="str">
        <f>IFERROR(VLOOKUP($E639,Table2!$B$1:$C$21,MATCH("MP",Table2!$B$1:$C$1,0),0),"")</f>
        <v/>
      </c>
      <c r="G639" s="33">
        <f>IFERROR(VLOOKUP(A639,PlayingTime!$B$1:$Z$999,MATCH("Min",PlayingTime!$B$2:$Z$2,0),0),0)</f>
        <v>0</v>
      </c>
      <c r="H639" s="33">
        <f>IFERROR(VLOOKUP(B639,PlayingTime!$B$1:$Z$999,MATCH("Min",PlayingTime!$B$2:$Z$2,0),0),0)</f>
        <v>0</v>
      </c>
      <c r="I639" s="33">
        <f>IFERROR(VLOOKUP(C639,PlayingTime!$B$1:$Z$999,MATCH("Min",PlayingTime!$B$2:$Z$2,0),0),0)</f>
        <v>0</v>
      </c>
      <c r="J639" s="33">
        <f>IFERROR(VLOOKUP(D639,PlayingTime!$B$1:$Z$999,MATCH("Min",PlayingTime!$B$2:$Z$2,0),0),0)</f>
        <v>0</v>
      </c>
      <c r="K639" s="38">
        <f t="shared" si="36"/>
        <v>0</v>
      </c>
      <c r="L639" s="32">
        <f>IFERROR(VLOOKUP(A639,PlayerStats!$B$1:$Z$999,MATCH("xG",PlayerStats!$B$2:$Z$2,0),0),0)</f>
        <v>0</v>
      </c>
      <c r="M639" s="32">
        <f>IFERROR(VLOOKUP(B639,PlayerStats!$B$1:$Z$999,MATCH("xG",PlayerStats!$B$2:$Z$2,0),0),0)</f>
        <v>0</v>
      </c>
      <c r="N639" s="32">
        <f>IFERROR(VLOOKUP(C639,PlayerStats!$B$1:$Z$999,MATCH("xG",PlayerStats!$B$2:$Z$2,0),0),0)</f>
        <v>0</v>
      </c>
      <c r="O639" s="32">
        <f>IFERROR(VLOOKUP(D639,PlayerStats!$B$1:$Z$999,MATCH("xG",PlayerStats!$B$2:$Z$2,0),0),0)</f>
        <v>0</v>
      </c>
      <c r="P639" s="40">
        <f t="shared" si="37"/>
        <v>0</v>
      </c>
      <c r="Q639" s="32">
        <f>IFERROR(VLOOKUP(A639,PlayerStats!$B$1:$Z$999,MATCH("xAG",PlayerStats!$B$2:$Z$2,0),0),0)</f>
        <v>0</v>
      </c>
      <c r="R639" s="32">
        <f>IFERROR(VLOOKUP(B639,PlayerStats!$B$1:$Z$999,MATCH("xAG",PlayerStats!$B$2:$Z$2,0),0),0)</f>
        <v>0</v>
      </c>
      <c r="S639" s="32">
        <f>IFERROR(VLOOKUP(C639,PlayerStats!$B$1:$Z$999,MATCH("xAG",PlayerStats!$B$2:$Z$2,0),0),0)</f>
        <v>0</v>
      </c>
      <c r="T639" s="32">
        <f>IFERROR(VLOOKUP(D639,PlayerStats!$B$1:$Z$999,MATCH("xAG",PlayerStats!$B$2:$Z$2,0),0),0)</f>
        <v>0</v>
      </c>
      <c r="U639" s="40">
        <f t="shared" si="38"/>
        <v>0</v>
      </c>
      <c r="V639" s="42" t="str">
        <f t="shared" si="39"/>
        <v/>
      </c>
      <c r="X639" s="43" t="str">
        <f>API!M639&amp;" "&amp;API!V639</f>
        <v>Francisco Jorge Tomás Oliveira</v>
      </c>
      <c r="Y639" s="43">
        <f>API!AC639</f>
        <v>0</v>
      </c>
    </row>
    <row r="640" spans="1:25">
      <c r="A640" s="32" t="str">
        <f>IF([1]FINAL!A640=0,"",[1]FINAL!A640)</f>
        <v/>
      </c>
      <c r="B640" s="32" t="str">
        <f>IF([1]FINAL!B640=0,"",[1]FINAL!B640)</f>
        <v/>
      </c>
      <c r="C640" s="32" t="str">
        <f>IF([1]FINAL!C640=0,"",[1]FINAL!C640)</f>
        <v/>
      </c>
      <c r="D640" s="32" t="str">
        <f>IF([1]FINAL!D640=0,"",[1]FINAL!D640)</f>
        <v/>
      </c>
      <c r="E640" s="43">
        <f>[1]FINAL!M640</f>
        <v>0</v>
      </c>
      <c r="F640" s="44" t="str">
        <f>IFERROR(VLOOKUP($E640,Table2!$B$1:$C$21,MATCH("MP",Table2!$B$1:$C$1,0),0),"")</f>
        <v/>
      </c>
      <c r="G640" s="33">
        <f>IFERROR(VLOOKUP(A640,PlayingTime!$B$1:$Z$999,MATCH("Min",PlayingTime!$B$2:$Z$2,0),0),0)</f>
        <v>0</v>
      </c>
      <c r="H640" s="33">
        <f>IFERROR(VLOOKUP(B640,PlayingTime!$B$1:$Z$999,MATCH("Min",PlayingTime!$B$2:$Z$2,0),0),0)</f>
        <v>0</v>
      </c>
      <c r="I640" s="33">
        <f>IFERROR(VLOOKUP(C640,PlayingTime!$B$1:$Z$999,MATCH("Min",PlayingTime!$B$2:$Z$2,0),0),0)</f>
        <v>0</v>
      </c>
      <c r="J640" s="33">
        <f>IFERROR(VLOOKUP(D640,PlayingTime!$B$1:$Z$999,MATCH("Min",PlayingTime!$B$2:$Z$2,0),0),0)</f>
        <v>0</v>
      </c>
      <c r="K640" s="38">
        <f t="shared" si="36"/>
        <v>0</v>
      </c>
      <c r="L640" s="32">
        <f>IFERROR(VLOOKUP(A640,PlayerStats!$B$1:$Z$999,MATCH("xG",PlayerStats!$B$2:$Z$2,0),0),0)</f>
        <v>0</v>
      </c>
      <c r="M640" s="32">
        <f>IFERROR(VLOOKUP(B640,PlayerStats!$B$1:$Z$999,MATCH("xG",PlayerStats!$B$2:$Z$2,0),0),0)</f>
        <v>0</v>
      </c>
      <c r="N640" s="32">
        <f>IFERROR(VLOOKUP(C640,PlayerStats!$B$1:$Z$999,MATCH("xG",PlayerStats!$B$2:$Z$2,0),0),0)</f>
        <v>0</v>
      </c>
      <c r="O640" s="32">
        <f>IFERROR(VLOOKUP(D640,PlayerStats!$B$1:$Z$999,MATCH("xG",PlayerStats!$B$2:$Z$2,0),0),0)</f>
        <v>0</v>
      </c>
      <c r="P640" s="40">
        <f t="shared" si="37"/>
        <v>0</v>
      </c>
      <c r="Q640" s="32">
        <f>IFERROR(VLOOKUP(A640,PlayerStats!$B$1:$Z$999,MATCH("xAG",PlayerStats!$B$2:$Z$2,0),0),0)</f>
        <v>0</v>
      </c>
      <c r="R640" s="32">
        <f>IFERROR(VLOOKUP(B640,PlayerStats!$B$1:$Z$999,MATCH("xAG",PlayerStats!$B$2:$Z$2,0),0),0)</f>
        <v>0</v>
      </c>
      <c r="S640" s="32">
        <f>IFERROR(VLOOKUP(C640,PlayerStats!$B$1:$Z$999,MATCH("xAG",PlayerStats!$B$2:$Z$2,0),0),0)</f>
        <v>0</v>
      </c>
      <c r="T640" s="32">
        <f>IFERROR(VLOOKUP(D640,PlayerStats!$B$1:$Z$999,MATCH("xAG",PlayerStats!$B$2:$Z$2,0),0),0)</f>
        <v>0</v>
      </c>
      <c r="U640" s="40">
        <f t="shared" si="38"/>
        <v>0</v>
      </c>
      <c r="V640" s="42" t="str">
        <f t="shared" si="39"/>
        <v/>
      </c>
      <c r="X640" s="43" t="str">
        <f>API!M640&amp;" "&amp;API!V640</f>
        <v>Luke Cundle</v>
      </c>
      <c r="Y640" s="43">
        <f>API!AC640</f>
        <v>0</v>
      </c>
    </row>
    <row r="641" spans="1:25">
      <c r="A641" s="32" t="str">
        <f>IF([1]FINAL!A641=0,"",[1]FINAL!A641)</f>
        <v/>
      </c>
      <c r="B641" s="32" t="str">
        <f>IF([1]FINAL!B641=0,"",[1]FINAL!B641)</f>
        <v/>
      </c>
      <c r="C641" s="32" t="str">
        <f>IF([1]FINAL!C641=0,"",[1]FINAL!C641)</f>
        <v/>
      </c>
      <c r="D641" s="32" t="str">
        <f>IF([1]FINAL!D641=0,"",[1]FINAL!D641)</f>
        <v/>
      </c>
      <c r="E641" s="43">
        <f>[1]FINAL!M641</f>
        <v>0</v>
      </c>
      <c r="F641" s="44" t="str">
        <f>IFERROR(VLOOKUP($E641,Table2!$B$1:$C$21,MATCH("MP",Table2!$B$1:$C$1,0),0),"")</f>
        <v/>
      </c>
      <c r="G641" s="33">
        <f>IFERROR(VLOOKUP(A641,PlayingTime!$B$1:$Z$999,MATCH("Min",PlayingTime!$B$2:$Z$2,0),0),0)</f>
        <v>0</v>
      </c>
      <c r="H641" s="33">
        <f>IFERROR(VLOOKUP(B641,PlayingTime!$B$1:$Z$999,MATCH("Min",PlayingTime!$B$2:$Z$2,0),0),0)</f>
        <v>0</v>
      </c>
      <c r="I641" s="33">
        <f>IFERROR(VLOOKUP(C641,PlayingTime!$B$1:$Z$999,MATCH("Min",PlayingTime!$B$2:$Z$2,0),0),0)</f>
        <v>0</v>
      </c>
      <c r="J641" s="33">
        <f>IFERROR(VLOOKUP(D641,PlayingTime!$B$1:$Z$999,MATCH("Min",PlayingTime!$B$2:$Z$2,0),0),0)</f>
        <v>0</v>
      </c>
      <c r="K641" s="38">
        <f t="shared" si="36"/>
        <v>0</v>
      </c>
      <c r="L641" s="32">
        <f>IFERROR(VLOOKUP(A641,PlayerStats!$B$1:$Z$999,MATCH("xG",PlayerStats!$B$2:$Z$2,0),0),0)</f>
        <v>0</v>
      </c>
      <c r="M641" s="32">
        <f>IFERROR(VLOOKUP(B641,PlayerStats!$B$1:$Z$999,MATCH("xG",PlayerStats!$B$2:$Z$2,0),0),0)</f>
        <v>0</v>
      </c>
      <c r="N641" s="32">
        <f>IFERROR(VLOOKUP(C641,PlayerStats!$B$1:$Z$999,MATCH("xG",PlayerStats!$B$2:$Z$2,0),0),0)</f>
        <v>0</v>
      </c>
      <c r="O641" s="32">
        <f>IFERROR(VLOOKUP(D641,PlayerStats!$B$1:$Z$999,MATCH("xG",PlayerStats!$B$2:$Z$2,0),0),0)</f>
        <v>0</v>
      </c>
      <c r="P641" s="40">
        <f t="shared" si="37"/>
        <v>0</v>
      </c>
      <c r="Q641" s="32">
        <f>IFERROR(VLOOKUP(A641,PlayerStats!$B$1:$Z$999,MATCH("xAG",PlayerStats!$B$2:$Z$2,0),0),0)</f>
        <v>0</v>
      </c>
      <c r="R641" s="32">
        <f>IFERROR(VLOOKUP(B641,PlayerStats!$B$1:$Z$999,MATCH("xAG",PlayerStats!$B$2:$Z$2,0),0),0)</f>
        <v>0</v>
      </c>
      <c r="S641" s="32">
        <f>IFERROR(VLOOKUP(C641,PlayerStats!$B$1:$Z$999,MATCH("xAG",PlayerStats!$B$2:$Z$2,0),0),0)</f>
        <v>0</v>
      </c>
      <c r="T641" s="32">
        <f>IFERROR(VLOOKUP(D641,PlayerStats!$B$1:$Z$999,MATCH("xAG",PlayerStats!$B$2:$Z$2,0),0),0)</f>
        <v>0</v>
      </c>
      <c r="U641" s="40">
        <f t="shared" si="38"/>
        <v>0</v>
      </c>
      <c r="V641" s="42" t="str">
        <f t="shared" si="39"/>
        <v/>
      </c>
      <c r="X641" s="43" t="str">
        <f>API!M641&amp;" "&amp;API!V641</f>
        <v>Craig Dawson</v>
      </c>
      <c r="Y641" s="43">
        <f>API!AC641</f>
        <v>2</v>
      </c>
    </row>
    <row r="642" spans="1:25">
      <c r="A642" s="32" t="str">
        <f>IF([1]FINAL!A642=0,"",[1]FINAL!A642)</f>
        <v/>
      </c>
      <c r="B642" s="32" t="str">
        <f>IF([1]FINAL!B642=0,"",[1]FINAL!B642)</f>
        <v/>
      </c>
      <c r="C642" s="32" t="str">
        <f>IF([1]FINAL!C642=0,"",[1]FINAL!C642)</f>
        <v/>
      </c>
      <c r="D642" s="32" t="str">
        <f>IF([1]FINAL!D642=0,"",[1]FINAL!D642)</f>
        <v/>
      </c>
      <c r="E642" s="43">
        <f>[1]FINAL!M642</f>
        <v>0</v>
      </c>
      <c r="F642" s="44" t="str">
        <f>IFERROR(VLOOKUP($E642,Table2!$B$1:$C$21,MATCH("MP",Table2!$B$1:$C$1,0),0),"")</f>
        <v/>
      </c>
      <c r="G642" s="33">
        <f>IFERROR(VLOOKUP(A642,PlayingTime!$B$1:$Z$999,MATCH("Min",PlayingTime!$B$2:$Z$2,0),0),0)</f>
        <v>0</v>
      </c>
      <c r="H642" s="33">
        <f>IFERROR(VLOOKUP(B642,PlayingTime!$B$1:$Z$999,MATCH("Min",PlayingTime!$B$2:$Z$2,0),0),0)</f>
        <v>0</v>
      </c>
      <c r="I642" s="33">
        <f>IFERROR(VLOOKUP(C642,PlayingTime!$B$1:$Z$999,MATCH("Min",PlayingTime!$B$2:$Z$2,0),0),0)</f>
        <v>0</v>
      </c>
      <c r="J642" s="33">
        <f>IFERROR(VLOOKUP(D642,PlayingTime!$B$1:$Z$999,MATCH("Min",PlayingTime!$B$2:$Z$2,0),0),0)</f>
        <v>0</v>
      </c>
      <c r="K642" s="38">
        <f t="shared" si="36"/>
        <v>0</v>
      </c>
      <c r="L642" s="32">
        <f>IFERROR(VLOOKUP(A642,PlayerStats!$B$1:$Z$999,MATCH("xG",PlayerStats!$B$2:$Z$2,0),0),0)</f>
        <v>0</v>
      </c>
      <c r="M642" s="32">
        <f>IFERROR(VLOOKUP(B642,PlayerStats!$B$1:$Z$999,MATCH("xG",PlayerStats!$B$2:$Z$2,0),0),0)</f>
        <v>0</v>
      </c>
      <c r="N642" s="32">
        <f>IFERROR(VLOOKUP(C642,PlayerStats!$B$1:$Z$999,MATCH("xG",PlayerStats!$B$2:$Z$2,0),0),0)</f>
        <v>0</v>
      </c>
      <c r="O642" s="32">
        <f>IFERROR(VLOOKUP(D642,PlayerStats!$B$1:$Z$999,MATCH("xG",PlayerStats!$B$2:$Z$2,0),0),0)</f>
        <v>0</v>
      </c>
      <c r="P642" s="40">
        <f t="shared" si="37"/>
        <v>0</v>
      </c>
      <c r="Q642" s="32">
        <f>IFERROR(VLOOKUP(A642,PlayerStats!$B$1:$Z$999,MATCH("xAG",PlayerStats!$B$2:$Z$2,0),0),0)</f>
        <v>0</v>
      </c>
      <c r="R642" s="32">
        <f>IFERROR(VLOOKUP(B642,PlayerStats!$B$1:$Z$999,MATCH("xAG",PlayerStats!$B$2:$Z$2,0),0),0)</f>
        <v>0</v>
      </c>
      <c r="S642" s="32">
        <f>IFERROR(VLOOKUP(C642,PlayerStats!$B$1:$Z$999,MATCH("xAG",PlayerStats!$B$2:$Z$2,0),0),0)</f>
        <v>0</v>
      </c>
      <c r="T642" s="32">
        <f>IFERROR(VLOOKUP(D642,PlayerStats!$B$1:$Z$999,MATCH("xAG",PlayerStats!$B$2:$Z$2,0),0),0)</f>
        <v>0</v>
      </c>
      <c r="U642" s="40">
        <f t="shared" si="38"/>
        <v>0</v>
      </c>
      <c r="V642" s="42" t="str">
        <f t="shared" si="39"/>
        <v/>
      </c>
      <c r="X642" s="43" t="str">
        <f>API!M642&amp;" "&amp;API!V642</f>
        <v>Fábio Silva</v>
      </c>
      <c r="Y642" s="43">
        <f>API!AC642</f>
        <v>1</v>
      </c>
    </row>
    <row r="643" spans="1:25">
      <c r="A643" s="32" t="str">
        <f>IF([1]FINAL!A643=0,"",[1]FINAL!A643)</f>
        <v/>
      </c>
      <c r="B643" s="32" t="str">
        <f>IF([1]FINAL!B643=0,"",[1]FINAL!B643)</f>
        <v/>
      </c>
      <c r="C643" s="32" t="str">
        <f>IF([1]FINAL!C643=0,"",[1]FINAL!C643)</f>
        <v/>
      </c>
      <c r="D643" s="32" t="str">
        <f>IF([1]FINAL!D643=0,"",[1]FINAL!D643)</f>
        <v/>
      </c>
      <c r="E643" s="43">
        <f>[1]FINAL!M643</f>
        <v>0</v>
      </c>
      <c r="F643" s="44" t="str">
        <f>IFERROR(VLOOKUP($E643,Table2!$B$1:$C$21,MATCH("MP",Table2!$B$1:$C$1,0),0),"")</f>
        <v/>
      </c>
      <c r="G643" s="33">
        <f>IFERROR(VLOOKUP(A643,PlayingTime!$B$1:$Z$999,MATCH("Min",PlayingTime!$B$2:$Z$2,0),0),0)</f>
        <v>0</v>
      </c>
      <c r="H643" s="33">
        <f>IFERROR(VLOOKUP(B643,PlayingTime!$B$1:$Z$999,MATCH("Min",PlayingTime!$B$2:$Z$2,0),0),0)</f>
        <v>0</v>
      </c>
      <c r="I643" s="33">
        <f>IFERROR(VLOOKUP(C643,PlayingTime!$B$1:$Z$999,MATCH("Min",PlayingTime!$B$2:$Z$2,0),0),0)</f>
        <v>0</v>
      </c>
      <c r="J643" s="33">
        <f>IFERROR(VLOOKUP(D643,PlayingTime!$B$1:$Z$999,MATCH("Min",PlayingTime!$B$2:$Z$2,0),0),0)</f>
        <v>0</v>
      </c>
      <c r="K643" s="38">
        <f t="shared" ref="K643:K706" si="40">G643+H643+I643+J643</f>
        <v>0</v>
      </c>
      <c r="L643" s="32">
        <f>IFERROR(VLOOKUP(A643,PlayerStats!$B$1:$Z$999,MATCH("xG",PlayerStats!$B$2:$Z$2,0),0),0)</f>
        <v>0</v>
      </c>
      <c r="M643" s="32">
        <f>IFERROR(VLOOKUP(B643,PlayerStats!$B$1:$Z$999,MATCH("xG",PlayerStats!$B$2:$Z$2,0),0),0)</f>
        <v>0</v>
      </c>
      <c r="N643" s="32">
        <f>IFERROR(VLOOKUP(C643,PlayerStats!$B$1:$Z$999,MATCH("xG",PlayerStats!$B$2:$Z$2,0),0),0)</f>
        <v>0</v>
      </c>
      <c r="O643" s="32">
        <f>IFERROR(VLOOKUP(D643,PlayerStats!$B$1:$Z$999,MATCH("xG",PlayerStats!$B$2:$Z$2,0),0),0)</f>
        <v>0</v>
      </c>
      <c r="P643" s="40">
        <f t="shared" ref="P643:P706" si="41">L643+M643+N643+O643</f>
        <v>0</v>
      </c>
      <c r="Q643" s="32">
        <f>IFERROR(VLOOKUP(A643,PlayerStats!$B$1:$Z$999,MATCH("xAG",PlayerStats!$B$2:$Z$2,0),0),0)</f>
        <v>0</v>
      </c>
      <c r="R643" s="32">
        <f>IFERROR(VLOOKUP(B643,PlayerStats!$B$1:$Z$999,MATCH("xAG",PlayerStats!$B$2:$Z$2,0),0),0)</f>
        <v>0</v>
      </c>
      <c r="S643" s="32">
        <f>IFERROR(VLOOKUP(C643,PlayerStats!$B$1:$Z$999,MATCH("xAG",PlayerStats!$B$2:$Z$2,0),0),0)</f>
        <v>0</v>
      </c>
      <c r="T643" s="32">
        <f>IFERROR(VLOOKUP(D643,PlayerStats!$B$1:$Z$999,MATCH("xAG",PlayerStats!$B$2:$Z$2,0),0),0)</f>
        <v>0</v>
      </c>
      <c r="U643" s="40">
        <f t="shared" ref="U643:U706" si="42">Q643+R643+S643+T643</f>
        <v>0</v>
      </c>
      <c r="V643" s="42" t="str">
        <f t="shared" ref="V643:V706" si="43">IFERROR(VLOOKUP(A643,$X$1:$Y$1000,MATCH("total_points",$X$1:$Y$1,0),0),"")</f>
        <v/>
      </c>
      <c r="X643" s="43" t="str">
        <f>API!M643&amp;" "&amp;API!V643</f>
        <v>Gonçalo Manuel Ganchinho Guedes</v>
      </c>
      <c r="Y643" s="43">
        <f>API!AC643</f>
        <v>0</v>
      </c>
    </row>
    <row r="644" spans="1:25">
      <c r="A644" s="32" t="str">
        <f>IF([1]FINAL!A644=0,"",[1]FINAL!A644)</f>
        <v/>
      </c>
      <c r="B644" s="32" t="str">
        <f>IF([1]FINAL!B644=0,"",[1]FINAL!B644)</f>
        <v/>
      </c>
      <c r="C644" s="32" t="str">
        <f>IF([1]FINAL!C644=0,"",[1]FINAL!C644)</f>
        <v/>
      </c>
      <c r="D644" s="32" t="str">
        <f>IF([1]FINAL!D644=0,"",[1]FINAL!D644)</f>
        <v/>
      </c>
      <c r="E644" s="43">
        <f>[1]FINAL!M644</f>
        <v>0</v>
      </c>
      <c r="F644" s="44" t="str">
        <f>IFERROR(VLOOKUP($E644,Table2!$B$1:$C$21,MATCH("MP",Table2!$B$1:$C$1,0),0),"")</f>
        <v/>
      </c>
      <c r="G644" s="33">
        <f>IFERROR(VLOOKUP(A644,PlayingTime!$B$1:$Z$999,MATCH("Min",PlayingTime!$B$2:$Z$2,0),0),0)</f>
        <v>0</v>
      </c>
      <c r="H644" s="33">
        <f>IFERROR(VLOOKUP(B644,PlayingTime!$B$1:$Z$999,MATCH("Min",PlayingTime!$B$2:$Z$2,0),0),0)</f>
        <v>0</v>
      </c>
      <c r="I644" s="33">
        <f>IFERROR(VLOOKUP(C644,PlayingTime!$B$1:$Z$999,MATCH("Min",PlayingTime!$B$2:$Z$2,0),0),0)</f>
        <v>0</v>
      </c>
      <c r="J644" s="33">
        <f>IFERROR(VLOOKUP(D644,PlayingTime!$B$1:$Z$999,MATCH("Min",PlayingTime!$B$2:$Z$2,0),0),0)</f>
        <v>0</v>
      </c>
      <c r="K644" s="38">
        <f t="shared" si="40"/>
        <v>0</v>
      </c>
      <c r="L644" s="32">
        <f>IFERROR(VLOOKUP(A644,PlayerStats!$B$1:$Z$999,MATCH("xG",PlayerStats!$B$2:$Z$2,0),0),0)</f>
        <v>0</v>
      </c>
      <c r="M644" s="32">
        <f>IFERROR(VLOOKUP(B644,PlayerStats!$B$1:$Z$999,MATCH("xG",PlayerStats!$B$2:$Z$2,0),0),0)</f>
        <v>0</v>
      </c>
      <c r="N644" s="32">
        <f>IFERROR(VLOOKUP(C644,PlayerStats!$B$1:$Z$999,MATCH("xG",PlayerStats!$B$2:$Z$2,0),0),0)</f>
        <v>0</v>
      </c>
      <c r="O644" s="32">
        <f>IFERROR(VLOOKUP(D644,PlayerStats!$B$1:$Z$999,MATCH("xG",PlayerStats!$B$2:$Z$2,0),0),0)</f>
        <v>0</v>
      </c>
      <c r="P644" s="40">
        <f t="shared" si="41"/>
        <v>0</v>
      </c>
      <c r="Q644" s="32">
        <f>IFERROR(VLOOKUP(A644,PlayerStats!$B$1:$Z$999,MATCH("xAG",PlayerStats!$B$2:$Z$2,0),0),0)</f>
        <v>0</v>
      </c>
      <c r="R644" s="32">
        <f>IFERROR(VLOOKUP(B644,PlayerStats!$B$1:$Z$999,MATCH("xAG",PlayerStats!$B$2:$Z$2,0),0),0)</f>
        <v>0</v>
      </c>
      <c r="S644" s="32">
        <f>IFERROR(VLOOKUP(C644,PlayerStats!$B$1:$Z$999,MATCH("xAG",PlayerStats!$B$2:$Z$2,0),0),0)</f>
        <v>0</v>
      </c>
      <c r="T644" s="32">
        <f>IFERROR(VLOOKUP(D644,PlayerStats!$B$1:$Z$999,MATCH("xAG",PlayerStats!$B$2:$Z$2,0),0),0)</f>
        <v>0</v>
      </c>
      <c r="U644" s="40">
        <f t="shared" si="42"/>
        <v>0</v>
      </c>
      <c r="V644" s="42" t="str">
        <f t="shared" si="43"/>
        <v/>
      </c>
      <c r="X644" s="43" t="str">
        <f>API!M644&amp;" "&amp;API!V644</f>
        <v>Joe Hodge</v>
      </c>
      <c r="Y644" s="43">
        <f>API!AC644</f>
        <v>0</v>
      </c>
    </row>
    <row r="645" spans="1:25">
      <c r="A645" s="32" t="str">
        <f>IF([1]FINAL!A645=0,"",[1]FINAL!A645)</f>
        <v/>
      </c>
      <c r="B645" s="32" t="str">
        <f>IF([1]FINAL!B645=0,"",[1]FINAL!B645)</f>
        <v/>
      </c>
      <c r="C645" s="32" t="str">
        <f>IF([1]FINAL!C645=0,"",[1]FINAL!C645)</f>
        <v/>
      </c>
      <c r="D645" s="32" t="str">
        <f>IF([1]FINAL!D645=0,"",[1]FINAL!D645)</f>
        <v/>
      </c>
      <c r="E645" s="43">
        <f>[1]FINAL!M645</f>
        <v>0</v>
      </c>
      <c r="F645" s="44" t="str">
        <f>IFERROR(VLOOKUP($E645,Table2!$B$1:$C$21,MATCH("MP",Table2!$B$1:$C$1,0),0),"")</f>
        <v/>
      </c>
      <c r="G645" s="33">
        <f>IFERROR(VLOOKUP(A645,PlayingTime!$B$1:$Z$999,MATCH("Min",PlayingTime!$B$2:$Z$2,0),0),0)</f>
        <v>0</v>
      </c>
      <c r="H645" s="33">
        <f>IFERROR(VLOOKUP(B645,PlayingTime!$B$1:$Z$999,MATCH("Min",PlayingTime!$B$2:$Z$2,0),0),0)</f>
        <v>0</v>
      </c>
      <c r="I645" s="33">
        <f>IFERROR(VLOOKUP(C645,PlayingTime!$B$1:$Z$999,MATCH("Min",PlayingTime!$B$2:$Z$2,0),0),0)</f>
        <v>0</v>
      </c>
      <c r="J645" s="33">
        <f>IFERROR(VLOOKUP(D645,PlayingTime!$B$1:$Z$999,MATCH("Min",PlayingTime!$B$2:$Z$2,0),0),0)</f>
        <v>0</v>
      </c>
      <c r="K645" s="38">
        <f t="shared" si="40"/>
        <v>0</v>
      </c>
      <c r="L645" s="32">
        <f>IFERROR(VLOOKUP(A645,PlayerStats!$B$1:$Z$999,MATCH("xG",PlayerStats!$B$2:$Z$2,0),0),0)</f>
        <v>0</v>
      </c>
      <c r="M645" s="32">
        <f>IFERROR(VLOOKUP(B645,PlayerStats!$B$1:$Z$999,MATCH("xG",PlayerStats!$B$2:$Z$2,0),0),0)</f>
        <v>0</v>
      </c>
      <c r="N645" s="32">
        <f>IFERROR(VLOOKUP(C645,PlayerStats!$B$1:$Z$999,MATCH("xG",PlayerStats!$B$2:$Z$2,0),0),0)</f>
        <v>0</v>
      </c>
      <c r="O645" s="32">
        <f>IFERROR(VLOOKUP(D645,PlayerStats!$B$1:$Z$999,MATCH("xG",PlayerStats!$B$2:$Z$2,0),0),0)</f>
        <v>0</v>
      </c>
      <c r="P645" s="40">
        <f t="shared" si="41"/>
        <v>0</v>
      </c>
      <c r="Q645" s="32">
        <f>IFERROR(VLOOKUP(A645,PlayerStats!$B$1:$Z$999,MATCH("xAG",PlayerStats!$B$2:$Z$2,0),0),0)</f>
        <v>0</v>
      </c>
      <c r="R645" s="32">
        <f>IFERROR(VLOOKUP(B645,PlayerStats!$B$1:$Z$999,MATCH("xAG",PlayerStats!$B$2:$Z$2,0),0),0)</f>
        <v>0</v>
      </c>
      <c r="S645" s="32">
        <f>IFERROR(VLOOKUP(C645,PlayerStats!$B$1:$Z$999,MATCH("xAG",PlayerStats!$B$2:$Z$2,0),0),0)</f>
        <v>0</v>
      </c>
      <c r="T645" s="32">
        <f>IFERROR(VLOOKUP(D645,PlayerStats!$B$1:$Z$999,MATCH("xAG",PlayerStats!$B$2:$Z$2,0),0),0)</f>
        <v>0</v>
      </c>
      <c r="U645" s="40">
        <f t="shared" si="42"/>
        <v>0</v>
      </c>
      <c r="V645" s="42" t="str">
        <f t="shared" si="43"/>
        <v/>
      </c>
      <c r="X645" s="43" t="str">
        <f>API!M645&amp;" "&amp;API!V645</f>
        <v>Ki-Jana Hoever</v>
      </c>
      <c r="Y645" s="43">
        <f>API!AC645</f>
        <v>0</v>
      </c>
    </row>
    <row r="646" spans="1:25">
      <c r="A646" s="32" t="str">
        <f>IF([1]FINAL!A646=0,"",[1]FINAL!A646)</f>
        <v/>
      </c>
      <c r="B646" s="32" t="str">
        <f>IF([1]FINAL!B646=0,"",[1]FINAL!B646)</f>
        <v/>
      </c>
      <c r="C646" s="32" t="str">
        <f>IF([1]FINAL!C646=0,"",[1]FINAL!C646)</f>
        <v/>
      </c>
      <c r="D646" s="32" t="str">
        <f>IF([1]FINAL!D646=0,"",[1]FINAL!D646)</f>
        <v/>
      </c>
      <c r="E646" s="43">
        <f>[1]FINAL!M646</f>
        <v>0</v>
      </c>
      <c r="F646" s="44" t="str">
        <f>IFERROR(VLOOKUP($E646,Table2!$B$1:$C$21,MATCH("MP",Table2!$B$1:$C$1,0),0),"")</f>
        <v/>
      </c>
      <c r="G646" s="33">
        <f>IFERROR(VLOOKUP(A646,PlayingTime!$B$1:$Z$999,MATCH("Min",PlayingTime!$B$2:$Z$2,0),0),0)</f>
        <v>0</v>
      </c>
      <c r="H646" s="33">
        <f>IFERROR(VLOOKUP(B646,PlayingTime!$B$1:$Z$999,MATCH("Min",PlayingTime!$B$2:$Z$2,0),0),0)</f>
        <v>0</v>
      </c>
      <c r="I646" s="33">
        <f>IFERROR(VLOOKUP(C646,PlayingTime!$B$1:$Z$999,MATCH("Min",PlayingTime!$B$2:$Z$2,0),0),0)</f>
        <v>0</v>
      </c>
      <c r="J646" s="33">
        <f>IFERROR(VLOOKUP(D646,PlayingTime!$B$1:$Z$999,MATCH("Min",PlayingTime!$B$2:$Z$2,0),0),0)</f>
        <v>0</v>
      </c>
      <c r="K646" s="38">
        <f t="shared" si="40"/>
        <v>0</v>
      </c>
      <c r="L646" s="32">
        <f>IFERROR(VLOOKUP(A646,PlayerStats!$B$1:$Z$999,MATCH("xG",PlayerStats!$B$2:$Z$2,0),0),0)</f>
        <v>0</v>
      </c>
      <c r="M646" s="32">
        <f>IFERROR(VLOOKUP(B646,PlayerStats!$B$1:$Z$999,MATCH("xG",PlayerStats!$B$2:$Z$2,0),0),0)</f>
        <v>0</v>
      </c>
      <c r="N646" s="32">
        <f>IFERROR(VLOOKUP(C646,PlayerStats!$B$1:$Z$999,MATCH("xG",PlayerStats!$B$2:$Z$2,0),0),0)</f>
        <v>0</v>
      </c>
      <c r="O646" s="32">
        <f>IFERROR(VLOOKUP(D646,PlayerStats!$B$1:$Z$999,MATCH("xG",PlayerStats!$B$2:$Z$2,0),0),0)</f>
        <v>0</v>
      </c>
      <c r="P646" s="40">
        <f t="shared" si="41"/>
        <v>0</v>
      </c>
      <c r="Q646" s="32">
        <f>IFERROR(VLOOKUP(A646,PlayerStats!$B$1:$Z$999,MATCH("xAG",PlayerStats!$B$2:$Z$2,0),0),0)</f>
        <v>0</v>
      </c>
      <c r="R646" s="32">
        <f>IFERROR(VLOOKUP(B646,PlayerStats!$B$1:$Z$999,MATCH("xAG",PlayerStats!$B$2:$Z$2,0),0),0)</f>
        <v>0</v>
      </c>
      <c r="S646" s="32">
        <f>IFERROR(VLOOKUP(C646,PlayerStats!$B$1:$Z$999,MATCH("xAG",PlayerStats!$B$2:$Z$2,0),0),0)</f>
        <v>0</v>
      </c>
      <c r="T646" s="32">
        <f>IFERROR(VLOOKUP(D646,PlayerStats!$B$1:$Z$999,MATCH("xAG",PlayerStats!$B$2:$Z$2,0),0),0)</f>
        <v>0</v>
      </c>
      <c r="U646" s="40">
        <f t="shared" si="42"/>
        <v>0</v>
      </c>
      <c r="V646" s="42" t="str">
        <f t="shared" si="43"/>
        <v/>
      </c>
      <c r="X646" s="43" t="str">
        <f>API!M646&amp;" "&amp;API!V646</f>
        <v>Hwang Hee-chan</v>
      </c>
      <c r="Y646" s="43">
        <f>API!AC646</f>
        <v>1</v>
      </c>
    </row>
    <row r="647" spans="1:25">
      <c r="A647" s="32" t="str">
        <f>IF([1]FINAL!A647=0,"",[1]FINAL!A647)</f>
        <v/>
      </c>
      <c r="B647" s="32" t="str">
        <f>IF([1]FINAL!B647=0,"",[1]FINAL!B647)</f>
        <v/>
      </c>
      <c r="C647" s="32" t="str">
        <f>IF([1]FINAL!C647=0,"",[1]FINAL!C647)</f>
        <v/>
      </c>
      <c r="D647" s="32" t="str">
        <f>IF([1]FINAL!D647=0,"",[1]FINAL!D647)</f>
        <v/>
      </c>
      <c r="E647" s="43">
        <f>[1]FINAL!M647</f>
        <v>0</v>
      </c>
      <c r="F647" s="44" t="str">
        <f>IFERROR(VLOOKUP($E647,Table2!$B$1:$C$21,MATCH("MP",Table2!$B$1:$C$1,0),0),"")</f>
        <v/>
      </c>
      <c r="G647" s="33">
        <f>IFERROR(VLOOKUP(A647,PlayingTime!$B$1:$Z$999,MATCH("Min",PlayingTime!$B$2:$Z$2,0),0),0)</f>
        <v>0</v>
      </c>
      <c r="H647" s="33">
        <f>IFERROR(VLOOKUP(B647,PlayingTime!$B$1:$Z$999,MATCH("Min",PlayingTime!$B$2:$Z$2,0),0),0)</f>
        <v>0</v>
      </c>
      <c r="I647" s="33">
        <f>IFERROR(VLOOKUP(C647,PlayingTime!$B$1:$Z$999,MATCH("Min",PlayingTime!$B$2:$Z$2,0),0),0)</f>
        <v>0</v>
      </c>
      <c r="J647" s="33">
        <f>IFERROR(VLOOKUP(D647,PlayingTime!$B$1:$Z$999,MATCH("Min",PlayingTime!$B$2:$Z$2,0),0),0)</f>
        <v>0</v>
      </c>
      <c r="K647" s="38">
        <f t="shared" si="40"/>
        <v>0</v>
      </c>
      <c r="L647" s="32">
        <f>IFERROR(VLOOKUP(A647,PlayerStats!$B$1:$Z$999,MATCH("xG",PlayerStats!$B$2:$Z$2,0),0),0)</f>
        <v>0</v>
      </c>
      <c r="M647" s="32">
        <f>IFERROR(VLOOKUP(B647,PlayerStats!$B$1:$Z$999,MATCH("xG",PlayerStats!$B$2:$Z$2,0),0),0)</f>
        <v>0</v>
      </c>
      <c r="N647" s="32">
        <f>IFERROR(VLOOKUP(C647,PlayerStats!$B$1:$Z$999,MATCH("xG",PlayerStats!$B$2:$Z$2,0),0),0)</f>
        <v>0</v>
      </c>
      <c r="O647" s="32">
        <f>IFERROR(VLOOKUP(D647,PlayerStats!$B$1:$Z$999,MATCH("xG",PlayerStats!$B$2:$Z$2,0),0),0)</f>
        <v>0</v>
      </c>
      <c r="P647" s="40">
        <f t="shared" si="41"/>
        <v>0</v>
      </c>
      <c r="Q647" s="32">
        <f>IFERROR(VLOOKUP(A647,PlayerStats!$B$1:$Z$999,MATCH("xAG",PlayerStats!$B$2:$Z$2,0),0),0)</f>
        <v>0</v>
      </c>
      <c r="R647" s="32">
        <f>IFERROR(VLOOKUP(B647,PlayerStats!$B$1:$Z$999,MATCH("xAG",PlayerStats!$B$2:$Z$2,0),0),0)</f>
        <v>0</v>
      </c>
      <c r="S647" s="32">
        <f>IFERROR(VLOOKUP(C647,PlayerStats!$B$1:$Z$999,MATCH("xAG",PlayerStats!$B$2:$Z$2,0),0),0)</f>
        <v>0</v>
      </c>
      <c r="T647" s="32">
        <f>IFERROR(VLOOKUP(D647,PlayerStats!$B$1:$Z$999,MATCH("xAG",PlayerStats!$B$2:$Z$2,0),0),0)</f>
        <v>0</v>
      </c>
      <c r="U647" s="40">
        <f t="shared" si="42"/>
        <v>0</v>
      </c>
      <c r="V647" s="42" t="str">
        <f t="shared" si="43"/>
        <v/>
      </c>
      <c r="X647" s="43" t="str">
        <f>API!M647&amp;" "&amp;API!V647</f>
        <v>João Victor Gomes da Silva</v>
      </c>
      <c r="Y647" s="43">
        <f>API!AC647</f>
        <v>2</v>
      </c>
    </row>
    <row r="648" spans="1:25">
      <c r="A648" s="32" t="str">
        <f>IF([1]FINAL!A648=0,"",[1]FINAL!A648)</f>
        <v/>
      </c>
      <c r="B648" s="32" t="str">
        <f>IF([1]FINAL!B648=0,"",[1]FINAL!B648)</f>
        <v/>
      </c>
      <c r="C648" s="32" t="str">
        <f>IF([1]FINAL!C648=0,"",[1]FINAL!C648)</f>
        <v/>
      </c>
      <c r="D648" s="32" t="str">
        <f>IF([1]FINAL!D648=0,"",[1]FINAL!D648)</f>
        <v/>
      </c>
      <c r="E648" s="43">
        <f>[1]FINAL!M648</f>
        <v>0</v>
      </c>
      <c r="F648" s="44" t="str">
        <f>IFERROR(VLOOKUP($E648,Table2!$B$1:$C$21,MATCH("MP",Table2!$B$1:$C$1,0),0),"")</f>
        <v/>
      </c>
      <c r="G648" s="33">
        <f>IFERROR(VLOOKUP(A648,PlayingTime!$B$1:$Z$999,MATCH("Min",PlayingTime!$B$2:$Z$2,0),0),0)</f>
        <v>0</v>
      </c>
      <c r="H648" s="33">
        <f>IFERROR(VLOOKUP(B648,PlayingTime!$B$1:$Z$999,MATCH("Min",PlayingTime!$B$2:$Z$2,0),0),0)</f>
        <v>0</v>
      </c>
      <c r="I648" s="33">
        <f>IFERROR(VLOOKUP(C648,PlayingTime!$B$1:$Z$999,MATCH("Min",PlayingTime!$B$2:$Z$2,0),0),0)</f>
        <v>0</v>
      </c>
      <c r="J648" s="33">
        <f>IFERROR(VLOOKUP(D648,PlayingTime!$B$1:$Z$999,MATCH("Min",PlayingTime!$B$2:$Z$2,0),0),0)</f>
        <v>0</v>
      </c>
      <c r="K648" s="38">
        <f t="shared" si="40"/>
        <v>0</v>
      </c>
      <c r="L648" s="32">
        <f>IFERROR(VLOOKUP(A648,PlayerStats!$B$1:$Z$999,MATCH("xG",PlayerStats!$B$2:$Z$2,0),0),0)</f>
        <v>0</v>
      </c>
      <c r="M648" s="32">
        <f>IFERROR(VLOOKUP(B648,PlayerStats!$B$1:$Z$999,MATCH("xG",PlayerStats!$B$2:$Z$2,0),0),0)</f>
        <v>0</v>
      </c>
      <c r="N648" s="32">
        <f>IFERROR(VLOOKUP(C648,PlayerStats!$B$1:$Z$999,MATCH("xG",PlayerStats!$B$2:$Z$2,0),0),0)</f>
        <v>0</v>
      </c>
      <c r="O648" s="32">
        <f>IFERROR(VLOOKUP(D648,PlayerStats!$B$1:$Z$999,MATCH("xG",PlayerStats!$B$2:$Z$2,0),0),0)</f>
        <v>0</v>
      </c>
      <c r="P648" s="40">
        <f t="shared" si="41"/>
        <v>0</v>
      </c>
      <c r="Q648" s="32">
        <f>IFERROR(VLOOKUP(A648,PlayerStats!$B$1:$Z$999,MATCH("xAG",PlayerStats!$B$2:$Z$2,0),0),0)</f>
        <v>0</v>
      </c>
      <c r="R648" s="32">
        <f>IFERROR(VLOOKUP(B648,PlayerStats!$B$1:$Z$999,MATCH("xAG",PlayerStats!$B$2:$Z$2,0),0),0)</f>
        <v>0</v>
      </c>
      <c r="S648" s="32">
        <f>IFERROR(VLOOKUP(C648,PlayerStats!$B$1:$Z$999,MATCH("xAG",PlayerStats!$B$2:$Z$2,0),0),0)</f>
        <v>0</v>
      </c>
      <c r="T648" s="32">
        <f>IFERROR(VLOOKUP(D648,PlayerStats!$B$1:$Z$999,MATCH("xAG",PlayerStats!$B$2:$Z$2,0),0),0)</f>
        <v>0</v>
      </c>
      <c r="U648" s="40">
        <f t="shared" si="42"/>
        <v>0</v>
      </c>
      <c r="V648" s="42" t="str">
        <f t="shared" si="43"/>
        <v/>
      </c>
      <c r="X648" s="43" t="str">
        <f>API!M648&amp;" "&amp;API!V648</f>
        <v>Jonathan Castro Otto</v>
      </c>
      <c r="Y648" s="43">
        <f>API!AC648</f>
        <v>0</v>
      </c>
    </row>
    <row r="649" spans="1:25">
      <c r="A649" s="32" t="str">
        <f>IF([1]FINAL!A649=0,"",[1]FINAL!A649)</f>
        <v/>
      </c>
      <c r="B649" s="32" t="str">
        <f>IF([1]FINAL!B649=0,"",[1]FINAL!B649)</f>
        <v/>
      </c>
      <c r="C649" s="32" t="str">
        <f>IF([1]FINAL!C649=0,"",[1]FINAL!C649)</f>
        <v/>
      </c>
      <c r="D649" s="32" t="str">
        <f>IF([1]FINAL!D649=0,"",[1]FINAL!D649)</f>
        <v/>
      </c>
      <c r="E649" s="43">
        <f>[1]FINAL!M649</f>
        <v>0</v>
      </c>
      <c r="F649" s="44" t="str">
        <f>IFERROR(VLOOKUP($E649,Table2!$B$1:$C$21,MATCH("MP",Table2!$B$1:$C$1,0),0),"")</f>
        <v/>
      </c>
      <c r="G649" s="33">
        <f>IFERROR(VLOOKUP(A649,PlayingTime!$B$1:$Z$999,MATCH("Min",PlayingTime!$B$2:$Z$2,0),0),0)</f>
        <v>0</v>
      </c>
      <c r="H649" s="33">
        <f>IFERROR(VLOOKUP(B649,PlayingTime!$B$1:$Z$999,MATCH("Min",PlayingTime!$B$2:$Z$2,0),0),0)</f>
        <v>0</v>
      </c>
      <c r="I649" s="33">
        <f>IFERROR(VLOOKUP(C649,PlayingTime!$B$1:$Z$999,MATCH("Min",PlayingTime!$B$2:$Z$2,0),0),0)</f>
        <v>0</v>
      </c>
      <c r="J649" s="33">
        <f>IFERROR(VLOOKUP(D649,PlayingTime!$B$1:$Z$999,MATCH("Min",PlayingTime!$B$2:$Z$2,0),0),0)</f>
        <v>0</v>
      </c>
      <c r="K649" s="38">
        <f t="shared" si="40"/>
        <v>0</v>
      </c>
      <c r="L649" s="32">
        <f>IFERROR(VLOOKUP(A649,PlayerStats!$B$1:$Z$999,MATCH("xG",PlayerStats!$B$2:$Z$2,0),0),0)</f>
        <v>0</v>
      </c>
      <c r="M649" s="32">
        <f>IFERROR(VLOOKUP(B649,PlayerStats!$B$1:$Z$999,MATCH("xG",PlayerStats!$B$2:$Z$2,0),0),0)</f>
        <v>0</v>
      </c>
      <c r="N649" s="32">
        <f>IFERROR(VLOOKUP(C649,PlayerStats!$B$1:$Z$999,MATCH("xG",PlayerStats!$B$2:$Z$2,0),0),0)</f>
        <v>0</v>
      </c>
      <c r="O649" s="32">
        <f>IFERROR(VLOOKUP(D649,PlayerStats!$B$1:$Z$999,MATCH("xG",PlayerStats!$B$2:$Z$2,0),0),0)</f>
        <v>0</v>
      </c>
      <c r="P649" s="40">
        <f t="shared" si="41"/>
        <v>0</v>
      </c>
      <c r="Q649" s="32">
        <f>IFERROR(VLOOKUP(A649,PlayerStats!$B$1:$Z$999,MATCH("xAG",PlayerStats!$B$2:$Z$2,0),0),0)</f>
        <v>0</v>
      </c>
      <c r="R649" s="32">
        <f>IFERROR(VLOOKUP(B649,PlayerStats!$B$1:$Z$999,MATCH("xAG",PlayerStats!$B$2:$Z$2,0),0),0)</f>
        <v>0</v>
      </c>
      <c r="S649" s="32">
        <f>IFERROR(VLOOKUP(C649,PlayerStats!$B$1:$Z$999,MATCH("xAG",PlayerStats!$B$2:$Z$2,0),0),0)</f>
        <v>0</v>
      </c>
      <c r="T649" s="32">
        <f>IFERROR(VLOOKUP(D649,PlayerStats!$B$1:$Z$999,MATCH("xAG",PlayerStats!$B$2:$Z$2,0),0),0)</f>
        <v>0</v>
      </c>
      <c r="U649" s="40">
        <f t="shared" si="42"/>
        <v>0</v>
      </c>
      <c r="V649" s="42" t="str">
        <f t="shared" si="43"/>
        <v/>
      </c>
      <c r="X649" s="43" t="str">
        <f>API!M649&amp;" "&amp;API!V649</f>
        <v>Bruno Cavaco Jordão</v>
      </c>
      <c r="Y649" s="43">
        <f>API!AC649</f>
        <v>0</v>
      </c>
    </row>
    <row r="650" spans="1:25">
      <c r="A650" s="32" t="str">
        <f>IF([1]FINAL!A650=0,"",[1]FINAL!A650)</f>
        <v/>
      </c>
      <c r="B650" s="32" t="str">
        <f>IF([1]FINAL!B650=0,"",[1]FINAL!B650)</f>
        <v/>
      </c>
      <c r="C650" s="32" t="str">
        <f>IF([1]FINAL!C650=0,"",[1]FINAL!C650)</f>
        <v/>
      </c>
      <c r="D650" s="32" t="str">
        <f>IF([1]FINAL!D650=0,"",[1]FINAL!D650)</f>
        <v/>
      </c>
      <c r="E650" s="43">
        <f>[1]FINAL!M650</f>
        <v>0</v>
      </c>
      <c r="F650" s="44" t="str">
        <f>IFERROR(VLOOKUP($E650,Table2!$B$1:$C$21,MATCH("MP",Table2!$B$1:$C$1,0),0),"")</f>
        <v/>
      </c>
      <c r="G650" s="33">
        <f>IFERROR(VLOOKUP(A650,PlayingTime!$B$1:$Z$999,MATCH("Min",PlayingTime!$B$2:$Z$2,0),0),0)</f>
        <v>0</v>
      </c>
      <c r="H650" s="33">
        <f>IFERROR(VLOOKUP(B650,PlayingTime!$B$1:$Z$999,MATCH("Min",PlayingTime!$B$2:$Z$2,0),0),0)</f>
        <v>0</v>
      </c>
      <c r="I650" s="33">
        <f>IFERROR(VLOOKUP(C650,PlayingTime!$B$1:$Z$999,MATCH("Min",PlayingTime!$B$2:$Z$2,0),0),0)</f>
        <v>0</v>
      </c>
      <c r="J650" s="33">
        <f>IFERROR(VLOOKUP(D650,PlayingTime!$B$1:$Z$999,MATCH("Min",PlayingTime!$B$2:$Z$2,0),0),0)</f>
        <v>0</v>
      </c>
      <c r="K650" s="38">
        <f t="shared" si="40"/>
        <v>0</v>
      </c>
      <c r="L650" s="32">
        <f>IFERROR(VLOOKUP(A650,PlayerStats!$B$1:$Z$999,MATCH("xG",PlayerStats!$B$2:$Z$2,0),0),0)</f>
        <v>0</v>
      </c>
      <c r="M650" s="32">
        <f>IFERROR(VLOOKUP(B650,PlayerStats!$B$1:$Z$999,MATCH("xG",PlayerStats!$B$2:$Z$2,0),0),0)</f>
        <v>0</v>
      </c>
      <c r="N650" s="32">
        <f>IFERROR(VLOOKUP(C650,PlayerStats!$B$1:$Z$999,MATCH("xG",PlayerStats!$B$2:$Z$2,0),0),0)</f>
        <v>0</v>
      </c>
      <c r="O650" s="32">
        <f>IFERROR(VLOOKUP(D650,PlayerStats!$B$1:$Z$999,MATCH("xG",PlayerStats!$B$2:$Z$2,0),0),0)</f>
        <v>0</v>
      </c>
      <c r="P650" s="40">
        <f t="shared" si="41"/>
        <v>0</v>
      </c>
      <c r="Q650" s="32">
        <f>IFERROR(VLOOKUP(A650,PlayerStats!$B$1:$Z$999,MATCH("xAG",PlayerStats!$B$2:$Z$2,0),0),0)</f>
        <v>0</v>
      </c>
      <c r="R650" s="32">
        <f>IFERROR(VLOOKUP(B650,PlayerStats!$B$1:$Z$999,MATCH("xAG",PlayerStats!$B$2:$Z$2,0),0),0)</f>
        <v>0</v>
      </c>
      <c r="S650" s="32">
        <f>IFERROR(VLOOKUP(C650,PlayerStats!$B$1:$Z$999,MATCH("xAG",PlayerStats!$B$2:$Z$2,0),0),0)</f>
        <v>0</v>
      </c>
      <c r="T650" s="32">
        <f>IFERROR(VLOOKUP(D650,PlayerStats!$B$1:$Z$999,MATCH("xAG",PlayerStats!$B$2:$Z$2,0),0),0)</f>
        <v>0</v>
      </c>
      <c r="U650" s="40">
        <f t="shared" si="42"/>
        <v>0</v>
      </c>
      <c r="V650" s="42" t="str">
        <f t="shared" si="43"/>
        <v/>
      </c>
      <c r="X650" s="43" t="str">
        <f>API!M650&amp;" "&amp;API!V650</f>
        <v>Sasa Kalajdzic</v>
      </c>
      <c r="Y650" s="43">
        <f>API!AC650</f>
        <v>1</v>
      </c>
    </row>
    <row r="651" spans="1:25">
      <c r="A651" s="32" t="str">
        <f>IF([1]FINAL!A651=0,"",[1]FINAL!A651)</f>
        <v/>
      </c>
      <c r="B651" s="32" t="str">
        <f>IF([1]FINAL!B651=0,"",[1]FINAL!B651)</f>
        <v/>
      </c>
      <c r="C651" s="32" t="str">
        <f>IF([1]FINAL!C651=0,"",[1]FINAL!C651)</f>
        <v/>
      </c>
      <c r="D651" s="32" t="str">
        <f>IF([1]FINAL!D651=0,"",[1]FINAL!D651)</f>
        <v/>
      </c>
      <c r="E651" s="43">
        <f>[1]FINAL!M651</f>
        <v>0</v>
      </c>
      <c r="F651" s="44" t="str">
        <f>IFERROR(VLOOKUP($E651,Table2!$B$1:$C$21,MATCH("MP",Table2!$B$1:$C$1,0),0),"")</f>
        <v/>
      </c>
      <c r="G651" s="33">
        <f>IFERROR(VLOOKUP(A651,PlayingTime!$B$1:$Z$999,MATCH("Min",PlayingTime!$B$2:$Z$2,0),0),0)</f>
        <v>0</v>
      </c>
      <c r="H651" s="33">
        <f>IFERROR(VLOOKUP(B651,PlayingTime!$B$1:$Z$999,MATCH("Min",PlayingTime!$B$2:$Z$2,0),0),0)</f>
        <v>0</v>
      </c>
      <c r="I651" s="33">
        <f>IFERROR(VLOOKUP(C651,PlayingTime!$B$1:$Z$999,MATCH("Min",PlayingTime!$B$2:$Z$2,0),0),0)</f>
        <v>0</v>
      </c>
      <c r="J651" s="33">
        <f>IFERROR(VLOOKUP(D651,PlayingTime!$B$1:$Z$999,MATCH("Min",PlayingTime!$B$2:$Z$2,0),0),0)</f>
        <v>0</v>
      </c>
      <c r="K651" s="38">
        <f t="shared" si="40"/>
        <v>0</v>
      </c>
      <c r="L651" s="32">
        <f>IFERROR(VLOOKUP(A651,PlayerStats!$B$1:$Z$999,MATCH("xG",PlayerStats!$B$2:$Z$2,0),0),0)</f>
        <v>0</v>
      </c>
      <c r="M651" s="32">
        <f>IFERROR(VLOOKUP(B651,PlayerStats!$B$1:$Z$999,MATCH("xG",PlayerStats!$B$2:$Z$2,0),0),0)</f>
        <v>0</v>
      </c>
      <c r="N651" s="32">
        <f>IFERROR(VLOOKUP(C651,PlayerStats!$B$1:$Z$999,MATCH("xG",PlayerStats!$B$2:$Z$2,0),0),0)</f>
        <v>0</v>
      </c>
      <c r="O651" s="32">
        <f>IFERROR(VLOOKUP(D651,PlayerStats!$B$1:$Z$999,MATCH("xG",PlayerStats!$B$2:$Z$2,0),0),0)</f>
        <v>0</v>
      </c>
      <c r="P651" s="40">
        <f t="shared" si="41"/>
        <v>0</v>
      </c>
      <c r="Q651" s="32">
        <f>IFERROR(VLOOKUP(A651,PlayerStats!$B$1:$Z$999,MATCH("xAG",PlayerStats!$B$2:$Z$2,0),0),0)</f>
        <v>0</v>
      </c>
      <c r="R651" s="32">
        <f>IFERROR(VLOOKUP(B651,PlayerStats!$B$1:$Z$999,MATCH("xAG",PlayerStats!$B$2:$Z$2,0),0),0)</f>
        <v>0</v>
      </c>
      <c r="S651" s="32">
        <f>IFERROR(VLOOKUP(C651,PlayerStats!$B$1:$Z$999,MATCH("xAG",PlayerStats!$B$2:$Z$2,0),0),0)</f>
        <v>0</v>
      </c>
      <c r="T651" s="32">
        <f>IFERROR(VLOOKUP(D651,PlayerStats!$B$1:$Z$999,MATCH("xAG",PlayerStats!$B$2:$Z$2,0),0),0)</f>
        <v>0</v>
      </c>
      <c r="U651" s="40">
        <f t="shared" si="42"/>
        <v>0</v>
      </c>
      <c r="V651" s="42" t="str">
        <f t="shared" si="43"/>
        <v/>
      </c>
      <c r="X651" s="43" t="str">
        <f>API!M651&amp;" "&amp;API!V651</f>
        <v>Max Kilman</v>
      </c>
      <c r="Y651" s="43">
        <f>API!AC651</f>
        <v>2</v>
      </c>
    </row>
    <row r="652" spans="1:25">
      <c r="A652" s="32" t="str">
        <f>IF([1]FINAL!A652=0,"",[1]FINAL!A652)</f>
        <v/>
      </c>
      <c r="B652" s="32" t="str">
        <f>IF([1]FINAL!B652=0,"",[1]FINAL!B652)</f>
        <v/>
      </c>
      <c r="C652" s="32" t="str">
        <f>IF([1]FINAL!C652=0,"",[1]FINAL!C652)</f>
        <v/>
      </c>
      <c r="D652" s="32" t="str">
        <f>IF([1]FINAL!D652=0,"",[1]FINAL!D652)</f>
        <v/>
      </c>
      <c r="E652" s="43">
        <f>[1]FINAL!M652</f>
        <v>0</v>
      </c>
      <c r="F652" s="44" t="str">
        <f>IFERROR(VLOOKUP($E652,Table2!$B$1:$C$21,MATCH("MP",Table2!$B$1:$C$1,0),0),"")</f>
        <v/>
      </c>
      <c r="G652" s="33">
        <f>IFERROR(VLOOKUP(A652,PlayingTime!$B$1:$Z$999,MATCH("Min",PlayingTime!$B$2:$Z$2,0),0),0)</f>
        <v>0</v>
      </c>
      <c r="H652" s="33">
        <f>IFERROR(VLOOKUP(B652,PlayingTime!$B$1:$Z$999,MATCH("Min",PlayingTime!$B$2:$Z$2,0),0),0)</f>
        <v>0</v>
      </c>
      <c r="I652" s="33">
        <f>IFERROR(VLOOKUP(C652,PlayingTime!$B$1:$Z$999,MATCH("Min",PlayingTime!$B$2:$Z$2,0),0),0)</f>
        <v>0</v>
      </c>
      <c r="J652" s="33">
        <f>IFERROR(VLOOKUP(D652,PlayingTime!$B$1:$Z$999,MATCH("Min",PlayingTime!$B$2:$Z$2,0),0),0)</f>
        <v>0</v>
      </c>
      <c r="K652" s="38">
        <f t="shared" si="40"/>
        <v>0</v>
      </c>
      <c r="L652" s="32">
        <f>IFERROR(VLOOKUP(A652,PlayerStats!$B$1:$Z$999,MATCH("xG",PlayerStats!$B$2:$Z$2,0),0),0)</f>
        <v>0</v>
      </c>
      <c r="M652" s="32">
        <f>IFERROR(VLOOKUP(B652,PlayerStats!$B$1:$Z$999,MATCH("xG",PlayerStats!$B$2:$Z$2,0),0),0)</f>
        <v>0</v>
      </c>
      <c r="N652" s="32">
        <f>IFERROR(VLOOKUP(C652,PlayerStats!$B$1:$Z$999,MATCH("xG",PlayerStats!$B$2:$Z$2,0),0),0)</f>
        <v>0</v>
      </c>
      <c r="O652" s="32">
        <f>IFERROR(VLOOKUP(D652,PlayerStats!$B$1:$Z$999,MATCH("xG",PlayerStats!$B$2:$Z$2,0),0),0)</f>
        <v>0</v>
      </c>
      <c r="P652" s="40">
        <f t="shared" si="41"/>
        <v>0</v>
      </c>
      <c r="Q652" s="32">
        <f>IFERROR(VLOOKUP(A652,PlayerStats!$B$1:$Z$999,MATCH("xAG",PlayerStats!$B$2:$Z$2,0),0),0)</f>
        <v>0</v>
      </c>
      <c r="R652" s="32">
        <f>IFERROR(VLOOKUP(B652,PlayerStats!$B$1:$Z$999,MATCH("xAG",PlayerStats!$B$2:$Z$2,0),0),0)</f>
        <v>0</v>
      </c>
      <c r="S652" s="32">
        <f>IFERROR(VLOOKUP(C652,PlayerStats!$B$1:$Z$999,MATCH("xAG",PlayerStats!$B$2:$Z$2,0),0),0)</f>
        <v>0</v>
      </c>
      <c r="T652" s="32">
        <f>IFERROR(VLOOKUP(D652,PlayerStats!$B$1:$Z$999,MATCH("xAG",PlayerStats!$B$2:$Z$2,0),0),0)</f>
        <v>0</v>
      </c>
      <c r="U652" s="40">
        <f t="shared" si="42"/>
        <v>0</v>
      </c>
      <c r="V652" s="42" t="str">
        <f t="shared" si="43"/>
        <v/>
      </c>
      <c r="X652" s="43" t="str">
        <f>API!M652&amp;" "&amp;API!V652</f>
        <v>Tom King</v>
      </c>
      <c r="Y652" s="43">
        <f>API!AC652</f>
        <v>0</v>
      </c>
    </row>
    <row r="653" spans="1:25">
      <c r="A653" s="32" t="str">
        <f>IF([1]FINAL!A653=0,"",[1]FINAL!A653)</f>
        <v/>
      </c>
      <c r="B653" s="32" t="str">
        <f>IF([1]FINAL!B653=0,"",[1]FINAL!B653)</f>
        <v/>
      </c>
      <c r="C653" s="32" t="str">
        <f>IF([1]FINAL!C653=0,"",[1]FINAL!C653)</f>
        <v/>
      </c>
      <c r="D653" s="32" t="str">
        <f>IF([1]FINAL!D653=0,"",[1]FINAL!D653)</f>
        <v/>
      </c>
      <c r="E653" s="43">
        <f>[1]FINAL!M653</f>
        <v>0</v>
      </c>
      <c r="F653" s="44" t="str">
        <f>IFERROR(VLOOKUP($E653,Table2!$B$1:$C$21,MATCH("MP",Table2!$B$1:$C$1,0),0),"")</f>
        <v/>
      </c>
      <c r="G653" s="33">
        <f>IFERROR(VLOOKUP(A653,PlayingTime!$B$1:$Z$999,MATCH("Min",PlayingTime!$B$2:$Z$2,0),0),0)</f>
        <v>0</v>
      </c>
      <c r="H653" s="33">
        <f>IFERROR(VLOOKUP(B653,PlayingTime!$B$1:$Z$999,MATCH("Min",PlayingTime!$B$2:$Z$2,0),0),0)</f>
        <v>0</v>
      </c>
      <c r="I653" s="33">
        <f>IFERROR(VLOOKUP(C653,PlayingTime!$B$1:$Z$999,MATCH("Min",PlayingTime!$B$2:$Z$2,0),0),0)</f>
        <v>0</v>
      </c>
      <c r="J653" s="33">
        <f>IFERROR(VLOOKUP(D653,PlayingTime!$B$1:$Z$999,MATCH("Min",PlayingTime!$B$2:$Z$2,0),0),0)</f>
        <v>0</v>
      </c>
      <c r="K653" s="38">
        <f t="shared" si="40"/>
        <v>0</v>
      </c>
      <c r="L653" s="32">
        <f>IFERROR(VLOOKUP(A653,PlayerStats!$B$1:$Z$999,MATCH("xG",PlayerStats!$B$2:$Z$2,0),0),0)</f>
        <v>0</v>
      </c>
      <c r="M653" s="32">
        <f>IFERROR(VLOOKUP(B653,PlayerStats!$B$1:$Z$999,MATCH("xG",PlayerStats!$B$2:$Z$2,0),0),0)</f>
        <v>0</v>
      </c>
      <c r="N653" s="32">
        <f>IFERROR(VLOOKUP(C653,PlayerStats!$B$1:$Z$999,MATCH("xG",PlayerStats!$B$2:$Z$2,0),0),0)</f>
        <v>0</v>
      </c>
      <c r="O653" s="32">
        <f>IFERROR(VLOOKUP(D653,PlayerStats!$B$1:$Z$999,MATCH("xG",PlayerStats!$B$2:$Z$2,0),0),0)</f>
        <v>0</v>
      </c>
      <c r="P653" s="40">
        <f t="shared" si="41"/>
        <v>0</v>
      </c>
      <c r="Q653" s="32">
        <f>IFERROR(VLOOKUP(A653,PlayerStats!$B$1:$Z$999,MATCH("xAG",PlayerStats!$B$2:$Z$2,0),0),0)</f>
        <v>0</v>
      </c>
      <c r="R653" s="32">
        <f>IFERROR(VLOOKUP(B653,PlayerStats!$B$1:$Z$999,MATCH("xAG",PlayerStats!$B$2:$Z$2,0),0),0)</f>
        <v>0</v>
      </c>
      <c r="S653" s="32">
        <f>IFERROR(VLOOKUP(C653,PlayerStats!$B$1:$Z$999,MATCH("xAG",PlayerStats!$B$2:$Z$2,0),0),0)</f>
        <v>0</v>
      </c>
      <c r="T653" s="32">
        <f>IFERROR(VLOOKUP(D653,PlayerStats!$B$1:$Z$999,MATCH("xAG",PlayerStats!$B$2:$Z$2,0),0),0)</f>
        <v>0</v>
      </c>
      <c r="U653" s="40">
        <f t="shared" si="42"/>
        <v>0</v>
      </c>
      <c r="V653" s="42" t="str">
        <f t="shared" si="43"/>
        <v/>
      </c>
      <c r="X653" s="43" t="str">
        <f>API!M653&amp;" "&amp;API!V653</f>
        <v>Mario Lemina</v>
      </c>
      <c r="Y653" s="43">
        <f>API!AC653</f>
        <v>1</v>
      </c>
    </row>
    <row r="654" spans="1:25">
      <c r="A654" s="32" t="str">
        <f>IF([1]FINAL!A654=0,"",[1]FINAL!A654)</f>
        <v/>
      </c>
      <c r="B654" s="32" t="str">
        <f>IF([1]FINAL!B654=0,"",[1]FINAL!B654)</f>
        <v/>
      </c>
      <c r="C654" s="32" t="str">
        <f>IF([1]FINAL!C654=0,"",[1]FINAL!C654)</f>
        <v/>
      </c>
      <c r="D654" s="32" t="str">
        <f>IF([1]FINAL!D654=0,"",[1]FINAL!D654)</f>
        <v/>
      </c>
      <c r="E654" s="43">
        <f>[1]FINAL!M654</f>
        <v>0</v>
      </c>
      <c r="F654" s="44" t="str">
        <f>IFERROR(VLOOKUP($E654,Table2!$B$1:$C$21,MATCH("MP",Table2!$B$1:$C$1,0),0),"")</f>
        <v/>
      </c>
      <c r="G654" s="33">
        <f>IFERROR(VLOOKUP(A654,PlayingTime!$B$1:$Z$999,MATCH("Min",PlayingTime!$B$2:$Z$2,0),0),0)</f>
        <v>0</v>
      </c>
      <c r="H654" s="33">
        <f>IFERROR(VLOOKUP(B654,PlayingTime!$B$1:$Z$999,MATCH("Min",PlayingTime!$B$2:$Z$2,0),0),0)</f>
        <v>0</v>
      </c>
      <c r="I654" s="33">
        <f>IFERROR(VLOOKUP(C654,PlayingTime!$B$1:$Z$999,MATCH("Min",PlayingTime!$B$2:$Z$2,0),0),0)</f>
        <v>0</v>
      </c>
      <c r="J654" s="33">
        <f>IFERROR(VLOOKUP(D654,PlayingTime!$B$1:$Z$999,MATCH("Min",PlayingTime!$B$2:$Z$2,0),0),0)</f>
        <v>0</v>
      </c>
      <c r="K654" s="38">
        <f t="shared" si="40"/>
        <v>0</v>
      </c>
      <c r="L654" s="32">
        <f>IFERROR(VLOOKUP(A654,PlayerStats!$B$1:$Z$999,MATCH("xG",PlayerStats!$B$2:$Z$2,0),0),0)</f>
        <v>0</v>
      </c>
      <c r="M654" s="32">
        <f>IFERROR(VLOOKUP(B654,PlayerStats!$B$1:$Z$999,MATCH("xG",PlayerStats!$B$2:$Z$2,0),0),0)</f>
        <v>0</v>
      </c>
      <c r="N654" s="32">
        <f>IFERROR(VLOOKUP(C654,PlayerStats!$B$1:$Z$999,MATCH("xG",PlayerStats!$B$2:$Z$2,0),0),0)</f>
        <v>0</v>
      </c>
      <c r="O654" s="32">
        <f>IFERROR(VLOOKUP(D654,PlayerStats!$B$1:$Z$999,MATCH("xG",PlayerStats!$B$2:$Z$2,0),0),0)</f>
        <v>0</v>
      </c>
      <c r="P654" s="40">
        <f t="shared" si="41"/>
        <v>0</v>
      </c>
      <c r="Q654" s="32">
        <f>IFERROR(VLOOKUP(A654,PlayerStats!$B$1:$Z$999,MATCH("xAG",PlayerStats!$B$2:$Z$2,0),0),0)</f>
        <v>0</v>
      </c>
      <c r="R654" s="32">
        <f>IFERROR(VLOOKUP(B654,PlayerStats!$B$1:$Z$999,MATCH("xAG",PlayerStats!$B$2:$Z$2,0),0),0)</f>
        <v>0</v>
      </c>
      <c r="S654" s="32">
        <f>IFERROR(VLOOKUP(C654,PlayerStats!$B$1:$Z$999,MATCH("xAG",PlayerStats!$B$2:$Z$2,0),0),0)</f>
        <v>0</v>
      </c>
      <c r="T654" s="32">
        <f>IFERROR(VLOOKUP(D654,PlayerStats!$B$1:$Z$999,MATCH("xAG",PlayerStats!$B$2:$Z$2,0),0),0)</f>
        <v>0</v>
      </c>
      <c r="U654" s="40">
        <f t="shared" si="42"/>
        <v>0</v>
      </c>
      <c r="V654" s="42" t="str">
        <f t="shared" si="43"/>
        <v/>
      </c>
      <c r="X654" s="43" t="str">
        <f>API!M654&amp;" "&amp;API!V654</f>
        <v>Matheus Luiz Nunes</v>
      </c>
      <c r="Y654" s="43">
        <f>API!AC654</f>
        <v>2</v>
      </c>
    </row>
    <row r="655" spans="1:25">
      <c r="A655" s="32" t="str">
        <f>IF([1]FINAL!A655=0,"",[1]FINAL!A655)</f>
        <v/>
      </c>
      <c r="B655" s="32" t="str">
        <f>IF([1]FINAL!B655=0,"",[1]FINAL!B655)</f>
        <v/>
      </c>
      <c r="C655" s="32" t="str">
        <f>IF([1]FINAL!C655=0,"",[1]FINAL!C655)</f>
        <v/>
      </c>
      <c r="D655" s="32" t="str">
        <f>IF([1]FINAL!D655=0,"",[1]FINAL!D655)</f>
        <v/>
      </c>
      <c r="E655" s="43">
        <f>[1]FINAL!M655</f>
        <v>0</v>
      </c>
      <c r="F655" s="44" t="str">
        <f>IFERROR(VLOOKUP($E655,Table2!$B$1:$C$21,MATCH("MP",Table2!$B$1:$C$1,0),0),"")</f>
        <v/>
      </c>
      <c r="G655" s="33">
        <f>IFERROR(VLOOKUP(A655,PlayingTime!$B$1:$Z$999,MATCH("Min",PlayingTime!$B$2:$Z$2,0),0),0)</f>
        <v>0</v>
      </c>
      <c r="H655" s="33">
        <f>IFERROR(VLOOKUP(B655,PlayingTime!$B$1:$Z$999,MATCH("Min",PlayingTime!$B$2:$Z$2,0),0),0)</f>
        <v>0</v>
      </c>
      <c r="I655" s="33">
        <f>IFERROR(VLOOKUP(C655,PlayingTime!$B$1:$Z$999,MATCH("Min",PlayingTime!$B$2:$Z$2,0),0),0)</f>
        <v>0</v>
      </c>
      <c r="J655" s="33">
        <f>IFERROR(VLOOKUP(D655,PlayingTime!$B$1:$Z$999,MATCH("Min",PlayingTime!$B$2:$Z$2,0),0),0)</f>
        <v>0</v>
      </c>
      <c r="K655" s="38">
        <f t="shared" si="40"/>
        <v>0</v>
      </c>
      <c r="L655" s="32">
        <f>IFERROR(VLOOKUP(A655,PlayerStats!$B$1:$Z$999,MATCH("xG",PlayerStats!$B$2:$Z$2,0),0),0)</f>
        <v>0</v>
      </c>
      <c r="M655" s="32">
        <f>IFERROR(VLOOKUP(B655,PlayerStats!$B$1:$Z$999,MATCH("xG",PlayerStats!$B$2:$Z$2,0),0),0)</f>
        <v>0</v>
      </c>
      <c r="N655" s="32">
        <f>IFERROR(VLOOKUP(C655,PlayerStats!$B$1:$Z$999,MATCH("xG",PlayerStats!$B$2:$Z$2,0),0),0)</f>
        <v>0</v>
      </c>
      <c r="O655" s="32">
        <f>IFERROR(VLOOKUP(D655,PlayerStats!$B$1:$Z$999,MATCH("xG",PlayerStats!$B$2:$Z$2,0),0),0)</f>
        <v>0</v>
      </c>
      <c r="P655" s="40">
        <f t="shared" si="41"/>
        <v>0</v>
      </c>
      <c r="Q655" s="32">
        <f>IFERROR(VLOOKUP(A655,PlayerStats!$B$1:$Z$999,MATCH("xAG",PlayerStats!$B$2:$Z$2,0),0),0)</f>
        <v>0</v>
      </c>
      <c r="R655" s="32">
        <f>IFERROR(VLOOKUP(B655,PlayerStats!$B$1:$Z$999,MATCH("xAG",PlayerStats!$B$2:$Z$2,0),0),0)</f>
        <v>0</v>
      </c>
      <c r="S655" s="32">
        <f>IFERROR(VLOOKUP(C655,PlayerStats!$B$1:$Z$999,MATCH("xAG",PlayerStats!$B$2:$Z$2,0),0),0)</f>
        <v>0</v>
      </c>
      <c r="T655" s="32">
        <f>IFERROR(VLOOKUP(D655,PlayerStats!$B$1:$Z$999,MATCH("xAG",PlayerStats!$B$2:$Z$2,0),0),0)</f>
        <v>0</v>
      </c>
      <c r="U655" s="40">
        <f t="shared" si="42"/>
        <v>0</v>
      </c>
      <c r="V655" s="42" t="str">
        <f t="shared" si="43"/>
        <v/>
      </c>
      <c r="X655" s="43" t="str">
        <f>API!M655&amp;" "&amp;API!V655</f>
        <v>Pedro Lomba Neto</v>
      </c>
      <c r="Y655" s="43">
        <f>API!AC655</f>
        <v>1</v>
      </c>
    </row>
    <row r="656" spans="1:25">
      <c r="A656" s="32" t="str">
        <f>IF([1]FINAL!A656=0,"",[1]FINAL!A656)</f>
        <v/>
      </c>
      <c r="B656" s="32" t="str">
        <f>IF([1]FINAL!B656=0,"",[1]FINAL!B656)</f>
        <v/>
      </c>
      <c r="C656" s="32" t="str">
        <f>IF([1]FINAL!C656=0,"",[1]FINAL!C656)</f>
        <v/>
      </c>
      <c r="D656" s="32" t="str">
        <f>IF([1]FINAL!D656=0,"",[1]FINAL!D656)</f>
        <v/>
      </c>
      <c r="E656" s="43">
        <f>[1]FINAL!M656</f>
        <v>0</v>
      </c>
      <c r="F656" s="44" t="str">
        <f>IFERROR(VLOOKUP($E656,Table2!$B$1:$C$21,MATCH("MP",Table2!$B$1:$C$1,0),0),"")</f>
        <v/>
      </c>
      <c r="G656" s="33">
        <f>IFERROR(VLOOKUP(A656,PlayingTime!$B$1:$Z$999,MATCH("Min",PlayingTime!$B$2:$Z$2,0),0),0)</f>
        <v>0</v>
      </c>
      <c r="H656" s="33">
        <f>IFERROR(VLOOKUP(B656,PlayingTime!$B$1:$Z$999,MATCH("Min",PlayingTime!$B$2:$Z$2,0),0),0)</f>
        <v>0</v>
      </c>
      <c r="I656" s="33">
        <f>IFERROR(VLOOKUP(C656,PlayingTime!$B$1:$Z$999,MATCH("Min",PlayingTime!$B$2:$Z$2,0),0),0)</f>
        <v>0</v>
      </c>
      <c r="J656" s="33">
        <f>IFERROR(VLOOKUP(D656,PlayingTime!$B$1:$Z$999,MATCH("Min",PlayingTime!$B$2:$Z$2,0),0),0)</f>
        <v>0</v>
      </c>
      <c r="K656" s="38">
        <f t="shared" si="40"/>
        <v>0</v>
      </c>
      <c r="L656" s="32">
        <f>IFERROR(VLOOKUP(A656,PlayerStats!$B$1:$Z$999,MATCH("xG",PlayerStats!$B$2:$Z$2,0),0),0)</f>
        <v>0</v>
      </c>
      <c r="M656" s="32">
        <f>IFERROR(VLOOKUP(B656,PlayerStats!$B$1:$Z$999,MATCH("xG",PlayerStats!$B$2:$Z$2,0),0),0)</f>
        <v>0</v>
      </c>
      <c r="N656" s="32">
        <f>IFERROR(VLOOKUP(C656,PlayerStats!$B$1:$Z$999,MATCH("xG",PlayerStats!$B$2:$Z$2,0),0),0)</f>
        <v>0</v>
      </c>
      <c r="O656" s="32">
        <f>IFERROR(VLOOKUP(D656,PlayerStats!$B$1:$Z$999,MATCH("xG",PlayerStats!$B$2:$Z$2,0),0),0)</f>
        <v>0</v>
      </c>
      <c r="P656" s="40">
        <f t="shared" si="41"/>
        <v>0</v>
      </c>
      <c r="Q656" s="32">
        <f>IFERROR(VLOOKUP(A656,PlayerStats!$B$1:$Z$999,MATCH("xAG",PlayerStats!$B$2:$Z$2,0),0),0)</f>
        <v>0</v>
      </c>
      <c r="R656" s="32">
        <f>IFERROR(VLOOKUP(B656,PlayerStats!$B$1:$Z$999,MATCH("xAG",PlayerStats!$B$2:$Z$2,0),0),0)</f>
        <v>0</v>
      </c>
      <c r="S656" s="32">
        <f>IFERROR(VLOOKUP(C656,PlayerStats!$B$1:$Z$999,MATCH("xAG",PlayerStats!$B$2:$Z$2,0),0),0)</f>
        <v>0</v>
      </c>
      <c r="T656" s="32">
        <f>IFERROR(VLOOKUP(D656,PlayerStats!$B$1:$Z$999,MATCH("xAG",PlayerStats!$B$2:$Z$2,0),0),0)</f>
        <v>0</v>
      </c>
      <c r="U656" s="40">
        <f t="shared" si="42"/>
        <v>0</v>
      </c>
      <c r="V656" s="42" t="str">
        <f t="shared" si="43"/>
        <v/>
      </c>
      <c r="X656" s="43" t="str">
        <f>API!M656&amp;" "&amp;API!V656</f>
        <v>Daniel Castelo Podence</v>
      </c>
      <c r="Y656" s="43">
        <f>API!AC656</f>
        <v>0</v>
      </c>
    </row>
    <row r="657" spans="1:25">
      <c r="A657" s="32" t="str">
        <f>IF([1]FINAL!A657=0,"",[1]FINAL!A657)</f>
        <v/>
      </c>
      <c r="B657" s="32" t="str">
        <f>IF([1]FINAL!B657=0,"",[1]FINAL!B657)</f>
        <v/>
      </c>
      <c r="C657" s="32" t="str">
        <f>IF([1]FINAL!C657=0,"",[1]FINAL!C657)</f>
        <v/>
      </c>
      <c r="D657" s="32" t="str">
        <f>IF([1]FINAL!D657=0,"",[1]FINAL!D657)</f>
        <v/>
      </c>
      <c r="E657" s="43">
        <f>[1]FINAL!M657</f>
        <v>0</v>
      </c>
      <c r="F657" s="44" t="str">
        <f>IFERROR(VLOOKUP($E657,Table2!$B$1:$C$21,MATCH("MP",Table2!$B$1:$C$1,0),0),"")</f>
        <v/>
      </c>
      <c r="G657" s="33">
        <f>IFERROR(VLOOKUP(A657,PlayingTime!$B$1:$Z$999,MATCH("Min",PlayingTime!$B$2:$Z$2,0),0),0)</f>
        <v>0</v>
      </c>
      <c r="H657" s="33">
        <f>IFERROR(VLOOKUP(B657,PlayingTime!$B$1:$Z$999,MATCH("Min",PlayingTime!$B$2:$Z$2,0),0),0)</f>
        <v>0</v>
      </c>
      <c r="I657" s="33">
        <f>IFERROR(VLOOKUP(C657,PlayingTime!$B$1:$Z$999,MATCH("Min",PlayingTime!$B$2:$Z$2,0),0),0)</f>
        <v>0</v>
      </c>
      <c r="J657" s="33">
        <f>IFERROR(VLOOKUP(D657,PlayingTime!$B$1:$Z$999,MATCH("Min",PlayingTime!$B$2:$Z$2,0),0),0)</f>
        <v>0</v>
      </c>
      <c r="K657" s="38">
        <f t="shared" si="40"/>
        <v>0</v>
      </c>
      <c r="L657" s="32">
        <f>IFERROR(VLOOKUP(A657,PlayerStats!$B$1:$Z$999,MATCH("xG",PlayerStats!$B$2:$Z$2,0),0),0)</f>
        <v>0</v>
      </c>
      <c r="M657" s="32">
        <f>IFERROR(VLOOKUP(B657,PlayerStats!$B$1:$Z$999,MATCH("xG",PlayerStats!$B$2:$Z$2,0),0),0)</f>
        <v>0</v>
      </c>
      <c r="N657" s="32">
        <f>IFERROR(VLOOKUP(C657,PlayerStats!$B$1:$Z$999,MATCH("xG",PlayerStats!$B$2:$Z$2,0),0),0)</f>
        <v>0</v>
      </c>
      <c r="O657" s="32">
        <f>IFERROR(VLOOKUP(D657,PlayerStats!$B$1:$Z$999,MATCH("xG",PlayerStats!$B$2:$Z$2,0),0),0)</f>
        <v>0</v>
      </c>
      <c r="P657" s="40">
        <f t="shared" si="41"/>
        <v>0</v>
      </c>
      <c r="Q657" s="32">
        <f>IFERROR(VLOOKUP(A657,PlayerStats!$B$1:$Z$999,MATCH("xAG",PlayerStats!$B$2:$Z$2,0),0),0)</f>
        <v>0</v>
      </c>
      <c r="R657" s="32">
        <f>IFERROR(VLOOKUP(B657,PlayerStats!$B$1:$Z$999,MATCH("xAG",PlayerStats!$B$2:$Z$2,0),0),0)</f>
        <v>0</v>
      </c>
      <c r="S657" s="32">
        <f>IFERROR(VLOOKUP(C657,PlayerStats!$B$1:$Z$999,MATCH("xAG",PlayerStats!$B$2:$Z$2,0),0),0)</f>
        <v>0</v>
      </c>
      <c r="T657" s="32">
        <f>IFERROR(VLOOKUP(D657,PlayerStats!$B$1:$Z$999,MATCH("xAG",PlayerStats!$B$2:$Z$2,0),0),0)</f>
        <v>0</v>
      </c>
      <c r="U657" s="40">
        <f t="shared" si="42"/>
        <v>0</v>
      </c>
      <c r="V657" s="42" t="str">
        <f t="shared" si="43"/>
        <v/>
      </c>
      <c r="X657" s="43" t="str">
        <f>API!M657&amp;" "&amp;API!V657</f>
        <v>José Malheiro de Sá</v>
      </c>
      <c r="Y657" s="43">
        <f>API!AC657</f>
        <v>2</v>
      </c>
    </row>
    <row r="658" spans="1:25">
      <c r="A658" s="32" t="str">
        <f>IF([1]FINAL!A658=0,"",[1]FINAL!A658)</f>
        <v/>
      </c>
      <c r="B658" s="32" t="str">
        <f>IF([1]FINAL!B658=0,"",[1]FINAL!B658)</f>
        <v/>
      </c>
      <c r="C658" s="32" t="str">
        <f>IF([1]FINAL!C658=0,"",[1]FINAL!C658)</f>
        <v/>
      </c>
      <c r="D658" s="32" t="str">
        <f>IF([1]FINAL!D658=0,"",[1]FINAL!D658)</f>
        <v/>
      </c>
      <c r="E658" s="43">
        <f>[1]FINAL!M658</f>
        <v>0</v>
      </c>
      <c r="F658" s="44" t="str">
        <f>IFERROR(VLOOKUP($E658,Table2!$B$1:$C$21,MATCH("MP",Table2!$B$1:$C$1,0),0),"")</f>
        <v/>
      </c>
      <c r="G658" s="33">
        <f>IFERROR(VLOOKUP(A658,PlayingTime!$B$1:$Z$999,MATCH("Min",PlayingTime!$B$2:$Z$2,0),0),0)</f>
        <v>0</v>
      </c>
      <c r="H658" s="33">
        <f>IFERROR(VLOOKUP(B658,PlayingTime!$B$1:$Z$999,MATCH("Min",PlayingTime!$B$2:$Z$2,0),0),0)</f>
        <v>0</v>
      </c>
      <c r="I658" s="33">
        <f>IFERROR(VLOOKUP(C658,PlayingTime!$B$1:$Z$999,MATCH("Min",PlayingTime!$B$2:$Z$2,0),0),0)</f>
        <v>0</v>
      </c>
      <c r="J658" s="33">
        <f>IFERROR(VLOOKUP(D658,PlayingTime!$B$1:$Z$999,MATCH("Min",PlayingTime!$B$2:$Z$2,0),0),0)</f>
        <v>0</v>
      </c>
      <c r="K658" s="38">
        <f t="shared" si="40"/>
        <v>0</v>
      </c>
      <c r="L658" s="32">
        <f>IFERROR(VLOOKUP(A658,PlayerStats!$B$1:$Z$999,MATCH("xG",PlayerStats!$B$2:$Z$2,0),0),0)</f>
        <v>0</v>
      </c>
      <c r="M658" s="32">
        <f>IFERROR(VLOOKUP(B658,PlayerStats!$B$1:$Z$999,MATCH("xG",PlayerStats!$B$2:$Z$2,0),0),0)</f>
        <v>0</v>
      </c>
      <c r="N658" s="32">
        <f>IFERROR(VLOOKUP(C658,PlayerStats!$B$1:$Z$999,MATCH("xG",PlayerStats!$B$2:$Z$2,0),0),0)</f>
        <v>0</v>
      </c>
      <c r="O658" s="32">
        <f>IFERROR(VLOOKUP(D658,PlayerStats!$B$1:$Z$999,MATCH("xG",PlayerStats!$B$2:$Z$2,0),0),0)</f>
        <v>0</v>
      </c>
      <c r="P658" s="40">
        <f t="shared" si="41"/>
        <v>0</v>
      </c>
      <c r="Q658" s="32">
        <f>IFERROR(VLOOKUP(A658,PlayerStats!$B$1:$Z$999,MATCH("xAG",PlayerStats!$B$2:$Z$2,0),0),0)</f>
        <v>0</v>
      </c>
      <c r="R658" s="32">
        <f>IFERROR(VLOOKUP(B658,PlayerStats!$B$1:$Z$999,MATCH("xAG",PlayerStats!$B$2:$Z$2,0),0),0)</f>
        <v>0</v>
      </c>
      <c r="S658" s="32">
        <f>IFERROR(VLOOKUP(C658,PlayerStats!$B$1:$Z$999,MATCH("xAG",PlayerStats!$B$2:$Z$2,0),0),0)</f>
        <v>0</v>
      </c>
      <c r="T658" s="32">
        <f>IFERROR(VLOOKUP(D658,PlayerStats!$B$1:$Z$999,MATCH("xAG",PlayerStats!$B$2:$Z$2,0),0),0)</f>
        <v>0</v>
      </c>
      <c r="U658" s="40">
        <f t="shared" si="42"/>
        <v>0</v>
      </c>
      <c r="V658" s="42" t="str">
        <f t="shared" si="43"/>
        <v/>
      </c>
      <c r="X658" s="43" t="str">
        <f>API!M658&amp;" "&amp;API!V658</f>
        <v>Pablo Sarabia</v>
      </c>
      <c r="Y658" s="43">
        <f>API!AC658</f>
        <v>3</v>
      </c>
    </row>
    <row r="659" spans="1:25">
      <c r="A659" s="32" t="str">
        <f>IF([1]FINAL!A659=0,"",[1]FINAL!A659)</f>
        <v/>
      </c>
      <c r="B659" s="32" t="str">
        <f>IF([1]FINAL!B659=0,"",[1]FINAL!B659)</f>
        <v/>
      </c>
      <c r="C659" s="32" t="str">
        <f>IF([1]FINAL!C659=0,"",[1]FINAL!C659)</f>
        <v/>
      </c>
      <c r="D659" s="32" t="str">
        <f>IF([1]FINAL!D659=0,"",[1]FINAL!D659)</f>
        <v/>
      </c>
      <c r="E659" s="43">
        <f>[1]FINAL!M659</f>
        <v>0</v>
      </c>
      <c r="F659" s="44" t="str">
        <f>IFERROR(VLOOKUP($E659,Table2!$B$1:$C$21,MATCH("MP",Table2!$B$1:$C$1,0),0),"")</f>
        <v/>
      </c>
      <c r="G659" s="33">
        <f>IFERROR(VLOOKUP(A659,PlayingTime!$B$1:$Z$999,MATCH("Min",PlayingTime!$B$2:$Z$2,0),0),0)</f>
        <v>0</v>
      </c>
      <c r="H659" s="33">
        <f>IFERROR(VLOOKUP(B659,PlayingTime!$B$1:$Z$999,MATCH("Min",PlayingTime!$B$2:$Z$2,0),0),0)</f>
        <v>0</v>
      </c>
      <c r="I659" s="33">
        <f>IFERROR(VLOOKUP(C659,PlayingTime!$B$1:$Z$999,MATCH("Min",PlayingTime!$B$2:$Z$2,0),0),0)</f>
        <v>0</v>
      </c>
      <c r="J659" s="33">
        <f>IFERROR(VLOOKUP(D659,PlayingTime!$B$1:$Z$999,MATCH("Min",PlayingTime!$B$2:$Z$2,0),0),0)</f>
        <v>0</v>
      </c>
      <c r="K659" s="38">
        <f t="shared" si="40"/>
        <v>0</v>
      </c>
      <c r="L659" s="32">
        <f>IFERROR(VLOOKUP(A659,PlayerStats!$B$1:$Z$999,MATCH("xG",PlayerStats!$B$2:$Z$2,0),0),0)</f>
        <v>0</v>
      </c>
      <c r="M659" s="32">
        <f>IFERROR(VLOOKUP(B659,PlayerStats!$B$1:$Z$999,MATCH("xG",PlayerStats!$B$2:$Z$2,0),0),0)</f>
        <v>0</v>
      </c>
      <c r="N659" s="32">
        <f>IFERROR(VLOOKUP(C659,PlayerStats!$B$1:$Z$999,MATCH("xG",PlayerStats!$B$2:$Z$2,0),0),0)</f>
        <v>0</v>
      </c>
      <c r="O659" s="32">
        <f>IFERROR(VLOOKUP(D659,PlayerStats!$B$1:$Z$999,MATCH("xG",PlayerStats!$B$2:$Z$2,0),0),0)</f>
        <v>0</v>
      </c>
      <c r="P659" s="40">
        <f t="shared" si="41"/>
        <v>0</v>
      </c>
      <c r="Q659" s="32">
        <f>IFERROR(VLOOKUP(A659,PlayerStats!$B$1:$Z$999,MATCH("xAG",PlayerStats!$B$2:$Z$2,0),0),0)</f>
        <v>0</v>
      </c>
      <c r="R659" s="32">
        <f>IFERROR(VLOOKUP(B659,PlayerStats!$B$1:$Z$999,MATCH("xAG",PlayerStats!$B$2:$Z$2,0),0),0)</f>
        <v>0</v>
      </c>
      <c r="S659" s="32">
        <f>IFERROR(VLOOKUP(C659,PlayerStats!$B$1:$Z$999,MATCH("xAG",PlayerStats!$B$2:$Z$2,0),0),0)</f>
        <v>0</v>
      </c>
      <c r="T659" s="32">
        <f>IFERROR(VLOOKUP(D659,PlayerStats!$B$1:$Z$999,MATCH("xAG",PlayerStats!$B$2:$Z$2,0),0),0)</f>
        <v>0</v>
      </c>
      <c r="U659" s="40">
        <f t="shared" si="42"/>
        <v>0</v>
      </c>
      <c r="V659" s="42" t="str">
        <f t="shared" si="43"/>
        <v/>
      </c>
      <c r="X659" s="43" t="str">
        <f>API!M659&amp;" "&amp;API!V659</f>
        <v>Matija Šarkić</v>
      </c>
      <c r="Y659" s="43">
        <f>API!AC659</f>
        <v>0</v>
      </c>
    </row>
    <row r="660" spans="1:25">
      <c r="A660" s="32" t="str">
        <f>IF([1]FINAL!A660=0,"",[1]FINAL!A660)</f>
        <v/>
      </c>
      <c r="B660" s="32" t="str">
        <f>IF([1]FINAL!B660=0,"",[1]FINAL!B660)</f>
        <v/>
      </c>
      <c r="C660" s="32" t="str">
        <f>IF([1]FINAL!C660=0,"",[1]FINAL!C660)</f>
        <v/>
      </c>
      <c r="D660" s="32" t="str">
        <f>IF([1]FINAL!D660=0,"",[1]FINAL!D660)</f>
        <v/>
      </c>
      <c r="E660" s="43">
        <f>[1]FINAL!M660</f>
        <v>0</v>
      </c>
      <c r="F660" s="44" t="str">
        <f>IFERROR(VLOOKUP($E660,Table2!$B$1:$C$21,MATCH("MP",Table2!$B$1:$C$1,0),0),"")</f>
        <v/>
      </c>
      <c r="G660" s="33">
        <f>IFERROR(VLOOKUP(A660,PlayingTime!$B$1:$Z$999,MATCH("Min",PlayingTime!$B$2:$Z$2,0),0),0)</f>
        <v>0</v>
      </c>
      <c r="H660" s="33">
        <f>IFERROR(VLOOKUP(B660,PlayingTime!$B$1:$Z$999,MATCH("Min",PlayingTime!$B$2:$Z$2,0),0),0)</f>
        <v>0</v>
      </c>
      <c r="I660" s="33">
        <f>IFERROR(VLOOKUP(C660,PlayingTime!$B$1:$Z$999,MATCH("Min",PlayingTime!$B$2:$Z$2,0),0),0)</f>
        <v>0</v>
      </c>
      <c r="J660" s="33">
        <f>IFERROR(VLOOKUP(D660,PlayingTime!$B$1:$Z$999,MATCH("Min",PlayingTime!$B$2:$Z$2,0),0),0)</f>
        <v>0</v>
      </c>
      <c r="K660" s="38">
        <f t="shared" si="40"/>
        <v>0</v>
      </c>
      <c r="L660" s="32">
        <f>IFERROR(VLOOKUP(A660,PlayerStats!$B$1:$Z$999,MATCH("xG",PlayerStats!$B$2:$Z$2,0),0),0)</f>
        <v>0</v>
      </c>
      <c r="M660" s="32">
        <f>IFERROR(VLOOKUP(B660,PlayerStats!$B$1:$Z$999,MATCH("xG",PlayerStats!$B$2:$Z$2,0),0),0)</f>
        <v>0</v>
      </c>
      <c r="N660" s="32">
        <f>IFERROR(VLOOKUP(C660,PlayerStats!$B$1:$Z$999,MATCH("xG",PlayerStats!$B$2:$Z$2,0),0),0)</f>
        <v>0</v>
      </c>
      <c r="O660" s="32">
        <f>IFERROR(VLOOKUP(D660,PlayerStats!$B$1:$Z$999,MATCH("xG",PlayerStats!$B$2:$Z$2,0),0),0)</f>
        <v>0</v>
      </c>
      <c r="P660" s="40">
        <f t="shared" si="41"/>
        <v>0</v>
      </c>
      <c r="Q660" s="32">
        <f>IFERROR(VLOOKUP(A660,PlayerStats!$B$1:$Z$999,MATCH("xAG",PlayerStats!$B$2:$Z$2,0),0),0)</f>
        <v>0</v>
      </c>
      <c r="R660" s="32">
        <f>IFERROR(VLOOKUP(B660,PlayerStats!$B$1:$Z$999,MATCH("xAG",PlayerStats!$B$2:$Z$2,0),0),0)</f>
        <v>0</v>
      </c>
      <c r="S660" s="32">
        <f>IFERROR(VLOOKUP(C660,PlayerStats!$B$1:$Z$999,MATCH("xAG",PlayerStats!$B$2:$Z$2,0),0),0)</f>
        <v>0</v>
      </c>
      <c r="T660" s="32">
        <f>IFERROR(VLOOKUP(D660,PlayerStats!$B$1:$Z$999,MATCH("xAG",PlayerStats!$B$2:$Z$2,0),0),0)</f>
        <v>0</v>
      </c>
      <c r="U660" s="40">
        <f t="shared" si="42"/>
        <v>0</v>
      </c>
      <c r="V660" s="42" t="str">
        <f t="shared" si="43"/>
        <v/>
      </c>
      <c r="X660" s="43" t="str">
        <f>API!M660&amp;" "&amp;API!V660</f>
        <v>Nélson Cabral Semedo</v>
      </c>
      <c r="Y660" s="43">
        <f>API!AC660</f>
        <v>2</v>
      </c>
    </row>
    <row r="661" spans="1:25">
      <c r="A661" s="32" t="str">
        <f>IF([1]FINAL!A661=0,"",[1]FINAL!A661)</f>
        <v/>
      </c>
      <c r="B661" s="32" t="str">
        <f>IF([1]FINAL!B661=0,"",[1]FINAL!B661)</f>
        <v/>
      </c>
      <c r="C661" s="32" t="str">
        <f>IF([1]FINAL!C661=0,"",[1]FINAL!C661)</f>
        <v/>
      </c>
      <c r="D661" s="32" t="str">
        <f>IF([1]FINAL!D661=0,"",[1]FINAL!D661)</f>
        <v/>
      </c>
      <c r="E661" s="43">
        <f>[1]FINAL!M661</f>
        <v>0</v>
      </c>
      <c r="F661" s="44" t="str">
        <f>IFERROR(VLOOKUP($E661,Table2!$B$1:$C$21,MATCH("MP",Table2!$B$1:$C$1,0),0),"")</f>
        <v/>
      </c>
      <c r="G661" s="33">
        <f>IFERROR(VLOOKUP(A661,PlayingTime!$B$1:$Z$999,MATCH("Min",PlayingTime!$B$2:$Z$2,0),0),0)</f>
        <v>0</v>
      </c>
      <c r="H661" s="33">
        <f>IFERROR(VLOOKUP(B661,PlayingTime!$B$1:$Z$999,MATCH("Min",PlayingTime!$B$2:$Z$2,0),0),0)</f>
        <v>0</v>
      </c>
      <c r="I661" s="33">
        <f>IFERROR(VLOOKUP(C661,PlayingTime!$B$1:$Z$999,MATCH("Min",PlayingTime!$B$2:$Z$2,0),0),0)</f>
        <v>0</v>
      </c>
      <c r="J661" s="33">
        <f>IFERROR(VLOOKUP(D661,PlayingTime!$B$1:$Z$999,MATCH("Min",PlayingTime!$B$2:$Z$2,0),0),0)</f>
        <v>0</v>
      </c>
      <c r="K661" s="38">
        <f t="shared" si="40"/>
        <v>0</v>
      </c>
      <c r="L661" s="32">
        <f>IFERROR(VLOOKUP(A661,PlayerStats!$B$1:$Z$999,MATCH("xG",PlayerStats!$B$2:$Z$2,0),0),0)</f>
        <v>0</v>
      </c>
      <c r="M661" s="32">
        <f>IFERROR(VLOOKUP(B661,PlayerStats!$B$1:$Z$999,MATCH("xG",PlayerStats!$B$2:$Z$2,0),0),0)</f>
        <v>0</v>
      </c>
      <c r="N661" s="32">
        <f>IFERROR(VLOOKUP(C661,PlayerStats!$B$1:$Z$999,MATCH("xG",PlayerStats!$B$2:$Z$2,0),0),0)</f>
        <v>0</v>
      </c>
      <c r="O661" s="32">
        <f>IFERROR(VLOOKUP(D661,PlayerStats!$B$1:$Z$999,MATCH("xG",PlayerStats!$B$2:$Z$2,0),0),0)</f>
        <v>0</v>
      </c>
      <c r="P661" s="40">
        <f t="shared" si="41"/>
        <v>0</v>
      </c>
      <c r="Q661" s="32">
        <f>IFERROR(VLOOKUP(A661,PlayerStats!$B$1:$Z$999,MATCH("xAG",PlayerStats!$B$2:$Z$2,0),0),0)</f>
        <v>0</v>
      </c>
      <c r="R661" s="32">
        <f>IFERROR(VLOOKUP(B661,PlayerStats!$B$1:$Z$999,MATCH("xAG",PlayerStats!$B$2:$Z$2,0),0),0)</f>
        <v>0</v>
      </c>
      <c r="S661" s="32">
        <f>IFERROR(VLOOKUP(C661,PlayerStats!$B$1:$Z$999,MATCH("xAG",PlayerStats!$B$2:$Z$2,0),0),0)</f>
        <v>0</v>
      </c>
      <c r="T661" s="32">
        <f>IFERROR(VLOOKUP(D661,PlayerStats!$B$1:$Z$999,MATCH("xAG",PlayerStats!$B$2:$Z$2,0),0),0)</f>
        <v>0</v>
      </c>
      <c r="U661" s="40">
        <f t="shared" si="42"/>
        <v>0</v>
      </c>
      <c r="V661" s="42" t="str">
        <f t="shared" si="43"/>
        <v/>
      </c>
      <c r="X661" s="43" t="str">
        <f>API!M661&amp;" "&amp;API!V661</f>
        <v>Toti António Gomes</v>
      </c>
      <c r="Y661" s="43">
        <f>API!AC661</f>
        <v>0</v>
      </c>
    </row>
    <row r="662" spans="1:25">
      <c r="A662" s="32" t="str">
        <f>IF([1]FINAL!A662=0,"",[1]FINAL!A662)</f>
        <v/>
      </c>
      <c r="B662" s="32" t="str">
        <f>IF([1]FINAL!B662=0,"",[1]FINAL!B662)</f>
        <v/>
      </c>
      <c r="C662" s="32" t="str">
        <f>IF([1]FINAL!C662=0,"",[1]FINAL!C662)</f>
        <v/>
      </c>
      <c r="D662" s="32" t="str">
        <f>IF([1]FINAL!D662=0,"",[1]FINAL!D662)</f>
        <v/>
      </c>
      <c r="E662" s="43">
        <f>[1]FINAL!M662</f>
        <v>0</v>
      </c>
      <c r="F662" s="44" t="str">
        <f>IFERROR(VLOOKUP($E662,Table2!$B$1:$C$21,MATCH("MP",Table2!$B$1:$C$1,0),0),"")</f>
        <v/>
      </c>
      <c r="G662" s="33">
        <f>IFERROR(VLOOKUP(A662,PlayingTime!$B$1:$Z$999,MATCH("Min",PlayingTime!$B$2:$Z$2,0),0),0)</f>
        <v>0</v>
      </c>
      <c r="H662" s="33">
        <f>IFERROR(VLOOKUP(B662,PlayingTime!$B$1:$Z$999,MATCH("Min",PlayingTime!$B$2:$Z$2,0),0),0)</f>
        <v>0</v>
      </c>
      <c r="I662" s="33">
        <f>IFERROR(VLOOKUP(C662,PlayingTime!$B$1:$Z$999,MATCH("Min",PlayingTime!$B$2:$Z$2,0),0),0)</f>
        <v>0</v>
      </c>
      <c r="J662" s="33">
        <f>IFERROR(VLOOKUP(D662,PlayingTime!$B$1:$Z$999,MATCH("Min",PlayingTime!$B$2:$Z$2,0),0),0)</f>
        <v>0</v>
      </c>
      <c r="K662" s="38">
        <f t="shared" si="40"/>
        <v>0</v>
      </c>
      <c r="L662" s="32">
        <f>IFERROR(VLOOKUP(A662,PlayerStats!$B$1:$Z$999,MATCH("xG",PlayerStats!$B$2:$Z$2,0),0),0)</f>
        <v>0</v>
      </c>
      <c r="M662" s="32">
        <f>IFERROR(VLOOKUP(B662,PlayerStats!$B$1:$Z$999,MATCH("xG",PlayerStats!$B$2:$Z$2,0),0),0)</f>
        <v>0</v>
      </c>
      <c r="N662" s="32">
        <f>IFERROR(VLOOKUP(C662,PlayerStats!$B$1:$Z$999,MATCH("xG",PlayerStats!$B$2:$Z$2,0),0),0)</f>
        <v>0</v>
      </c>
      <c r="O662" s="32">
        <f>IFERROR(VLOOKUP(D662,PlayerStats!$B$1:$Z$999,MATCH("xG",PlayerStats!$B$2:$Z$2,0),0),0)</f>
        <v>0</v>
      </c>
      <c r="P662" s="40">
        <f t="shared" si="41"/>
        <v>0</v>
      </c>
      <c r="Q662" s="32">
        <f>IFERROR(VLOOKUP(A662,PlayerStats!$B$1:$Z$999,MATCH("xAG",PlayerStats!$B$2:$Z$2,0),0),0)</f>
        <v>0</v>
      </c>
      <c r="R662" s="32">
        <f>IFERROR(VLOOKUP(B662,PlayerStats!$B$1:$Z$999,MATCH("xAG",PlayerStats!$B$2:$Z$2,0),0),0)</f>
        <v>0</v>
      </c>
      <c r="S662" s="32">
        <f>IFERROR(VLOOKUP(C662,PlayerStats!$B$1:$Z$999,MATCH("xAG",PlayerStats!$B$2:$Z$2,0),0),0)</f>
        <v>0</v>
      </c>
      <c r="T662" s="32">
        <f>IFERROR(VLOOKUP(D662,PlayerStats!$B$1:$Z$999,MATCH("xAG",PlayerStats!$B$2:$Z$2,0),0),0)</f>
        <v>0</v>
      </c>
      <c r="U662" s="40">
        <f t="shared" si="42"/>
        <v>0</v>
      </c>
      <c r="V662" s="42" t="str">
        <f t="shared" si="43"/>
        <v/>
      </c>
      <c r="X662" s="43" t="str">
        <f>API!M662&amp;" "&amp;API!V662</f>
        <v>Boubacar Traoré</v>
      </c>
      <c r="Y662" s="43">
        <f>API!AC662</f>
        <v>0</v>
      </c>
    </row>
    <row r="663" spans="1:25">
      <c r="A663" s="32" t="str">
        <f>IF([1]FINAL!A663=0,"",[1]FINAL!A663)</f>
        <v/>
      </c>
      <c r="B663" s="32" t="str">
        <f>IF([1]FINAL!B663=0,"",[1]FINAL!B663)</f>
        <v/>
      </c>
      <c r="C663" s="32" t="str">
        <f>IF([1]FINAL!C663=0,"",[1]FINAL!C663)</f>
        <v/>
      </c>
      <c r="D663" s="32" t="str">
        <f>IF([1]FINAL!D663=0,"",[1]FINAL!D663)</f>
        <v/>
      </c>
      <c r="E663" s="43">
        <f>[1]FINAL!M663</f>
        <v>0</v>
      </c>
      <c r="F663" s="44" t="str">
        <f>IFERROR(VLOOKUP($E663,Table2!$B$1:$C$21,MATCH("MP",Table2!$B$1:$C$1,0),0),"")</f>
        <v/>
      </c>
      <c r="G663" s="33">
        <f>IFERROR(VLOOKUP(A663,PlayingTime!$B$1:$Z$999,MATCH("Min",PlayingTime!$B$2:$Z$2,0),0),0)</f>
        <v>0</v>
      </c>
      <c r="H663" s="33">
        <f>IFERROR(VLOOKUP(B663,PlayingTime!$B$1:$Z$999,MATCH("Min",PlayingTime!$B$2:$Z$2,0),0),0)</f>
        <v>0</v>
      </c>
      <c r="I663" s="33">
        <f>IFERROR(VLOOKUP(C663,PlayingTime!$B$1:$Z$999,MATCH("Min",PlayingTime!$B$2:$Z$2,0),0),0)</f>
        <v>0</v>
      </c>
      <c r="J663" s="33">
        <f>IFERROR(VLOOKUP(D663,PlayingTime!$B$1:$Z$999,MATCH("Min",PlayingTime!$B$2:$Z$2,0),0),0)</f>
        <v>0</v>
      </c>
      <c r="K663" s="38">
        <f t="shared" si="40"/>
        <v>0</v>
      </c>
      <c r="L663" s="32">
        <f>IFERROR(VLOOKUP(A663,PlayerStats!$B$1:$Z$999,MATCH("xG",PlayerStats!$B$2:$Z$2,0),0),0)</f>
        <v>0</v>
      </c>
      <c r="M663" s="32">
        <f>IFERROR(VLOOKUP(B663,PlayerStats!$B$1:$Z$999,MATCH("xG",PlayerStats!$B$2:$Z$2,0),0),0)</f>
        <v>0</v>
      </c>
      <c r="N663" s="32">
        <f>IFERROR(VLOOKUP(C663,PlayerStats!$B$1:$Z$999,MATCH("xG",PlayerStats!$B$2:$Z$2,0),0),0)</f>
        <v>0</v>
      </c>
      <c r="O663" s="32">
        <f>IFERROR(VLOOKUP(D663,PlayerStats!$B$1:$Z$999,MATCH("xG",PlayerStats!$B$2:$Z$2,0),0),0)</f>
        <v>0</v>
      </c>
      <c r="P663" s="40">
        <f t="shared" si="41"/>
        <v>0</v>
      </c>
      <c r="Q663" s="32">
        <f>IFERROR(VLOOKUP(A663,PlayerStats!$B$1:$Z$999,MATCH("xAG",PlayerStats!$B$2:$Z$2,0),0),0)</f>
        <v>0</v>
      </c>
      <c r="R663" s="32">
        <f>IFERROR(VLOOKUP(B663,PlayerStats!$B$1:$Z$999,MATCH("xAG",PlayerStats!$B$2:$Z$2,0),0),0)</f>
        <v>0</v>
      </c>
      <c r="S663" s="32">
        <f>IFERROR(VLOOKUP(C663,PlayerStats!$B$1:$Z$999,MATCH("xAG",PlayerStats!$B$2:$Z$2,0),0),0)</f>
        <v>0</v>
      </c>
      <c r="T663" s="32">
        <f>IFERROR(VLOOKUP(D663,PlayerStats!$B$1:$Z$999,MATCH("xAG",PlayerStats!$B$2:$Z$2,0),0),0)</f>
        <v>0</v>
      </c>
      <c r="U663" s="40">
        <f t="shared" si="42"/>
        <v>0</v>
      </c>
      <c r="V663" s="42" t="str">
        <f t="shared" si="43"/>
        <v/>
      </c>
      <c r="X663" s="43" t="str">
        <f>API!M663&amp;" "&amp;API!V663</f>
        <v>Matheus Santos Carneiro Da Cunha</v>
      </c>
      <c r="Y663" s="43">
        <f>API!AC663</f>
        <v>2</v>
      </c>
    </row>
    <row r="664" spans="1:25">
      <c r="A664" s="32" t="str">
        <f>IF([1]FINAL!A664=0,"",[1]FINAL!A664)</f>
        <v/>
      </c>
      <c r="B664" s="32" t="str">
        <f>IF([1]FINAL!B664=0,"",[1]FINAL!B664)</f>
        <v/>
      </c>
      <c r="C664" s="32" t="str">
        <f>IF([1]FINAL!C664=0,"",[1]FINAL!C664)</f>
        <v/>
      </c>
      <c r="D664" s="32" t="str">
        <f>IF([1]FINAL!D664=0,"",[1]FINAL!D664)</f>
        <v/>
      </c>
      <c r="E664" s="43">
        <f>[1]FINAL!M664</f>
        <v>0</v>
      </c>
      <c r="F664" s="44" t="str">
        <f>IFERROR(VLOOKUP($E664,Table2!$B$1:$C$21,MATCH("MP",Table2!$B$1:$C$1,0),0),"")</f>
        <v/>
      </c>
      <c r="G664" s="33">
        <f>IFERROR(VLOOKUP(A664,PlayingTime!$B$1:$Z$999,MATCH("Min",PlayingTime!$B$2:$Z$2,0),0),0)</f>
        <v>0</v>
      </c>
      <c r="H664" s="33">
        <f>IFERROR(VLOOKUP(B664,PlayingTime!$B$1:$Z$999,MATCH("Min",PlayingTime!$B$2:$Z$2,0),0),0)</f>
        <v>0</v>
      </c>
      <c r="I664" s="33">
        <f>IFERROR(VLOOKUP(C664,PlayingTime!$B$1:$Z$999,MATCH("Min",PlayingTime!$B$2:$Z$2,0),0),0)</f>
        <v>0</v>
      </c>
      <c r="J664" s="33">
        <f>IFERROR(VLOOKUP(D664,PlayingTime!$B$1:$Z$999,MATCH("Min",PlayingTime!$B$2:$Z$2,0),0),0)</f>
        <v>0</v>
      </c>
      <c r="K664" s="38">
        <f t="shared" si="40"/>
        <v>0</v>
      </c>
      <c r="L664" s="32">
        <f>IFERROR(VLOOKUP(A664,PlayerStats!$B$1:$Z$999,MATCH("xG",PlayerStats!$B$2:$Z$2,0),0),0)</f>
        <v>0</v>
      </c>
      <c r="M664" s="32">
        <f>IFERROR(VLOOKUP(B664,PlayerStats!$B$1:$Z$999,MATCH("xG",PlayerStats!$B$2:$Z$2,0),0),0)</f>
        <v>0</v>
      </c>
      <c r="N664" s="32">
        <f>IFERROR(VLOOKUP(C664,PlayerStats!$B$1:$Z$999,MATCH("xG",PlayerStats!$B$2:$Z$2,0),0),0)</f>
        <v>0</v>
      </c>
      <c r="O664" s="32">
        <f>IFERROR(VLOOKUP(D664,PlayerStats!$B$1:$Z$999,MATCH("xG",PlayerStats!$B$2:$Z$2,0),0),0)</f>
        <v>0</v>
      </c>
      <c r="P664" s="40">
        <f t="shared" si="41"/>
        <v>0</v>
      </c>
      <c r="Q664" s="32">
        <f>IFERROR(VLOOKUP(A664,PlayerStats!$B$1:$Z$999,MATCH("xAG",PlayerStats!$B$2:$Z$2,0),0),0)</f>
        <v>0</v>
      </c>
      <c r="R664" s="32">
        <f>IFERROR(VLOOKUP(B664,PlayerStats!$B$1:$Z$999,MATCH("xAG",PlayerStats!$B$2:$Z$2,0),0),0)</f>
        <v>0</v>
      </c>
      <c r="S664" s="32">
        <f>IFERROR(VLOOKUP(C664,PlayerStats!$B$1:$Z$999,MATCH("xAG",PlayerStats!$B$2:$Z$2,0),0),0)</f>
        <v>0</v>
      </c>
      <c r="T664" s="32">
        <f>IFERROR(VLOOKUP(D664,PlayerStats!$B$1:$Z$999,MATCH("xAG",PlayerStats!$B$2:$Z$2,0),0),0)</f>
        <v>0</v>
      </c>
      <c r="U664" s="40">
        <f t="shared" si="42"/>
        <v>0</v>
      </c>
      <c r="V664" s="42" t="str">
        <f t="shared" si="43"/>
        <v/>
      </c>
      <c r="X664" s="43" t="str">
        <f>API!M664&amp;" "&amp;API!V664</f>
        <v>Matt Doherty</v>
      </c>
      <c r="Y664" s="43">
        <f>API!AC664</f>
        <v>0</v>
      </c>
    </row>
    <row r="665" spans="1:25">
      <c r="A665" s="32" t="str">
        <f>IF([1]FINAL!A665=0,"",[1]FINAL!A665)</f>
        <v/>
      </c>
      <c r="B665" s="32" t="str">
        <f>IF([1]FINAL!B665=0,"",[1]FINAL!B665)</f>
        <v/>
      </c>
      <c r="C665" s="32" t="str">
        <f>IF([1]FINAL!C665=0,"",[1]FINAL!C665)</f>
        <v/>
      </c>
      <c r="D665" s="32" t="str">
        <f>IF([1]FINAL!D665=0,"",[1]FINAL!D665)</f>
        <v/>
      </c>
      <c r="E665" s="43">
        <f>[1]FINAL!M665</f>
        <v>0</v>
      </c>
      <c r="F665" s="44" t="str">
        <f>IFERROR(VLOOKUP($E665,Table2!$B$1:$C$21,MATCH("MP",Table2!$B$1:$C$1,0),0),"")</f>
        <v/>
      </c>
      <c r="G665" s="33">
        <f>IFERROR(VLOOKUP(A665,PlayingTime!$B$1:$Z$999,MATCH("Min",PlayingTime!$B$2:$Z$2,0),0),0)</f>
        <v>0</v>
      </c>
      <c r="H665" s="33">
        <f>IFERROR(VLOOKUP(B665,PlayingTime!$B$1:$Z$999,MATCH("Min",PlayingTime!$B$2:$Z$2,0),0),0)</f>
        <v>0</v>
      </c>
      <c r="I665" s="33">
        <f>IFERROR(VLOOKUP(C665,PlayingTime!$B$1:$Z$999,MATCH("Min",PlayingTime!$B$2:$Z$2,0),0),0)</f>
        <v>0</v>
      </c>
      <c r="J665" s="33">
        <f>IFERROR(VLOOKUP(D665,PlayingTime!$B$1:$Z$999,MATCH("Min",PlayingTime!$B$2:$Z$2,0),0),0)</f>
        <v>0</v>
      </c>
      <c r="K665" s="38">
        <f t="shared" si="40"/>
        <v>0</v>
      </c>
      <c r="L665" s="32">
        <f>IFERROR(VLOOKUP(A665,PlayerStats!$B$1:$Z$999,MATCH("xG",PlayerStats!$B$2:$Z$2,0),0),0)</f>
        <v>0</v>
      </c>
      <c r="M665" s="32">
        <f>IFERROR(VLOOKUP(B665,PlayerStats!$B$1:$Z$999,MATCH("xG",PlayerStats!$B$2:$Z$2,0),0),0)</f>
        <v>0</v>
      </c>
      <c r="N665" s="32">
        <f>IFERROR(VLOOKUP(C665,PlayerStats!$B$1:$Z$999,MATCH("xG",PlayerStats!$B$2:$Z$2,0),0),0)</f>
        <v>0</v>
      </c>
      <c r="O665" s="32">
        <f>IFERROR(VLOOKUP(D665,PlayerStats!$B$1:$Z$999,MATCH("xG",PlayerStats!$B$2:$Z$2,0),0),0)</f>
        <v>0</v>
      </c>
      <c r="P665" s="40">
        <f t="shared" si="41"/>
        <v>0</v>
      </c>
      <c r="Q665" s="32">
        <f>IFERROR(VLOOKUP(A665,PlayerStats!$B$1:$Z$999,MATCH("xAG",PlayerStats!$B$2:$Z$2,0),0),0)</f>
        <v>0</v>
      </c>
      <c r="R665" s="32">
        <f>IFERROR(VLOOKUP(B665,PlayerStats!$B$1:$Z$999,MATCH("xAG",PlayerStats!$B$2:$Z$2,0),0),0)</f>
        <v>0</v>
      </c>
      <c r="S665" s="32">
        <f>IFERROR(VLOOKUP(C665,PlayerStats!$B$1:$Z$999,MATCH("xAG",PlayerStats!$B$2:$Z$2,0),0),0)</f>
        <v>0</v>
      </c>
      <c r="T665" s="32">
        <f>IFERROR(VLOOKUP(D665,PlayerStats!$B$1:$Z$999,MATCH("xAG",PlayerStats!$B$2:$Z$2,0),0),0)</f>
        <v>0</v>
      </c>
      <c r="U665" s="40">
        <f t="shared" si="42"/>
        <v>0</v>
      </c>
      <c r="V665" s="42" t="str">
        <f t="shared" si="43"/>
        <v/>
      </c>
      <c r="X665" s="43" t="str">
        <f>API!M665&amp;" "&amp;API!V665</f>
        <v xml:space="preserve"> </v>
      </c>
      <c r="Y665" s="43">
        <f>API!AC665</f>
        <v>0</v>
      </c>
    </row>
    <row r="666" spans="1:25">
      <c r="A666" s="32" t="str">
        <f>IF([1]FINAL!A666=0,"",[1]FINAL!A666)</f>
        <v/>
      </c>
      <c r="B666" s="32" t="str">
        <f>IF([1]FINAL!B666=0,"",[1]FINAL!B666)</f>
        <v/>
      </c>
      <c r="C666" s="32" t="str">
        <f>IF([1]FINAL!C666=0,"",[1]FINAL!C666)</f>
        <v/>
      </c>
      <c r="D666" s="32" t="str">
        <f>IF([1]FINAL!D666=0,"",[1]FINAL!D666)</f>
        <v/>
      </c>
      <c r="E666" s="43">
        <f>[1]FINAL!M666</f>
        <v>0</v>
      </c>
      <c r="F666" s="44" t="str">
        <f>IFERROR(VLOOKUP($E666,Table2!$B$1:$C$21,MATCH("MP",Table2!$B$1:$C$1,0),0),"")</f>
        <v/>
      </c>
      <c r="G666" s="33">
        <f>IFERROR(VLOOKUP(A666,PlayingTime!$B$1:$Z$999,MATCH("Min",PlayingTime!$B$2:$Z$2,0),0),0)</f>
        <v>0</v>
      </c>
      <c r="H666" s="33">
        <f>IFERROR(VLOOKUP(B666,PlayingTime!$B$1:$Z$999,MATCH("Min",PlayingTime!$B$2:$Z$2,0),0),0)</f>
        <v>0</v>
      </c>
      <c r="I666" s="33">
        <f>IFERROR(VLOOKUP(C666,PlayingTime!$B$1:$Z$999,MATCH("Min",PlayingTime!$B$2:$Z$2,0),0),0)</f>
        <v>0</v>
      </c>
      <c r="J666" s="33">
        <f>IFERROR(VLOOKUP(D666,PlayingTime!$B$1:$Z$999,MATCH("Min",PlayingTime!$B$2:$Z$2,0),0),0)</f>
        <v>0</v>
      </c>
      <c r="K666" s="38">
        <f t="shared" si="40"/>
        <v>0</v>
      </c>
      <c r="L666" s="32">
        <f>IFERROR(VLOOKUP(A666,PlayerStats!$B$1:$Z$999,MATCH("xG",PlayerStats!$B$2:$Z$2,0),0),0)</f>
        <v>0</v>
      </c>
      <c r="M666" s="32">
        <f>IFERROR(VLOOKUP(B666,PlayerStats!$B$1:$Z$999,MATCH("xG",PlayerStats!$B$2:$Z$2,0),0),0)</f>
        <v>0</v>
      </c>
      <c r="N666" s="32">
        <f>IFERROR(VLOOKUP(C666,PlayerStats!$B$1:$Z$999,MATCH("xG",PlayerStats!$B$2:$Z$2,0),0),0)</f>
        <v>0</v>
      </c>
      <c r="O666" s="32">
        <f>IFERROR(VLOOKUP(D666,PlayerStats!$B$1:$Z$999,MATCH("xG",PlayerStats!$B$2:$Z$2,0),0),0)</f>
        <v>0</v>
      </c>
      <c r="P666" s="40">
        <f t="shared" si="41"/>
        <v>0</v>
      </c>
      <c r="Q666" s="32">
        <f>IFERROR(VLOOKUP(A666,PlayerStats!$B$1:$Z$999,MATCH("xAG",PlayerStats!$B$2:$Z$2,0),0),0)</f>
        <v>0</v>
      </c>
      <c r="R666" s="32">
        <f>IFERROR(VLOOKUP(B666,PlayerStats!$B$1:$Z$999,MATCH("xAG",PlayerStats!$B$2:$Z$2,0),0),0)</f>
        <v>0</v>
      </c>
      <c r="S666" s="32">
        <f>IFERROR(VLOOKUP(C666,PlayerStats!$B$1:$Z$999,MATCH("xAG",PlayerStats!$B$2:$Z$2,0),0),0)</f>
        <v>0</v>
      </c>
      <c r="T666" s="32">
        <f>IFERROR(VLOOKUP(D666,PlayerStats!$B$1:$Z$999,MATCH("xAG",PlayerStats!$B$2:$Z$2,0),0),0)</f>
        <v>0</v>
      </c>
      <c r="U666" s="40">
        <f t="shared" si="42"/>
        <v>0</v>
      </c>
      <c r="V666" s="42" t="str">
        <f t="shared" si="43"/>
        <v/>
      </c>
      <c r="X666" s="43" t="str">
        <f>API!M666&amp;" "&amp;API!V666</f>
        <v xml:space="preserve"> </v>
      </c>
      <c r="Y666" s="43">
        <f>API!AC666</f>
        <v>0</v>
      </c>
    </row>
    <row r="667" spans="1:25">
      <c r="A667" s="32" t="str">
        <f>IF([1]FINAL!A667=0,"",[1]FINAL!A667)</f>
        <v/>
      </c>
      <c r="B667" s="32" t="str">
        <f>IF([1]FINAL!B667=0,"",[1]FINAL!B667)</f>
        <v/>
      </c>
      <c r="C667" s="32" t="str">
        <f>IF([1]FINAL!C667=0,"",[1]FINAL!C667)</f>
        <v/>
      </c>
      <c r="D667" s="32" t="str">
        <f>IF([1]FINAL!D667=0,"",[1]FINAL!D667)</f>
        <v/>
      </c>
      <c r="E667" s="43">
        <f>[1]FINAL!M667</f>
        <v>0</v>
      </c>
      <c r="F667" s="44" t="str">
        <f>IFERROR(VLOOKUP($E667,Table2!$B$1:$C$21,MATCH("MP",Table2!$B$1:$C$1,0),0),"")</f>
        <v/>
      </c>
      <c r="G667" s="33">
        <f>IFERROR(VLOOKUP(A667,PlayingTime!$B$1:$Z$999,MATCH("Min",PlayingTime!$B$2:$Z$2,0),0),0)</f>
        <v>0</v>
      </c>
      <c r="H667" s="33">
        <f>IFERROR(VLOOKUP(B667,PlayingTime!$B$1:$Z$999,MATCH("Min",PlayingTime!$B$2:$Z$2,0),0),0)</f>
        <v>0</v>
      </c>
      <c r="I667" s="33">
        <f>IFERROR(VLOOKUP(C667,PlayingTime!$B$1:$Z$999,MATCH("Min",PlayingTime!$B$2:$Z$2,0),0),0)</f>
        <v>0</v>
      </c>
      <c r="J667" s="33">
        <f>IFERROR(VLOOKUP(D667,PlayingTime!$B$1:$Z$999,MATCH("Min",PlayingTime!$B$2:$Z$2,0),0),0)</f>
        <v>0</v>
      </c>
      <c r="K667" s="38">
        <f t="shared" si="40"/>
        <v>0</v>
      </c>
      <c r="L667" s="32">
        <f>IFERROR(VLOOKUP(A667,PlayerStats!$B$1:$Z$999,MATCH("xG",PlayerStats!$B$2:$Z$2,0),0),0)</f>
        <v>0</v>
      </c>
      <c r="M667" s="32">
        <f>IFERROR(VLOOKUP(B667,PlayerStats!$B$1:$Z$999,MATCH("xG",PlayerStats!$B$2:$Z$2,0),0),0)</f>
        <v>0</v>
      </c>
      <c r="N667" s="32">
        <f>IFERROR(VLOOKUP(C667,PlayerStats!$B$1:$Z$999,MATCH("xG",PlayerStats!$B$2:$Z$2,0),0),0)</f>
        <v>0</v>
      </c>
      <c r="O667" s="32">
        <f>IFERROR(VLOOKUP(D667,PlayerStats!$B$1:$Z$999,MATCH("xG",PlayerStats!$B$2:$Z$2,0),0),0)</f>
        <v>0</v>
      </c>
      <c r="P667" s="40">
        <f t="shared" si="41"/>
        <v>0</v>
      </c>
      <c r="Q667" s="32">
        <f>IFERROR(VLOOKUP(A667,PlayerStats!$B$1:$Z$999,MATCH("xAG",PlayerStats!$B$2:$Z$2,0),0),0)</f>
        <v>0</v>
      </c>
      <c r="R667" s="32">
        <f>IFERROR(VLOOKUP(B667,PlayerStats!$B$1:$Z$999,MATCH("xAG",PlayerStats!$B$2:$Z$2,0),0),0)</f>
        <v>0</v>
      </c>
      <c r="S667" s="32">
        <f>IFERROR(VLOOKUP(C667,PlayerStats!$B$1:$Z$999,MATCH("xAG",PlayerStats!$B$2:$Z$2,0),0),0)</f>
        <v>0</v>
      </c>
      <c r="T667" s="32">
        <f>IFERROR(VLOOKUP(D667,PlayerStats!$B$1:$Z$999,MATCH("xAG",PlayerStats!$B$2:$Z$2,0),0),0)</f>
        <v>0</v>
      </c>
      <c r="U667" s="40">
        <f t="shared" si="42"/>
        <v>0</v>
      </c>
      <c r="V667" s="42" t="str">
        <f t="shared" si="43"/>
        <v/>
      </c>
      <c r="X667" s="43" t="str">
        <f>API!M667&amp;" "&amp;API!V667</f>
        <v xml:space="preserve"> </v>
      </c>
      <c r="Y667" s="43">
        <f>API!AC667</f>
        <v>0</v>
      </c>
    </row>
    <row r="668" spans="1:25">
      <c r="A668" s="32" t="str">
        <f>IF([1]FINAL!A668=0,"",[1]FINAL!A668)</f>
        <v/>
      </c>
      <c r="B668" s="32" t="str">
        <f>IF([1]FINAL!B668=0,"",[1]FINAL!B668)</f>
        <v/>
      </c>
      <c r="C668" s="32" t="str">
        <f>IF([1]FINAL!C668=0,"",[1]FINAL!C668)</f>
        <v/>
      </c>
      <c r="D668" s="32" t="str">
        <f>IF([1]FINAL!D668=0,"",[1]FINAL!D668)</f>
        <v/>
      </c>
      <c r="E668" s="43">
        <f>[1]FINAL!M668</f>
        <v>0</v>
      </c>
      <c r="F668" s="44" t="str">
        <f>IFERROR(VLOOKUP($E668,Table2!$B$1:$C$21,MATCH("MP",Table2!$B$1:$C$1,0),0),"")</f>
        <v/>
      </c>
      <c r="G668" s="33">
        <f>IFERROR(VLOOKUP(A668,PlayingTime!$B$1:$Z$999,MATCH("Min",PlayingTime!$B$2:$Z$2,0),0),0)</f>
        <v>0</v>
      </c>
      <c r="H668" s="33">
        <f>IFERROR(VLOOKUP(B668,PlayingTime!$B$1:$Z$999,MATCH("Min",PlayingTime!$B$2:$Z$2,0),0),0)</f>
        <v>0</v>
      </c>
      <c r="I668" s="33">
        <f>IFERROR(VLOOKUP(C668,PlayingTime!$B$1:$Z$999,MATCH("Min",PlayingTime!$B$2:$Z$2,0),0),0)</f>
        <v>0</v>
      </c>
      <c r="J668" s="33">
        <f>IFERROR(VLOOKUP(D668,PlayingTime!$B$1:$Z$999,MATCH("Min",PlayingTime!$B$2:$Z$2,0),0),0)</f>
        <v>0</v>
      </c>
      <c r="K668" s="38">
        <f t="shared" si="40"/>
        <v>0</v>
      </c>
      <c r="L668" s="32">
        <f>IFERROR(VLOOKUP(A668,PlayerStats!$B$1:$Z$999,MATCH("xG",PlayerStats!$B$2:$Z$2,0),0),0)</f>
        <v>0</v>
      </c>
      <c r="M668" s="32">
        <f>IFERROR(VLOOKUP(B668,PlayerStats!$B$1:$Z$999,MATCH("xG",PlayerStats!$B$2:$Z$2,0),0),0)</f>
        <v>0</v>
      </c>
      <c r="N668" s="32">
        <f>IFERROR(VLOOKUP(C668,PlayerStats!$B$1:$Z$999,MATCH("xG",PlayerStats!$B$2:$Z$2,0),0),0)</f>
        <v>0</v>
      </c>
      <c r="O668" s="32">
        <f>IFERROR(VLOOKUP(D668,PlayerStats!$B$1:$Z$999,MATCH("xG",PlayerStats!$B$2:$Z$2,0),0),0)</f>
        <v>0</v>
      </c>
      <c r="P668" s="40">
        <f t="shared" si="41"/>
        <v>0</v>
      </c>
      <c r="Q668" s="32">
        <f>IFERROR(VLOOKUP(A668,PlayerStats!$B$1:$Z$999,MATCH("xAG",PlayerStats!$B$2:$Z$2,0),0),0)</f>
        <v>0</v>
      </c>
      <c r="R668" s="32">
        <f>IFERROR(VLOOKUP(B668,PlayerStats!$B$1:$Z$999,MATCH("xAG",PlayerStats!$B$2:$Z$2,0),0),0)</f>
        <v>0</v>
      </c>
      <c r="S668" s="32">
        <f>IFERROR(VLOOKUP(C668,PlayerStats!$B$1:$Z$999,MATCH("xAG",PlayerStats!$B$2:$Z$2,0),0),0)</f>
        <v>0</v>
      </c>
      <c r="T668" s="32">
        <f>IFERROR(VLOOKUP(D668,PlayerStats!$B$1:$Z$999,MATCH("xAG",PlayerStats!$B$2:$Z$2,0),0),0)</f>
        <v>0</v>
      </c>
      <c r="U668" s="40">
        <f t="shared" si="42"/>
        <v>0</v>
      </c>
      <c r="V668" s="42" t="str">
        <f t="shared" si="43"/>
        <v/>
      </c>
      <c r="X668" s="43" t="str">
        <f>API!M668&amp;" "&amp;API!V668</f>
        <v xml:space="preserve"> </v>
      </c>
      <c r="Y668" s="43">
        <f>API!AC668</f>
        <v>0</v>
      </c>
    </row>
    <row r="669" spans="1:25">
      <c r="A669" s="32" t="str">
        <f>IF([1]FINAL!A669=0,"",[1]FINAL!A669)</f>
        <v/>
      </c>
      <c r="B669" s="32" t="str">
        <f>IF([1]FINAL!B669=0,"",[1]FINAL!B669)</f>
        <v/>
      </c>
      <c r="C669" s="32" t="str">
        <f>IF([1]FINAL!C669=0,"",[1]FINAL!C669)</f>
        <v/>
      </c>
      <c r="D669" s="32" t="str">
        <f>IF([1]FINAL!D669=0,"",[1]FINAL!D669)</f>
        <v/>
      </c>
      <c r="E669" s="43">
        <f>[1]FINAL!M669</f>
        <v>0</v>
      </c>
      <c r="F669" s="44" t="str">
        <f>IFERROR(VLOOKUP($E669,Table2!$B$1:$C$21,MATCH("MP",Table2!$B$1:$C$1,0),0),"")</f>
        <v/>
      </c>
      <c r="G669" s="33">
        <f>IFERROR(VLOOKUP(A669,PlayingTime!$B$1:$Z$999,MATCH("Min",PlayingTime!$B$2:$Z$2,0),0),0)</f>
        <v>0</v>
      </c>
      <c r="H669" s="33">
        <f>IFERROR(VLOOKUP(B669,PlayingTime!$B$1:$Z$999,MATCH("Min",PlayingTime!$B$2:$Z$2,0),0),0)</f>
        <v>0</v>
      </c>
      <c r="I669" s="33">
        <f>IFERROR(VLOOKUP(C669,PlayingTime!$B$1:$Z$999,MATCH("Min",PlayingTime!$B$2:$Z$2,0),0),0)</f>
        <v>0</v>
      </c>
      <c r="J669" s="33">
        <f>IFERROR(VLOOKUP(D669,PlayingTime!$B$1:$Z$999,MATCH("Min",PlayingTime!$B$2:$Z$2,0),0),0)</f>
        <v>0</v>
      </c>
      <c r="K669" s="38">
        <f t="shared" si="40"/>
        <v>0</v>
      </c>
      <c r="L669" s="32">
        <f>IFERROR(VLOOKUP(A669,PlayerStats!$B$1:$Z$999,MATCH("xG",PlayerStats!$B$2:$Z$2,0),0),0)</f>
        <v>0</v>
      </c>
      <c r="M669" s="32">
        <f>IFERROR(VLOOKUP(B669,PlayerStats!$B$1:$Z$999,MATCH("xG",PlayerStats!$B$2:$Z$2,0),0),0)</f>
        <v>0</v>
      </c>
      <c r="N669" s="32">
        <f>IFERROR(VLOOKUP(C669,PlayerStats!$B$1:$Z$999,MATCH("xG",PlayerStats!$B$2:$Z$2,0),0),0)</f>
        <v>0</v>
      </c>
      <c r="O669" s="32">
        <f>IFERROR(VLOOKUP(D669,PlayerStats!$B$1:$Z$999,MATCH("xG",PlayerStats!$B$2:$Z$2,0),0),0)</f>
        <v>0</v>
      </c>
      <c r="P669" s="40">
        <f t="shared" si="41"/>
        <v>0</v>
      </c>
      <c r="Q669" s="32">
        <f>IFERROR(VLOOKUP(A669,PlayerStats!$B$1:$Z$999,MATCH("xAG",PlayerStats!$B$2:$Z$2,0),0),0)</f>
        <v>0</v>
      </c>
      <c r="R669" s="32">
        <f>IFERROR(VLOOKUP(B669,PlayerStats!$B$1:$Z$999,MATCH("xAG",PlayerStats!$B$2:$Z$2,0),0),0)</f>
        <v>0</v>
      </c>
      <c r="S669" s="32">
        <f>IFERROR(VLOOKUP(C669,PlayerStats!$B$1:$Z$999,MATCH("xAG",PlayerStats!$B$2:$Z$2,0),0),0)</f>
        <v>0</v>
      </c>
      <c r="T669" s="32">
        <f>IFERROR(VLOOKUP(D669,PlayerStats!$B$1:$Z$999,MATCH("xAG",PlayerStats!$B$2:$Z$2,0),0),0)</f>
        <v>0</v>
      </c>
      <c r="U669" s="40">
        <f t="shared" si="42"/>
        <v>0</v>
      </c>
      <c r="V669" s="42" t="str">
        <f t="shared" si="43"/>
        <v/>
      </c>
      <c r="X669" s="43" t="str">
        <f>API!M669&amp;" "&amp;API!V669</f>
        <v xml:space="preserve"> </v>
      </c>
      <c r="Y669" s="43">
        <f>API!AC669</f>
        <v>0</v>
      </c>
    </row>
    <row r="670" spans="1:25">
      <c r="A670" s="32" t="str">
        <f>IF([1]FINAL!A670=0,"",[1]FINAL!A670)</f>
        <v/>
      </c>
      <c r="B670" s="32" t="str">
        <f>IF([1]FINAL!B670=0,"",[1]FINAL!B670)</f>
        <v/>
      </c>
      <c r="C670" s="32" t="str">
        <f>IF([1]FINAL!C670=0,"",[1]FINAL!C670)</f>
        <v/>
      </c>
      <c r="D670" s="32" t="str">
        <f>IF([1]FINAL!D670=0,"",[1]FINAL!D670)</f>
        <v/>
      </c>
      <c r="E670" s="43">
        <f>[1]FINAL!M670</f>
        <v>0</v>
      </c>
      <c r="F670" s="44" t="str">
        <f>IFERROR(VLOOKUP($E670,Table2!$B$1:$C$21,MATCH("MP",Table2!$B$1:$C$1,0),0),"")</f>
        <v/>
      </c>
      <c r="G670" s="33">
        <f>IFERROR(VLOOKUP(A670,PlayingTime!$B$1:$Z$999,MATCH("Min",PlayingTime!$B$2:$Z$2,0),0),0)</f>
        <v>0</v>
      </c>
      <c r="H670" s="33">
        <f>IFERROR(VLOOKUP(B670,PlayingTime!$B$1:$Z$999,MATCH("Min",PlayingTime!$B$2:$Z$2,0),0),0)</f>
        <v>0</v>
      </c>
      <c r="I670" s="33">
        <f>IFERROR(VLOOKUP(C670,PlayingTime!$B$1:$Z$999,MATCH("Min",PlayingTime!$B$2:$Z$2,0),0),0)</f>
        <v>0</v>
      </c>
      <c r="J670" s="33">
        <f>IFERROR(VLOOKUP(D670,PlayingTime!$B$1:$Z$999,MATCH("Min",PlayingTime!$B$2:$Z$2,0),0),0)</f>
        <v>0</v>
      </c>
      <c r="K670" s="38">
        <f t="shared" si="40"/>
        <v>0</v>
      </c>
      <c r="L670" s="32">
        <f>IFERROR(VLOOKUP(A670,PlayerStats!$B$1:$Z$999,MATCH("xG",PlayerStats!$B$2:$Z$2,0),0),0)</f>
        <v>0</v>
      </c>
      <c r="M670" s="32">
        <f>IFERROR(VLOOKUP(B670,PlayerStats!$B$1:$Z$999,MATCH("xG",PlayerStats!$B$2:$Z$2,0),0),0)</f>
        <v>0</v>
      </c>
      <c r="N670" s="32">
        <f>IFERROR(VLOOKUP(C670,PlayerStats!$B$1:$Z$999,MATCH("xG",PlayerStats!$B$2:$Z$2,0),0),0)</f>
        <v>0</v>
      </c>
      <c r="O670" s="32">
        <f>IFERROR(VLOOKUP(D670,PlayerStats!$B$1:$Z$999,MATCH("xG",PlayerStats!$B$2:$Z$2,0),0),0)</f>
        <v>0</v>
      </c>
      <c r="P670" s="40">
        <f t="shared" si="41"/>
        <v>0</v>
      </c>
      <c r="Q670" s="32">
        <f>IFERROR(VLOOKUP(A670,PlayerStats!$B$1:$Z$999,MATCH("xAG",PlayerStats!$B$2:$Z$2,0),0),0)</f>
        <v>0</v>
      </c>
      <c r="R670" s="32">
        <f>IFERROR(VLOOKUP(B670,PlayerStats!$B$1:$Z$999,MATCH("xAG",PlayerStats!$B$2:$Z$2,0),0),0)</f>
        <v>0</v>
      </c>
      <c r="S670" s="32">
        <f>IFERROR(VLOOKUP(C670,PlayerStats!$B$1:$Z$999,MATCH("xAG",PlayerStats!$B$2:$Z$2,0),0),0)</f>
        <v>0</v>
      </c>
      <c r="T670" s="32">
        <f>IFERROR(VLOOKUP(D670,PlayerStats!$B$1:$Z$999,MATCH("xAG",PlayerStats!$B$2:$Z$2,0),0),0)</f>
        <v>0</v>
      </c>
      <c r="U670" s="40">
        <f t="shared" si="42"/>
        <v>0</v>
      </c>
      <c r="V670" s="42" t="str">
        <f t="shared" si="43"/>
        <v/>
      </c>
      <c r="X670" s="43" t="str">
        <f>API!M670&amp;" "&amp;API!V670</f>
        <v xml:space="preserve"> </v>
      </c>
      <c r="Y670" s="43">
        <f>API!AC670</f>
        <v>0</v>
      </c>
    </row>
    <row r="671" spans="1:25">
      <c r="A671" s="32" t="str">
        <f>IF([1]FINAL!A671=0,"",[1]FINAL!A671)</f>
        <v/>
      </c>
      <c r="B671" s="32" t="str">
        <f>IF([1]FINAL!B671=0,"",[1]FINAL!B671)</f>
        <v/>
      </c>
      <c r="C671" s="32" t="str">
        <f>IF([1]FINAL!C671=0,"",[1]FINAL!C671)</f>
        <v/>
      </c>
      <c r="D671" s="32" t="str">
        <f>IF([1]FINAL!D671=0,"",[1]FINAL!D671)</f>
        <v/>
      </c>
      <c r="E671" s="43">
        <f>[1]FINAL!M671</f>
        <v>0</v>
      </c>
      <c r="F671" s="44" t="str">
        <f>IFERROR(VLOOKUP($E671,Table2!$B$1:$C$21,MATCH("MP",Table2!$B$1:$C$1,0),0),"")</f>
        <v/>
      </c>
      <c r="G671" s="33">
        <f>IFERROR(VLOOKUP(A671,PlayingTime!$B$1:$Z$999,MATCH("Min",PlayingTime!$B$2:$Z$2,0),0),0)</f>
        <v>0</v>
      </c>
      <c r="H671" s="33">
        <f>IFERROR(VLOOKUP(B671,PlayingTime!$B$1:$Z$999,MATCH("Min",PlayingTime!$B$2:$Z$2,0),0),0)</f>
        <v>0</v>
      </c>
      <c r="I671" s="33">
        <f>IFERROR(VLOOKUP(C671,PlayingTime!$B$1:$Z$999,MATCH("Min",PlayingTime!$B$2:$Z$2,0),0),0)</f>
        <v>0</v>
      </c>
      <c r="J671" s="33">
        <f>IFERROR(VLOOKUP(D671,PlayingTime!$B$1:$Z$999,MATCH("Min",PlayingTime!$B$2:$Z$2,0),0),0)</f>
        <v>0</v>
      </c>
      <c r="K671" s="38">
        <f t="shared" si="40"/>
        <v>0</v>
      </c>
      <c r="L671" s="32">
        <f>IFERROR(VLOOKUP(A671,PlayerStats!$B$1:$Z$999,MATCH("xG",PlayerStats!$B$2:$Z$2,0),0),0)</f>
        <v>0</v>
      </c>
      <c r="M671" s="32">
        <f>IFERROR(VLOOKUP(B671,PlayerStats!$B$1:$Z$999,MATCH("xG",PlayerStats!$B$2:$Z$2,0),0),0)</f>
        <v>0</v>
      </c>
      <c r="N671" s="32">
        <f>IFERROR(VLOOKUP(C671,PlayerStats!$B$1:$Z$999,MATCH("xG",PlayerStats!$B$2:$Z$2,0),0),0)</f>
        <v>0</v>
      </c>
      <c r="O671" s="32">
        <f>IFERROR(VLOOKUP(D671,PlayerStats!$B$1:$Z$999,MATCH("xG",PlayerStats!$B$2:$Z$2,0),0),0)</f>
        <v>0</v>
      </c>
      <c r="P671" s="40">
        <f t="shared" si="41"/>
        <v>0</v>
      </c>
      <c r="Q671" s="32">
        <f>IFERROR(VLOOKUP(A671,PlayerStats!$B$1:$Z$999,MATCH("xAG",PlayerStats!$B$2:$Z$2,0),0),0)</f>
        <v>0</v>
      </c>
      <c r="R671" s="32">
        <f>IFERROR(VLOOKUP(B671,PlayerStats!$B$1:$Z$999,MATCH("xAG",PlayerStats!$B$2:$Z$2,0),0),0)</f>
        <v>0</v>
      </c>
      <c r="S671" s="32">
        <f>IFERROR(VLOOKUP(C671,PlayerStats!$B$1:$Z$999,MATCH("xAG",PlayerStats!$B$2:$Z$2,0),0),0)</f>
        <v>0</v>
      </c>
      <c r="T671" s="32">
        <f>IFERROR(VLOOKUP(D671,PlayerStats!$B$1:$Z$999,MATCH("xAG",PlayerStats!$B$2:$Z$2,0),0),0)</f>
        <v>0</v>
      </c>
      <c r="U671" s="40">
        <f t="shared" si="42"/>
        <v>0</v>
      </c>
      <c r="V671" s="42" t="str">
        <f t="shared" si="43"/>
        <v/>
      </c>
      <c r="X671" s="43" t="str">
        <f>API!M671&amp;" "&amp;API!V671</f>
        <v xml:space="preserve"> </v>
      </c>
      <c r="Y671" s="43">
        <f>API!AC671</f>
        <v>0</v>
      </c>
    </row>
    <row r="672" spans="1:25">
      <c r="A672" s="32" t="str">
        <f>IF([1]FINAL!A672=0,"",[1]FINAL!A672)</f>
        <v/>
      </c>
      <c r="B672" s="32" t="str">
        <f>IF([1]FINAL!B672=0,"",[1]FINAL!B672)</f>
        <v/>
      </c>
      <c r="C672" s="32" t="str">
        <f>IF([1]FINAL!C672=0,"",[1]FINAL!C672)</f>
        <v/>
      </c>
      <c r="D672" s="32" t="str">
        <f>IF([1]FINAL!D672=0,"",[1]FINAL!D672)</f>
        <v/>
      </c>
      <c r="E672" s="43">
        <f>[1]FINAL!M672</f>
        <v>0</v>
      </c>
      <c r="F672" s="44" t="str">
        <f>IFERROR(VLOOKUP($E672,Table2!$B$1:$C$21,MATCH("MP",Table2!$B$1:$C$1,0),0),"")</f>
        <v/>
      </c>
      <c r="G672" s="33">
        <f>IFERROR(VLOOKUP(A672,PlayingTime!$B$1:$Z$999,MATCH("Min",PlayingTime!$B$2:$Z$2,0),0),0)</f>
        <v>0</v>
      </c>
      <c r="H672" s="33">
        <f>IFERROR(VLOOKUP(B672,PlayingTime!$B$1:$Z$999,MATCH("Min",PlayingTime!$B$2:$Z$2,0),0),0)</f>
        <v>0</v>
      </c>
      <c r="I672" s="33">
        <f>IFERROR(VLOOKUP(C672,PlayingTime!$B$1:$Z$999,MATCH("Min",PlayingTime!$B$2:$Z$2,0),0),0)</f>
        <v>0</v>
      </c>
      <c r="J672" s="33">
        <f>IFERROR(VLOOKUP(D672,PlayingTime!$B$1:$Z$999,MATCH("Min",PlayingTime!$B$2:$Z$2,0),0),0)</f>
        <v>0</v>
      </c>
      <c r="K672" s="38">
        <f t="shared" si="40"/>
        <v>0</v>
      </c>
      <c r="L672" s="32">
        <f>IFERROR(VLOOKUP(A672,PlayerStats!$B$1:$Z$999,MATCH("xG",PlayerStats!$B$2:$Z$2,0),0),0)</f>
        <v>0</v>
      </c>
      <c r="M672" s="32">
        <f>IFERROR(VLOOKUP(B672,PlayerStats!$B$1:$Z$999,MATCH("xG",PlayerStats!$B$2:$Z$2,0),0),0)</f>
        <v>0</v>
      </c>
      <c r="N672" s="32">
        <f>IFERROR(VLOOKUP(C672,PlayerStats!$B$1:$Z$999,MATCH("xG",PlayerStats!$B$2:$Z$2,0),0),0)</f>
        <v>0</v>
      </c>
      <c r="O672" s="32">
        <f>IFERROR(VLOOKUP(D672,PlayerStats!$B$1:$Z$999,MATCH("xG",PlayerStats!$B$2:$Z$2,0),0),0)</f>
        <v>0</v>
      </c>
      <c r="P672" s="40">
        <f t="shared" si="41"/>
        <v>0</v>
      </c>
      <c r="Q672" s="32">
        <f>IFERROR(VLOOKUP(A672,PlayerStats!$B$1:$Z$999,MATCH("xAG",PlayerStats!$B$2:$Z$2,0),0),0)</f>
        <v>0</v>
      </c>
      <c r="R672" s="32">
        <f>IFERROR(VLOOKUP(B672,PlayerStats!$B$1:$Z$999,MATCH("xAG",PlayerStats!$B$2:$Z$2,0),0),0)</f>
        <v>0</v>
      </c>
      <c r="S672" s="32">
        <f>IFERROR(VLOOKUP(C672,PlayerStats!$B$1:$Z$999,MATCH("xAG",PlayerStats!$B$2:$Z$2,0),0),0)</f>
        <v>0</v>
      </c>
      <c r="T672" s="32">
        <f>IFERROR(VLOOKUP(D672,PlayerStats!$B$1:$Z$999,MATCH("xAG",PlayerStats!$B$2:$Z$2,0),0),0)</f>
        <v>0</v>
      </c>
      <c r="U672" s="40">
        <f t="shared" si="42"/>
        <v>0</v>
      </c>
      <c r="V672" s="42" t="str">
        <f t="shared" si="43"/>
        <v/>
      </c>
      <c r="X672" s="43" t="str">
        <f>API!M672&amp;" "&amp;API!V672</f>
        <v xml:space="preserve"> </v>
      </c>
      <c r="Y672" s="43">
        <f>API!AC672</f>
        <v>0</v>
      </c>
    </row>
    <row r="673" spans="1:25">
      <c r="A673" s="32" t="str">
        <f>IF([1]FINAL!A673=0,"",[1]FINAL!A673)</f>
        <v/>
      </c>
      <c r="B673" s="32" t="str">
        <f>IF([1]FINAL!B673=0,"",[1]FINAL!B673)</f>
        <v/>
      </c>
      <c r="C673" s="32" t="str">
        <f>IF([1]FINAL!C673=0,"",[1]FINAL!C673)</f>
        <v/>
      </c>
      <c r="D673" s="32" t="str">
        <f>IF([1]FINAL!D673=0,"",[1]FINAL!D673)</f>
        <v/>
      </c>
      <c r="E673" s="43">
        <f>[1]FINAL!M673</f>
        <v>0</v>
      </c>
      <c r="F673" s="44" t="str">
        <f>IFERROR(VLOOKUP($E673,Table2!$B$1:$C$21,MATCH("MP",Table2!$B$1:$C$1,0),0),"")</f>
        <v/>
      </c>
      <c r="G673" s="33">
        <f>IFERROR(VLOOKUP(A673,PlayingTime!$B$1:$Z$999,MATCH("Min",PlayingTime!$B$2:$Z$2,0),0),0)</f>
        <v>0</v>
      </c>
      <c r="H673" s="33">
        <f>IFERROR(VLOOKUP(B673,PlayingTime!$B$1:$Z$999,MATCH("Min",PlayingTime!$B$2:$Z$2,0),0),0)</f>
        <v>0</v>
      </c>
      <c r="I673" s="33">
        <f>IFERROR(VLOOKUP(C673,PlayingTime!$B$1:$Z$999,MATCH("Min",PlayingTime!$B$2:$Z$2,0),0),0)</f>
        <v>0</v>
      </c>
      <c r="J673" s="33">
        <f>IFERROR(VLOOKUP(D673,PlayingTime!$B$1:$Z$999,MATCH("Min",PlayingTime!$B$2:$Z$2,0),0),0)</f>
        <v>0</v>
      </c>
      <c r="K673" s="38">
        <f t="shared" si="40"/>
        <v>0</v>
      </c>
      <c r="L673" s="32">
        <f>IFERROR(VLOOKUP(A673,PlayerStats!$B$1:$Z$999,MATCH("xG",PlayerStats!$B$2:$Z$2,0),0),0)</f>
        <v>0</v>
      </c>
      <c r="M673" s="32">
        <f>IFERROR(VLOOKUP(B673,PlayerStats!$B$1:$Z$999,MATCH("xG",PlayerStats!$B$2:$Z$2,0),0),0)</f>
        <v>0</v>
      </c>
      <c r="N673" s="32">
        <f>IFERROR(VLOOKUP(C673,PlayerStats!$B$1:$Z$999,MATCH("xG",PlayerStats!$B$2:$Z$2,0),0),0)</f>
        <v>0</v>
      </c>
      <c r="O673" s="32">
        <f>IFERROR(VLOOKUP(D673,PlayerStats!$B$1:$Z$999,MATCH("xG",PlayerStats!$B$2:$Z$2,0),0),0)</f>
        <v>0</v>
      </c>
      <c r="P673" s="40">
        <f t="shared" si="41"/>
        <v>0</v>
      </c>
      <c r="Q673" s="32">
        <f>IFERROR(VLOOKUP(A673,PlayerStats!$B$1:$Z$999,MATCH("xAG",PlayerStats!$B$2:$Z$2,0),0),0)</f>
        <v>0</v>
      </c>
      <c r="R673" s="32">
        <f>IFERROR(VLOOKUP(B673,PlayerStats!$B$1:$Z$999,MATCH("xAG",PlayerStats!$B$2:$Z$2,0),0),0)</f>
        <v>0</v>
      </c>
      <c r="S673" s="32">
        <f>IFERROR(VLOOKUP(C673,PlayerStats!$B$1:$Z$999,MATCH("xAG",PlayerStats!$B$2:$Z$2,0),0),0)</f>
        <v>0</v>
      </c>
      <c r="T673" s="32">
        <f>IFERROR(VLOOKUP(D673,PlayerStats!$B$1:$Z$999,MATCH("xAG",PlayerStats!$B$2:$Z$2,0),0),0)</f>
        <v>0</v>
      </c>
      <c r="U673" s="40">
        <f t="shared" si="42"/>
        <v>0</v>
      </c>
      <c r="V673" s="42" t="str">
        <f t="shared" si="43"/>
        <v/>
      </c>
      <c r="X673" s="43" t="str">
        <f>API!M673&amp;" "&amp;API!V673</f>
        <v xml:space="preserve"> </v>
      </c>
      <c r="Y673" s="43">
        <f>API!AC673</f>
        <v>0</v>
      </c>
    </row>
    <row r="674" spans="1:25">
      <c r="A674" s="32" t="str">
        <f>IF([1]FINAL!A674=0,"",[1]FINAL!A674)</f>
        <v/>
      </c>
      <c r="B674" s="32" t="str">
        <f>IF([1]FINAL!B674=0,"",[1]FINAL!B674)</f>
        <v/>
      </c>
      <c r="C674" s="32" t="str">
        <f>IF([1]FINAL!C674=0,"",[1]FINAL!C674)</f>
        <v/>
      </c>
      <c r="D674" s="32" t="str">
        <f>IF([1]FINAL!D674=0,"",[1]FINAL!D674)</f>
        <v/>
      </c>
      <c r="E674" s="43">
        <f>[1]FINAL!M674</f>
        <v>0</v>
      </c>
      <c r="F674" s="44" t="str">
        <f>IFERROR(VLOOKUP($E674,Table2!$B$1:$C$21,MATCH("MP",Table2!$B$1:$C$1,0),0),"")</f>
        <v/>
      </c>
      <c r="G674" s="33">
        <f>IFERROR(VLOOKUP(A674,PlayingTime!$B$1:$Z$999,MATCH("Min",PlayingTime!$B$2:$Z$2,0),0),0)</f>
        <v>0</v>
      </c>
      <c r="H674" s="33">
        <f>IFERROR(VLOOKUP(B674,PlayingTime!$B$1:$Z$999,MATCH("Min",PlayingTime!$B$2:$Z$2,0),0),0)</f>
        <v>0</v>
      </c>
      <c r="I674" s="33">
        <f>IFERROR(VLOOKUP(C674,PlayingTime!$B$1:$Z$999,MATCH("Min",PlayingTime!$B$2:$Z$2,0),0),0)</f>
        <v>0</v>
      </c>
      <c r="J674" s="33">
        <f>IFERROR(VLOOKUP(D674,PlayingTime!$B$1:$Z$999,MATCH("Min",PlayingTime!$B$2:$Z$2,0),0),0)</f>
        <v>0</v>
      </c>
      <c r="K674" s="38">
        <f t="shared" si="40"/>
        <v>0</v>
      </c>
      <c r="L674" s="32">
        <f>IFERROR(VLOOKUP(A674,PlayerStats!$B$1:$Z$999,MATCH("xG",PlayerStats!$B$2:$Z$2,0),0),0)</f>
        <v>0</v>
      </c>
      <c r="M674" s="32">
        <f>IFERROR(VLOOKUP(B674,PlayerStats!$B$1:$Z$999,MATCH("xG",PlayerStats!$B$2:$Z$2,0),0),0)</f>
        <v>0</v>
      </c>
      <c r="N674" s="32">
        <f>IFERROR(VLOOKUP(C674,PlayerStats!$B$1:$Z$999,MATCH("xG",PlayerStats!$B$2:$Z$2,0),0),0)</f>
        <v>0</v>
      </c>
      <c r="O674" s="32">
        <f>IFERROR(VLOOKUP(D674,PlayerStats!$B$1:$Z$999,MATCH("xG",PlayerStats!$B$2:$Z$2,0),0),0)</f>
        <v>0</v>
      </c>
      <c r="P674" s="40">
        <f t="shared" si="41"/>
        <v>0</v>
      </c>
      <c r="Q674" s="32">
        <f>IFERROR(VLOOKUP(A674,PlayerStats!$B$1:$Z$999,MATCH("xAG",PlayerStats!$B$2:$Z$2,0),0),0)</f>
        <v>0</v>
      </c>
      <c r="R674" s="32">
        <f>IFERROR(VLOOKUP(B674,PlayerStats!$B$1:$Z$999,MATCH("xAG",PlayerStats!$B$2:$Z$2,0),0),0)</f>
        <v>0</v>
      </c>
      <c r="S674" s="32">
        <f>IFERROR(VLOOKUP(C674,PlayerStats!$B$1:$Z$999,MATCH("xAG",PlayerStats!$B$2:$Z$2,0),0),0)</f>
        <v>0</v>
      </c>
      <c r="T674" s="32">
        <f>IFERROR(VLOOKUP(D674,PlayerStats!$B$1:$Z$999,MATCH("xAG",PlayerStats!$B$2:$Z$2,0),0),0)</f>
        <v>0</v>
      </c>
      <c r="U674" s="40">
        <f t="shared" si="42"/>
        <v>0</v>
      </c>
      <c r="V674" s="42" t="str">
        <f t="shared" si="43"/>
        <v/>
      </c>
      <c r="X674" s="43" t="str">
        <f>API!M674&amp;" "&amp;API!V674</f>
        <v xml:space="preserve"> </v>
      </c>
      <c r="Y674" s="43">
        <f>API!AC674</f>
        <v>0</v>
      </c>
    </row>
    <row r="675" spans="1:25">
      <c r="A675" s="32" t="str">
        <f>IF([1]FINAL!A675=0,"",[1]FINAL!A675)</f>
        <v/>
      </c>
      <c r="B675" s="32" t="str">
        <f>IF([1]FINAL!B675=0,"",[1]FINAL!B675)</f>
        <v/>
      </c>
      <c r="C675" s="32" t="str">
        <f>IF([1]FINAL!C675=0,"",[1]FINAL!C675)</f>
        <v/>
      </c>
      <c r="D675" s="32" t="str">
        <f>IF([1]FINAL!D675=0,"",[1]FINAL!D675)</f>
        <v/>
      </c>
      <c r="E675" s="43">
        <f>[1]FINAL!M675</f>
        <v>0</v>
      </c>
      <c r="F675" s="44" t="str">
        <f>IFERROR(VLOOKUP($E675,Table2!$B$1:$C$21,MATCH("MP",Table2!$B$1:$C$1,0),0),"")</f>
        <v/>
      </c>
      <c r="G675" s="33">
        <f>IFERROR(VLOOKUP(A675,PlayingTime!$B$1:$Z$999,MATCH("Min",PlayingTime!$B$2:$Z$2,0),0),0)</f>
        <v>0</v>
      </c>
      <c r="H675" s="33">
        <f>IFERROR(VLOOKUP(B675,PlayingTime!$B$1:$Z$999,MATCH("Min",PlayingTime!$B$2:$Z$2,0),0),0)</f>
        <v>0</v>
      </c>
      <c r="I675" s="33">
        <f>IFERROR(VLOOKUP(C675,PlayingTime!$B$1:$Z$999,MATCH("Min",PlayingTime!$B$2:$Z$2,0),0),0)</f>
        <v>0</v>
      </c>
      <c r="J675" s="33">
        <f>IFERROR(VLOOKUP(D675,PlayingTime!$B$1:$Z$999,MATCH("Min",PlayingTime!$B$2:$Z$2,0),0),0)</f>
        <v>0</v>
      </c>
      <c r="K675" s="38">
        <f t="shared" si="40"/>
        <v>0</v>
      </c>
      <c r="L675" s="32">
        <f>IFERROR(VLOOKUP(A675,PlayerStats!$B$1:$Z$999,MATCH("xG",PlayerStats!$B$2:$Z$2,0),0),0)</f>
        <v>0</v>
      </c>
      <c r="M675" s="32">
        <f>IFERROR(VLOOKUP(B675,PlayerStats!$B$1:$Z$999,MATCH("xG",PlayerStats!$B$2:$Z$2,0),0),0)</f>
        <v>0</v>
      </c>
      <c r="N675" s="32">
        <f>IFERROR(VLOOKUP(C675,PlayerStats!$B$1:$Z$999,MATCH("xG",PlayerStats!$B$2:$Z$2,0),0),0)</f>
        <v>0</v>
      </c>
      <c r="O675" s="32">
        <f>IFERROR(VLOOKUP(D675,PlayerStats!$B$1:$Z$999,MATCH("xG",PlayerStats!$B$2:$Z$2,0),0),0)</f>
        <v>0</v>
      </c>
      <c r="P675" s="40">
        <f t="shared" si="41"/>
        <v>0</v>
      </c>
      <c r="Q675" s="32">
        <f>IFERROR(VLOOKUP(A675,PlayerStats!$B$1:$Z$999,MATCH("xAG",PlayerStats!$B$2:$Z$2,0),0),0)</f>
        <v>0</v>
      </c>
      <c r="R675" s="32">
        <f>IFERROR(VLOOKUP(B675,PlayerStats!$B$1:$Z$999,MATCH("xAG",PlayerStats!$B$2:$Z$2,0),0),0)</f>
        <v>0</v>
      </c>
      <c r="S675" s="32">
        <f>IFERROR(VLOOKUP(C675,PlayerStats!$B$1:$Z$999,MATCH("xAG",PlayerStats!$B$2:$Z$2,0),0),0)</f>
        <v>0</v>
      </c>
      <c r="T675" s="32">
        <f>IFERROR(VLOOKUP(D675,PlayerStats!$B$1:$Z$999,MATCH("xAG",PlayerStats!$B$2:$Z$2,0),0),0)</f>
        <v>0</v>
      </c>
      <c r="U675" s="40">
        <f t="shared" si="42"/>
        <v>0</v>
      </c>
      <c r="V675" s="42" t="str">
        <f t="shared" si="43"/>
        <v/>
      </c>
      <c r="X675" s="43" t="str">
        <f>API!M675&amp;" "&amp;API!V675</f>
        <v xml:space="preserve"> </v>
      </c>
      <c r="Y675" s="43">
        <f>API!AC675</f>
        <v>0</v>
      </c>
    </row>
    <row r="676" spans="1:25">
      <c r="A676" s="32" t="str">
        <f>IF([1]FINAL!A676=0,"",[1]FINAL!A676)</f>
        <v/>
      </c>
      <c r="B676" s="32" t="str">
        <f>IF([1]FINAL!B676=0,"",[1]FINAL!B676)</f>
        <v/>
      </c>
      <c r="C676" s="32" t="str">
        <f>IF([1]FINAL!C676=0,"",[1]FINAL!C676)</f>
        <v/>
      </c>
      <c r="D676" s="32" t="str">
        <f>IF([1]FINAL!D676=0,"",[1]FINAL!D676)</f>
        <v/>
      </c>
      <c r="E676" s="43">
        <f>[1]FINAL!M676</f>
        <v>0</v>
      </c>
      <c r="F676" s="44" t="str">
        <f>IFERROR(VLOOKUP($E676,Table2!$B$1:$C$21,MATCH("MP",Table2!$B$1:$C$1,0),0),"")</f>
        <v/>
      </c>
      <c r="G676" s="33">
        <f>IFERROR(VLOOKUP(A676,PlayingTime!$B$1:$Z$999,MATCH("Min",PlayingTime!$B$2:$Z$2,0),0),0)</f>
        <v>0</v>
      </c>
      <c r="H676" s="33">
        <f>IFERROR(VLOOKUP(B676,PlayingTime!$B$1:$Z$999,MATCH("Min",PlayingTime!$B$2:$Z$2,0),0),0)</f>
        <v>0</v>
      </c>
      <c r="I676" s="33">
        <f>IFERROR(VLOOKUP(C676,PlayingTime!$B$1:$Z$999,MATCH("Min",PlayingTime!$B$2:$Z$2,0),0),0)</f>
        <v>0</v>
      </c>
      <c r="J676" s="33">
        <f>IFERROR(VLOOKUP(D676,PlayingTime!$B$1:$Z$999,MATCH("Min",PlayingTime!$B$2:$Z$2,0),0),0)</f>
        <v>0</v>
      </c>
      <c r="K676" s="38">
        <f t="shared" si="40"/>
        <v>0</v>
      </c>
      <c r="L676" s="32">
        <f>IFERROR(VLOOKUP(A676,PlayerStats!$B$1:$Z$999,MATCH("xG",PlayerStats!$B$2:$Z$2,0),0),0)</f>
        <v>0</v>
      </c>
      <c r="M676" s="32">
        <f>IFERROR(VLOOKUP(B676,PlayerStats!$B$1:$Z$999,MATCH("xG",PlayerStats!$B$2:$Z$2,0),0),0)</f>
        <v>0</v>
      </c>
      <c r="N676" s="32">
        <f>IFERROR(VLOOKUP(C676,PlayerStats!$B$1:$Z$999,MATCH("xG",PlayerStats!$B$2:$Z$2,0),0),0)</f>
        <v>0</v>
      </c>
      <c r="O676" s="32">
        <f>IFERROR(VLOOKUP(D676,PlayerStats!$B$1:$Z$999,MATCH("xG",PlayerStats!$B$2:$Z$2,0),0),0)</f>
        <v>0</v>
      </c>
      <c r="P676" s="40">
        <f t="shared" si="41"/>
        <v>0</v>
      </c>
      <c r="Q676" s="32">
        <f>IFERROR(VLOOKUP(A676,PlayerStats!$B$1:$Z$999,MATCH("xAG",PlayerStats!$B$2:$Z$2,0),0),0)</f>
        <v>0</v>
      </c>
      <c r="R676" s="32">
        <f>IFERROR(VLOOKUP(B676,PlayerStats!$B$1:$Z$999,MATCH("xAG",PlayerStats!$B$2:$Z$2,0),0),0)</f>
        <v>0</v>
      </c>
      <c r="S676" s="32">
        <f>IFERROR(VLOOKUP(C676,PlayerStats!$B$1:$Z$999,MATCH("xAG",PlayerStats!$B$2:$Z$2,0),0),0)</f>
        <v>0</v>
      </c>
      <c r="T676" s="32">
        <f>IFERROR(VLOOKUP(D676,PlayerStats!$B$1:$Z$999,MATCH("xAG",PlayerStats!$B$2:$Z$2,0),0),0)</f>
        <v>0</v>
      </c>
      <c r="U676" s="40">
        <f t="shared" si="42"/>
        <v>0</v>
      </c>
      <c r="V676" s="42" t="str">
        <f t="shared" si="43"/>
        <v/>
      </c>
      <c r="X676" s="43" t="str">
        <f>API!M676&amp;" "&amp;API!V676</f>
        <v xml:space="preserve"> </v>
      </c>
      <c r="Y676" s="43">
        <f>API!AC676</f>
        <v>0</v>
      </c>
    </row>
    <row r="677" spans="1:25">
      <c r="A677" s="32" t="str">
        <f>IF([1]FINAL!A677=0,"",[1]FINAL!A677)</f>
        <v/>
      </c>
      <c r="B677" s="32" t="str">
        <f>IF([1]FINAL!B677=0,"",[1]FINAL!B677)</f>
        <v/>
      </c>
      <c r="C677" s="32" t="str">
        <f>IF([1]FINAL!C677=0,"",[1]FINAL!C677)</f>
        <v/>
      </c>
      <c r="D677" s="32" t="str">
        <f>IF([1]FINAL!D677=0,"",[1]FINAL!D677)</f>
        <v/>
      </c>
      <c r="E677" s="43">
        <f>[1]FINAL!M677</f>
        <v>0</v>
      </c>
      <c r="F677" s="44" t="str">
        <f>IFERROR(VLOOKUP($E677,Table2!$B$1:$C$21,MATCH("MP",Table2!$B$1:$C$1,0),0),"")</f>
        <v/>
      </c>
      <c r="G677" s="33">
        <f>IFERROR(VLOOKUP(A677,PlayingTime!$B$1:$Z$999,MATCH("Min",PlayingTime!$B$2:$Z$2,0),0),0)</f>
        <v>0</v>
      </c>
      <c r="H677" s="33">
        <f>IFERROR(VLOOKUP(B677,PlayingTime!$B$1:$Z$999,MATCH("Min",PlayingTime!$B$2:$Z$2,0),0),0)</f>
        <v>0</v>
      </c>
      <c r="I677" s="33">
        <f>IFERROR(VLOOKUP(C677,PlayingTime!$B$1:$Z$999,MATCH("Min",PlayingTime!$B$2:$Z$2,0),0),0)</f>
        <v>0</v>
      </c>
      <c r="J677" s="33">
        <f>IFERROR(VLOOKUP(D677,PlayingTime!$B$1:$Z$999,MATCH("Min",PlayingTime!$B$2:$Z$2,0),0),0)</f>
        <v>0</v>
      </c>
      <c r="K677" s="38">
        <f t="shared" si="40"/>
        <v>0</v>
      </c>
      <c r="L677" s="32">
        <f>IFERROR(VLOOKUP(A677,PlayerStats!$B$1:$Z$999,MATCH("xG",PlayerStats!$B$2:$Z$2,0),0),0)</f>
        <v>0</v>
      </c>
      <c r="M677" s="32">
        <f>IFERROR(VLOOKUP(B677,PlayerStats!$B$1:$Z$999,MATCH("xG",PlayerStats!$B$2:$Z$2,0),0),0)</f>
        <v>0</v>
      </c>
      <c r="N677" s="32">
        <f>IFERROR(VLOOKUP(C677,PlayerStats!$B$1:$Z$999,MATCH("xG",PlayerStats!$B$2:$Z$2,0),0),0)</f>
        <v>0</v>
      </c>
      <c r="O677" s="32">
        <f>IFERROR(VLOOKUP(D677,PlayerStats!$B$1:$Z$999,MATCH("xG",PlayerStats!$B$2:$Z$2,0),0),0)</f>
        <v>0</v>
      </c>
      <c r="P677" s="40">
        <f t="shared" si="41"/>
        <v>0</v>
      </c>
      <c r="Q677" s="32">
        <f>IFERROR(VLOOKUP(A677,PlayerStats!$B$1:$Z$999,MATCH("xAG",PlayerStats!$B$2:$Z$2,0),0),0)</f>
        <v>0</v>
      </c>
      <c r="R677" s="32">
        <f>IFERROR(VLOOKUP(B677,PlayerStats!$B$1:$Z$999,MATCH("xAG",PlayerStats!$B$2:$Z$2,0),0),0)</f>
        <v>0</v>
      </c>
      <c r="S677" s="32">
        <f>IFERROR(VLOOKUP(C677,PlayerStats!$B$1:$Z$999,MATCH("xAG",PlayerStats!$B$2:$Z$2,0),0),0)</f>
        <v>0</v>
      </c>
      <c r="T677" s="32">
        <f>IFERROR(VLOOKUP(D677,PlayerStats!$B$1:$Z$999,MATCH("xAG",PlayerStats!$B$2:$Z$2,0),0),0)</f>
        <v>0</v>
      </c>
      <c r="U677" s="40">
        <f t="shared" si="42"/>
        <v>0</v>
      </c>
      <c r="V677" s="42" t="str">
        <f t="shared" si="43"/>
        <v/>
      </c>
      <c r="X677" s="43" t="str">
        <f>API!M677&amp;" "&amp;API!V677</f>
        <v xml:space="preserve"> </v>
      </c>
      <c r="Y677" s="43">
        <f>API!AC677</f>
        <v>0</v>
      </c>
    </row>
    <row r="678" spans="1:25">
      <c r="A678" s="32" t="str">
        <f>IF([1]FINAL!A678=0,"",[1]FINAL!A678)</f>
        <v/>
      </c>
      <c r="B678" s="32" t="str">
        <f>IF([1]FINAL!B678=0,"",[1]FINAL!B678)</f>
        <v/>
      </c>
      <c r="C678" s="32" t="str">
        <f>IF([1]FINAL!C678=0,"",[1]FINAL!C678)</f>
        <v/>
      </c>
      <c r="D678" s="32" t="str">
        <f>IF([1]FINAL!D678=0,"",[1]FINAL!D678)</f>
        <v/>
      </c>
      <c r="E678" s="43">
        <f>[1]FINAL!M678</f>
        <v>0</v>
      </c>
      <c r="F678" s="44" t="str">
        <f>IFERROR(VLOOKUP($E678,Table2!$B$1:$C$21,MATCH("MP",Table2!$B$1:$C$1,0),0),"")</f>
        <v/>
      </c>
      <c r="G678" s="33">
        <f>IFERROR(VLOOKUP(A678,PlayingTime!$B$1:$Z$999,MATCH("Min",PlayingTime!$B$2:$Z$2,0),0),0)</f>
        <v>0</v>
      </c>
      <c r="H678" s="33">
        <f>IFERROR(VLOOKUP(B678,PlayingTime!$B$1:$Z$999,MATCH("Min",PlayingTime!$B$2:$Z$2,0),0),0)</f>
        <v>0</v>
      </c>
      <c r="I678" s="33">
        <f>IFERROR(VLOOKUP(C678,PlayingTime!$B$1:$Z$999,MATCH("Min",PlayingTime!$B$2:$Z$2,0),0),0)</f>
        <v>0</v>
      </c>
      <c r="J678" s="33">
        <f>IFERROR(VLOOKUP(D678,PlayingTime!$B$1:$Z$999,MATCH("Min",PlayingTime!$B$2:$Z$2,0),0),0)</f>
        <v>0</v>
      </c>
      <c r="K678" s="38">
        <f t="shared" si="40"/>
        <v>0</v>
      </c>
      <c r="L678" s="32">
        <f>IFERROR(VLOOKUP(A678,PlayerStats!$B$1:$Z$999,MATCH("xG",PlayerStats!$B$2:$Z$2,0),0),0)</f>
        <v>0</v>
      </c>
      <c r="M678" s="32">
        <f>IFERROR(VLOOKUP(B678,PlayerStats!$B$1:$Z$999,MATCH("xG",PlayerStats!$B$2:$Z$2,0),0),0)</f>
        <v>0</v>
      </c>
      <c r="N678" s="32">
        <f>IFERROR(VLOOKUP(C678,PlayerStats!$B$1:$Z$999,MATCH("xG",PlayerStats!$B$2:$Z$2,0),0),0)</f>
        <v>0</v>
      </c>
      <c r="O678" s="32">
        <f>IFERROR(VLOOKUP(D678,PlayerStats!$B$1:$Z$999,MATCH("xG",PlayerStats!$B$2:$Z$2,0),0),0)</f>
        <v>0</v>
      </c>
      <c r="P678" s="40">
        <f t="shared" si="41"/>
        <v>0</v>
      </c>
      <c r="Q678" s="32">
        <f>IFERROR(VLOOKUP(A678,PlayerStats!$B$1:$Z$999,MATCH("xAG",PlayerStats!$B$2:$Z$2,0),0),0)</f>
        <v>0</v>
      </c>
      <c r="R678" s="32">
        <f>IFERROR(VLOOKUP(B678,PlayerStats!$B$1:$Z$999,MATCH("xAG",PlayerStats!$B$2:$Z$2,0),0),0)</f>
        <v>0</v>
      </c>
      <c r="S678" s="32">
        <f>IFERROR(VLOOKUP(C678,PlayerStats!$B$1:$Z$999,MATCH("xAG",PlayerStats!$B$2:$Z$2,0),0),0)</f>
        <v>0</v>
      </c>
      <c r="T678" s="32">
        <f>IFERROR(VLOOKUP(D678,PlayerStats!$B$1:$Z$999,MATCH("xAG",PlayerStats!$B$2:$Z$2,0),0),0)</f>
        <v>0</v>
      </c>
      <c r="U678" s="40">
        <f t="shared" si="42"/>
        <v>0</v>
      </c>
      <c r="V678" s="42" t="str">
        <f t="shared" si="43"/>
        <v/>
      </c>
      <c r="X678" s="43" t="str">
        <f>API!M678&amp;" "&amp;API!V678</f>
        <v xml:space="preserve"> </v>
      </c>
      <c r="Y678" s="43">
        <f>API!AC678</f>
        <v>0</v>
      </c>
    </row>
    <row r="679" spans="1:25">
      <c r="A679" s="32" t="str">
        <f>IF([1]FINAL!A679=0,"",[1]FINAL!A679)</f>
        <v/>
      </c>
      <c r="B679" s="32" t="str">
        <f>IF([1]FINAL!B679=0,"",[1]FINAL!B679)</f>
        <v/>
      </c>
      <c r="C679" s="32" t="str">
        <f>IF([1]FINAL!C679=0,"",[1]FINAL!C679)</f>
        <v/>
      </c>
      <c r="D679" s="32" t="str">
        <f>IF([1]FINAL!D679=0,"",[1]FINAL!D679)</f>
        <v/>
      </c>
      <c r="E679" s="43">
        <f>[1]FINAL!M679</f>
        <v>0</v>
      </c>
      <c r="F679" s="44" t="str">
        <f>IFERROR(VLOOKUP($E679,Table2!$B$1:$C$21,MATCH("MP",Table2!$B$1:$C$1,0),0),"")</f>
        <v/>
      </c>
      <c r="G679" s="33">
        <f>IFERROR(VLOOKUP(A679,PlayingTime!$B$1:$Z$999,MATCH("Min",PlayingTime!$B$2:$Z$2,0),0),0)</f>
        <v>0</v>
      </c>
      <c r="H679" s="33">
        <f>IFERROR(VLOOKUP(B679,PlayingTime!$B$1:$Z$999,MATCH("Min",PlayingTime!$B$2:$Z$2,0),0),0)</f>
        <v>0</v>
      </c>
      <c r="I679" s="33">
        <f>IFERROR(VLOOKUP(C679,PlayingTime!$B$1:$Z$999,MATCH("Min",PlayingTime!$B$2:$Z$2,0),0),0)</f>
        <v>0</v>
      </c>
      <c r="J679" s="33">
        <f>IFERROR(VLOOKUP(D679,PlayingTime!$B$1:$Z$999,MATCH("Min",PlayingTime!$B$2:$Z$2,0),0),0)</f>
        <v>0</v>
      </c>
      <c r="K679" s="38">
        <f t="shared" si="40"/>
        <v>0</v>
      </c>
      <c r="L679" s="32">
        <f>IFERROR(VLOOKUP(A679,PlayerStats!$B$1:$Z$999,MATCH("xG",PlayerStats!$B$2:$Z$2,0),0),0)</f>
        <v>0</v>
      </c>
      <c r="M679" s="32">
        <f>IFERROR(VLOOKUP(B679,PlayerStats!$B$1:$Z$999,MATCH("xG",PlayerStats!$B$2:$Z$2,0),0),0)</f>
        <v>0</v>
      </c>
      <c r="N679" s="32">
        <f>IFERROR(VLOOKUP(C679,PlayerStats!$B$1:$Z$999,MATCH("xG",PlayerStats!$B$2:$Z$2,0),0),0)</f>
        <v>0</v>
      </c>
      <c r="O679" s="32">
        <f>IFERROR(VLOOKUP(D679,PlayerStats!$B$1:$Z$999,MATCH("xG",PlayerStats!$B$2:$Z$2,0),0),0)</f>
        <v>0</v>
      </c>
      <c r="P679" s="40">
        <f t="shared" si="41"/>
        <v>0</v>
      </c>
      <c r="Q679" s="32">
        <f>IFERROR(VLOOKUP(A679,PlayerStats!$B$1:$Z$999,MATCH("xAG",PlayerStats!$B$2:$Z$2,0),0),0)</f>
        <v>0</v>
      </c>
      <c r="R679" s="32">
        <f>IFERROR(VLOOKUP(B679,PlayerStats!$B$1:$Z$999,MATCH("xAG",PlayerStats!$B$2:$Z$2,0),0),0)</f>
        <v>0</v>
      </c>
      <c r="S679" s="32">
        <f>IFERROR(VLOOKUP(C679,PlayerStats!$B$1:$Z$999,MATCH("xAG",PlayerStats!$B$2:$Z$2,0),0),0)</f>
        <v>0</v>
      </c>
      <c r="T679" s="32">
        <f>IFERROR(VLOOKUP(D679,PlayerStats!$B$1:$Z$999,MATCH("xAG",PlayerStats!$B$2:$Z$2,0),0),0)</f>
        <v>0</v>
      </c>
      <c r="U679" s="40">
        <f t="shared" si="42"/>
        <v>0</v>
      </c>
      <c r="V679" s="42" t="str">
        <f t="shared" si="43"/>
        <v/>
      </c>
      <c r="X679" s="43" t="str">
        <f>API!M679&amp;" "&amp;API!V679</f>
        <v xml:space="preserve"> </v>
      </c>
      <c r="Y679" s="43">
        <f>API!AC679</f>
        <v>0</v>
      </c>
    </row>
    <row r="680" spans="1:25">
      <c r="A680" s="32" t="str">
        <f>IF([1]FINAL!A680=0,"",[1]FINAL!A680)</f>
        <v/>
      </c>
      <c r="B680" s="32" t="str">
        <f>IF([1]FINAL!B680=0,"",[1]FINAL!B680)</f>
        <v/>
      </c>
      <c r="C680" s="32" t="str">
        <f>IF([1]FINAL!C680=0,"",[1]FINAL!C680)</f>
        <v/>
      </c>
      <c r="D680" s="32" t="str">
        <f>IF([1]FINAL!D680=0,"",[1]FINAL!D680)</f>
        <v/>
      </c>
      <c r="E680" s="43">
        <f>[1]FINAL!M680</f>
        <v>0</v>
      </c>
      <c r="F680" s="44" t="str">
        <f>IFERROR(VLOOKUP($E680,Table2!$B$1:$C$21,MATCH("MP",Table2!$B$1:$C$1,0),0),"")</f>
        <v/>
      </c>
      <c r="G680" s="33">
        <f>IFERROR(VLOOKUP(A680,PlayingTime!$B$1:$Z$999,MATCH("Min",PlayingTime!$B$2:$Z$2,0),0),0)</f>
        <v>0</v>
      </c>
      <c r="H680" s="33">
        <f>IFERROR(VLOOKUP(B680,PlayingTime!$B$1:$Z$999,MATCH("Min",PlayingTime!$B$2:$Z$2,0),0),0)</f>
        <v>0</v>
      </c>
      <c r="I680" s="33">
        <f>IFERROR(VLOOKUP(C680,PlayingTime!$B$1:$Z$999,MATCH("Min",PlayingTime!$B$2:$Z$2,0),0),0)</f>
        <v>0</v>
      </c>
      <c r="J680" s="33">
        <f>IFERROR(VLOOKUP(D680,PlayingTime!$B$1:$Z$999,MATCH("Min",PlayingTime!$B$2:$Z$2,0),0),0)</f>
        <v>0</v>
      </c>
      <c r="K680" s="38">
        <f t="shared" si="40"/>
        <v>0</v>
      </c>
      <c r="L680" s="32">
        <f>IFERROR(VLOOKUP(A680,PlayerStats!$B$1:$Z$999,MATCH("xG",PlayerStats!$B$2:$Z$2,0),0),0)</f>
        <v>0</v>
      </c>
      <c r="M680" s="32">
        <f>IFERROR(VLOOKUP(B680,PlayerStats!$B$1:$Z$999,MATCH("xG",PlayerStats!$B$2:$Z$2,0),0),0)</f>
        <v>0</v>
      </c>
      <c r="N680" s="32">
        <f>IFERROR(VLOOKUP(C680,PlayerStats!$B$1:$Z$999,MATCH("xG",PlayerStats!$B$2:$Z$2,0),0),0)</f>
        <v>0</v>
      </c>
      <c r="O680" s="32">
        <f>IFERROR(VLOOKUP(D680,PlayerStats!$B$1:$Z$999,MATCH("xG",PlayerStats!$B$2:$Z$2,0),0),0)</f>
        <v>0</v>
      </c>
      <c r="P680" s="40">
        <f t="shared" si="41"/>
        <v>0</v>
      </c>
      <c r="Q680" s="32">
        <f>IFERROR(VLOOKUP(A680,PlayerStats!$B$1:$Z$999,MATCH("xAG",PlayerStats!$B$2:$Z$2,0),0),0)</f>
        <v>0</v>
      </c>
      <c r="R680" s="32">
        <f>IFERROR(VLOOKUP(B680,PlayerStats!$B$1:$Z$999,MATCH("xAG",PlayerStats!$B$2:$Z$2,0),0),0)</f>
        <v>0</v>
      </c>
      <c r="S680" s="32">
        <f>IFERROR(VLOOKUP(C680,PlayerStats!$B$1:$Z$999,MATCH("xAG",PlayerStats!$B$2:$Z$2,0),0),0)</f>
        <v>0</v>
      </c>
      <c r="T680" s="32">
        <f>IFERROR(VLOOKUP(D680,PlayerStats!$B$1:$Z$999,MATCH("xAG",PlayerStats!$B$2:$Z$2,0),0),0)</f>
        <v>0</v>
      </c>
      <c r="U680" s="40">
        <f t="shared" si="42"/>
        <v>0</v>
      </c>
      <c r="V680" s="42" t="str">
        <f t="shared" si="43"/>
        <v/>
      </c>
      <c r="X680" s="43" t="str">
        <f>API!M680&amp;" "&amp;API!V680</f>
        <v xml:space="preserve"> </v>
      </c>
      <c r="Y680" s="43">
        <f>API!AC680</f>
        <v>0</v>
      </c>
    </row>
    <row r="681" spans="1:25">
      <c r="A681" s="32" t="str">
        <f>IF([1]FINAL!A681=0,"",[1]FINAL!A681)</f>
        <v/>
      </c>
      <c r="B681" s="32" t="str">
        <f>IF([1]FINAL!B681=0,"",[1]FINAL!B681)</f>
        <v/>
      </c>
      <c r="C681" s="32" t="str">
        <f>IF([1]FINAL!C681=0,"",[1]FINAL!C681)</f>
        <v/>
      </c>
      <c r="D681" s="32" t="str">
        <f>IF([1]FINAL!D681=0,"",[1]FINAL!D681)</f>
        <v/>
      </c>
      <c r="E681" s="43">
        <f>[1]FINAL!M681</f>
        <v>0</v>
      </c>
      <c r="F681" s="44" t="str">
        <f>IFERROR(VLOOKUP($E681,Table2!$B$1:$C$21,MATCH("MP",Table2!$B$1:$C$1,0),0),"")</f>
        <v/>
      </c>
      <c r="G681" s="33">
        <f>IFERROR(VLOOKUP(A681,PlayingTime!$B$1:$Z$999,MATCH("Min",PlayingTime!$B$2:$Z$2,0),0),0)</f>
        <v>0</v>
      </c>
      <c r="H681" s="33">
        <f>IFERROR(VLOOKUP(B681,PlayingTime!$B$1:$Z$999,MATCH("Min",PlayingTime!$B$2:$Z$2,0),0),0)</f>
        <v>0</v>
      </c>
      <c r="I681" s="33">
        <f>IFERROR(VLOOKUP(C681,PlayingTime!$B$1:$Z$999,MATCH("Min",PlayingTime!$B$2:$Z$2,0),0),0)</f>
        <v>0</v>
      </c>
      <c r="J681" s="33">
        <f>IFERROR(VLOOKUP(D681,PlayingTime!$B$1:$Z$999,MATCH("Min",PlayingTime!$B$2:$Z$2,0),0),0)</f>
        <v>0</v>
      </c>
      <c r="K681" s="38">
        <f t="shared" si="40"/>
        <v>0</v>
      </c>
      <c r="L681" s="32">
        <f>IFERROR(VLOOKUP(A681,PlayerStats!$B$1:$Z$999,MATCH("xG",PlayerStats!$B$2:$Z$2,0),0),0)</f>
        <v>0</v>
      </c>
      <c r="M681" s="32">
        <f>IFERROR(VLOOKUP(B681,PlayerStats!$B$1:$Z$999,MATCH("xG",PlayerStats!$B$2:$Z$2,0),0),0)</f>
        <v>0</v>
      </c>
      <c r="N681" s="32">
        <f>IFERROR(VLOOKUP(C681,PlayerStats!$B$1:$Z$999,MATCH("xG",PlayerStats!$B$2:$Z$2,0),0),0)</f>
        <v>0</v>
      </c>
      <c r="O681" s="32">
        <f>IFERROR(VLOOKUP(D681,PlayerStats!$B$1:$Z$999,MATCH("xG",PlayerStats!$B$2:$Z$2,0),0),0)</f>
        <v>0</v>
      </c>
      <c r="P681" s="40">
        <f t="shared" si="41"/>
        <v>0</v>
      </c>
      <c r="Q681" s="32">
        <f>IFERROR(VLOOKUP(A681,PlayerStats!$B$1:$Z$999,MATCH("xAG",PlayerStats!$B$2:$Z$2,0),0),0)</f>
        <v>0</v>
      </c>
      <c r="R681" s="32">
        <f>IFERROR(VLOOKUP(B681,PlayerStats!$B$1:$Z$999,MATCH("xAG",PlayerStats!$B$2:$Z$2,0),0),0)</f>
        <v>0</v>
      </c>
      <c r="S681" s="32">
        <f>IFERROR(VLOOKUP(C681,PlayerStats!$B$1:$Z$999,MATCH("xAG",PlayerStats!$B$2:$Z$2,0),0),0)</f>
        <v>0</v>
      </c>
      <c r="T681" s="32">
        <f>IFERROR(VLOOKUP(D681,PlayerStats!$B$1:$Z$999,MATCH("xAG",PlayerStats!$B$2:$Z$2,0),0),0)</f>
        <v>0</v>
      </c>
      <c r="U681" s="40">
        <f t="shared" si="42"/>
        <v>0</v>
      </c>
      <c r="V681" s="42" t="str">
        <f t="shared" si="43"/>
        <v/>
      </c>
      <c r="X681" s="43" t="str">
        <f>API!M681&amp;" "&amp;API!V681</f>
        <v xml:space="preserve"> </v>
      </c>
      <c r="Y681" s="43">
        <f>API!AC681</f>
        <v>0</v>
      </c>
    </row>
    <row r="682" spans="1:25">
      <c r="A682" s="32" t="str">
        <f>IF([1]FINAL!A682=0,"",[1]FINAL!A682)</f>
        <v/>
      </c>
      <c r="B682" s="32" t="str">
        <f>IF([1]FINAL!B682=0,"",[1]FINAL!B682)</f>
        <v/>
      </c>
      <c r="C682" s="32" t="str">
        <f>IF([1]FINAL!C682=0,"",[1]FINAL!C682)</f>
        <v/>
      </c>
      <c r="D682" s="32" t="str">
        <f>IF([1]FINAL!D682=0,"",[1]FINAL!D682)</f>
        <v/>
      </c>
      <c r="E682" s="43">
        <f>[1]FINAL!M682</f>
        <v>0</v>
      </c>
      <c r="F682" s="44" t="str">
        <f>IFERROR(VLOOKUP($E682,Table2!$B$1:$C$21,MATCH("MP",Table2!$B$1:$C$1,0),0),"")</f>
        <v/>
      </c>
      <c r="G682" s="33">
        <f>IFERROR(VLOOKUP(A682,PlayingTime!$B$1:$Z$999,MATCH("Min",PlayingTime!$B$2:$Z$2,0),0),0)</f>
        <v>0</v>
      </c>
      <c r="H682" s="33">
        <f>IFERROR(VLOOKUP(B682,PlayingTime!$B$1:$Z$999,MATCH("Min",PlayingTime!$B$2:$Z$2,0),0),0)</f>
        <v>0</v>
      </c>
      <c r="I682" s="33">
        <f>IFERROR(VLOOKUP(C682,PlayingTime!$B$1:$Z$999,MATCH("Min",PlayingTime!$B$2:$Z$2,0),0),0)</f>
        <v>0</v>
      </c>
      <c r="J682" s="33">
        <f>IFERROR(VLOOKUP(D682,PlayingTime!$B$1:$Z$999,MATCH("Min",PlayingTime!$B$2:$Z$2,0),0),0)</f>
        <v>0</v>
      </c>
      <c r="K682" s="38">
        <f t="shared" si="40"/>
        <v>0</v>
      </c>
      <c r="L682" s="32">
        <f>IFERROR(VLOOKUP(A682,PlayerStats!$B$1:$Z$999,MATCH("xG",PlayerStats!$B$2:$Z$2,0),0),0)</f>
        <v>0</v>
      </c>
      <c r="M682" s="32">
        <f>IFERROR(VLOOKUP(B682,PlayerStats!$B$1:$Z$999,MATCH("xG",PlayerStats!$B$2:$Z$2,0),0),0)</f>
        <v>0</v>
      </c>
      <c r="N682" s="32">
        <f>IFERROR(VLOOKUP(C682,PlayerStats!$B$1:$Z$999,MATCH("xG",PlayerStats!$B$2:$Z$2,0),0),0)</f>
        <v>0</v>
      </c>
      <c r="O682" s="32">
        <f>IFERROR(VLOOKUP(D682,PlayerStats!$B$1:$Z$999,MATCH("xG",PlayerStats!$B$2:$Z$2,0),0),0)</f>
        <v>0</v>
      </c>
      <c r="P682" s="40">
        <f t="shared" si="41"/>
        <v>0</v>
      </c>
      <c r="Q682" s="32">
        <f>IFERROR(VLOOKUP(A682,PlayerStats!$B$1:$Z$999,MATCH("xAG",PlayerStats!$B$2:$Z$2,0),0),0)</f>
        <v>0</v>
      </c>
      <c r="R682" s="32">
        <f>IFERROR(VLOOKUP(B682,PlayerStats!$B$1:$Z$999,MATCH("xAG",PlayerStats!$B$2:$Z$2,0),0),0)</f>
        <v>0</v>
      </c>
      <c r="S682" s="32">
        <f>IFERROR(VLOOKUP(C682,PlayerStats!$B$1:$Z$999,MATCH("xAG",PlayerStats!$B$2:$Z$2,0),0),0)</f>
        <v>0</v>
      </c>
      <c r="T682" s="32">
        <f>IFERROR(VLOOKUP(D682,PlayerStats!$B$1:$Z$999,MATCH("xAG",PlayerStats!$B$2:$Z$2,0),0),0)</f>
        <v>0</v>
      </c>
      <c r="U682" s="40">
        <f t="shared" si="42"/>
        <v>0</v>
      </c>
      <c r="V682" s="42" t="str">
        <f t="shared" si="43"/>
        <v/>
      </c>
      <c r="X682" s="43" t="str">
        <f>API!M682&amp;" "&amp;API!V682</f>
        <v xml:space="preserve"> </v>
      </c>
      <c r="Y682" s="43">
        <f>API!AC682</f>
        <v>0</v>
      </c>
    </row>
    <row r="683" spans="1:25">
      <c r="A683" s="32" t="str">
        <f>IF([1]FINAL!A683=0,"",[1]FINAL!A683)</f>
        <v/>
      </c>
      <c r="B683" s="32" t="str">
        <f>IF([1]FINAL!B683=0,"",[1]FINAL!B683)</f>
        <v/>
      </c>
      <c r="C683" s="32" t="str">
        <f>IF([1]FINAL!C683=0,"",[1]FINAL!C683)</f>
        <v/>
      </c>
      <c r="D683" s="32" t="str">
        <f>IF([1]FINAL!D683=0,"",[1]FINAL!D683)</f>
        <v/>
      </c>
      <c r="E683" s="43">
        <f>[1]FINAL!M683</f>
        <v>0</v>
      </c>
      <c r="F683" s="44" t="str">
        <f>IFERROR(VLOOKUP($E683,Table2!$B$1:$C$21,MATCH("MP",Table2!$B$1:$C$1,0),0),"")</f>
        <v/>
      </c>
      <c r="G683" s="33">
        <f>IFERROR(VLOOKUP(A683,PlayingTime!$B$1:$Z$999,MATCH("Min",PlayingTime!$B$2:$Z$2,0),0),0)</f>
        <v>0</v>
      </c>
      <c r="H683" s="33">
        <f>IFERROR(VLOOKUP(B683,PlayingTime!$B$1:$Z$999,MATCH("Min",PlayingTime!$B$2:$Z$2,0),0),0)</f>
        <v>0</v>
      </c>
      <c r="I683" s="33">
        <f>IFERROR(VLOOKUP(C683,PlayingTime!$B$1:$Z$999,MATCH("Min",PlayingTime!$B$2:$Z$2,0),0),0)</f>
        <v>0</v>
      </c>
      <c r="J683" s="33">
        <f>IFERROR(VLOOKUP(D683,PlayingTime!$B$1:$Z$999,MATCH("Min",PlayingTime!$B$2:$Z$2,0),0),0)</f>
        <v>0</v>
      </c>
      <c r="K683" s="38">
        <f t="shared" si="40"/>
        <v>0</v>
      </c>
      <c r="L683" s="32">
        <f>IFERROR(VLOOKUP(A683,PlayerStats!$B$1:$Z$999,MATCH("xG",PlayerStats!$B$2:$Z$2,0),0),0)</f>
        <v>0</v>
      </c>
      <c r="M683" s="32">
        <f>IFERROR(VLOOKUP(B683,PlayerStats!$B$1:$Z$999,MATCH("xG",PlayerStats!$B$2:$Z$2,0),0),0)</f>
        <v>0</v>
      </c>
      <c r="N683" s="32">
        <f>IFERROR(VLOOKUP(C683,PlayerStats!$B$1:$Z$999,MATCH("xG",PlayerStats!$B$2:$Z$2,0),0),0)</f>
        <v>0</v>
      </c>
      <c r="O683" s="32">
        <f>IFERROR(VLOOKUP(D683,PlayerStats!$B$1:$Z$999,MATCH("xG",PlayerStats!$B$2:$Z$2,0),0),0)</f>
        <v>0</v>
      </c>
      <c r="P683" s="40">
        <f t="shared" si="41"/>
        <v>0</v>
      </c>
      <c r="Q683" s="32">
        <f>IFERROR(VLOOKUP(A683,PlayerStats!$B$1:$Z$999,MATCH("xAG",PlayerStats!$B$2:$Z$2,0),0),0)</f>
        <v>0</v>
      </c>
      <c r="R683" s="32">
        <f>IFERROR(VLOOKUP(B683,PlayerStats!$B$1:$Z$999,MATCH("xAG",PlayerStats!$B$2:$Z$2,0),0),0)</f>
        <v>0</v>
      </c>
      <c r="S683" s="32">
        <f>IFERROR(VLOOKUP(C683,PlayerStats!$B$1:$Z$999,MATCH("xAG",PlayerStats!$B$2:$Z$2,0),0),0)</f>
        <v>0</v>
      </c>
      <c r="T683" s="32">
        <f>IFERROR(VLOOKUP(D683,PlayerStats!$B$1:$Z$999,MATCH("xAG",PlayerStats!$B$2:$Z$2,0),0),0)</f>
        <v>0</v>
      </c>
      <c r="U683" s="40">
        <f t="shared" si="42"/>
        <v>0</v>
      </c>
      <c r="V683" s="42" t="str">
        <f t="shared" si="43"/>
        <v/>
      </c>
      <c r="X683" s="43" t="str">
        <f>API!M683&amp;" "&amp;API!V683</f>
        <v xml:space="preserve"> </v>
      </c>
      <c r="Y683" s="43">
        <f>API!AC683</f>
        <v>0</v>
      </c>
    </row>
    <row r="684" spans="1:25">
      <c r="A684" s="32" t="str">
        <f>IF([1]FINAL!A684=0,"",[1]FINAL!A684)</f>
        <v/>
      </c>
      <c r="B684" s="32" t="str">
        <f>IF([1]FINAL!B684=0,"",[1]FINAL!B684)</f>
        <v/>
      </c>
      <c r="C684" s="32" t="str">
        <f>IF([1]FINAL!C684=0,"",[1]FINAL!C684)</f>
        <v/>
      </c>
      <c r="D684" s="32" t="str">
        <f>IF([1]FINAL!D684=0,"",[1]FINAL!D684)</f>
        <v/>
      </c>
      <c r="E684" s="43">
        <f>[1]FINAL!M684</f>
        <v>0</v>
      </c>
      <c r="F684" s="44" t="str">
        <f>IFERROR(VLOOKUP($E684,Table2!$B$1:$C$21,MATCH("MP",Table2!$B$1:$C$1,0),0),"")</f>
        <v/>
      </c>
      <c r="G684" s="33">
        <f>IFERROR(VLOOKUP(A684,PlayingTime!$B$1:$Z$999,MATCH("Min",PlayingTime!$B$2:$Z$2,0),0),0)</f>
        <v>0</v>
      </c>
      <c r="H684" s="33">
        <f>IFERROR(VLOOKUP(B684,PlayingTime!$B$1:$Z$999,MATCH("Min",PlayingTime!$B$2:$Z$2,0),0),0)</f>
        <v>0</v>
      </c>
      <c r="I684" s="33">
        <f>IFERROR(VLOOKUP(C684,PlayingTime!$B$1:$Z$999,MATCH("Min",PlayingTime!$B$2:$Z$2,0),0),0)</f>
        <v>0</v>
      </c>
      <c r="J684" s="33">
        <f>IFERROR(VLOOKUP(D684,PlayingTime!$B$1:$Z$999,MATCH("Min",PlayingTime!$B$2:$Z$2,0),0),0)</f>
        <v>0</v>
      </c>
      <c r="K684" s="38">
        <f t="shared" si="40"/>
        <v>0</v>
      </c>
      <c r="L684" s="32">
        <f>IFERROR(VLOOKUP(A684,PlayerStats!$B$1:$Z$999,MATCH("xG",PlayerStats!$B$2:$Z$2,0),0),0)</f>
        <v>0</v>
      </c>
      <c r="M684" s="32">
        <f>IFERROR(VLOOKUP(B684,PlayerStats!$B$1:$Z$999,MATCH("xG",PlayerStats!$B$2:$Z$2,0),0),0)</f>
        <v>0</v>
      </c>
      <c r="N684" s="32">
        <f>IFERROR(VLOOKUP(C684,PlayerStats!$B$1:$Z$999,MATCH("xG",PlayerStats!$B$2:$Z$2,0),0),0)</f>
        <v>0</v>
      </c>
      <c r="O684" s="32">
        <f>IFERROR(VLOOKUP(D684,PlayerStats!$B$1:$Z$999,MATCH("xG",PlayerStats!$B$2:$Z$2,0),0),0)</f>
        <v>0</v>
      </c>
      <c r="P684" s="40">
        <f t="shared" si="41"/>
        <v>0</v>
      </c>
      <c r="Q684" s="32">
        <f>IFERROR(VLOOKUP(A684,PlayerStats!$B$1:$Z$999,MATCH("xAG",PlayerStats!$B$2:$Z$2,0),0),0)</f>
        <v>0</v>
      </c>
      <c r="R684" s="32">
        <f>IFERROR(VLOOKUP(B684,PlayerStats!$B$1:$Z$999,MATCH("xAG",PlayerStats!$B$2:$Z$2,0),0),0)</f>
        <v>0</v>
      </c>
      <c r="S684" s="32">
        <f>IFERROR(VLOOKUP(C684,PlayerStats!$B$1:$Z$999,MATCH("xAG",PlayerStats!$B$2:$Z$2,0),0),0)</f>
        <v>0</v>
      </c>
      <c r="T684" s="32">
        <f>IFERROR(VLOOKUP(D684,PlayerStats!$B$1:$Z$999,MATCH("xAG",PlayerStats!$B$2:$Z$2,0),0),0)</f>
        <v>0</v>
      </c>
      <c r="U684" s="40">
        <f t="shared" si="42"/>
        <v>0</v>
      </c>
      <c r="V684" s="42" t="str">
        <f t="shared" si="43"/>
        <v/>
      </c>
      <c r="X684" s="43" t="str">
        <f>API!M684&amp;" "&amp;API!V684</f>
        <v xml:space="preserve"> </v>
      </c>
      <c r="Y684" s="43">
        <f>API!AC684</f>
        <v>0</v>
      </c>
    </row>
    <row r="685" spans="1:25">
      <c r="A685" s="32" t="str">
        <f>IF([1]FINAL!A685=0,"",[1]FINAL!A685)</f>
        <v/>
      </c>
      <c r="B685" s="32" t="str">
        <f>IF([1]FINAL!B685=0,"",[1]FINAL!B685)</f>
        <v/>
      </c>
      <c r="C685" s="32" t="str">
        <f>IF([1]FINAL!C685=0,"",[1]FINAL!C685)</f>
        <v/>
      </c>
      <c r="D685" s="32" t="str">
        <f>IF([1]FINAL!D685=0,"",[1]FINAL!D685)</f>
        <v/>
      </c>
      <c r="E685" s="43">
        <f>[1]FINAL!M685</f>
        <v>0</v>
      </c>
      <c r="F685" s="44" t="str">
        <f>IFERROR(VLOOKUP($E685,Table2!$B$1:$C$21,MATCH("MP",Table2!$B$1:$C$1,0),0),"")</f>
        <v/>
      </c>
      <c r="G685" s="33">
        <f>IFERROR(VLOOKUP(A685,PlayingTime!$B$1:$Z$999,MATCH("Min",PlayingTime!$B$2:$Z$2,0),0),0)</f>
        <v>0</v>
      </c>
      <c r="H685" s="33">
        <f>IFERROR(VLOOKUP(B685,PlayingTime!$B$1:$Z$999,MATCH("Min",PlayingTime!$B$2:$Z$2,0),0),0)</f>
        <v>0</v>
      </c>
      <c r="I685" s="33">
        <f>IFERROR(VLOOKUP(C685,PlayingTime!$B$1:$Z$999,MATCH("Min",PlayingTime!$B$2:$Z$2,0),0),0)</f>
        <v>0</v>
      </c>
      <c r="J685" s="33">
        <f>IFERROR(VLOOKUP(D685,PlayingTime!$B$1:$Z$999,MATCH("Min",PlayingTime!$B$2:$Z$2,0),0),0)</f>
        <v>0</v>
      </c>
      <c r="K685" s="38">
        <f t="shared" si="40"/>
        <v>0</v>
      </c>
      <c r="L685" s="32">
        <f>IFERROR(VLOOKUP(A685,PlayerStats!$B$1:$Z$999,MATCH("xG",PlayerStats!$B$2:$Z$2,0),0),0)</f>
        <v>0</v>
      </c>
      <c r="M685" s="32">
        <f>IFERROR(VLOOKUP(B685,PlayerStats!$B$1:$Z$999,MATCH("xG",PlayerStats!$B$2:$Z$2,0),0),0)</f>
        <v>0</v>
      </c>
      <c r="N685" s="32">
        <f>IFERROR(VLOOKUP(C685,PlayerStats!$B$1:$Z$999,MATCH("xG",PlayerStats!$B$2:$Z$2,0),0),0)</f>
        <v>0</v>
      </c>
      <c r="O685" s="32">
        <f>IFERROR(VLOOKUP(D685,PlayerStats!$B$1:$Z$999,MATCH("xG",PlayerStats!$B$2:$Z$2,0),0),0)</f>
        <v>0</v>
      </c>
      <c r="P685" s="40">
        <f t="shared" si="41"/>
        <v>0</v>
      </c>
      <c r="Q685" s="32">
        <f>IFERROR(VLOOKUP(A685,PlayerStats!$B$1:$Z$999,MATCH("xAG",PlayerStats!$B$2:$Z$2,0),0),0)</f>
        <v>0</v>
      </c>
      <c r="R685" s="32">
        <f>IFERROR(VLOOKUP(B685,PlayerStats!$B$1:$Z$999,MATCH("xAG",PlayerStats!$B$2:$Z$2,0),0),0)</f>
        <v>0</v>
      </c>
      <c r="S685" s="32">
        <f>IFERROR(VLOOKUP(C685,PlayerStats!$B$1:$Z$999,MATCH("xAG",PlayerStats!$B$2:$Z$2,0),0),0)</f>
        <v>0</v>
      </c>
      <c r="T685" s="32">
        <f>IFERROR(VLOOKUP(D685,PlayerStats!$B$1:$Z$999,MATCH("xAG",PlayerStats!$B$2:$Z$2,0),0),0)</f>
        <v>0</v>
      </c>
      <c r="U685" s="40">
        <f t="shared" si="42"/>
        <v>0</v>
      </c>
      <c r="V685" s="42" t="str">
        <f t="shared" si="43"/>
        <v/>
      </c>
      <c r="X685" s="43" t="str">
        <f>API!M685&amp;" "&amp;API!V685</f>
        <v xml:space="preserve"> </v>
      </c>
      <c r="Y685" s="43">
        <f>API!AC685</f>
        <v>0</v>
      </c>
    </row>
    <row r="686" spans="1:25">
      <c r="A686" s="32" t="str">
        <f>IF([1]FINAL!A686=0,"",[1]FINAL!A686)</f>
        <v/>
      </c>
      <c r="B686" s="32" t="str">
        <f>IF([1]FINAL!B686=0,"",[1]FINAL!B686)</f>
        <v/>
      </c>
      <c r="C686" s="32" t="str">
        <f>IF([1]FINAL!C686=0,"",[1]FINAL!C686)</f>
        <v/>
      </c>
      <c r="D686" s="32" t="str">
        <f>IF([1]FINAL!D686=0,"",[1]FINAL!D686)</f>
        <v/>
      </c>
      <c r="E686" s="43">
        <f>[1]FINAL!M686</f>
        <v>0</v>
      </c>
      <c r="F686" s="44" t="str">
        <f>IFERROR(VLOOKUP($E686,Table2!$B$1:$C$21,MATCH("MP",Table2!$B$1:$C$1,0),0),"")</f>
        <v/>
      </c>
      <c r="G686" s="33">
        <f>IFERROR(VLOOKUP(A686,PlayingTime!$B$1:$Z$999,MATCH("Min",PlayingTime!$B$2:$Z$2,0),0),0)</f>
        <v>0</v>
      </c>
      <c r="H686" s="33">
        <f>IFERROR(VLOOKUP(B686,PlayingTime!$B$1:$Z$999,MATCH("Min",PlayingTime!$B$2:$Z$2,0),0),0)</f>
        <v>0</v>
      </c>
      <c r="I686" s="33">
        <f>IFERROR(VLOOKUP(C686,PlayingTime!$B$1:$Z$999,MATCH("Min",PlayingTime!$B$2:$Z$2,0),0),0)</f>
        <v>0</v>
      </c>
      <c r="J686" s="33">
        <f>IFERROR(VLOOKUP(D686,PlayingTime!$B$1:$Z$999,MATCH("Min",PlayingTime!$B$2:$Z$2,0),0),0)</f>
        <v>0</v>
      </c>
      <c r="K686" s="38">
        <f t="shared" si="40"/>
        <v>0</v>
      </c>
      <c r="L686" s="32">
        <f>IFERROR(VLOOKUP(A686,PlayerStats!$B$1:$Z$999,MATCH("xG",PlayerStats!$B$2:$Z$2,0),0),0)</f>
        <v>0</v>
      </c>
      <c r="M686" s="32">
        <f>IFERROR(VLOOKUP(B686,PlayerStats!$B$1:$Z$999,MATCH("xG",PlayerStats!$B$2:$Z$2,0),0),0)</f>
        <v>0</v>
      </c>
      <c r="N686" s="32">
        <f>IFERROR(VLOOKUP(C686,PlayerStats!$B$1:$Z$999,MATCH("xG",PlayerStats!$B$2:$Z$2,0),0),0)</f>
        <v>0</v>
      </c>
      <c r="O686" s="32">
        <f>IFERROR(VLOOKUP(D686,PlayerStats!$B$1:$Z$999,MATCH("xG",PlayerStats!$B$2:$Z$2,0),0),0)</f>
        <v>0</v>
      </c>
      <c r="P686" s="40">
        <f t="shared" si="41"/>
        <v>0</v>
      </c>
      <c r="Q686" s="32">
        <f>IFERROR(VLOOKUP(A686,PlayerStats!$B$1:$Z$999,MATCH("xAG",PlayerStats!$B$2:$Z$2,0),0),0)</f>
        <v>0</v>
      </c>
      <c r="R686" s="32">
        <f>IFERROR(VLOOKUP(B686,PlayerStats!$B$1:$Z$999,MATCH("xAG",PlayerStats!$B$2:$Z$2,0),0),0)</f>
        <v>0</v>
      </c>
      <c r="S686" s="32">
        <f>IFERROR(VLOOKUP(C686,PlayerStats!$B$1:$Z$999,MATCH("xAG",PlayerStats!$B$2:$Z$2,0),0),0)</f>
        <v>0</v>
      </c>
      <c r="T686" s="32">
        <f>IFERROR(VLOOKUP(D686,PlayerStats!$B$1:$Z$999,MATCH("xAG",PlayerStats!$B$2:$Z$2,0),0),0)</f>
        <v>0</v>
      </c>
      <c r="U686" s="40">
        <f t="shared" si="42"/>
        <v>0</v>
      </c>
      <c r="V686" s="42" t="str">
        <f t="shared" si="43"/>
        <v/>
      </c>
      <c r="X686" s="43" t="str">
        <f>API!M686&amp;" "&amp;API!V686</f>
        <v xml:space="preserve"> </v>
      </c>
      <c r="Y686" s="43">
        <f>API!AC686</f>
        <v>0</v>
      </c>
    </row>
    <row r="687" spans="1:25">
      <c r="A687" s="32" t="str">
        <f>IF([1]FINAL!A687=0,"",[1]FINAL!A687)</f>
        <v/>
      </c>
      <c r="B687" s="32" t="str">
        <f>IF([1]FINAL!B687=0,"",[1]FINAL!B687)</f>
        <v/>
      </c>
      <c r="C687" s="32" t="str">
        <f>IF([1]FINAL!C687=0,"",[1]FINAL!C687)</f>
        <v/>
      </c>
      <c r="D687" s="32" t="str">
        <f>IF([1]FINAL!D687=0,"",[1]FINAL!D687)</f>
        <v/>
      </c>
      <c r="E687" s="43">
        <f>[1]FINAL!M687</f>
        <v>0</v>
      </c>
      <c r="F687" s="44" t="str">
        <f>IFERROR(VLOOKUP($E687,Table2!$B$1:$C$21,MATCH("MP",Table2!$B$1:$C$1,0),0),"")</f>
        <v/>
      </c>
      <c r="G687" s="33">
        <f>IFERROR(VLOOKUP(A687,PlayingTime!$B$1:$Z$999,MATCH("Min",PlayingTime!$B$2:$Z$2,0),0),0)</f>
        <v>0</v>
      </c>
      <c r="H687" s="33">
        <f>IFERROR(VLOOKUP(B687,PlayingTime!$B$1:$Z$999,MATCH("Min",PlayingTime!$B$2:$Z$2,0),0),0)</f>
        <v>0</v>
      </c>
      <c r="I687" s="33">
        <f>IFERROR(VLOOKUP(C687,PlayingTime!$B$1:$Z$999,MATCH("Min",PlayingTime!$B$2:$Z$2,0),0),0)</f>
        <v>0</v>
      </c>
      <c r="J687" s="33">
        <f>IFERROR(VLOOKUP(D687,PlayingTime!$B$1:$Z$999,MATCH("Min",PlayingTime!$B$2:$Z$2,0),0),0)</f>
        <v>0</v>
      </c>
      <c r="K687" s="38">
        <f t="shared" si="40"/>
        <v>0</v>
      </c>
      <c r="L687" s="32">
        <f>IFERROR(VLOOKUP(A687,PlayerStats!$B$1:$Z$999,MATCH("xG",PlayerStats!$B$2:$Z$2,0),0),0)</f>
        <v>0</v>
      </c>
      <c r="M687" s="32">
        <f>IFERROR(VLOOKUP(B687,PlayerStats!$B$1:$Z$999,MATCH("xG",PlayerStats!$B$2:$Z$2,0),0),0)</f>
        <v>0</v>
      </c>
      <c r="N687" s="32">
        <f>IFERROR(VLOOKUP(C687,PlayerStats!$B$1:$Z$999,MATCH("xG",PlayerStats!$B$2:$Z$2,0),0),0)</f>
        <v>0</v>
      </c>
      <c r="O687" s="32">
        <f>IFERROR(VLOOKUP(D687,PlayerStats!$B$1:$Z$999,MATCH("xG",PlayerStats!$B$2:$Z$2,0),0),0)</f>
        <v>0</v>
      </c>
      <c r="P687" s="40">
        <f t="shared" si="41"/>
        <v>0</v>
      </c>
      <c r="Q687" s="32">
        <f>IFERROR(VLOOKUP(A687,PlayerStats!$B$1:$Z$999,MATCH("xAG",PlayerStats!$B$2:$Z$2,0),0),0)</f>
        <v>0</v>
      </c>
      <c r="R687" s="32">
        <f>IFERROR(VLOOKUP(B687,PlayerStats!$B$1:$Z$999,MATCH("xAG",PlayerStats!$B$2:$Z$2,0),0),0)</f>
        <v>0</v>
      </c>
      <c r="S687" s="32">
        <f>IFERROR(VLOOKUP(C687,PlayerStats!$B$1:$Z$999,MATCH("xAG",PlayerStats!$B$2:$Z$2,0),0),0)</f>
        <v>0</v>
      </c>
      <c r="T687" s="32">
        <f>IFERROR(VLOOKUP(D687,PlayerStats!$B$1:$Z$999,MATCH("xAG",PlayerStats!$B$2:$Z$2,0),0),0)</f>
        <v>0</v>
      </c>
      <c r="U687" s="40">
        <f t="shared" si="42"/>
        <v>0</v>
      </c>
      <c r="V687" s="42" t="str">
        <f t="shared" si="43"/>
        <v/>
      </c>
      <c r="X687" s="43" t="str">
        <f>API!M687&amp;" "&amp;API!V687</f>
        <v xml:space="preserve"> </v>
      </c>
      <c r="Y687" s="43">
        <f>API!AC687</f>
        <v>0</v>
      </c>
    </row>
    <row r="688" spans="1:25">
      <c r="A688" s="32" t="str">
        <f>IF([1]FINAL!A688=0,"",[1]FINAL!A688)</f>
        <v/>
      </c>
      <c r="B688" s="32" t="str">
        <f>IF([1]FINAL!B688=0,"",[1]FINAL!B688)</f>
        <v/>
      </c>
      <c r="C688" s="32" t="str">
        <f>IF([1]FINAL!C688=0,"",[1]FINAL!C688)</f>
        <v/>
      </c>
      <c r="D688" s="32" t="str">
        <f>IF([1]FINAL!D688=0,"",[1]FINAL!D688)</f>
        <v/>
      </c>
      <c r="E688" s="43">
        <f>[1]FINAL!M688</f>
        <v>0</v>
      </c>
      <c r="F688" s="44" t="str">
        <f>IFERROR(VLOOKUP($E688,Table2!$B$1:$C$21,MATCH("MP",Table2!$B$1:$C$1,0),0),"")</f>
        <v/>
      </c>
      <c r="G688" s="33">
        <f>IFERROR(VLOOKUP(A688,PlayingTime!$B$1:$Z$999,MATCH("Min",PlayingTime!$B$2:$Z$2,0),0),0)</f>
        <v>0</v>
      </c>
      <c r="H688" s="33">
        <f>IFERROR(VLOOKUP(B688,PlayingTime!$B$1:$Z$999,MATCH("Min",PlayingTime!$B$2:$Z$2,0),0),0)</f>
        <v>0</v>
      </c>
      <c r="I688" s="33">
        <f>IFERROR(VLOOKUP(C688,PlayingTime!$B$1:$Z$999,MATCH("Min",PlayingTime!$B$2:$Z$2,0),0),0)</f>
        <v>0</v>
      </c>
      <c r="J688" s="33">
        <f>IFERROR(VLOOKUP(D688,PlayingTime!$B$1:$Z$999,MATCH("Min",PlayingTime!$B$2:$Z$2,0),0),0)</f>
        <v>0</v>
      </c>
      <c r="K688" s="38">
        <f t="shared" si="40"/>
        <v>0</v>
      </c>
      <c r="L688" s="32">
        <f>IFERROR(VLOOKUP(A688,PlayerStats!$B$1:$Z$999,MATCH("xG",PlayerStats!$B$2:$Z$2,0),0),0)</f>
        <v>0</v>
      </c>
      <c r="M688" s="32">
        <f>IFERROR(VLOOKUP(B688,PlayerStats!$B$1:$Z$999,MATCH("xG",PlayerStats!$B$2:$Z$2,0),0),0)</f>
        <v>0</v>
      </c>
      <c r="N688" s="32">
        <f>IFERROR(VLOOKUP(C688,PlayerStats!$B$1:$Z$999,MATCH("xG",PlayerStats!$B$2:$Z$2,0),0),0)</f>
        <v>0</v>
      </c>
      <c r="O688" s="32">
        <f>IFERROR(VLOOKUP(D688,PlayerStats!$B$1:$Z$999,MATCH("xG",PlayerStats!$B$2:$Z$2,0),0),0)</f>
        <v>0</v>
      </c>
      <c r="P688" s="40">
        <f t="shared" si="41"/>
        <v>0</v>
      </c>
      <c r="Q688" s="32">
        <f>IFERROR(VLOOKUP(A688,PlayerStats!$B$1:$Z$999,MATCH("xAG",PlayerStats!$B$2:$Z$2,0),0),0)</f>
        <v>0</v>
      </c>
      <c r="R688" s="32">
        <f>IFERROR(VLOOKUP(B688,PlayerStats!$B$1:$Z$999,MATCH("xAG",PlayerStats!$B$2:$Z$2,0),0),0)</f>
        <v>0</v>
      </c>
      <c r="S688" s="32">
        <f>IFERROR(VLOOKUP(C688,PlayerStats!$B$1:$Z$999,MATCH("xAG",PlayerStats!$B$2:$Z$2,0),0),0)</f>
        <v>0</v>
      </c>
      <c r="T688" s="32">
        <f>IFERROR(VLOOKUP(D688,PlayerStats!$B$1:$Z$999,MATCH("xAG",PlayerStats!$B$2:$Z$2,0),0),0)</f>
        <v>0</v>
      </c>
      <c r="U688" s="40">
        <f t="shared" si="42"/>
        <v>0</v>
      </c>
      <c r="V688" s="42" t="str">
        <f t="shared" si="43"/>
        <v/>
      </c>
      <c r="X688" s="43" t="str">
        <f>API!M688&amp;" "&amp;API!V688</f>
        <v xml:space="preserve"> </v>
      </c>
      <c r="Y688" s="43">
        <f>API!AC688</f>
        <v>0</v>
      </c>
    </row>
    <row r="689" spans="1:25">
      <c r="A689" s="32" t="str">
        <f>IF([1]FINAL!A689=0,"",[1]FINAL!A689)</f>
        <v/>
      </c>
      <c r="B689" s="32" t="str">
        <f>IF([1]FINAL!B689=0,"",[1]FINAL!B689)</f>
        <v/>
      </c>
      <c r="C689" s="32" t="str">
        <f>IF([1]FINAL!C689=0,"",[1]FINAL!C689)</f>
        <v/>
      </c>
      <c r="D689" s="32" t="str">
        <f>IF([1]FINAL!D689=0,"",[1]FINAL!D689)</f>
        <v/>
      </c>
      <c r="E689" s="43">
        <f>[1]FINAL!M689</f>
        <v>0</v>
      </c>
      <c r="F689" s="44" t="str">
        <f>IFERROR(VLOOKUP($E689,Table2!$B$1:$C$21,MATCH("MP",Table2!$B$1:$C$1,0),0),"")</f>
        <v/>
      </c>
      <c r="G689" s="33">
        <f>IFERROR(VLOOKUP(A689,PlayingTime!$B$1:$Z$999,MATCH("Min",PlayingTime!$B$2:$Z$2,0),0),0)</f>
        <v>0</v>
      </c>
      <c r="H689" s="33">
        <f>IFERROR(VLOOKUP(B689,PlayingTime!$B$1:$Z$999,MATCH("Min",PlayingTime!$B$2:$Z$2,0),0),0)</f>
        <v>0</v>
      </c>
      <c r="I689" s="33">
        <f>IFERROR(VLOOKUP(C689,PlayingTime!$B$1:$Z$999,MATCH("Min",PlayingTime!$B$2:$Z$2,0),0),0)</f>
        <v>0</v>
      </c>
      <c r="J689" s="33">
        <f>IFERROR(VLOOKUP(D689,PlayingTime!$B$1:$Z$999,MATCH("Min",PlayingTime!$B$2:$Z$2,0),0),0)</f>
        <v>0</v>
      </c>
      <c r="K689" s="38">
        <f t="shared" si="40"/>
        <v>0</v>
      </c>
      <c r="L689" s="32">
        <f>IFERROR(VLOOKUP(A689,PlayerStats!$B$1:$Z$999,MATCH("xG",PlayerStats!$B$2:$Z$2,0),0),0)</f>
        <v>0</v>
      </c>
      <c r="M689" s="32">
        <f>IFERROR(VLOOKUP(B689,PlayerStats!$B$1:$Z$999,MATCH("xG",PlayerStats!$B$2:$Z$2,0),0),0)</f>
        <v>0</v>
      </c>
      <c r="N689" s="32">
        <f>IFERROR(VLOOKUP(C689,PlayerStats!$B$1:$Z$999,MATCH("xG",PlayerStats!$B$2:$Z$2,0),0),0)</f>
        <v>0</v>
      </c>
      <c r="O689" s="32">
        <f>IFERROR(VLOOKUP(D689,PlayerStats!$B$1:$Z$999,MATCH("xG",PlayerStats!$B$2:$Z$2,0),0),0)</f>
        <v>0</v>
      </c>
      <c r="P689" s="40">
        <f t="shared" si="41"/>
        <v>0</v>
      </c>
      <c r="Q689" s="32">
        <f>IFERROR(VLOOKUP(A689,PlayerStats!$B$1:$Z$999,MATCH("xAG",PlayerStats!$B$2:$Z$2,0),0),0)</f>
        <v>0</v>
      </c>
      <c r="R689" s="32">
        <f>IFERROR(VLOOKUP(B689,PlayerStats!$B$1:$Z$999,MATCH("xAG",PlayerStats!$B$2:$Z$2,0),0),0)</f>
        <v>0</v>
      </c>
      <c r="S689" s="32">
        <f>IFERROR(VLOOKUP(C689,PlayerStats!$B$1:$Z$999,MATCH("xAG",PlayerStats!$B$2:$Z$2,0),0),0)</f>
        <v>0</v>
      </c>
      <c r="T689" s="32">
        <f>IFERROR(VLOOKUP(D689,PlayerStats!$B$1:$Z$999,MATCH("xAG",PlayerStats!$B$2:$Z$2,0),0),0)</f>
        <v>0</v>
      </c>
      <c r="U689" s="40">
        <f t="shared" si="42"/>
        <v>0</v>
      </c>
      <c r="V689" s="42" t="str">
        <f t="shared" si="43"/>
        <v/>
      </c>
      <c r="X689" s="43" t="str">
        <f>API!M689&amp;" "&amp;API!V689</f>
        <v xml:space="preserve"> </v>
      </c>
      <c r="Y689" s="43">
        <f>API!AC689</f>
        <v>0</v>
      </c>
    </row>
    <row r="690" spans="1:25">
      <c r="A690" s="32" t="str">
        <f>IF([1]FINAL!A690=0,"",[1]FINAL!A690)</f>
        <v/>
      </c>
      <c r="B690" s="32" t="str">
        <f>IF([1]FINAL!B690=0,"",[1]FINAL!B690)</f>
        <v/>
      </c>
      <c r="C690" s="32" t="str">
        <f>IF([1]FINAL!C690=0,"",[1]FINAL!C690)</f>
        <v/>
      </c>
      <c r="D690" s="32" t="str">
        <f>IF([1]FINAL!D690=0,"",[1]FINAL!D690)</f>
        <v/>
      </c>
      <c r="E690" s="43">
        <f>[1]FINAL!M690</f>
        <v>0</v>
      </c>
      <c r="F690" s="44" t="str">
        <f>IFERROR(VLOOKUP($E690,Table2!$B$1:$C$21,MATCH("MP",Table2!$B$1:$C$1,0),0),"")</f>
        <v/>
      </c>
      <c r="G690" s="33">
        <f>IFERROR(VLOOKUP(A690,PlayingTime!$B$1:$Z$999,MATCH("Min",PlayingTime!$B$2:$Z$2,0),0),0)</f>
        <v>0</v>
      </c>
      <c r="H690" s="33">
        <f>IFERROR(VLOOKUP(B690,PlayingTime!$B$1:$Z$999,MATCH("Min",PlayingTime!$B$2:$Z$2,0),0),0)</f>
        <v>0</v>
      </c>
      <c r="I690" s="33">
        <f>IFERROR(VLOOKUP(C690,PlayingTime!$B$1:$Z$999,MATCH("Min",PlayingTime!$B$2:$Z$2,0),0),0)</f>
        <v>0</v>
      </c>
      <c r="J690" s="33">
        <f>IFERROR(VLOOKUP(D690,PlayingTime!$B$1:$Z$999,MATCH("Min",PlayingTime!$B$2:$Z$2,0),0),0)</f>
        <v>0</v>
      </c>
      <c r="K690" s="38">
        <f t="shared" si="40"/>
        <v>0</v>
      </c>
      <c r="L690" s="32">
        <f>IFERROR(VLOOKUP(A690,PlayerStats!$B$1:$Z$999,MATCH("xG",PlayerStats!$B$2:$Z$2,0),0),0)</f>
        <v>0</v>
      </c>
      <c r="M690" s="32">
        <f>IFERROR(VLOOKUP(B690,PlayerStats!$B$1:$Z$999,MATCH("xG",PlayerStats!$B$2:$Z$2,0),0),0)</f>
        <v>0</v>
      </c>
      <c r="N690" s="32">
        <f>IFERROR(VLOOKUP(C690,PlayerStats!$B$1:$Z$999,MATCH("xG",PlayerStats!$B$2:$Z$2,0),0),0)</f>
        <v>0</v>
      </c>
      <c r="O690" s="32">
        <f>IFERROR(VLOOKUP(D690,PlayerStats!$B$1:$Z$999,MATCH("xG",PlayerStats!$B$2:$Z$2,0),0),0)</f>
        <v>0</v>
      </c>
      <c r="P690" s="40">
        <f t="shared" si="41"/>
        <v>0</v>
      </c>
      <c r="Q690" s="32">
        <f>IFERROR(VLOOKUP(A690,PlayerStats!$B$1:$Z$999,MATCH("xAG",PlayerStats!$B$2:$Z$2,0),0),0)</f>
        <v>0</v>
      </c>
      <c r="R690" s="32">
        <f>IFERROR(VLOOKUP(B690,PlayerStats!$B$1:$Z$999,MATCH("xAG",PlayerStats!$B$2:$Z$2,0),0),0)</f>
        <v>0</v>
      </c>
      <c r="S690" s="32">
        <f>IFERROR(VLOOKUP(C690,PlayerStats!$B$1:$Z$999,MATCH("xAG",PlayerStats!$B$2:$Z$2,0),0),0)</f>
        <v>0</v>
      </c>
      <c r="T690" s="32">
        <f>IFERROR(VLOOKUP(D690,PlayerStats!$B$1:$Z$999,MATCH("xAG",PlayerStats!$B$2:$Z$2,0),0),0)</f>
        <v>0</v>
      </c>
      <c r="U690" s="40">
        <f t="shared" si="42"/>
        <v>0</v>
      </c>
      <c r="V690" s="42" t="str">
        <f t="shared" si="43"/>
        <v/>
      </c>
      <c r="X690" s="43" t="str">
        <f>API!M690&amp;" "&amp;API!V690</f>
        <v xml:space="preserve"> </v>
      </c>
      <c r="Y690" s="43">
        <f>API!AC690</f>
        <v>0</v>
      </c>
    </row>
    <row r="691" spans="1:25">
      <c r="A691" s="32" t="str">
        <f>IF([1]FINAL!A691=0,"",[1]FINAL!A691)</f>
        <v/>
      </c>
      <c r="B691" s="32" t="str">
        <f>IF([1]FINAL!B691=0,"",[1]FINAL!B691)</f>
        <v/>
      </c>
      <c r="C691" s="32" t="str">
        <f>IF([1]FINAL!C691=0,"",[1]FINAL!C691)</f>
        <v/>
      </c>
      <c r="D691" s="32" t="str">
        <f>IF([1]FINAL!D691=0,"",[1]FINAL!D691)</f>
        <v/>
      </c>
      <c r="E691" s="43">
        <f>[1]FINAL!M691</f>
        <v>0</v>
      </c>
      <c r="F691" s="44" t="str">
        <f>IFERROR(VLOOKUP($E691,Table2!$B$1:$C$21,MATCH("MP",Table2!$B$1:$C$1,0),0),"")</f>
        <v/>
      </c>
      <c r="G691" s="33">
        <f>IFERROR(VLOOKUP(A691,PlayingTime!$B$1:$Z$999,MATCH("Min",PlayingTime!$B$2:$Z$2,0),0),0)</f>
        <v>0</v>
      </c>
      <c r="H691" s="33">
        <f>IFERROR(VLOOKUP(B691,PlayingTime!$B$1:$Z$999,MATCH("Min",PlayingTime!$B$2:$Z$2,0),0),0)</f>
        <v>0</v>
      </c>
      <c r="I691" s="33">
        <f>IFERROR(VLOOKUP(C691,PlayingTime!$B$1:$Z$999,MATCH("Min",PlayingTime!$B$2:$Z$2,0),0),0)</f>
        <v>0</v>
      </c>
      <c r="J691" s="33">
        <f>IFERROR(VLOOKUP(D691,PlayingTime!$B$1:$Z$999,MATCH("Min",PlayingTime!$B$2:$Z$2,0),0),0)</f>
        <v>0</v>
      </c>
      <c r="K691" s="38">
        <f t="shared" si="40"/>
        <v>0</v>
      </c>
      <c r="L691" s="32">
        <f>IFERROR(VLOOKUP(A691,PlayerStats!$B$1:$Z$999,MATCH("xG",PlayerStats!$B$2:$Z$2,0),0),0)</f>
        <v>0</v>
      </c>
      <c r="M691" s="32">
        <f>IFERROR(VLOOKUP(B691,PlayerStats!$B$1:$Z$999,MATCH("xG",PlayerStats!$B$2:$Z$2,0),0),0)</f>
        <v>0</v>
      </c>
      <c r="N691" s="32">
        <f>IFERROR(VLOOKUP(C691,PlayerStats!$B$1:$Z$999,MATCH("xG",PlayerStats!$B$2:$Z$2,0),0),0)</f>
        <v>0</v>
      </c>
      <c r="O691" s="32">
        <f>IFERROR(VLOOKUP(D691,PlayerStats!$B$1:$Z$999,MATCH("xG",PlayerStats!$B$2:$Z$2,0),0),0)</f>
        <v>0</v>
      </c>
      <c r="P691" s="40">
        <f t="shared" si="41"/>
        <v>0</v>
      </c>
      <c r="Q691" s="32">
        <f>IFERROR(VLOOKUP(A691,PlayerStats!$B$1:$Z$999,MATCH("xAG",PlayerStats!$B$2:$Z$2,0),0),0)</f>
        <v>0</v>
      </c>
      <c r="R691" s="32">
        <f>IFERROR(VLOOKUP(B691,PlayerStats!$B$1:$Z$999,MATCH("xAG",PlayerStats!$B$2:$Z$2,0),0),0)</f>
        <v>0</v>
      </c>
      <c r="S691" s="32">
        <f>IFERROR(VLOOKUP(C691,PlayerStats!$B$1:$Z$999,MATCH("xAG",PlayerStats!$B$2:$Z$2,0),0),0)</f>
        <v>0</v>
      </c>
      <c r="T691" s="32">
        <f>IFERROR(VLOOKUP(D691,PlayerStats!$B$1:$Z$999,MATCH("xAG",PlayerStats!$B$2:$Z$2,0),0),0)</f>
        <v>0</v>
      </c>
      <c r="U691" s="40">
        <f t="shared" si="42"/>
        <v>0</v>
      </c>
      <c r="V691" s="42" t="str">
        <f t="shared" si="43"/>
        <v/>
      </c>
      <c r="X691" s="43" t="str">
        <f>API!M691&amp;" "&amp;API!V691</f>
        <v xml:space="preserve"> </v>
      </c>
      <c r="Y691" s="43">
        <f>API!AC691</f>
        <v>0</v>
      </c>
    </row>
    <row r="692" spans="1:25">
      <c r="A692" s="32" t="str">
        <f>IF([1]FINAL!A692=0,"",[1]FINAL!A692)</f>
        <v/>
      </c>
      <c r="B692" s="32" t="str">
        <f>IF([1]FINAL!B692=0,"",[1]FINAL!B692)</f>
        <v/>
      </c>
      <c r="C692" s="32" t="str">
        <f>IF([1]FINAL!C692=0,"",[1]FINAL!C692)</f>
        <v/>
      </c>
      <c r="D692" s="32" t="str">
        <f>IF([1]FINAL!D692=0,"",[1]FINAL!D692)</f>
        <v/>
      </c>
      <c r="E692" s="43">
        <f>[1]FINAL!M692</f>
        <v>0</v>
      </c>
      <c r="F692" s="44" t="str">
        <f>IFERROR(VLOOKUP($E692,Table2!$B$1:$C$21,MATCH("MP",Table2!$B$1:$C$1,0),0),"")</f>
        <v/>
      </c>
      <c r="G692" s="33">
        <f>IFERROR(VLOOKUP(A692,PlayingTime!$B$1:$Z$999,MATCH("Min",PlayingTime!$B$2:$Z$2,0),0),0)</f>
        <v>0</v>
      </c>
      <c r="H692" s="33">
        <f>IFERROR(VLOOKUP(B692,PlayingTime!$B$1:$Z$999,MATCH("Min",PlayingTime!$B$2:$Z$2,0),0),0)</f>
        <v>0</v>
      </c>
      <c r="I692" s="33">
        <f>IFERROR(VLOOKUP(C692,PlayingTime!$B$1:$Z$999,MATCH("Min",PlayingTime!$B$2:$Z$2,0),0),0)</f>
        <v>0</v>
      </c>
      <c r="J692" s="33">
        <f>IFERROR(VLOOKUP(D692,PlayingTime!$B$1:$Z$999,MATCH("Min",PlayingTime!$B$2:$Z$2,0),0),0)</f>
        <v>0</v>
      </c>
      <c r="K692" s="38">
        <f t="shared" si="40"/>
        <v>0</v>
      </c>
      <c r="L692" s="32">
        <f>IFERROR(VLOOKUP(A692,PlayerStats!$B$1:$Z$999,MATCH("xG",PlayerStats!$B$2:$Z$2,0),0),0)</f>
        <v>0</v>
      </c>
      <c r="M692" s="32">
        <f>IFERROR(VLOOKUP(B692,PlayerStats!$B$1:$Z$999,MATCH("xG",PlayerStats!$B$2:$Z$2,0),0),0)</f>
        <v>0</v>
      </c>
      <c r="N692" s="32">
        <f>IFERROR(VLOOKUP(C692,PlayerStats!$B$1:$Z$999,MATCH("xG",PlayerStats!$B$2:$Z$2,0),0),0)</f>
        <v>0</v>
      </c>
      <c r="O692" s="32">
        <f>IFERROR(VLOOKUP(D692,PlayerStats!$B$1:$Z$999,MATCH("xG",PlayerStats!$B$2:$Z$2,0),0),0)</f>
        <v>0</v>
      </c>
      <c r="P692" s="40">
        <f t="shared" si="41"/>
        <v>0</v>
      </c>
      <c r="Q692" s="32">
        <f>IFERROR(VLOOKUP(A692,PlayerStats!$B$1:$Z$999,MATCH("xAG",PlayerStats!$B$2:$Z$2,0),0),0)</f>
        <v>0</v>
      </c>
      <c r="R692" s="32">
        <f>IFERROR(VLOOKUP(B692,PlayerStats!$B$1:$Z$999,MATCH("xAG",PlayerStats!$B$2:$Z$2,0),0),0)</f>
        <v>0</v>
      </c>
      <c r="S692" s="32">
        <f>IFERROR(VLOOKUP(C692,PlayerStats!$B$1:$Z$999,MATCH("xAG",PlayerStats!$B$2:$Z$2,0),0),0)</f>
        <v>0</v>
      </c>
      <c r="T692" s="32">
        <f>IFERROR(VLOOKUP(D692,PlayerStats!$B$1:$Z$999,MATCH("xAG",PlayerStats!$B$2:$Z$2,0),0),0)</f>
        <v>0</v>
      </c>
      <c r="U692" s="40">
        <f t="shared" si="42"/>
        <v>0</v>
      </c>
      <c r="V692" s="42" t="str">
        <f t="shared" si="43"/>
        <v/>
      </c>
      <c r="X692" s="43" t="str">
        <f>API!M692&amp;" "&amp;API!V692</f>
        <v xml:space="preserve"> </v>
      </c>
      <c r="Y692" s="43">
        <f>API!AC692</f>
        <v>0</v>
      </c>
    </row>
    <row r="693" spans="1:25">
      <c r="A693" s="32" t="str">
        <f>IF([1]FINAL!A693=0,"",[1]FINAL!A693)</f>
        <v/>
      </c>
      <c r="B693" s="32" t="str">
        <f>IF([1]FINAL!B693=0,"",[1]FINAL!B693)</f>
        <v/>
      </c>
      <c r="C693" s="32" t="str">
        <f>IF([1]FINAL!C693=0,"",[1]FINAL!C693)</f>
        <v/>
      </c>
      <c r="D693" s="32" t="str">
        <f>IF([1]FINAL!D693=0,"",[1]FINAL!D693)</f>
        <v/>
      </c>
      <c r="E693" s="43">
        <f>[1]FINAL!M693</f>
        <v>0</v>
      </c>
      <c r="F693" s="44" t="str">
        <f>IFERROR(VLOOKUP($E693,Table2!$B$1:$C$21,MATCH("MP",Table2!$B$1:$C$1,0),0),"")</f>
        <v/>
      </c>
      <c r="G693" s="33">
        <f>IFERROR(VLOOKUP(A693,PlayingTime!$B$1:$Z$999,MATCH("Min",PlayingTime!$B$2:$Z$2,0),0),0)</f>
        <v>0</v>
      </c>
      <c r="H693" s="33">
        <f>IFERROR(VLOOKUP(B693,PlayingTime!$B$1:$Z$999,MATCH("Min",PlayingTime!$B$2:$Z$2,0),0),0)</f>
        <v>0</v>
      </c>
      <c r="I693" s="33">
        <f>IFERROR(VLOOKUP(C693,PlayingTime!$B$1:$Z$999,MATCH("Min",PlayingTime!$B$2:$Z$2,0),0),0)</f>
        <v>0</v>
      </c>
      <c r="J693" s="33">
        <f>IFERROR(VLOOKUP(D693,PlayingTime!$B$1:$Z$999,MATCH("Min",PlayingTime!$B$2:$Z$2,0),0),0)</f>
        <v>0</v>
      </c>
      <c r="K693" s="38">
        <f t="shared" si="40"/>
        <v>0</v>
      </c>
      <c r="L693" s="32">
        <f>IFERROR(VLOOKUP(A693,PlayerStats!$B$1:$Z$999,MATCH("xG",PlayerStats!$B$2:$Z$2,0),0),0)</f>
        <v>0</v>
      </c>
      <c r="M693" s="32">
        <f>IFERROR(VLOOKUP(B693,PlayerStats!$B$1:$Z$999,MATCH("xG",PlayerStats!$B$2:$Z$2,0),0),0)</f>
        <v>0</v>
      </c>
      <c r="N693" s="32">
        <f>IFERROR(VLOOKUP(C693,PlayerStats!$B$1:$Z$999,MATCH("xG",PlayerStats!$B$2:$Z$2,0),0),0)</f>
        <v>0</v>
      </c>
      <c r="O693" s="32">
        <f>IFERROR(VLOOKUP(D693,PlayerStats!$B$1:$Z$999,MATCH("xG",PlayerStats!$B$2:$Z$2,0),0),0)</f>
        <v>0</v>
      </c>
      <c r="P693" s="40">
        <f t="shared" si="41"/>
        <v>0</v>
      </c>
      <c r="Q693" s="32">
        <f>IFERROR(VLOOKUP(A693,PlayerStats!$B$1:$Z$999,MATCH("xAG",PlayerStats!$B$2:$Z$2,0),0),0)</f>
        <v>0</v>
      </c>
      <c r="R693" s="32">
        <f>IFERROR(VLOOKUP(B693,PlayerStats!$B$1:$Z$999,MATCH("xAG",PlayerStats!$B$2:$Z$2,0),0),0)</f>
        <v>0</v>
      </c>
      <c r="S693" s="32">
        <f>IFERROR(VLOOKUP(C693,PlayerStats!$B$1:$Z$999,MATCH("xAG",PlayerStats!$B$2:$Z$2,0),0),0)</f>
        <v>0</v>
      </c>
      <c r="T693" s="32">
        <f>IFERROR(VLOOKUP(D693,PlayerStats!$B$1:$Z$999,MATCH("xAG",PlayerStats!$B$2:$Z$2,0),0),0)</f>
        <v>0</v>
      </c>
      <c r="U693" s="40">
        <f t="shared" si="42"/>
        <v>0</v>
      </c>
      <c r="V693" s="42" t="str">
        <f t="shared" si="43"/>
        <v/>
      </c>
      <c r="X693" s="43" t="str">
        <f>API!M693&amp;" "&amp;API!V693</f>
        <v xml:space="preserve"> </v>
      </c>
      <c r="Y693" s="43">
        <f>API!AC693</f>
        <v>0</v>
      </c>
    </row>
    <row r="694" spans="1:25">
      <c r="A694" s="32" t="str">
        <f>IF([1]FINAL!A694=0,"",[1]FINAL!A694)</f>
        <v/>
      </c>
      <c r="B694" s="32" t="str">
        <f>IF([1]FINAL!B694=0,"",[1]FINAL!B694)</f>
        <v/>
      </c>
      <c r="C694" s="32" t="str">
        <f>IF([1]FINAL!C694=0,"",[1]FINAL!C694)</f>
        <v/>
      </c>
      <c r="D694" s="32" t="str">
        <f>IF([1]FINAL!D694=0,"",[1]FINAL!D694)</f>
        <v/>
      </c>
      <c r="E694" s="43">
        <f>[1]FINAL!M694</f>
        <v>0</v>
      </c>
      <c r="F694" s="44" t="str">
        <f>IFERROR(VLOOKUP($E694,Table2!$B$1:$C$21,MATCH("MP",Table2!$B$1:$C$1,0),0),"")</f>
        <v/>
      </c>
      <c r="G694" s="33">
        <f>IFERROR(VLOOKUP(A694,PlayingTime!$B$1:$Z$999,MATCH("Min",PlayingTime!$B$2:$Z$2,0),0),0)</f>
        <v>0</v>
      </c>
      <c r="H694" s="33">
        <f>IFERROR(VLOOKUP(B694,PlayingTime!$B$1:$Z$999,MATCH("Min",PlayingTime!$B$2:$Z$2,0),0),0)</f>
        <v>0</v>
      </c>
      <c r="I694" s="33">
        <f>IFERROR(VLOOKUP(C694,PlayingTime!$B$1:$Z$999,MATCH("Min",PlayingTime!$B$2:$Z$2,0),0),0)</f>
        <v>0</v>
      </c>
      <c r="J694" s="33">
        <f>IFERROR(VLOOKUP(D694,PlayingTime!$B$1:$Z$999,MATCH("Min",PlayingTime!$B$2:$Z$2,0),0),0)</f>
        <v>0</v>
      </c>
      <c r="K694" s="38">
        <f t="shared" si="40"/>
        <v>0</v>
      </c>
      <c r="L694" s="32">
        <f>IFERROR(VLOOKUP(A694,PlayerStats!$B$1:$Z$999,MATCH("xG",PlayerStats!$B$2:$Z$2,0),0),0)</f>
        <v>0</v>
      </c>
      <c r="M694" s="32">
        <f>IFERROR(VLOOKUP(B694,PlayerStats!$B$1:$Z$999,MATCH("xG",PlayerStats!$B$2:$Z$2,0),0),0)</f>
        <v>0</v>
      </c>
      <c r="N694" s="32">
        <f>IFERROR(VLOOKUP(C694,PlayerStats!$B$1:$Z$999,MATCH("xG",PlayerStats!$B$2:$Z$2,0),0),0)</f>
        <v>0</v>
      </c>
      <c r="O694" s="32">
        <f>IFERROR(VLOOKUP(D694,PlayerStats!$B$1:$Z$999,MATCH("xG",PlayerStats!$B$2:$Z$2,0),0),0)</f>
        <v>0</v>
      </c>
      <c r="P694" s="40">
        <f t="shared" si="41"/>
        <v>0</v>
      </c>
      <c r="Q694" s="32">
        <f>IFERROR(VLOOKUP(A694,PlayerStats!$B$1:$Z$999,MATCH("xAG",PlayerStats!$B$2:$Z$2,0),0),0)</f>
        <v>0</v>
      </c>
      <c r="R694" s="32">
        <f>IFERROR(VLOOKUP(B694,PlayerStats!$B$1:$Z$999,MATCH("xAG",PlayerStats!$B$2:$Z$2,0),0),0)</f>
        <v>0</v>
      </c>
      <c r="S694" s="32">
        <f>IFERROR(VLOOKUP(C694,PlayerStats!$B$1:$Z$999,MATCH("xAG",PlayerStats!$B$2:$Z$2,0),0),0)</f>
        <v>0</v>
      </c>
      <c r="T694" s="32">
        <f>IFERROR(VLOOKUP(D694,PlayerStats!$B$1:$Z$999,MATCH("xAG",PlayerStats!$B$2:$Z$2,0),0),0)</f>
        <v>0</v>
      </c>
      <c r="U694" s="40">
        <f t="shared" si="42"/>
        <v>0</v>
      </c>
      <c r="V694" s="42" t="str">
        <f t="shared" si="43"/>
        <v/>
      </c>
      <c r="X694" s="43" t="str">
        <f>API!M694&amp;" "&amp;API!V694</f>
        <v xml:space="preserve"> </v>
      </c>
      <c r="Y694" s="43">
        <f>API!AC694</f>
        <v>0</v>
      </c>
    </row>
    <row r="695" spans="1:25">
      <c r="A695" s="32" t="str">
        <f>IF([1]FINAL!A695=0,"",[1]FINAL!A695)</f>
        <v/>
      </c>
      <c r="B695" s="32" t="str">
        <f>IF([1]FINAL!B695=0,"",[1]FINAL!B695)</f>
        <v/>
      </c>
      <c r="C695" s="32" t="str">
        <f>IF([1]FINAL!C695=0,"",[1]FINAL!C695)</f>
        <v/>
      </c>
      <c r="D695" s="32" t="str">
        <f>IF([1]FINAL!D695=0,"",[1]FINAL!D695)</f>
        <v/>
      </c>
      <c r="E695" s="43">
        <f>[1]FINAL!M695</f>
        <v>0</v>
      </c>
      <c r="F695" s="44" t="str">
        <f>IFERROR(VLOOKUP($E695,Table2!$B$1:$C$21,MATCH("MP",Table2!$B$1:$C$1,0),0),"")</f>
        <v/>
      </c>
      <c r="G695" s="33">
        <f>IFERROR(VLOOKUP(A695,PlayingTime!$B$1:$Z$999,MATCH("Min",PlayingTime!$B$2:$Z$2,0),0),0)</f>
        <v>0</v>
      </c>
      <c r="H695" s="33">
        <f>IFERROR(VLOOKUP(B695,PlayingTime!$B$1:$Z$999,MATCH("Min",PlayingTime!$B$2:$Z$2,0),0),0)</f>
        <v>0</v>
      </c>
      <c r="I695" s="33">
        <f>IFERROR(VLOOKUP(C695,PlayingTime!$B$1:$Z$999,MATCH("Min",PlayingTime!$B$2:$Z$2,0),0),0)</f>
        <v>0</v>
      </c>
      <c r="J695" s="33">
        <f>IFERROR(VLOOKUP(D695,PlayingTime!$B$1:$Z$999,MATCH("Min",PlayingTime!$B$2:$Z$2,0),0),0)</f>
        <v>0</v>
      </c>
      <c r="K695" s="38">
        <f t="shared" si="40"/>
        <v>0</v>
      </c>
      <c r="L695" s="32">
        <f>IFERROR(VLOOKUP(A695,PlayerStats!$B$1:$Z$999,MATCH("xG",PlayerStats!$B$2:$Z$2,0),0),0)</f>
        <v>0</v>
      </c>
      <c r="M695" s="32">
        <f>IFERROR(VLOOKUP(B695,PlayerStats!$B$1:$Z$999,MATCH("xG",PlayerStats!$B$2:$Z$2,0),0),0)</f>
        <v>0</v>
      </c>
      <c r="N695" s="32">
        <f>IFERROR(VLOOKUP(C695,PlayerStats!$B$1:$Z$999,MATCH("xG",PlayerStats!$B$2:$Z$2,0),0),0)</f>
        <v>0</v>
      </c>
      <c r="O695" s="32">
        <f>IFERROR(VLOOKUP(D695,PlayerStats!$B$1:$Z$999,MATCH("xG",PlayerStats!$B$2:$Z$2,0),0),0)</f>
        <v>0</v>
      </c>
      <c r="P695" s="40">
        <f t="shared" si="41"/>
        <v>0</v>
      </c>
      <c r="Q695" s="32">
        <f>IFERROR(VLOOKUP(A695,PlayerStats!$B$1:$Z$999,MATCH("xAG",PlayerStats!$B$2:$Z$2,0),0),0)</f>
        <v>0</v>
      </c>
      <c r="R695" s="32">
        <f>IFERROR(VLOOKUP(B695,PlayerStats!$B$1:$Z$999,MATCH("xAG",PlayerStats!$B$2:$Z$2,0),0),0)</f>
        <v>0</v>
      </c>
      <c r="S695" s="32">
        <f>IFERROR(VLOOKUP(C695,PlayerStats!$B$1:$Z$999,MATCH("xAG",PlayerStats!$B$2:$Z$2,0),0),0)</f>
        <v>0</v>
      </c>
      <c r="T695" s="32">
        <f>IFERROR(VLOOKUP(D695,PlayerStats!$B$1:$Z$999,MATCH("xAG",PlayerStats!$B$2:$Z$2,0),0),0)</f>
        <v>0</v>
      </c>
      <c r="U695" s="40">
        <f t="shared" si="42"/>
        <v>0</v>
      </c>
      <c r="V695" s="42" t="str">
        <f t="shared" si="43"/>
        <v/>
      </c>
      <c r="X695" s="43" t="str">
        <f>API!M695&amp;" "&amp;API!V695</f>
        <v xml:space="preserve"> </v>
      </c>
      <c r="Y695" s="43">
        <f>API!AC695</f>
        <v>0</v>
      </c>
    </row>
    <row r="696" spans="1:25">
      <c r="A696" s="32" t="str">
        <f>IF([1]FINAL!A696=0,"",[1]FINAL!A696)</f>
        <v/>
      </c>
      <c r="B696" s="32" t="str">
        <f>IF([1]FINAL!B696=0,"",[1]FINAL!B696)</f>
        <v/>
      </c>
      <c r="C696" s="32" t="str">
        <f>IF([1]FINAL!C696=0,"",[1]FINAL!C696)</f>
        <v/>
      </c>
      <c r="D696" s="32" t="str">
        <f>IF([1]FINAL!D696=0,"",[1]FINAL!D696)</f>
        <v/>
      </c>
      <c r="E696" s="43">
        <f>[1]FINAL!M696</f>
        <v>0</v>
      </c>
      <c r="F696" s="44" t="str">
        <f>IFERROR(VLOOKUP($E696,Table2!$B$1:$C$21,MATCH("MP",Table2!$B$1:$C$1,0),0),"")</f>
        <v/>
      </c>
      <c r="G696" s="33">
        <f>IFERROR(VLOOKUP(A696,PlayingTime!$B$1:$Z$999,MATCH("Min",PlayingTime!$B$2:$Z$2,0),0),0)</f>
        <v>0</v>
      </c>
      <c r="H696" s="33">
        <f>IFERROR(VLOOKUP(B696,PlayingTime!$B$1:$Z$999,MATCH("Min",PlayingTime!$B$2:$Z$2,0),0),0)</f>
        <v>0</v>
      </c>
      <c r="I696" s="33">
        <f>IFERROR(VLOOKUP(C696,PlayingTime!$B$1:$Z$999,MATCH("Min",PlayingTime!$B$2:$Z$2,0),0),0)</f>
        <v>0</v>
      </c>
      <c r="J696" s="33">
        <f>IFERROR(VLOOKUP(D696,PlayingTime!$B$1:$Z$999,MATCH("Min",PlayingTime!$B$2:$Z$2,0),0),0)</f>
        <v>0</v>
      </c>
      <c r="K696" s="38">
        <f t="shared" si="40"/>
        <v>0</v>
      </c>
      <c r="L696" s="32">
        <f>IFERROR(VLOOKUP(A696,PlayerStats!$B$1:$Z$999,MATCH("xG",PlayerStats!$B$2:$Z$2,0),0),0)</f>
        <v>0</v>
      </c>
      <c r="M696" s="32">
        <f>IFERROR(VLOOKUP(B696,PlayerStats!$B$1:$Z$999,MATCH("xG",PlayerStats!$B$2:$Z$2,0),0),0)</f>
        <v>0</v>
      </c>
      <c r="N696" s="32">
        <f>IFERROR(VLOOKUP(C696,PlayerStats!$B$1:$Z$999,MATCH("xG",PlayerStats!$B$2:$Z$2,0),0),0)</f>
        <v>0</v>
      </c>
      <c r="O696" s="32">
        <f>IFERROR(VLOOKUP(D696,PlayerStats!$B$1:$Z$999,MATCH("xG",PlayerStats!$B$2:$Z$2,0),0),0)</f>
        <v>0</v>
      </c>
      <c r="P696" s="40">
        <f t="shared" si="41"/>
        <v>0</v>
      </c>
      <c r="Q696" s="32">
        <f>IFERROR(VLOOKUP(A696,PlayerStats!$B$1:$Z$999,MATCH("xAG",PlayerStats!$B$2:$Z$2,0),0),0)</f>
        <v>0</v>
      </c>
      <c r="R696" s="32">
        <f>IFERROR(VLOOKUP(B696,PlayerStats!$B$1:$Z$999,MATCH("xAG",PlayerStats!$B$2:$Z$2,0),0),0)</f>
        <v>0</v>
      </c>
      <c r="S696" s="32">
        <f>IFERROR(VLOOKUP(C696,PlayerStats!$B$1:$Z$999,MATCH("xAG",PlayerStats!$B$2:$Z$2,0),0),0)</f>
        <v>0</v>
      </c>
      <c r="T696" s="32">
        <f>IFERROR(VLOOKUP(D696,PlayerStats!$B$1:$Z$999,MATCH("xAG",PlayerStats!$B$2:$Z$2,0),0),0)</f>
        <v>0</v>
      </c>
      <c r="U696" s="40">
        <f t="shared" si="42"/>
        <v>0</v>
      </c>
      <c r="V696" s="42" t="str">
        <f t="shared" si="43"/>
        <v/>
      </c>
      <c r="X696" s="43" t="str">
        <f>API!M696&amp;" "&amp;API!V696</f>
        <v xml:space="preserve"> </v>
      </c>
      <c r="Y696" s="43">
        <f>API!AC696</f>
        <v>0</v>
      </c>
    </row>
    <row r="697" spans="1:25">
      <c r="A697" s="32" t="str">
        <f>IF([1]FINAL!A697=0,"",[1]FINAL!A697)</f>
        <v/>
      </c>
      <c r="B697" s="32" t="str">
        <f>IF([1]FINAL!B697=0,"",[1]FINAL!B697)</f>
        <v/>
      </c>
      <c r="C697" s="32" t="str">
        <f>IF([1]FINAL!C697=0,"",[1]FINAL!C697)</f>
        <v/>
      </c>
      <c r="D697" s="32" t="str">
        <f>IF([1]FINAL!D697=0,"",[1]FINAL!D697)</f>
        <v/>
      </c>
      <c r="E697" s="43">
        <f>[1]FINAL!M697</f>
        <v>0</v>
      </c>
      <c r="F697" s="44" t="str">
        <f>IFERROR(VLOOKUP($E697,Table2!$B$1:$C$21,MATCH("MP",Table2!$B$1:$C$1,0),0),"")</f>
        <v/>
      </c>
      <c r="G697" s="33">
        <f>IFERROR(VLOOKUP(A697,PlayingTime!$B$1:$Z$999,MATCH("Min",PlayingTime!$B$2:$Z$2,0),0),0)</f>
        <v>0</v>
      </c>
      <c r="H697" s="33">
        <f>IFERROR(VLOOKUP(B697,PlayingTime!$B$1:$Z$999,MATCH("Min",PlayingTime!$B$2:$Z$2,0),0),0)</f>
        <v>0</v>
      </c>
      <c r="I697" s="33">
        <f>IFERROR(VLOOKUP(C697,PlayingTime!$B$1:$Z$999,MATCH("Min",PlayingTime!$B$2:$Z$2,0),0),0)</f>
        <v>0</v>
      </c>
      <c r="J697" s="33">
        <f>IFERROR(VLOOKUP(D697,PlayingTime!$B$1:$Z$999,MATCH("Min",PlayingTime!$B$2:$Z$2,0),0),0)</f>
        <v>0</v>
      </c>
      <c r="K697" s="38">
        <f t="shared" si="40"/>
        <v>0</v>
      </c>
      <c r="L697" s="32">
        <f>IFERROR(VLOOKUP(A697,PlayerStats!$B$1:$Z$999,MATCH("xG",PlayerStats!$B$2:$Z$2,0),0),0)</f>
        <v>0</v>
      </c>
      <c r="M697" s="32">
        <f>IFERROR(VLOOKUP(B697,PlayerStats!$B$1:$Z$999,MATCH("xG",PlayerStats!$B$2:$Z$2,0),0),0)</f>
        <v>0</v>
      </c>
      <c r="N697" s="32">
        <f>IFERROR(VLOOKUP(C697,PlayerStats!$B$1:$Z$999,MATCH("xG",PlayerStats!$B$2:$Z$2,0),0),0)</f>
        <v>0</v>
      </c>
      <c r="O697" s="32">
        <f>IFERROR(VLOOKUP(D697,PlayerStats!$B$1:$Z$999,MATCH("xG",PlayerStats!$B$2:$Z$2,0),0),0)</f>
        <v>0</v>
      </c>
      <c r="P697" s="40">
        <f t="shared" si="41"/>
        <v>0</v>
      </c>
      <c r="Q697" s="32">
        <f>IFERROR(VLOOKUP(A697,PlayerStats!$B$1:$Z$999,MATCH("xAG",PlayerStats!$B$2:$Z$2,0),0),0)</f>
        <v>0</v>
      </c>
      <c r="R697" s="32">
        <f>IFERROR(VLOOKUP(B697,PlayerStats!$B$1:$Z$999,MATCH("xAG",PlayerStats!$B$2:$Z$2,0),0),0)</f>
        <v>0</v>
      </c>
      <c r="S697" s="32">
        <f>IFERROR(VLOOKUP(C697,PlayerStats!$B$1:$Z$999,MATCH("xAG",PlayerStats!$B$2:$Z$2,0),0),0)</f>
        <v>0</v>
      </c>
      <c r="T697" s="32">
        <f>IFERROR(VLOOKUP(D697,PlayerStats!$B$1:$Z$999,MATCH("xAG",PlayerStats!$B$2:$Z$2,0),0),0)</f>
        <v>0</v>
      </c>
      <c r="U697" s="40">
        <f t="shared" si="42"/>
        <v>0</v>
      </c>
      <c r="V697" s="42" t="str">
        <f t="shared" si="43"/>
        <v/>
      </c>
      <c r="X697" s="43" t="str">
        <f>API!M697&amp;" "&amp;API!V697</f>
        <v xml:space="preserve"> </v>
      </c>
      <c r="Y697" s="43">
        <f>API!AC697</f>
        <v>0</v>
      </c>
    </row>
    <row r="698" spans="1:25">
      <c r="A698" s="32" t="str">
        <f>IF([1]FINAL!A698=0,"",[1]FINAL!A698)</f>
        <v/>
      </c>
      <c r="B698" s="32" t="str">
        <f>IF([1]FINAL!B698=0,"",[1]FINAL!B698)</f>
        <v/>
      </c>
      <c r="C698" s="32" t="str">
        <f>IF([1]FINAL!C698=0,"",[1]FINAL!C698)</f>
        <v/>
      </c>
      <c r="D698" s="32" t="str">
        <f>IF([1]FINAL!D698=0,"",[1]FINAL!D698)</f>
        <v/>
      </c>
      <c r="E698" s="43">
        <f>[1]FINAL!M698</f>
        <v>0</v>
      </c>
      <c r="F698" s="44" t="str">
        <f>IFERROR(VLOOKUP($E698,Table2!$B$1:$C$21,MATCH("MP",Table2!$B$1:$C$1,0),0),"")</f>
        <v/>
      </c>
      <c r="G698" s="33">
        <f>IFERROR(VLOOKUP(A698,PlayingTime!$B$1:$Z$999,MATCH("Min",PlayingTime!$B$2:$Z$2,0),0),0)</f>
        <v>0</v>
      </c>
      <c r="H698" s="33">
        <f>IFERROR(VLOOKUP(B698,PlayingTime!$B$1:$Z$999,MATCH("Min",PlayingTime!$B$2:$Z$2,0),0),0)</f>
        <v>0</v>
      </c>
      <c r="I698" s="33">
        <f>IFERROR(VLOOKUP(C698,PlayingTime!$B$1:$Z$999,MATCH("Min",PlayingTime!$B$2:$Z$2,0),0),0)</f>
        <v>0</v>
      </c>
      <c r="J698" s="33">
        <f>IFERROR(VLOOKUP(D698,PlayingTime!$B$1:$Z$999,MATCH("Min",PlayingTime!$B$2:$Z$2,0),0),0)</f>
        <v>0</v>
      </c>
      <c r="K698" s="38">
        <f t="shared" si="40"/>
        <v>0</v>
      </c>
      <c r="L698" s="32">
        <f>IFERROR(VLOOKUP(A698,PlayerStats!$B$1:$Z$999,MATCH("xG",PlayerStats!$B$2:$Z$2,0),0),0)</f>
        <v>0</v>
      </c>
      <c r="M698" s="32">
        <f>IFERROR(VLOOKUP(B698,PlayerStats!$B$1:$Z$999,MATCH("xG",PlayerStats!$B$2:$Z$2,0),0),0)</f>
        <v>0</v>
      </c>
      <c r="N698" s="32">
        <f>IFERROR(VLOOKUP(C698,PlayerStats!$B$1:$Z$999,MATCH("xG",PlayerStats!$B$2:$Z$2,0),0),0)</f>
        <v>0</v>
      </c>
      <c r="O698" s="32">
        <f>IFERROR(VLOOKUP(D698,PlayerStats!$B$1:$Z$999,MATCH("xG",PlayerStats!$B$2:$Z$2,0),0),0)</f>
        <v>0</v>
      </c>
      <c r="P698" s="40">
        <f t="shared" si="41"/>
        <v>0</v>
      </c>
      <c r="Q698" s="32">
        <f>IFERROR(VLOOKUP(A698,PlayerStats!$B$1:$Z$999,MATCH("xAG",PlayerStats!$B$2:$Z$2,0),0),0)</f>
        <v>0</v>
      </c>
      <c r="R698" s="32">
        <f>IFERROR(VLOOKUP(B698,PlayerStats!$B$1:$Z$999,MATCH("xAG",PlayerStats!$B$2:$Z$2,0),0),0)</f>
        <v>0</v>
      </c>
      <c r="S698" s="32">
        <f>IFERROR(VLOOKUP(C698,PlayerStats!$B$1:$Z$999,MATCH("xAG",PlayerStats!$B$2:$Z$2,0),0),0)</f>
        <v>0</v>
      </c>
      <c r="T698" s="32">
        <f>IFERROR(VLOOKUP(D698,PlayerStats!$B$1:$Z$999,MATCH("xAG",PlayerStats!$B$2:$Z$2,0),0),0)</f>
        <v>0</v>
      </c>
      <c r="U698" s="40">
        <f t="shared" si="42"/>
        <v>0</v>
      </c>
      <c r="V698" s="42" t="str">
        <f t="shared" si="43"/>
        <v/>
      </c>
      <c r="X698" s="43" t="str">
        <f>API!M698&amp;" "&amp;API!V698</f>
        <v xml:space="preserve"> </v>
      </c>
      <c r="Y698" s="43">
        <f>API!AC698</f>
        <v>0</v>
      </c>
    </row>
    <row r="699" spans="1:25">
      <c r="A699" s="32" t="str">
        <f>IF([1]FINAL!A699=0,"",[1]FINAL!A699)</f>
        <v/>
      </c>
      <c r="B699" s="32" t="str">
        <f>IF([1]FINAL!B699=0,"",[1]FINAL!B699)</f>
        <v/>
      </c>
      <c r="C699" s="32" t="str">
        <f>IF([1]FINAL!C699=0,"",[1]FINAL!C699)</f>
        <v/>
      </c>
      <c r="D699" s="32" t="str">
        <f>IF([1]FINAL!D699=0,"",[1]FINAL!D699)</f>
        <v/>
      </c>
      <c r="E699" s="43">
        <f>[1]FINAL!M699</f>
        <v>0</v>
      </c>
      <c r="F699" s="44" t="str">
        <f>IFERROR(VLOOKUP($E699,Table2!$B$1:$C$21,MATCH("MP",Table2!$B$1:$C$1,0),0),"")</f>
        <v/>
      </c>
      <c r="G699" s="33">
        <f>IFERROR(VLOOKUP(A699,PlayingTime!$B$1:$Z$999,MATCH("Min",PlayingTime!$B$2:$Z$2,0),0),0)</f>
        <v>0</v>
      </c>
      <c r="H699" s="33">
        <f>IFERROR(VLOOKUP(B699,PlayingTime!$B$1:$Z$999,MATCH("Min",PlayingTime!$B$2:$Z$2,0),0),0)</f>
        <v>0</v>
      </c>
      <c r="I699" s="33">
        <f>IFERROR(VLOOKUP(C699,PlayingTime!$B$1:$Z$999,MATCH("Min",PlayingTime!$B$2:$Z$2,0),0),0)</f>
        <v>0</v>
      </c>
      <c r="J699" s="33">
        <f>IFERROR(VLOOKUP(D699,PlayingTime!$B$1:$Z$999,MATCH("Min",PlayingTime!$B$2:$Z$2,0),0),0)</f>
        <v>0</v>
      </c>
      <c r="K699" s="38">
        <f t="shared" si="40"/>
        <v>0</v>
      </c>
      <c r="L699" s="32">
        <f>IFERROR(VLOOKUP(A699,PlayerStats!$B$1:$Z$999,MATCH("xG",PlayerStats!$B$2:$Z$2,0),0),0)</f>
        <v>0</v>
      </c>
      <c r="M699" s="32">
        <f>IFERROR(VLOOKUP(B699,PlayerStats!$B$1:$Z$999,MATCH("xG",PlayerStats!$B$2:$Z$2,0),0),0)</f>
        <v>0</v>
      </c>
      <c r="N699" s="32">
        <f>IFERROR(VLOOKUP(C699,PlayerStats!$B$1:$Z$999,MATCH("xG",PlayerStats!$B$2:$Z$2,0),0),0)</f>
        <v>0</v>
      </c>
      <c r="O699" s="32">
        <f>IFERROR(VLOOKUP(D699,PlayerStats!$B$1:$Z$999,MATCH("xG",PlayerStats!$B$2:$Z$2,0),0),0)</f>
        <v>0</v>
      </c>
      <c r="P699" s="40">
        <f t="shared" si="41"/>
        <v>0</v>
      </c>
      <c r="Q699" s="32">
        <f>IFERROR(VLOOKUP(A699,PlayerStats!$B$1:$Z$999,MATCH("xAG",PlayerStats!$B$2:$Z$2,0),0),0)</f>
        <v>0</v>
      </c>
      <c r="R699" s="32">
        <f>IFERROR(VLOOKUP(B699,PlayerStats!$B$1:$Z$999,MATCH("xAG",PlayerStats!$B$2:$Z$2,0),0),0)</f>
        <v>0</v>
      </c>
      <c r="S699" s="32">
        <f>IFERROR(VLOOKUP(C699,PlayerStats!$B$1:$Z$999,MATCH("xAG",PlayerStats!$B$2:$Z$2,0),0),0)</f>
        <v>0</v>
      </c>
      <c r="T699" s="32">
        <f>IFERROR(VLOOKUP(D699,PlayerStats!$B$1:$Z$999,MATCH("xAG",PlayerStats!$B$2:$Z$2,0),0),0)</f>
        <v>0</v>
      </c>
      <c r="U699" s="40">
        <f t="shared" si="42"/>
        <v>0</v>
      </c>
      <c r="V699" s="42" t="str">
        <f t="shared" si="43"/>
        <v/>
      </c>
      <c r="X699" s="43" t="str">
        <f>API!M699&amp;" "&amp;API!V699</f>
        <v xml:space="preserve"> </v>
      </c>
      <c r="Y699" s="43">
        <f>API!AC699</f>
        <v>0</v>
      </c>
    </row>
    <row r="700" spans="1:25">
      <c r="A700" s="32" t="str">
        <f>IF([1]FINAL!A700=0,"",[1]FINAL!A700)</f>
        <v/>
      </c>
      <c r="B700" s="32" t="str">
        <f>IF([1]FINAL!B700=0,"",[1]FINAL!B700)</f>
        <v/>
      </c>
      <c r="C700" s="32" t="str">
        <f>IF([1]FINAL!C700=0,"",[1]FINAL!C700)</f>
        <v/>
      </c>
      <c r="D700" s="32" t="str">
        <f>IF([1]FINAL!D700=0,"",[1]FINAL!D700)</f>
        <v/>
      </c>
      <c r="E700" s="43">
        <f>[1]FINAL!M700</f>
        <v>0</v>
      </c>
      <c r="F700" s="44" t="str">
        <f>IFERROR(VLOOKUP($E700,Table2!$B$1:$C$21,MATCH("MP",Table2!$B$1:$C$1,0),0),"")</f>
        <v/>
      </c>
      <c r="G700" s="33">
        <f>IFERROR(VLOOKUP(A700,PlayingTime!$B$1:$Z$999,MATCH("Min",PlayingTime!$B$2:$Z$2,0),0),0)</f>
        <v>0</v>
      </c>
      <c r="H700" s="33">
        <f>IFERROR(VLOOKUP(B700,PlayingTime!$B$1:$Z$999,MATCH("Min",PlayingTime!$B$2:$Z$2,0),0),0)</f>
        <v>0</v>
      </c>
      <c r="I700" s="33">
        <f>IFERROR(VLOOKUP(C700,PlayingTime!$B$1:$Z$999,MATCH("Min",PlayingTime!$B$2:$Z$2,0),0),0)</f>
        <v>0</v>
      </c>
      <c r="J700" s="33">
        <f>IFERROR(VLOOKUP(D700,PlayingTime!$B$1:$Z$999,MATCH("Min",PlayingTime!$B$2:$Z$2,0),0),0)</f>
        <v>0</v>
      </c>
      <c r="K700" s="38">
        <f t="shared" si="40"/>
        <v>0</v>
      </c>
      <c r="L700" s="32">
        <f>IFERROR(VLOOKUP(A700,PlayerStats!$B$1:$Z$999,MATCH("xG",PlayerStats!$B$2:$Z$2,0),0),0)</f>
        <v>0</v>
      </c>
      <c r="M700" s="32">
        <f>IFERROR(VLOOKUP(B700,PlayerStats!$B$1:$Z$999,MATCH("xG",PlayerStats!$B$2:$Z$2,0),0),0)</f>
        <v>0</v>
      </c>
      <c r="N700" s="32">
        <f>IFERROR(VLOOKUP(C700,PlayerStats!$B$1:$Z$999,MATCH("xG",PlayerStats!$B$2:$Z$2,0),0),0)</f>
        <v>0</v>
      </c>
      <c r="O700" s="32">
        <f>IFERROR(VLOOKUP(D700,PlayerStats!$B$1:$Z$999,MATCH("xG",PlayerStats!$B$2:$Z$2,0),0),0)</f>
        <v>0</v>
      </c>
      <c r="P700" s="40">
        <f t="shared" si="41"/>
        <v>0</v>
      </c>
      <c r="Q700" s="32">
        <f>IFERROR(VLOOKUP(A700,PlayerStats!$B$1:$Z$999,MATCH("xAG",PlayerStats!$B$2:$Z$2,0),0),0)</f>
        <v>0</v>
      </c>
      <c r="R700" s="32">
        <f>IFERROR(VLOOKUP(B700,PlayerStats!$B$1:$Z$999,MATCH("xAG",PlayerStats!$B$2:$Z$2,0),0),0)</f>
        <v>0</v>
      </c>
      <c r="S700" s="32">
        <f>IFERROR(VLOOKUP(C700,PlayerStats!$B$1:$Z$999,MATCH("xAG",PlayerStats!$B$2:$Z$2,0),0),0)</f>
        <v>0</v>
      </c>
      <c r="T700" s="32">
        <f>IFERROR(VLOOKUP(D700,PlayerStats!$B$1:$Z$999,MATCH("xAG",PlayerStats!$B$2:$Z$2,0),0),0)</f>
        <v>0</v>
      </c>
      <c r="U700" s="40">
        <f t="shared" si="42"/>
        <v>0</v>
      </c>
      <c r="V700" s="42" t="str">
        <f t="shared" si="43"/>
        <v/>
      </c>
      <c r="X700" s="43" t="str">
        <f>API!M700&amp;" "&amp;API!V700</f>
        <v xml:space="preserve"> </v>
      </c>
      <c r="Y700" s="43">
        <f>API!AC700</f>
        <v>0</v>
      </c>
    </row>
    <row r="701" spans="1:25">
      <c r="A701" s="32" t="str">
        <f>IF([1]FINAL!A701=0,"",[1]FINAL!A701)</f>
        <v/>
      </c>
      <c r="B701" s="32" t="str">
        <f>IF([1]FINAL!B701=0,"",[1]FINAL!B701)</f>
        <v/>
      </c>
      <c r="C701" s="32" t="str">
        <f>IF([1]FINAL!C701=0,"",[1]FINAL!C701)</f>
        <v/>
      </c>
      <c r="D701" s="32" t="str">
        <f>IF([1]FINAL!D701=0,"",[1]FINAL!D701)</f>
        <v/>
      </c>
      <c r="E701" s="43">
        <f>[1]FINAL!M701</f>
        <v>0</v>
      </c>
      <c r="F701" s="44" t="str">
        <f>IFERROR(VLOOKUP($E701,Table2!$B$1:$C$21,MATCH("MP",Table2!$B$1:$C$1,0),0),"")</f>
        <v/>
      </c>
      <c r="G701" s="33">
        <f>IFERROR(VLOOKUP(A701,PlayingTime!$B$1:$Z$999,MATCH("Min",PlayingTime!$B$2:$Z$2,0),0),0)</f>
        <v>0</v>
      </c>
      <c r="H701" s="33">
        <f>IFERROR(VLOOKUP(B701,PlayingTime!$B$1:$Z$999,MATCH("Min",PlayingTime!$B$2:$Z$2,0),0),0)</f>
        <v>0</v>
      </c>
      <c r="I701" s="33">
        <f>IFERROR(VLOOKUP(C701,PlayingTime!$B$1:$Z$999,MATCH("Min",PlayingTime!$B$2:$Z$2,0),0),0)</f>
        <v>0</v>
      </c>
      <c r="J701" s="33">
        <f>IFERROR(VLOOKUP(D701,PlayingTime!$B$1:$Z$999,MATCH("Min",PlayingTime!$B$2:$Z$2,0),0),0)</f>
        <v>0</v>
      </c>
      <c r="K701" s="38">
        <f t="shared" si="40"/>
        <v>0</v>
      </c>
      <c r="L701" s="32">
        <f>IFERROR(VLOOKUP(A701,PlayerStats!$B$1:$Z$999,MATCH("xG",PlayerStats!$B$2:$Z$2,0),0),0)</f>
        <v>0</v>
      </c>
      <c r="M701" s="32">
        <f>IFERROR(VLOOKUP(B701,PlayerStats!$B$1:$Z$999,MATCH("xG",PlayerStats!$B$2:$Z$2,0),0),0)</f>
        <v>0</v>
      </c>
      <c r="N701" s="32">
        <f>IFERROR(VLOOKUP(C701,PlayerStats!$B$1:$Z$999,MATCH("xG",PlayerStats!$B$2:$Z$2,0),0),0)</f>
        <v>0</v>
      </c>
      <c r="O701" s="32">
        <f>IFERROR(VLOOKUP(D701,PlayerStats!$B$1:$Z$999,MATCH("xG",PlayerStats!$B$2:$Z$2,0),0),0)</f>
        <v>0</v>
      </c>
      <c r="P701" s="40">
        <f t="shared" si="41"/>
        <v>0</v>
      </c>
      <c r="Q701" s="32">
        <f>IFERROR(VLOOKUP(A701,PlayerStats!$B$1:$Z$999,MATCH("xAG",PlayerStats!$B$2:$Z$2,0),0),0)</f>
        <v>0</v>
      </c>
      <c r="R701" s="32">
        <f>IFERROR(VLOOKUP(B701,PlayerStats!$B$1:$Z$999,MATCH("xAG",PlayerStats!$B$2:$Z$2,0),0),0)</f>
        <v>0</v>
      </c>
      <c r="S701" s="32">
        <f>IFERROR(VLOOKUP(C701,PlayerStats!$B$1:$Z$999,MATCH("xAG",PlayerStats!$B$2:$Z$2,0),0),0)</f>
        <v>0</v>
      </c>
      <c r="T701" s="32">
        <f>IFERROR(VLOOKUP(D701,PlayerStats!$B$1:$Z$999,MATCH("xAG",PlayerStats!$B$2:$Z$2,0),0),0)</f>
        <v>0</v>
      </c>
      <c r="U701" s="40">
        <f t="shared" si="42"/>
        <v>0</v>
      </c>
      <c r="V701" s="42" t="str">
        <f t="shared" si="43"/>
        <v/>
      </c>
      <c r="X701" s="43" t="str">
        <f>API!M701&amp;" "&amp;API!V701</f>
        <v xml:space="preserve"> </v>
      </c>
      <c r="Y701" s="43">
        <f>API!AC701</f>
        <v>0</v>
      </c>
    </row>
    <row r="702" spans="1:25">
      <c r="A702" s="32" t="str">
        <f>IF([1]FINAL!A702=0,"",[1]FINAL!A702)</f>
        <v/>
      </c>
      <c r="B702" s="32" t="str">
        <f>IF([1]FINAL!B702=0,"",[1]FINAL!B702)</f>
        <v/>
      </c>
      <c r="C702" s="32" t="str">
        <f>IF([1]FINAL!C702=0,"",[1]FINAL!C702)</f>
        <v/>
      </c>
      <c r="D702" s="32" t="str">
        <f>IF([1]FINAL!D702=0,"",[1]FINAL!D702)</f>
        <v/>
      </c>
      <c r="E702" s="43">
        <f>[1]FINAL!M702</f>
        <v>0</v>
      </c>
      <c r="F702" s="44" t="str">
        <f>IFERROR(VLOOKUP($E702,Table2!$B$1:$C$21,MATCH("MP",Table2!$B$1:$C$1,0),0),"")</f>
        <v/>
      </c>
      <c r="G702" s="33">
        <f>IFERROR(VLOOKUP(A702,PlayingTime!$B$1:$Z$999,MATCH("Min",PlayingTime!$B$2:$Z$2,0),0),0)</f>
        <v>0</v>
      </c>
      <c r="H702" s="33">
        <f>IFERROR(VLOOKUP(B702,PlayingTime!$B$1:$Z$999,MATCH("Min",PlayingTime!$B$2:$Z$2,0),0),0)</f>
        <v>0</v>
      </c>
      <c r="I702" s="33">
        <f>IFERROR(VLOOKUP(C702,PlayingTime!$B$1:$Z$999,MATCH("Min",PlayingTime!$B$2:$Z$2,0),0),0)</f>
        <v>0</v>
      </c>
      <c r="J702" s="33">
        <f>IFERROR(VLOOKUP(D702,PlayingTime!$B$1:$Z$999,MATCH("Min",PlayingTime!$B$2:$Z$2,0),0),0)</f>
        <v>0</v>
      </c>
      <c r="K702" s="38">
        <f t="shared" si="40"/>
        <v>0</v>
      </c>
      <c r="L702" s="32">
        <f>IFERROR(VLOOKUP(A702,PlayerStats!$B$1:$Z$999,MATCH("xG",PlayerStats!$B$2:$Z$2,0),0),0)</f>
        <v>0</v>
      </c>
      <c r="M702" s="32">
        <f>IFERROR(VLOOKUP(B702,PlayerStats!$B$1:$Z$999,MATCH("xG",PlayerStats!$B$2:$Z$2,0),0),0)</f>
        <v>0</v>
      </c>
      <c r="N702" s="32">
        <f>IFERROR(VLOOKUP(C702,PlayerStats!$B$1:$Z$999,MATCH("xG",PlayerStats!$B$2:$Z$2,0),0),0)</f>
        <v>0</v>
      </c>
      <c r="O702" s="32">
        <f>IFERROR(VLOOKUP(D702,PlayerStats!$B$1:$Z$999,MATCH("xG",PlayerStats!$B$2:$Z$2,0),0),0)</f>
        <v>0</v>
      </c>
      <c r="P702" s="40">
        <f t="shared" si="41"/>
        <v>0</v>
      </c>
      <c r="Q702" s="32">
        <f>IFERROR(VLOOKUP(A702,PlayerStats!$B$1:$Z$999,MATCH("xAG",PlayerStats!$B$2:$Z$2,0),0),0)</f>
        <v>0</v>
      </c>
      <c r="R702" s="32">
        <f>IFERROR(VLOOKUP(B702,PlayerStats!$B$1:$Z$999,MATCH("xAG",PlayerStats!$B$2:$Z$2,0),0),0)</f>
        <v>0</v>
      </c>
      <c r="S702" s="32">
        <f>IFERROR(VLOOKUP(C702,PlayerStats!$B$1:$Z$999,MATCH("xAG",PlayerStats!$B$2:$Z$2,0),0),0)</f>
        <v>0</v>
      </c>
      <c r="T702" s="32">
        <f>IFERROR(VLOOKUP(D702,PlayerStats!$B$1:$Z$999,MATCH("xAG",PlayerStats!$B$2:$Z$2,0),0),0)</f>
        <v>0</v>
      </c>
      <c r="U702" s="40">
        <f t="shared" si="42"/>
        <v>0</v>
      </c>
      <c r="V702" s="42" t="str">
        <f t="shared" si="43"/>
        <v/>
      </c>
      <c r="X702" s="43" t="str">
        <f>API!M702&amp;" "&amp;API!V702</f>
        <v xml:space="preserve"> </v>
      </c>
      <c r="Y702" s="43">
        <f>API!AC702</f>
        <v>0</v>
      </c>
    </row>
    <row r="703" spans="1:25">
      <c r="A703" s="32" t="str">
        <f>IF([1]FINAL!A703=0,"",[1]FINAL!A703)</f>
        <v/>
      </c>
      <c r="B703" s="32" t="str">
        <f>IF([1]FINAL!B703=0,"",[1]FINAL!B703)</f>
        <v/>
      </c>
      <c r="C703" s="32" t="str">
        <f>IF([1]FINAL!C703=0,"",[1]FINAL!C703)</f>
        <v/>
      </c>
      <c r="D703" s="32" t="str">
        <f>IF([1]FINAL!D703=0,"",[1]FINAL!D703)</f>
        <v/>
      </c>
      <c r="E703" s="43">
        <f>[1]FINAL!M703</f>
        <v>0</v>
      </c>
      <c r="F703" s="44" t="str">
        <f>IFERROR(VLOOKUP($E703,Table2!$B$1:$C$21,MATCH("MP",Table2!$B$1:$C$1,0),0),"")</f>
        <v/>
      </c>
      <c r="G703" s="33">
        <f>IFERROR(VLOOKUP(A703,PlayingTime!$B$1:$Z$999,MATCH("Min",PlayingTime!$B$2:$Z$2,0),0),0)</f>
        <v>0</v>
      </c>
      <c r="H703" s="33">
        <f>IFERROR(VLOOKUP(B703,PlayingTime!$B$1:$Z$999,MATCH("Min",PlayingTime!$B$2:$Z$2,0),0),0)</f>
        <v>0</v>
      </c>
      <c r="I703" s="33">
        <f>IFERROR(VLOOKUP(C703,PlayingTime!$B$1:$Z$999,MATCH("Min",PlayingTime!$B$2:$Z$2,0),0),0)</f>
        <v>0</v>
      </c>
      <c r="J703" s="33">
        <f>IFERROR(VLOOKUP(D703,PlayingTime!$B$1:$Z$999,MATCH("Min",PlayingTime!$B$2:$Z$2,0),0),0)</f>
        <v>0</v>
      </c>
      <c r="K703" s="38">
        <f t="shared" si="40"/>
        <v>0</v>
      </c>
      <c r="L703" s="32">
        <f>IFERROR(VLOOKUP(A703,PlayerStats!$B$1:$Z$999,MATCH("xG",PlayerStats!$B$2:$Z$2,0),0),0)</f>
        <v>0</v>
      </c>
      <c r="M703" s="32">
        <f>IFERROR(VLOOKUP(B703,PlayerStats!$B$1:$Z$999,MATCH("xG",PlayerStats!$B$2:$Z$2,0),0),0)</f>
        <v>0</v>
      </c>
      <c r="N703" s="32">
        <f>IFERROR(VLOOKUP(C703,PlayerStats!$B$1:$Z$999,MATCH("xG",PlayerStats!$B$2:$Z$2,0),0),0)</f>
        <v>0</v>
      </c>
      <c r="O703" s="32">
        <f>IFERROR(VLOOKUP(D703,PlayerStats!$B$1:$Z$999,MATCH("xG",PlayerStats!$B$2:$Z$2,0),0),0)</f>
        <v>0</v>
      </c>
      <c r="P703" s="40">
        <f t="shared" si="41"/>
        <v>0</v>
      </c>
      <c r="Q703" s="32">
        <f>IFERROR(VLOOKUP(A703,PlayerStats!$B$1:$Z$999,MATCH("xAG",PlayerStats!$B$2:$Z$2,0),0),0)</f>
        <v>0</v>
      </c>
      <c r="R703" s="32">
        <f>IFERROR(VLOOKUP(B703,PlayerStats!$B$1:$Z$999,MATCH("xAG",PlayerStats!$B$2:$Z$2,0),0),0)</f>
        <v>0</v>
      </c>
      <c r="S703" s="32">
        <f>IFERROR(VLOOKUP(C703,PlayerStats!$B$1:$Z$999,MATCH("xAG",PlayerStats!$B$2:$Z$2,0),0),0)</f>
        <v>0</v>
      </c>
      <c r="T703" s="32">
        <f>IFERROR(VLOOKUP(D703,PlayerStats!$B$1:$Z$999,MATCH("xAG",PlayerStats!$B$2:$Z$2,0),0),0)</f>
        <v>0</v>
      </c>
      <c r="U703" s="40">
        <f t="shared" si="42"/>
        <v>0</v>
      </c>
      <c r="V703" s="42" t="str">
        <f t="shared" si="43"/>
        <v/>
      </c>
      <c r="X703" s="43" t="str">
        <f>API!M703&amp;" "&amp;API!V703</f>
        <v xml:space="preserve"> </v>
      </c>
      <c r="Y703" s="43">
        <f>API!AC703</f>
        <v>0</v>
      </c>
    </row>
    <row r="704" spans="1:25">
      <c r="A704" s="32" t="str">
        <f>IF([1]FINAL!A704=0,"",[1]FINAL!A704)</f>
        <v/>
      </c>
      <c r="B704" s="32" t="str">
        <f>IF([1]FINAL!B704=0,"",[1]FINAL!B704)</f>
        <v/>
      </c>
      <c r="C704" s="32" t="str">
        <f>IF([1]FINAL!C704=0,"",[1]FINAL!C704)</f>
        <v/>
      </c>
      <c r="D704" s="32" t="str">
        <f>IF([1]FINAL!D704=0,"",[1]FINAL!D704)</f>
        <v/>
      </c>
      <c r="E704" s="43">
        <f>[1]FINAL!M704</f>
        <v>0</v>
      </c>
      <c r="F704" s="44" t="str">
        <f>IFERROR(VLOOKUP($E704,Table2!$B$1:$C$21,MATCH("MP",Table2!$B$1:$C$1,0),0),"")</f>
        <v/>
      </c>
      <c r="G704" s="33">
        <f>IFERROR(VLOOKUP(A704,PlayingTime!$B$1:$Z$999,MATCH("Min",PlayingTime!$B$2:$Z$2,0),0),0)</f>
        <v>0</v>
      </c>
      <c r="H704" s="33">
        <f>IFERROR(VLOOKUP(B704,PlayingTime!$B$1:$Z$999,MATCH("Min",PlayingTime!$B$2:$Z$2,0),0),0)</f>
        <v>0</v>
      </c>
      <c r="I704" s="33">
        <f>IFERROR(VLOOKUP(C704,PlayingTime!$B$1:$Z$999,MATCH("Min",PlayingTime!$B$2:$Z$2,0),0),0)</f>
        <v>0</v>
      </c>
      <c r="J704" s="33">
        <f>IFERROR(VLOOKUP(D704,PlayingTime!$B$1:$Z$999,MATCH("Min",PlayingTime!$B$2:$Z$2,0),0),0)</f>
        <v>0</v>
      </c>
      <c r="K704" s="38">
        <f t="shared" si="40"/>
        <v>0</v>
      </c>
      <c r="L704" s="32">
        <f>IFERROR(VLOOKUP(A704,PlayerStats!$B$1:$Z$999,MATCH("xG",PlayerStats!$B$2:$Z$2,0),0),0)</f>
        <v>0</v>
      </c>
      <c r="M704" s="32">
        <f>IFERROR(VLOOKUP(B704,PlayerStats!$B$1:$Z$999,MATCH("xG",PlayerStats!$B$2:$Z$2,0),0),0)</f>
        <v>0</v>
      </c>
      <c r="N704" s="32">
        <f>IFERROR(VLOOKUP(C704,PlayerStats!$B$1:$Z$999,MATCH("xG",PlayerStats!$B$2:$Z$2,0),0),0)</f>
        <v>0</v>
      </c>
      <c r="O704" s="32">
        <f>IFERROR(VLOOKUP(D704,PlayerStats!$B$1:$Z$999,MATCH("xG",PlayerStats!$B$2:$Z$2,0),0),0)</f>
        <v>0</v>
      </c>
      <c r="P704" s="40">
        <f t="shared" si="41"/>
        <v>0</v>
      </c>
      <c r="Q704" s="32">
        <f>IFERROR(VLOOKUP(A704,PlayerStats!$B$1:$Z$999,MATCH("xAG",PlayerStats!$B$2:$Z$2,0),0),0)</f>
        <v>0</v>
      </c>
      <c r="R704" s="32">
        <f>IFERROR(VLOOKUP(B704,PlayerStats!$B$1:$Z$999,MATCH("xAG",PlayerStats!$B$2:$Z$2,0),0),0)</f>
        <v>0</v>
      </c>
      <c r="S704" s="32">
        <f>IFERROR(VLOOKUP(C704,PlayerStats!$B$1:$Z$999,MATCH("xAG",PlayerStats!$B$2:$Z$2,0),0),0)</f>
        <v>0</v>
      </c>
      <c r="T704" s="32">
        <f>IFERROR(VLOOKUP(D704,PlayerStats!$B$1:$Z$999,MATCH("xAG",PlayerStats!$B$2:$Z$2,0),0),0)</f>
        <v>0</v>
      </c>
      <c r="U704" s="40">
        <f t="shared" si="42"/>
        <v>0</v>
      </c>
      <c r="V704" s="42" t="str">
        <f t="shared" si="43"/>
        <v/>
      </c>
      <c r="X704" s="43" t="str">
        <f>API!M704&amp;" "&amp;API!V704</f>
        <v xml:space="preserve"> </v>
      </c>
      <c r="Y704" s="43">
        <f>API!AC704</f>
        <v>0</v>
      </c>
    </row>
    <row r="705" spans="1:25">
      <c r="A705" s="32" t="str">
        <f>IF([1]FINAL!A705=0,"",[1]FINAL!A705)</f>
        <v/>
      </c>
      <c r="B705" s="32" t="str">
        <f>IF([1]FINAL!B705=0,"",[1]FINAL!B705)</f>
        <v/>
      </c>
      <c r="C705" s="32" t="str">
        <f>IF([1]FINAL!C705=0,"",[1]FINAL!C705)</f>
        <v/>
      </c>
      <c r="D705" s="32" t="str">
        <f>IF([1]FINAL!D705=0,"",[1]FINAL!D705)</f>
        <v/>
      </c>
      <c r="E705" s="43">
        <f>[1]FINAL!M705</f>
        <v>0</v>
      </c>
      <c r="F705" s="44" t="str">
        <f>IFERROR(VLOOKUP($E705,Table2!$B$1:$C$21,MATCH("MP",Table2!$B$1:$C$1,0),0),"")</f>
        <v/>
      </c>
      <c r="G705" s="33">
        <f>IFERROR(VLOOKUP(A705,PlayingTime!$B$1:$Z$999,MATCH("Min",PlayingTime!$B$2:$Z$2,0),0),0)</f>
        <v>0</v>
      </c>
      <c r="H705" s="33">
        <f>IFERROR(VLOOKUP(B705,PlayingTime!$B$1:$Z$999,MATCH("Min",PlayingTime!$B$2:$Z$2,0),0),0)</f>
        <v>0</v>
      </c>
      <c r="I705" s="33">
        <f>IFERROR(VLOOKUP(C705,PlayingTime!$B$1:$Z$999,MATCH("Min",PlayingTime!$B$2:$Z$2,0),0),0)</f>
        <v>0</v>
      </c>
      <c r="J705" s="33">
        <f>IFERROR(VLOOKUP(D705,PlayingTime!$B$1:$Z$999,MATCH("Min",PlayingTime!$B$2:$Z$2,0),0),0)</f>
        <v>0</v>
      </c>
      <c r="K705" s="38">
        <f t="shared" si="40"/>
        <v>0</v>
      </c>
      <c r="L705" s="32">
        <f>IFERROR(VLOOKUP(A705,PlayerStats!$B$1:$Z$999,MATCH("xG",PlayerStats!$B$2:$Z$2,0),0),0)</f>
        <v>0</v>
      </c>
      <c r="M705" s="32">
        <f>IFERROR(VLOOKUP(B705,PlayerStats!$B$1:$Z$999,MATCH("xG",PlayerStats!$B$2:$Z$2,0),0),0)</f>
        <v>0</v>
      </c>
      <c r="N705" s="32">
        <f>IFERROR(VLOOKUP(C705,PlayerStats!$B$1:$Z$999,MATCH("xG",PlayerStats!$B$2:$Z$2,0),0),0)</f>
        <v>0</v>
      </c>
      <c r="O705" s="32">
        <f>IFERROR(VLOOKUP(D705,PlayerStats!$B$1:$Z$999,MATCH("xG",PlayerStats!$B$2:$Z$2,0),0),0)</f>
        <v>0</v>
      </c>
      <c r="P705" s="40">
        <f t="shared" si="41"/>
        <v>0</v>
      </c>
      <c r="Q705" s="32">
        <f>IFERROR(VLOOKUP(A705,PlayerStats!$B$1:$Z$999,MATCH("xAG",PlayerStats!$B$2:$Z$2,0),0),0)</f>
        <v>0</v>
      </c>
      <c r="R705" s="32">
        <f>IFERROR(VLOOKUP(B705,PlayerStats!$B$1:$Z$999,MATCH("xAG",PlayerStats!$B$2:$Z$2,0),0),0)</f>
        <v>0</v>
      </c>
      <c r="S705" s="32">
        <f>IFERROR(VLOOKUP(C705,PlayerStats!$B$1:$Z$999,MATCH("xAG",PlayerStats!$B$2:$Z$2,0),0),0)</f>
        <v>0</v>
      </c>
      <c r="T705" s="32">
        <f>IFERROR(VLOOKUP(D705,PlayerStats!$B$1:$Z$999,MATCH("xAG",PlayerStats!$B$2:$Z$2,0),0),0)</f>
        <v>0</v>
      </c>
      <c r="U705" s="40">
        <f t="shared" si="42"/>
        <v>0</v>
      </c>
      <c r="V705" s="42" t="str">
        <f t="shared" si="43"/>
        <v/>
      </c>
      <c r="X705" s="43" t="str">
        <f>API!M705&amp;" "&amp;API!V705</f>
        <v xml:space="preserve"> </v>
      </c>
      <c r="Y705" s="43">
        <f>API!AC705</f>
        <v>0</v>
      </c>
    </row>
    <row r="706" spans="1:25">
      <c r="A706" s="32" t="str">
        <f>IF([1]FINAL!A706=0,"",[1]FINAL!A706)</f>
        <v/>
      </c>
      <c r="B706" s="32" t="str">
        <f>IF([1]FINAL!B706=0,"",[1]FINAL!B706)</f>
        <v/>
      </c>
      <c r="C706" s="32" t="str">
        <f>IF([1]FINAL!C706=0,"",[1]FINAL!C706)</f>
        <v/>
      </c>
      <c r="D706" s="32" t="str">
        <f>IF([1]FINAL!D706=0,"",[1]FINAL!D706)</f>
        <v/>
      </c>
      <c r="E706" s="43">
        <f>[1]FINAL!M706</f>
        <v>0</v>
      </c>
      <c r="F706" s="44" t="str">
        <f>IFERROR(VLOOKUP($E706,Table2!$B$1:$C$21,MATCH("MP",Table2!$B$1:$C$1,0),0),"")</f>
        <v/>
      </c>
      <c r="G706" s="33">
        <f>IFERROR(VLOOKUP(A706,PlayingTime!$B$1:$Z$999,MATCH("Min",PlayingTime!$B$2:$Z$2,0),0),0)</f>
        <v>0</v>
      </c>
      <c r="H706" s="33">
        <f>IFERROR(VLOOKUP(B706,PlayingTime!$B$1:$Z$999,MATCH("Min",PlayingTime!$B$2:$Z$2,0),0),0)</f>
        <v>0</v>
      </c>
      <c r="I706" s="33">
        <f>IFERROR(VLOOKUP(C706,PlayingTime!$B$1:$Z$999,MATCH("Min",PlayingTime!$B$2:$Z$2,0),0),0)</f>
        <v>0</v>
      </c>
      <c r="J706" s="33">
        <f>IFERROR(VLOOKUP(D706,PlayingTime!$B$1:$Z$999,MATCH("Min",PlayingTime!$B$2:$Z$2,0),0),0)</f>
        <v>0</v>
      </c>
      <c r="K706" s="38">
        <f t="shared" si="40"/>
        <v>0</v>
      </c>
      <c r="L706" s="32">
        <f>IFERROR(VLOOKUP(A706,PlayerStats!$B$1:$Z$999,MATCH("xG",PlayerStats!$B$2:$Z$2,0),0),0)</f>
        <v>0</v>
      </c>
      <c r="M706" s="32">
        <f>IFERROR(VLOOKUP(B706,PlayerStats!$B$1:$Z$999,MATCH("xG",PlayerStats!$B$2:$Z$2,0),0),0)</f>
        <v>0</v>
      </c>
      <c r="N706" s="32">
        <f>IFERROR(VLOOKUP(C706,PlayerStats!$B$1:$Z$999,MATCH("xG",PlayerStats!$B$2:$Z$2,0),0),0)</f>
        <v>0</v>
      </c>
      <c r="O706" s="32">
        <f>IFERROR(VLOOKUP(D706,PlayerStats!$B$1:$Z$999,MATCH("xG",PlayerStats!$B$2:$Z$2,0),0),0)</f>
        <v>0</v>
      </c>
      <c r="P706" s="40">
        <f t="shared" si="41"/>
        <v>0</v>
      </c>
      <c r="Q706" s="32">
        <f>IFERROR(VLOOKUP(A706,PlayerStats!$B$1:$Z$999,MATCH("xAG",PlayerStats!$B$2:$Z$2,0),0),0)</f>
        <v>0</v>
      </c>
      <c r="R706" s="32">
        <f>IFERROR(VLOOKUP(B706,PlayerStats!$B$1:$Z$999,MATCH("xAG",PlayerStats!$B$2:$Z$2,0),0),0)</f>
        <v>0</v>
      </c>
      <c r="S706" s="32">
        <f>IFERROR(VLOOKUP(C706,PlayerStats!$B$1:$Z$999,MATCH("xAG",PlayerStats!$B$2:$Z$2,0),0),0)</f>
        <v>0</v>
      </c>
      <c r="T706" s="32">
        <f>IFERROR(VLOOKUP(D706,PlayerStats!$B$1:$Z$999,MATCH("xAG",PlayerStats!$B$2:$Z$2,0),0),0)</f>
        <v>0</v>
      </c>
      <c r="U706" s="40">
        <f t="shared" si="42"/>
        <v>0</v>
      </c>
      <c r="V706" s="42" t="str">
        <f t="shared" si="43"/>
        <v/>
      </c>
      <c r="X706" s="43" t="str">
        <f>API!M706&amp;" "&amp;API!V706</f>
        <v xml:space="preserve"> </v>
      </c>
      <c r="Y706" s="43">
        <f>API!AC706</f>
        <v>0</v>
      </c>
    </row>
    <row r="707" spans="1:25">
      <c r="A707" s="32" t="str">
        <f>IF([1]FINAL!A707=0,"",[1]FINAL!A707)</f>
        <v/>
      </c>
      <c r="B707" s="32" t="str">
        <f>IF([1]FINAL!B707=0,"",[1]FINAL!B707)</f>
        <v/>
      </c>
      <c r="C707" s="32" t="str">
        <f>IF([1]FINAL!C707=0,"",[1]FINAL!C707)</f>
        <v/>
      </c>
      <c r="D707" s="32" t="str">
        <f>IF([1]FINAL!D707=0,"",[1]FINAL!D707)</f>
        <v/>
      </c>
      <c r="E707" s="43">
        <f>[1]FINAL!M707</f>
        <v>0</v>
      </c>
      <c r="F707" s="44" t="str">
        <f>IFERROR(VLOOKUP($E707,Table2!$B$1:$C$21,MATCH("MP",Table2!$B$1:$C$1,0),0),"")</f>
        <v/>
      </c>
      <c r="G707" s="33">
        <f>IFERROR(VLOOKUP(A707,PlayingTime!$B$1:$Z$999,MATCH("Min",PlayingTime!$B$2:$Z$2,0),0),0)</f>
        <v>0</v>
      </c>
      <c r="H707" s="33">
        <f>IFERROR(VLOOKUP(B707,PlayingTime!$B$1:$Z$999,MATCH("Min",PlayingTime!$B$2:$Z$2,0),0),0)</f>
        <v>0</v>
      </c>
      <c r="I707" s="33">
        <f>IFERROR(VLOOKUP(C707,PlayingTime!$B$1:$Z$999,MATCH("Min",PlayingTime!$B$2:$Z$2,0),0),0)</f>
        <v>0</v>
      </c>
      <c r="J707" s="33">
        <f>IFERROR(VLOOKUP(D707,PlayingTime!$B$1:$Z$999,MATCH("Min",PlayingTime!$B$2:$Z$2,0),0),0)</f>
        <v>0</v>
      </c>
      <c r="K707" s="38">
        <f t="shared" ref="K707:K770" si="44">G707+H707+I707+J707</f>
        <v>0</v>
      </c>
      <c r="L707" s="32">
        <f>IFERROR(VLOOKUP(A707,PlayerStats!$B$1:$Z$999,MATCH("xG",PlayerStats!$B$2:$Z$2,0),0),0)</f>
        <v>0</v>
      </c>
      <c r="M707" s="32">
        <f>IFERROR(VLOOKUP(B707,PlayerStats!$B$1:$Z$999,MATCH("xG",PlayerStats!$B$2:$Z$2,0),0),0)</f>
        <v>0</v>
      </c>
      <c r="N707" s="32">
        <f>IFERROR(VLOOKUP(C707,PlayerStats!$B$1:$Z$999,MATCH("xG",PlayerStats!$B$2:$Z$2,0),0),0)</f>
        <v>0</v>
      </c>
      <c r="O707" s="32">
        <f>IFERROR(VLOOKUP(D707,PlayerStats!$B$1:$Z$999,MATCH("xG",PlayerStats!$B$2:$Z$2,0),0),0)</f>
        <v>0</v>
      </c>
      <c r="P707" s="40">
        <f t="shared" ref="P707:P770" si="45">L707+M707+N707+O707</f>
        <v>0</v>
      </c>
      <c r="Q707" s="32">
        <f>IFERROR(VLOOKUP(A707,PlayerStats!$B$1:$Z$999,MATCH("xAG",PlayerStats!$B$2:$Z$2,0),0),0)</f>
        <v>0</v>
      </c>
      <c r="R707" s="32">
        <f>IFERROR(VLOOKUP(B707,PlayerStats!$B$1:$Z$999,MATCH("xAG",PlayerStats!$B$2:$Z$2,0),0),0)</f>
        <v>0</v>
      </c>
      <c r="S707" s="32">
        <f>IFERROR(VLOOKUP(C707,PlayerStats!$B$1:$Z$999,MATCH("xAG",PlayerStats!$B$2:$Z$2,0),0),0)</f>
        <v>0</v>
      </c>
      <c r="T707" s="32">
        <f>IFERROR(VLOOKUP(D707,PlayerStats!$B$1:$Z$999,MATCH("xAG",PlayerStats!$B$2:$Z$2,0),0),0)</f>
        <v>0</v>
      </c>
      <c r="U707" s="40">
        <f t="shared" ref="U707:U770" si="46">Q707+R707+S707+T707</f>
        <v>0</v>
      </c>
      <c r="V707" s="42" t="str">
        <f t="shared" ref="V707:V770" si="47">IFERROR(VLOOKUP(A707,$X$1:$Y$1000,MATCH("total_points",$X$1:$Y$1,0),0),"")</f>
        <v/>
      </c>
      <c r="X707" s="43" t="str">
        <f>API!M707&amp;" "&amp;API!V707</f>
        <v xml:space="preserve"> </v>
      </c>
      <c r="Y707" s="43">
        <f>API!AC707</f>
        <v>0</v>
      </c>
    </row>
    <row r="708" spans="1:25">
      <c r="A708" s="32" t="str">
        <f>IF([1]FINAL!A708=0,"",[1]FINAL!A708)</f>
        <v/>
      </c>
      <c r="B708" s="32" t="str">
        <f>IF([1]FINAL!B708=0,"",[1]FINAL!B708)</f>
        <v/>
      </c>
      <c r="C708" s="32" t="str">
        <f>IF([1]FINAL!C708=0,"",[1]FINAL!C708)</f>
        <v/>
      </c>
      <c r="D708" s="32" t="str">
        <f>IF([1]FINAL!D708=0,"",[1]FINAL!D708)</f>
        <v/>
      </c>
      <c r="E708" s="43">
        <f>[1]FINAL!M708</f>
        <v>0</v>
      </c>
      <c r="F708" s="44" t="str">
        <f>IFERROR(VLOOKUP($E708,Table2!$B$1:$C$21,MATCH("MP",Table2!$B$1:$C$1,0),0),"")</f>
        <v/>
      </c>
      <c r="G708" s="33">
        <f>IFERROR(VLOOKUP(A708,PlayingTime!$B$1:$Z$999,MATCH("Min",PlayingTime!$B$2:$Z$2,0),0),0)</f>
        <v>0</v>
      </c>
      <c r="H708" s="33">
        <f>IFERROR(VLOOKUP(B708,PlayingTime!$B$1:$Z$999,MATCH("Min",PlayingTime!$B$2:$Z$2,0),0),0)</f>
        <v>0</v>
      </c>
      <c r="I708" s="33">
        <f>IFERROR(VLOOKUP(C708,PlayingTime!$B$1:$Z$999,MATCH("Min",PlayingTime!$B$2:$Z$2,0),0),0)</f>
        <v>0</v>
      </c>
      <c r="J708" s="33">
        <f>IFERROR(VLOOKUP(D708,PlayingTime!$B$1:$Z$999,MATCH("Min",PlayingTime!$B$2:$Z$2,0),0),0)</f>
        <v>0</v>
      </c>
      <c r="K708" s="38">
        <f t="shared" si="44"/>
        <v>0</v>
      </c>
      <c r="L708" s="32">
        <f>IFERROR(VLOOKUP(A708,PlayerStats!$B$1:$Z$999,MATCH("xG",PlayerStats!$B$2:$Z$2,0),0),0)</f>
        <v>0</v>
      </c>
      <c r="M708" s="32">
        <f>IFERROR(VLOOKUP(B708,PlayerStats!$B$1:$Z$999,MATCH("xG",PlayerStats!$B$2:$Z$2,0),0),0)</f>
        <v>0</v>
      </c>
      <c r="N708" s="32">
        <f>IFERROR(VLOOKUP(C708,PlayerStats!$B$1:$Z$999,MATCH("xG",PlayerStats!$B$2:$Z$2,0),0),0)</f>
        <v>0</v>
      </c>
      <c r="O708" s="32">
        <f>IFERROR(VLOOKUP(D708,PlayerStats!$B$1:$Z$999,MATCH("xG",PlayerStats!$B$2:$Z$2,0),0),0)</f>
        <v>0</v>
      </c>
      <c r="P708" s="40">
        <f t="shared" si="45"/>
        <v>0</v>
      </c>
      <c r="Q708" s="32">
        <f>IFERROR(VLOOKUP(A708,PlayerStats!$B$1:$Z$999,MATCH("xAG",PlayerStats!$B$2:$Z$2,0),0),0)</f>
        <v>0</v>
      </c>
      <c r="R708" s="32">
        <f>IFERROR(VLOOKUP(B708,PlayerStats!$B$1:$Z$999,MATCH("xAG",PlayerStats!$B$2:$Z$2,0),0),0)</f>
        <v>0</v>
      </c>
      <c r="S708" s="32">
        <f>IFERROR(VLOOKUP(C708,PlayerStats!$B$1:$Z$999,MATCH("xAG",PlayerStats!$B$2:$Z$2,0),0),0)</f>
        <v>0</v>
      </c>
      <c r="T708" s="32">
        <f>IFERROR(VLOOKUP(D708,PlayerStats!$B$1:$Z$999,MATCH("xAG",PlayerStats!$B$2:$Z$2,0),0),0)</f>
        <v>0</v>
      </c>
      <c r="U708" s="40">
        <f t="shared" si="46"/>
        <v>0</v>
      </c>
      <c r="V708" s="42" t="str">
        <f t="shared" si="47"/>
        <v/>
      </c>
      <c r="X708" s="43" t="str">
        <f>API!M708&amp;" "&amp;API!V708</f>
        <v xml:space="preserve"> </v>
      </c>
      <c r="Y708" s="43">
        <f>API!AC708</f>
        <v>0</v>
      </c>
    </row>
    <row r="709" spans="1:25">
      <c r="A709" s="32" t="str">
        <f>IF([1]FINAL!A709=0,"",[1]FINAL!A709)</f>
        <v/>
      </c>
      <c r="B709" s="32" t="str">
        <f>IF([1]FINAL!B709=0,"",[1]FINAL!B709)</f>
        <v/>
      </c>
      <c r="C709" s="32" t="str">
        <f>IF([1]FINAL!C709=0,"",[1]FINAL!C709)</f>
        <v/>
      </c>
      <c r="D709" s="32" t="str">
        <f>IF([1]FINAL!D709=0,"",[1]FINAL!D709)</f>
        <v/>
      </c>
      <c r="E709" s="43">
        <f>[1]FINAL!M709</f>
        <v>0</v>
      </c>
      <c r="F709" s="44" t="str">
        <f>IFERROR(VLOOKUP($E709,Table2!$B$1:$C$21,MATCH("MP",Table2!$B$1:$C$1,0),0),"")</f>
        <v/>
      </c>
      <c r="G709" s="33">
        <f>IFERROR(VLOOKUP(A709,PlayingTime!$B$1:$Z$999,MATCH("Min",PlayingTime!$B$2:$Z$2,0),0),0)</f>
        <v>0</v>
      </c>
      <c r="H709" s="33">
        <f>IFERROR(VLOOKUP(B709,PlayingTime!$B$1:$Z$999,MATCH("Min",PlayingTime!$B$2:$Z$2,0),0),0)</f>
        <v>0</v>
      </c>
      <c r="I709" s="33">
        <f>IFERROR(VLOOKUP(C709,PlayingTime!$B$1:$Z$999,MATCH("Min",PlayingTime!$B$2:$Z$2,0),0),0)</f>
        <v>0</v>
      </c>
      <c r="J709" s="33">
        <f>IFERROR(VLOOKUP(D709,PlayingTime!$B$1:$Z$999,MATCH("Min",PlayingTime!$B$2:$Z$2,0),0),0)</f>
        <v>0</v>
      </c>
      <c r="K709" s="38">
        <f t="shared" si="44"/>
        <v>0</v>
      </c>
      <c r="L709" s="32">
        <f>IFERROR(VLOOKUP(A709,PlayerStats!$B$1:$Z$999,MATCH("xG",PlayerStats!$B$2:$Z$2,0),0),0)</f>
        <v>0</v>
      </c>
      <c r="M709" s="32">
        <f>IFERROR(VLOOKUP(B709,PlayerStats!$B$1:$Z$999,MATCH("xG",PlayerStats!$B$2:$Z$2,0),0),0)</f>
        <v>0</v>
      </c>
      <c r="N709" s="32">
        <f>IFERROR(VLOOKUP(C709,PlayerStats!$B$1:$Z$999,MATCH("xG",PlayerStats!$B$2:$Z$2,0),0),0)</f>
        <v>0</v>
      </c>
      <c r="O709" s="32">
        <f>IFERROR(VLOOKUP(D709,PlayerStats!$B$1:$Z$999,MATCH("xG",PlayerStats!$B$2:$Z$2,0),0),0)</f>
        <v>0</v>
      </c>
      <c r="P709" s="40">
        <f t="shared" si="45"/>
        <v>0</v>
      </c>
      <c r="Q709" s="32">
        <f>IFERROR(VLOOKUP(A709,PlayerStats!$B$1:$Z$999,MATCH("xAG",PlayerStats!$B$2:$Z$2,0),0),0)</f>
        <v>0</v>
      </c>
      <c r="R709" s="32">
        <f>IFERROR(VLOOKUP(B709,PlayerStats!$B$1:$Z$999,MATCH("xAG",PlayerStats!$B$2:$Z$2,0),0),0)</f>
        <v>0</v>
      </c>
      <c r="S709" s="32">
        <f>IFERROR(VLOOKUP(C709,PlayerStats!$B$1:$Z$999,MATCH("xAG",PlayerStats!$B$2:$Z$2,0),0),0)</f>
        <v>0</v>
      </c>
      <c r="T709" s="32">
        <f>IFERROR(VLOOKUP(D709,PlayerStats!$B$1:$Z$999,MATCH("xAG",PlayerStats!$B$2:$Z$2,0),0),0)</f>
        <v>0</v>
      </c>
      <c r="U709" s="40">
        <f t="shared" si="46"/>
        <v>0</v>
      </c>
      <c r="V709" s="42" t="str">
        <f t="shared" si="47"/>
        <v/>
      </c>
      <c r="X709" s="43" t="str">
        <f>API!M709&amp;" "&amp;API!V709</f>
        <v xml:space="preserve"> </v>
      </c>
      <c r="Y709" s="43">
        <f>API!AC709</f>
        <v>0</v>
      </c>
    </row>
    <row r="710" spans="1:25">
      <c r="A710" s="32" t="str">
        <f>IF([1]FINAL!A710=0,"",[1]FINAL!A710)</f>
        <v/>
      </c>
      <c r="B710" s="32" t="str">
        <f>IF([1]FINAL!B710=0,"",[1]FINAL!B710)</f>
        <v/>
      </c>
      <c r="C710" s="32" t="str">
        <f>IF([1]FINAL!C710=0,"",[1]FINAL!C710)</f>
        <v/>
      </c>
      <c r="D710" s="32" t="str">
        <f>IF([1]FINAL!D710=0,"",[1]FINAL!D710)</f>
        <v/>
      </c>
      <c r="E710" s="43">
        <f>[1]FINAL!M710</f>
        <v>0</v>
      </c>
      <c r="F710" s="44" t="str">
        <f>IFERROR(VLOOKUP($E710,Table2!$B$1:$C$21,MATCH("MP",Table2!$B$1:$C$1,0),0),"")</f>
        <v/>
      </c>
      <c r="G710" s="33">
        <f>IFERROR(VLOOKUP(A710,PlayingTime!$B$1:$Z$999,MATCH("Min",PlayingTime!$B$2:$Z$2,0),0),0)</f>
        <v>0</v>
      </c>
      <c r="H710" s="33">
        <f>IFERROR(VLOOKUP(B710,PlayingTime!$B$1:$Z$999,MATCH("Min",PlayingTime!$B$2:$Z$2,0),0),0)</f>
        <v>0</v>
      </c>
      <c r="I710" s="33">
        <f>IFERROR(VLOOKUP(C710,PlayingTime!$B$1:$Z$999,MATCH("Min",PlayingTime!$B$2:$Z$2,0),0),0)</f>
        <v>0</v>
      </c>
      <c r="J710" s="33">
        <f>IFERROR(VLOOKUP(D710,PlayingTime!$B$1:$Z$999,MATCH("Min",PlayingTime!$B$2:$Z$2,0),0),0)</f>
        <v>0</v>
      </c>
      <c r="K710" s="38">
        <f t="shared" si="44"/>
        <v>0</v>
      </c>
      <c r="L710" s="32">
        <f>IFERROR(VLOOKUP(A710,PlayerStats!$B$1:$Z$999,MATCH("xG",PlayerStats!$B$2:$Z$2,0),0),0)</f>
        <v>0</v>
      </c>
      <c r="M710" s="32">
        <f>IFERROR(VLOOKUP(B710,PlayerStats!$B$1:$Z$999,MATCH("xG",PlayerStats!$B$2:$Z$2,0),0),0)</f>
        <v>0</v>
      </c>
      <c r="N710" s="32">
        <f>IFERROR(VLOOKUP(C710,PlayerStats!$B$1:$Z$999,MATCH("xG",PlayerStats!$B$2:$Z$2,0),0),0)</f>
        <v>0</v>
      </c>
      <c r="O710" s="32">
        <f>IFERROR(VLOOKUP(D710,PlayerStats!$B$1:$Z$999,MATCH("xG",PlayerStats!$B$2:$Z$2,0),0),0)</f>
        <v>0</v>
      </c>
      <c r="P710" s="40">
        <f t="shared" si="45"/>
        <v>0</v>
      </c>
      <c r="Q710" s="32">
        <f>IFERROR(VLOOKUP(A710,PlayerStats!$B$1:$Z$999,MATCH("xAG",PlayerStats!$B$2:$Z$2,0),0),0)</f>
        <v>0</v>
      </c>
      <c r="R710" s="32">
        <f>IFERROR(VLOOKUP(B710,PlayerStats!$B$1:$Z$999,MATCH("xAG",PlayerStats!$B$2:$Z$2,0),0),0)</f>
        <v>0</v>
      </c>
      <c r="S710" s="32">
        <f>IFERROR(VLOOKUP(C710,PlayerStats!$B$1:$Z$999,MATCH("xAG",PlayerStats!$B$2:$Z$2,0),0),0)</f>
        <v>0</v>
      </c>
      <c r="T710" s="32">
        <f>IFERROR(VLOOKUP(D710,PlayerStats!$B$1:$Z$999,MATCH("xAG",PlayerStats!$B$2:$Z$2,0),0),0)</f>
        <v>0</v>
      </c>
      <c r="U710" s="40">
        <f t="shared" si="46"/>
        <v>0</v>
      </c>
      <c r="V710" s="42" t="str">
        <f t="shared" si="47"/>
        <v/>
      </c>
      <c r="X710" s="43" t="str">
        <f>API!M710&amp;" "&amp;API!V710</f>
        <v xml:space="preserve"> </v>
      </c>
      <c r="Y710" s="43">
        <f>API!AC710</f>
        <v>0</v>
      </c>
    </row>
    <row r="711" spans="1:25">
      <c r="A711" s="32" t="str">
        <f>IF([1]FINAL!A711=0,"",[1]FINAL!A711)</f>
        <v/>
      </c>
      <c r="B711" s="32" t="str">
        <f>IF([1]FINAL!B711=0,"",[1]FINAL!B711)</f>
        <v/>
      </c>
      <c r="C711" s="32" t="str">
        <f>IF([1]FINAL!C711=0,"",[1]FINAL!C711)</f>
        <v/>
      </c>
      <c r="D711" s="32" t="str">
        <f>IF([1]FINAL!D711=0,"",[1]FINAL!D711)</f>
        <v/>
      </c>
      <c r="E711" s="43">
        <f>[1]FINAL!M711</f>
        <v>0</v>
      </c>
      <c r="F711" s="44" t="str">
        <f>IFERROR(VLOOKUP($E711,Table2!$B$1:$C$21,MATCH("MP",Table2!$B$1:$C$1,0),0),"")</f>
        <v/>
      </c>
      <c r="G711" s="33">
        <f>IFERROR(VLOOKUP(A711,PlayingTime!$B$1:$Z$999,MATCH("Min",PlayingTime!$B$2:$Z$2,0),0),0)</f>
        <v>0</v>
      </c>
      <c r="H711" s="33">
        <f>IFERROR(VLOOKUP(B711,PlayingTime!$B$1:$Z$999,MATCH("Min",PlayingTime!$B$2:$Z$2,0),0),0)</f>
        <v>0</v>
      </c>
      <c r="I711" s="33">
        <f>IFERROR(VLOOKUP(C711,PlayingTime!$B$1:$Z$999,MATCH("Min",PlayingTime!$B$2:$Z$2,0),0),0)</f>
        <v>0</v>
      </c>
      <c r="J711" s="33">
        <f>IFERROR(VLOOKUP(D711,PlayingTime!$B$1:$Z$999,MATCH("Min",PlayingTime!$B$2:$Z$2,0),0),0)</f>
        <v>0</v>
      </c>
      <c r="K711" s="38">
        <f t="shared" si="44"/>
        <v>0</v>
      </c>
      <c r="L711" s="32">
        <f>IFERROR(VLOOKUP(A711,PlayerStats!$B$1:$Z$999,MATCH("xG",PlayerStats!$B$2:$Z$2,0),0),0)</f>
        <v>0</v>
      </c>
      <c r="M711" s="32">
        <f>IFERROR(VLOOKUP(B711,PlayerStats!$B$1:$Z$999,MATCH("xG",PlayerStats!$B$2:$Z$2,0),0),0)</f>
        <v>0</v>
      </c>
      <c r="N711" s="32">
        <f>IFERROR(VLOOKUP(C711,PlayerStats!$B$1:$Z$999,MATCH("xG",PlayerStats!$B$2:$Z$2,0),0),0)</f>
        <v>0</v>
      </c>
      <c r="O711" s="32">
        <f>IFERROR(VLOOKUP(D711,PlayerStats!$B$1:$Z$999,MATCH("xG",PlayerStats!$B$2:$Z$2,0),0),0)</f>
        <v>0</v>
      </c>
      <c r="P711" s="40">
        <f t="shared" si="45"/>
        <v>0</v>
      </c>
      <c r="Q711" s="32">
        <f>IFERROR(VLOOKUP(A711,PlayerStats!$B$1:$Z$999,MATCH("xAG",PlayerStats!$B$2:$Z$2,0),0),0)</f>
        <v>0</v>
      </c>
      <c r="R711" s="32">
        <f>IFERROR(VLOOKUP(B711,PlayerStats!$B$1:$Z$999,MATCH("xAG",PlayerStats!$B$2:$Z$2,0),0),0)</f>
        <v>0</v>
      </c>
      <c r="S711" s="32">
        <f>IFERROR(VLOOKUP(C711,PlayerStats!$B$1:$Z$999,MATCH("xAG",PlayerStats!$B$2:$Z$2,0),0),0)</f>
        <v>0</v>
      </c>
      <c r="T711" s="32">
        <f>IFERROR(VLOOKUP(D711,PlayerStats!$B$1:$Z$999,MATCH("xAG",PlayerStats!$B$2:$Z$2,0),0),0)</f>
        <v>0</v>
      </c>
      <c r="U711" s="40">
        <f t="shared" si="46"/>
        <v>0</v>
      </c>
      <c r="V711" s="42" t="str">
        <f t="shared" si="47"/>
        <v/>
      </c>
      <c r="X711" s="43" t="str">
        <f>API!M711&amp;" "&amp;API!V711</f>
        <v xml:space="preserve"> </v>
      </c>
      <c r="Y711" s="43">
        <f>API!AC711</f>
        <v>0</v>
      </c>
    </row>
    <row r="712" spans="1:25">
      <c r="A712" s="32" t="str">
        <f>IF([1]FINAL!A712=0,"",[1]FINAL!A712)</f>
        <v/>
      </c>
      <c r="B712" s="32" t="str">
        <f>IF([1]FINAL!B712=0,"",[1]FINAL!B712)</f>
        <v/>
      </c>
      <c r="C712" s="32" t="str">
        <f>IF([1]FINAL!C712=0,"",[1]FINAL!C712)</f>
        <v/>
      </c>
      <c r="D712" s="32" t="str">
        <f>IF([1]FINAL!D712=0,"",[1]FINAL!D712)</f>
        <v/>
      </c>
      <c r="E712" s="43">
        <f>[1]FINAL!M712</f>
        <v>0</v>
      </c>
      <c r="F712" s="44" t="str">
        <f>IFERROR(VLOOKUP($E712,Table2!$B$1:$C$21,MATCH("MP",Table2!$B$1:$C$1,0),0),"")</f>
        <v/>
      </c>
      <c r="G712" s="33">
        <f>IFERROR(VLOOKUP(A712,PlayingTime!$B$1:$Z$999,MATCH("Min",PlayingTime!$B$2:$Z$2,0),0),0)</f>
        <v>0</v>
      </c>
      <c r="H712" s="33">
        <f>IFERROR(VLOOKUP(B712,PlayingTime!$B$1:$Z$999,MATCH("Min",PlayingTime!$B$2:$Z$2,0),0),0)</f>
        <v>0</v>
      </c>
      <c r="I712" s="33">
        <f>IFERROR(VLOOKUP(C712,PlayingTime!$B$1:$Z$999,MATCH("Min",PlayingTime!$B$2:$Z$2,0),0),0)</f>
        <v>0</v>
      </c>
      <c r="J712" s="33">
        <f>IFERROR(VLOOKUP(D712,PlayingTime!$B$1:$Z$999,MATCH("Min",PlayingTime!$B$2:$Z$2,0),0),0)</f>
        <v>0</v>
      </c>
      <c r="K712" s="38">
        <f t="shared" si="44"/>
        <v>0</v>
      </c>
      <c r="L712" s="32">
        <f>IFERROR(VLOOKUP(A712,PlayerStats!$B$1:$Z$999,MATCH("xG",PlayerStats!$B$2:$Z$2,0),0),0)</f>
        <v>0</v>
      </c>
      <c r="M712" s="32">
        <f>IFERROR(VLOOKUP(B712,PlayerStats!$B$1:$Z$999,MATCH("xG",PlayerStats!$B$2:$Z$2,0),0),0)</f>
        <v>0</v>
      </c>
      <c r="N712" s="32">
        <f>IFERROR(VLOOKUP(C712,PlayerStats!$B$1:$Z$999,MATCH("xG",PlayerStats!$B$2:$Z$2,0),0),0)</f>
        <v>0</v>
      </c>
      <c r="O712" s="32">
        <f>IFERROR(VLOOKUP(D712,PlayerStats!$B$1:$Z$999,MATCH("xG",PlayerStats!$B$2:$Z$2,0),0),0)</f>
        <v>0</v>
      </c>
      <c r="P712" s="40">
        <f t="shared" si="45"/>
        <v>0</v>
      </c>
      <c r="Q712" s="32">
        <f>IFERROR(VLOOKUP(A712,PlayerStats!$B$1:$Z$999,MATCH("xAG",PlayerStats!$B$2:$Z$2,0),0),0)</f>
        <v>0</v>
      </c>
      <c r="R712" s="32">
        <f>IFERROR(VLOOKUP(B712,PlayerStats!$B$1:$Z$999,MATCH("xAG",PlayerStats!$B$2:$Z$2,0),0),0)</f>
        <v>0</v>
      </c>
      <c r="S712" s="32">
        <f>IFERROR(VLOOKUP(C712,PlayerStats!$B$1:$Z$999,MATCH("xAG",PlayerStats!$B$2:$Z$2,0),0),0)</f>
        <v>0</v>
      </c>
      <c r="T712" s="32">
        <f>IFERROR(VLOOKUP(D712,PlayerStats!$B$1:$Z$999,MATCH("xAG",PlayerStats!$B$2:$Z$2,0),0),0)</f>
        <v>0</v>
      </c>
      <c r="U712" s="40">
        <f t="shared" si="46"/>
        <v>0</v>
      </c>
      <c r="V712" s="42" t="str">
        <f t="shared" si="47"/>
        <v/>
      </c>
      <c r="X712" s="43" t="str">
        <f>API!M712&amp;" "&amp;API!V712</f>
        <v xml:space="preserve"> </v>
      </c>
      <c r="Y712" s="43">
        <f>API!AC712</f>
        <v>0</v>
      </c>
    </row>
    <row r="713" spans="1:25">
      <c r="A713" s="32" t="str">
        <f>IF([1]FINAL!A713=0,"",[1]FINAL!A713)</f>
        <v/>
      </c>
      <c r="B713" s="32" t="str">
        <f>IF([1]FINAL!B713=0,"",[1]FINAL!B713)</f>
        <v/>
      </c>
      <c r="C713" s="32" t="str">
        <f>IF([1]FINAL!C713=0,"",[1]FINAL!C713)</f>
        <v/>
      </c>
      <c r="D713" s="32" t="str">
        <f>IF([1]FINAL!D713=0,"",[1]FINAL!D713)</f>
        <v/>
      </c>
      <c r="E713" s="43">
        <f>[1]FINAL!M713</f>
        <v>0</v>
      </c>
      <c r="F713" s="44" t="str">
        <f>IFERROR(VLOOKUP($E713,Table2!$B$1:$C$21,MATCH("MP",Table2!$B$1:$C$1,0),0),"")</f>
        <v/>
      </c>
      <c r="G713" s="33">
        <f>IFERROR(VLOOKUP(A713,PlayingTime!$B$1:$Z$999,MATCH("Min",PlayingTime!$B$2:$Z$2,0),0),0)</f>
        <v>0</v>
      </c>
      <c r="H713" s="33">
        <f>IFERROR(VLOOKUP(B713,PlayingTime!$B$1:$Z$999,MATCH("Min",PlayingTime!$B$2:$Z$2,0),0),0)</f>
        <v>0</v>
      </c>
      <c r="I713" s="33">
        <f>IFERROR(VLOOKUP(C713,PlayingTime!$B$1:$Z$999,MATCH("Min",PlayingTime!$B$2:$Z$2,0),0),0)</f>
        <v>0</v>
      </c>
      <c r="J713" s="33">
        <f>IFERROR(VLOOKUP(D713,PlayingTime!$B$1:$Z$999,MATCH("Min",PlayingTime!$B$2:$Z$2,0),0),0)</f>
        <v>0</v>
      </c>
      <c r="K713" s="38">
        <f t="shared" si="44"/>
        <v>0</v>
      </c>
      <c r="L713" s="32">
        <f>IFERROR(VLOOKUP(A713,PlayerStats!$B$1:$Z$999,MATCH("xG",PlayerStats!$B$2:$Z$2,0),0),0)</f>
        <v>0</v>
      </c>
      <c r="M713" s="32">
        <f>IFERROR(VLOOKUP(B713,PlayerStats!$B$1:$Z$999,MATCH("xG",PlayerStats!$B$2:$Z$2,0),0),0)</f>
        <v>0</v>
      </c>
      <c r="N713" s="32">
        <f>IFERROR(VLOOKUP(C713,PlayerStats!$B$1:$Z$999,MATCH("xG",PlayerStats!$B$2:$Z$2,0),0),0)</f>
        <v>0</v>
      </c>
      <c r="O713" s="32">
        <f>IFERROR(VLOOKUP(D713,PlayerStats!$B$1:$Z$999,MATCH("xG",PlayerStats!$B$2:$Z$2,0),0),0)</f>
        <v>0</v>
      </c>
      <c r="P713" s="40">
        <f t="shared" si="45"/>
        <v>0</v>
      </c>
      <c r="Q713" s="32">
        <f>IFERROR(VLOOKUP(A713,PlayerStats!$B$1:$Z$999,MATCH("xAG",PlayerStats!$B$2:$Z$2,0),0),0)</f>
        <v>0</v>
      </c>
      <c r="R713" s="32">
        <f>IFERROR(VLOOKUP(B713,PlayerStats!$B$1:$Z$999,MATCH("xAG",PlayerStats!$B$2:$Z$2,0),0),0)</f>
        <v>0</v>
      </c>
      <c r="S713" s="32">
        <f>IFERROR(VLOOKUP(C713,PlayerStats!$B$1:$Z$999,MATCH("xAG",PlayerStats!$B$2:$Z$2,0),0),0)</f>
        <v>0</v>
      </c>
      <c r="T713" s="32">
        <f>IFERROR(VLOOKUP(D713,PlayerStats!$B$1:$Z$999,MATCH("xAG",PlayerStats!$B$2:$Z$2,0),0),0)</f>
        <v>0</v>
      </c>
      <c r="U713" s="40">
        <f t="shared" si="46"/>
        <v>0</v>
      </c>
      <c r="V713" s="42" t="str">
        <f t="shared" si="47"/>
        <v/>
      </c>
      <c r="X713" s="43" t="str">
        <f>API!M713&amp;" "&amp;API!V713</f>
        <v xml:space="preserve"> </v>
      </c>
      <c r="Y713" s="43">
        <f>API!AC713</f>
        <v>0</v>
      </c>
    </row>
    <row r="714" spans="1:25">
      <c r="A714" s="32" t="str">
        <f>IF([1]FINAL!A714=0,"",[1]FINAL!A714)</f>
        <v/>
      </c>
      <c r="B714" s="32" t="str">
        <f>IF([1]FINAL!B714=0,"",[1]FINAL!B714)</f>
        <v/>
      </c>
      <c r="C714" s="32" t="str">
        <f>IF([1]FINAL!C714=0,"",[1]FINAL!C714)</f>
        <v/>
      </c>
      <c r="D714" s="32" t="str">
        <f>IF([1]FINAL!D714=0,"",[1]FINAL!D714)</f>
        <v/>
      </c>
      <c r="E714" s="43">
        <f>[1]FINAL!M714</f>
        <v>0</v>
      </c>
      <c r="F714" s="44" t="str">
        <f>IFERROR(VLOOKUP($E714,Table2!$B$1:$C$21,MATCH("MP",Table2!$B$1:$C$1,0),0),"")</f>
        <v/>
      </c>
      <c r="G714" s="33">
        <f>IFERROR(VLOOKUP(A714,PlayingTime!$B$1:$Z$999,MATCH("Min",PlayingTime!$B$2:$Z$2,0),0),0)</f>
        <v>0</v>
      </c>
      <c r="H714" s="33">
        <f>IFERROR(VLOOKUP(B714,PlayingTime!$B$1:$Z$999,MATCH("Min",PlayingTime!$B$2:$Z$2,0),0),0)</f>
        <v>0</v>
      </c>
      <c r="I714" s="33">
        <f>IFERROR(VLOOKUP(C714,PlayingTime!$B$1:$Z$999,MATCH("Min",PlayingTime!$B$2:$Z$2,0),0),0)</f>
        <v>0</v>
      </c>
      <c r="J714" s="33">
        <f>IFERROR(VLOOKUP(D714,PlayingTime!$B$1:$Z$999,MATCH("Min",PlayingTime!$B$2:$Z$2,0),0),0)</f>
        <v>0</v>
      </c>
      <c r="K714" s="38">
        <f t="shared" si="44"/>
        <v>0</v>
      </c>
      <c r="L714" s="32">
        <f>IFERROR(VLOOKUP(A714,PlayerStats!$B$1:$Z$999,MATCH("xG",PlayerStats!$B$2:$Z$2,0),0),0)</f>
        <v>0</v>
      </c>
      <c r="M714" s="32">
        <f>IFERROR(VLOOKUP(B714,PlayerStats!$B$1:$Z$999,MATCH("xG",PlayerStats!$B$2:$Z$2,0),0),0)</f>
        <v>0</v>
      </c>
      <c r="N714" s="32">
        <f>IFERROR(VLOOKUP(C714,PlayerStats!$B$1:$Z$999,MATCH("xG",PlayerStats!$B$2:$Z$2,0),0),0)</f>
        <v>0</v>
      </c>
      <c r="O714" s="32">
        <f>IFERROR(VLOOKUP(D714,PlayerStats!$B$1:$Z$999,MATCH("xG",PlayerStats!$B$2:$Z$2,0),0),0)</f>
        <v>0</v>
      </c>
      <c r="P714" s="40">
        <f t="shared" si="45"/>
        <v>0</v>
      </c>
      <c r="Q714" s="32">
        <f>IFERROR(VLOOKUP(A714,PlayerStats!$B$1:$Z$999,MATCH("xAG",PlayerStats!$B$2:$Z$2,0),0),0)</f>
        <v>0</v>
      </c>
      <c r="R714" s="32">
        <f>IFERROR(VLOOKUP(B714,PlayerStats!$B$1:$Z$999,MATCH("xAG",PlayerStats!$B$2:$Z$2,0),0),0)</f>
        <v>0</v>
      </c>
      <c r="S714" s="32">
        <f>IFERROR(VLOOKUP(C714,PlayerStats!$B$1:$Z$999,MATCH("xAG",PlayerStats!$B$2:$Z$2,0),0),0)</f>
        <v>0</v>
      </c>
      <c r="T714" s="32">
        <f>IFERROR(VLOOKUP(D714,PlayerStats!$B$1:$Z$999,MATCH("xAG",PlayerStats!$B$2:$Z$2,0),0),0)</f>
        <v>0</v>
      </c>
      <c r="U714" s="40">
        <f t="shared" si="46"/>
        <v>0</v>
      </c>
      <c r="V714" s="42" t="str">
        <f t="shared" si="47"/>
        <v/>
      </c>
      <c r="X714" s="43" t="str">
        <f>API!M714&amp;" "&amp;API!V714</f>
        <v xml:space="preserve"> </v>
      </c>
      <c r="Y714" s="43">
        <f>API!AC714</f>
        <v>0</v>
      </c>
    </row>
    <row r="715" spans="1:25">
      <c r="A715" s="32" t="str">
        <f>IF([1]FINAL!A715=0,"",[1]FINAL!A715)</f>
        <v/>
      </c>
      <c r="B715" s="32" t="str">
        <f>IF([1]FINAL!B715=0,"",[1]FINAL!B715)</f>
        <v/>
      </c>
      <c r="C715" s="32" t="str">
        <f>IF([1]FINAL!C715=0,"",[1]FINAL!C715)</f>
        <v/>
      </c>
      <c r="D715" s="32" t="str">
        <f>IF([1]FINAL!D715=0,"",[1]FINAL!D715)</f>
        <v/>
      </c>
      <c r="E715" s="43">
        <f>[1]FINAL!M715</f>
        <v>0</v>
      </c>
      <c r="F715" s="44" t="str">
        <f>IFERROR(VLOOKUP($E715,Table2!$B$1:$C$21,MATCH("MP",Table2!$B$1:$C$1,0),0),"")</f>
        <v/>
      </c>
      <c r="G715" s="33">
        <f>IFERROR(VLOOKUP(A715,PlayingTime!$B$1:$Z$999,MATCH("Min",PlayingTime!$B$2:$Z$2,0),0),0)</f>
        <v>0</v>
      </c>
      <c r="H715" s="33">
        <f>IFERROR(VLOOKUP(B715,PlayingTime!$B$1:$Z$999,MATCH("Min",PlayingTime!$B$2:$Z$2,0),0),0)</f>
        <v>0</v>
      </c>
      <c r="I715" s="33">
        <f>IFERROR(VLOOKUP(C715,PlayingTime!$B$1:$Z$999,MATCH("Min",PlayingTime!$B$2:$Z$2,0),0),0)</f>
        <v>0</v>
      </c>
      <c r="J715" s="33">
        <f>IFERROR(VLOOKUP(D715,PlayingTime!$B$1:$Z$999,MATCH("Min",PlayingTime!$B$2:$Z$2,0),0),0)</f>
        <v>0</v>
      </c>
      <c r="K715" s="38">
        <f t="shared" si="44"/>
        <v>0</v>
      </c>
      <c r="L715" s="32">
        <f>IFERROR(VLOOKUP(A715,PlayerStats!$B$1:$Z$999,MATCH("xG",PlayerStats!$B$2:$Z$2,0),0),0)</f>
        <v>0</v>
      </c>
      <c r="M715" s="32">
        <f>IFERROR(VLOOKUP(B715,PlayerStats!$B$1:$Z$999,MATCH("xG",PlayerStats!$B$2:$Z$2,0),0),0)</f>
        <v>0</v>
      </c>
      <c r="N715" s="32">
        <f>IFERROR(VLOOKUP(C715,PlayerStats!$B$1:$Z$999,MATCH("xG",PlayerStats!$B$2:$Z$2,0),0),0)</f>
        <v>0</v>
      </c>
      <c r="O715" s="32">
        <f>IFERROR(VLOOKUP(D715,PlayerStats!$B$1:$Z$999,MATCH("xG",PlayerStats!$B$2:$Z$2,0),0),0)</f>
        <v>0</v>
      </c>
      <c r="P715" s="40">
        <f t="shared" si="45"/>
        <v>0</v>
      </c>
      <c r="Q715" s="32">
        <f>IFERROR(VLOOKUP(A715,PlayerStats!$B$1:$Z$999,MATCH("xAG",PlayerStats!$B$2:$Z$2,0),0),0)</f>
        <v>0</v>
      </c>
      <c r="R715" s="32">
        <f>IFERROR(VLOOKUP(B715,PlayerStats!$B$1:$Z$999,MATCH("xAG",PlayerStats!$B$2:$Z$2,0),0),0)</f>
        <v>0</v>
      </c>
      <c r="S715" s="32">
        <f>IFERROR(VLOOKUP(C715,PlayerStats!$B$1:$Z$999,MATCH("xAG",PlayerStats!$B$2:$Z$2,0),0),0)</f>
        <v>0</v>
      </c>
      <c r="T715" s="32">
        <f>IFERROR(VLOOKUP(D715,PlayerStats!$B$1:$Z$999,MATCH("xAG",PlayerStats!$B$2:$Z$2,0),0),0)</f>
        <v>0</v>
      </c>
      <c r="U715" s="40">
        <f t="shared" si="46"/>
        <v>0</v>
      </c>
      <c r="V715" s="42" t="str">
        <f t="shared" si="47"/>
        <v/>
      </c>
      <c r="X715" s="43" t="str">
        <f>API!M715&amp;" "&amp;API!V715</f>
        <v xml:space="preserve"> </v>
      </c>
      <c r="Y715" s="43">
        <f>API!AC715</f>
        <v>0</v>
      </c>
    </row>
    <row r="716" spans="1:25">
      <c r="A716" s="32" t="str">
        <f>IF([1]FINAL!A716=0,"",[1]FINAL!A716)</f>
        <v/>
      </c>
      <c r="B716" s="32" t="str">
        <f>IF([1]FINAL!B716=0,"",[1]FINAL!B716)</f>
        <v/>
      </c>
      <c r="C716" s="32" t="str">
        <f>IF([1]FINAL!C716=0,"",[1]FINAL!C716)</f>
        <v/>
      </c>
      <c r="D716" s="32" t="str">
        <f>IF([1]FINAL!D716=0,"",[1]FINAL!D716)</f>
        <v/>
      </c>
      <c r="E716" s="43">
        <f>[1]FINAL!M716</f>
        <v>0</v>
      </c>
      <c r="F716" s="44" t="str">
        <f>IFERROR(VLOOKUP($E716,Table2!$B$1:$C$21,MATCH("MP",Table2!$B$1:$C$1,0),0),"")</f>
        <v/>
      </c>
      <c r="G716" s="33">
        <f>IFERROR(VLOOKUP(A716,PlayingTime!$B$1:$Z$999,MATCH("Min",PlayingTime!$B$2:$Z$2,0),0),0)</f>
        <v>0</v>
      </c>
      <c r="H716" s="33">
        <f>IFERROR(VLOOKUP(B716,PlayingTime!$B$1:$Z$999,MATCH("Min",PlayingTime!$B$2:$Z$2,0),0),0)</f>
        <v>0</v>
      </c>
      <c r="I716" s="33">
        <f>IFERROR(VLOOKUP(C716,PlayingTime!$B$1:$Z$999,MATCH("Min",PlayingTime!$B$2:$Z$2,0),0),0)</f>
        <v>0</v>
      </c>
      <c r="J716" s="33">
        <f>IFERROR(VLOOKUP(D716,PlayingTime!$B$1:$Z$999,MATCH("Min",PlayingTime!$B$2:$Z$2,0),0),0)</f>
        <v>0</v>
      </c>
      <c r="K716" s="38">
        <f t="shared" si="44"/>
        <v>0</v>
      </c>
      <c r="L716" s="32">
        <f>IFERROR(VLOOKUP(A716,PlayerStats!$B$1:$Z$999,MATCH("xG",PlayerStats!$B$2:$Z$2,0),0),0)</f>
        <v>0</v>
      </c>
      <c r="M716" s="32">
        <f>IFERROR(VLOOKUP(B716,PlayerStats!$B$1:$Z$999,MATCH("xG",PlayerStats!$B$2:$Z$2,0),0),0)</f>
        <v>0</v>
      </c>
      <c r="N716" s="32">
        <f>IFERROR(VLOOKUP(C716,PlayerStats!$B$1:$Z$999,MATCH("xG",PlayerStats!$B$2:$Z$2,0),0),0)</f>
        <v>0</v>
      </c>
      <c r="O716" s="32">
        <f>IFERROR(VLOOKUP(D716,PlayerStats!$B$1:$Z$999,MATCH("xG",PlayerStats!$B$2:$Z$2,0),0),0)</f>
        <v>0</v>
      </c>
      <c r="P716" s="40">
        <f t="shared" si="45"/>
        <v>0</v>
      </c>
      <c r="Q716" s="32">
        <f>IFERROR(VLOOKUP(A716,PlayerStats!$B$1:$Z$999,MATCH("xAG",PlayerStats!$B$2:$Z$2,0),0),0)</f>
        <v>0</v>
      </c>
      <c r="R716" s="32">
        <f>IFERROR(VLOOKUP(B716,PlayerStats!$B$1:$Z$999,MATCH("xAG",PlayerStats!$B$2:$Z$2,0),0),0)</f>
        <v>0</v>
      </c>
      <c r="S716" s="32">
        <f>IFERROR(VLOOKUP(C716,PlayerStats!$B$1:$Z$999,MATCH("xAG",PlayerStats!$B$2:$Z$2,0),0),0)</f>
        <v>0</v>
      </c>
      <c r="T716" s="32">
        <f>IFERROR(VLOOKUP(D716,PlayerStats!$B$1:$Z$999,MATCH("xAG",PlayerStats!$B$2:$Z$2,0),0),0)</f>
        <v>0</v>
      </c>
      <c r="U716" s="40">
        <f t="shared" si="46"/>
        <v>0</v>
      </c>
      <c r="V716" s="42" t="str">
        <f t="shared" si="47"/>
        <v/>
      </c>
      <c r="X716" s="43" t="str">
        <f>API!M716&amp;" "&amp;API!V716</f>
        <v xml:space="preserve"> </v>
      </c>
      <c r="Y716" s="43">
        <f>API!AC716</f>
        <v>0</v>
      </c>
    </row>
    <row r="717" spans="1:25">
      <c r="A717" s="32" t="str">
        <f>IF([1]FINAL!A717=0,"",[1]FINAL!A717)</f>
        <v/>
      </c>
      <c r="B717" s="32" t="str">
        <f>IF([1]FINAL!B717=0,"",[1]FINAL!B717)</f>
        <v/>
      </c>
      <c r="C717" s="32" t="str">
        <f>IF([1]FINAL!C717=0,"",[1]FINAL!C717)</f>
        <v/>
      </c>
      <c r="D717" s="32" t="str">
        <f>IF([1]FINAL!D717=0,"",[1]FINAL!D717)</f>
        <v/>
      </c>
      <c r="E717" s="43">
        <f>[1]FINAL!M717</f>
        <v>0</v>
      </c>
      <c r="F717" s="44" t="str">
        <f>IFERROR(VLOOKUP($E717,Table2!$B$1:$C$21,MATCH("MP",Table2!$B$1:$C$1,0),0),"")</f>
        <v/>
      </c>
      <c r="G717" s="33">
        <f>IFERROR(VLOOKUP(A717,PlayingTime!$B$1:$Z$999,MATCH("Min",PlayingTime!$B$2:$Z$2,0),0),0)</f>
        <v>0</v>
      </c>
      <c r="H717" s="33">
        <f>IFERROR(VLOOKUP(B717,PlayingTime!$B$1:$Z$999,MATCH("Min",PlayingTime!$B$2:$Z$2,0),0),0)</f>
        <v>0</v>
      </c>
      <c r="I717" s="33">
        <f>IFERROR(VLOOKUP(C717,PlayingTime!$B$1:$Z$999,MATCH("Min",PlayingTime!$B$2:$Z$2,0),0),0)</f>
        <v>0</v>
      </c>
      <c r="J717" s="33">
        <f>IFERROR(VLOOKUP(D717,PlayingTime!$B$1:$Z$999,MATCH("Min",PlayingTime!$B$2:$Z$2,0),0),0)</f>
        <v>0</v>
      </c>
      <c r="K717" s="38">
        <f t="shared" si="44"/>
        <v>0</v>
      </c>
      <c r="L717" s="32">
        <f>IFERROR(VLOOKUP(A717,PlayerStats!$B$1:$Z$999,MATCH("xG",PlayerStats!$B$2:$Z$2,0),0),0)</f>
        <v>0</v>
      </c>
      <c r="M717" s="32">
        <f>IFERROR(VLOOKUP(B717,PlayerStats!$B$1:$Z$999,MATCH("xG",PlayerStats!$B$2:$Z$2,0),0),0)</f>
        <v>0</v>
      </c>
      <c r="N717" s="32">
        <f>IFERROR(VLOOKUP(C717,PlayerStats!$B$1:$Z$999,MATCH("xG",PlayerStats!$B$2:$Z$2,0),0),0)</f>
        <v>0</v>
      </c>
      <c r="O717" s="32">
        <f>IFERROR(VLOOKUP(D717,PlayerStats!$B$1:$Z$999,MATCH("xG",PlayerStats!$B$2:$Z$2,0),0),0)</f>
        <v>0</v>
      </c>
      <c r="P717" s="40">
        <f t="shared" si="45"/>
        <v>0</v>
      </c>
      <c r="Q717" s="32">
        <f>IFERROR(VLOOKUP(A717,PlayerStats!$B$1:$Z$999,MATCH("xAG",PlayerStats!$B$2:$Z$2,0),0),0)</f>
        <v>0</v>
      </c>
      <c r="R717" s="32">
        <f>IFERROR(VLOOKUP(B717,PlayerStats!$B$1:$Z$999,MATCH("xAG",PlayerStats!$B$2:$Z$2,0),0),0)</f>
        <v>0</v>
      </c>
      <c r="S717" s="32">
        <f>IFERROR(VLOOKUP(C717,PlayerStats!$B$1:$Z$999,MATCH("xAG",PlayerStats!$B$2:$Z$2,0),0),0)</f>
        <v>0</v>
      </c>
      <c r="T717" s="32">
        <f>IFERROR(VLOOKUP(D717,PlayerStats!$B$1:$Z$999,MATCH("xAG",PlayerStats!$B$2:$Z$2,0),0),0)</f>
        <v>0</v>
      </c>
      <c r="U717" s="40">
        <f t="shared" si="46"/>
        <v>0</v>
      </c>
      <c r="V717" s="42" t="str">
        <f t="shared" si="47"/>
        <v/>
      </c>
      <c r="X717" s="43" t="str">
        <f>API!M717&amp;" "&amp;API!V717</f>
        <v xml:space="preserve"> </v>
      </c>
      <c r="Y717" s="43">
        <f>API!AC717</f>
        <v>0</v>
      </c>
    </row>
    <row r="718" spans="1:25">
      <c r="A718" s="32" t="str">
        <f>IF([1]FINAL!A718=0,"",[1]FINAL!A718)</f>
        <v/>
      </c>
      <c r="B718" s="32" t="str">
        <f>IF([1]FINAL!B718=0,"",[1]FINAL!B718)</f>
        <v/>
      </c>
      <c r="C718" s="32" t="str">
        <f>IF([1]FINAL!C718=0,"",[1]FINAL!C718)</f>
        <v/>
      </c>
      <c r="D718" s="32" t="str">
        <f>IF([1]FINAL!D718=0,"",[1]FINAL!D718)</f>
        <v/>
      </c>
      <c r="E718" s="43">
        <f>[1]FINAL!M718</f>
        <v>0</v>
      </c>
      <c r="F718" s="44" t="str">
        <f>IFERROR(VLOOKUP($E718,Table2!$B$1:$C$21,MATCH("MP",Table2!$B$1:$C$1,0),0),"")</f>
        <v/>
      </c>
      <c r="G718" s="33">
        <f>IFERROR(VLOOKUP(A718,PlayingTime!$B$1:$Z$999,MATCH("Min",PlayingTime!$B$2:$Z$2,0),0),0)</f>
        <v>0</v>
      </c>
      <c r="H718" s="33">
        <f>IFERROR(VLOOKUP(B718,PlayingTime!$B$1:$Z$999,MATCH("Min",PlayingTime!$B$2:$Z$2,0),0),0)</f>
        <v>0</v>
      </c>
      <c r="I718" s="33">
        <f>IFERROR(VLOOKUP(C718,PlayingTime!$B$1:$Z$999,MATCH("Min",PlayingTime!$B$2:$Z$2,0),0),0)</f>
        <v>0</v>
      </c>
      <c r="J718" s="33">
        <f>IFERROR(VLOOKUP(D718,PlayingTime!$B$1:$Z$999,MATCH("Min",PlayingTime!$B$2:$Z$2,0),0),0)</f>
        <v>0</v>
      </c>
      <c r="K718" s="38">
        <f t="shared" si="44"/>
        <v>0</v>
      </c>
      <c r="L718" s="32">
        <f>IFERROR(VLOOKUP(A718,PlayerStats!$B$1:$Z$999,MATCH("xG",PlayerStats!$B$2:$Z$2,0),0),0)</f>
        <v>0</v>
      </c>
      <c r="M718" s="32">
        <f>IFERROR(VLOOKUP(B718,PlayerStats!$B$1:$Z$999,MATCH("xG",PlayerStats!$B$2:$Z$2,0),0),0)</f>
        <v>0</v>
      </c>
      <c r="N718" s="32">
        <f>IFERROR(VLOOKUP(C718,PlayerStats!$B$1:$Z$999,MATCH("xG",PlayerStats!$B$2:$Z$2,0),0),0)</f>
        <v>0</v>
      </c>
      <c r="O718" s="32">
        <f>IFERROR(VLOOKUP(D718,PlayerStats!$B$1:$Z$999,MATCH("xG",PlayerStats!$B$2:$Z$2,0),0),0)</f>
        <v>0</v>
      </c>
      <c r="P718" s="40">
        <f t="shared" si="45"/>
        <v>0</v>
      </c>
      <c r="Q718" s="32">
        <f>IFERROR(VLOOKUP(A718,PlayerStats!$B$1:$Z$999,MATCH("xAG",PlayerStats!$B$2:$Z$2,0),0),0)</f>
        <v>0</v>
      </c>
      <c r="R718" s="32">
        <f>IFERROR(VLOOKUP(B718,PlayerStats!$B$1:$Z$999,MATCH("xAG",PlayerStats!$B$2:$Z$2,0),0),0)</f>
        <v>0</v>
      </c>
      <c r="S718" s="32">
        <f>IFERROR(VLOOKUP(C718,PlayerStats!$B$1:$Z$999,MATCH("xAG",PlayerStats!$B$2:$Z$2,0),0),0)</f>
        <v>0</v>
      </c>
      <c r="T718" s="32">
        <f>IFERROR(VLOOKUP(D718,PlayerStats!$B$1:$Z$999,MATCH("xAG",PlayerStats!$B$2:$Z$2,0),0),0)</f>
        <v>0</v>
      </c>
      <c r="U718" s="40">
        <f t="shared" si="46"/>
        <v>0</v>
      </c>
      <c r="V718" s="42" t="str">
        <f t="shared" si="47"/>
        <v/>
      </c>
      <c r="X718" s="43" t="str">
        <f>API!M718&amp;" "&amp;API!V718</f>
        <v xml:space="preserve"> </v>
      </c>
      <c r="Y718" s="43">
        <f>API!AC718</f>
        <v>0</v>
      </c>
    </row>
    <row r="719" spans="1:25">
      <c r="A719" s="32" t="str">
        <f>IF([1]FINAL!A719=0,"",[1]FINAL!A719)</f>
        <v/>
      </c>
      <c r="B719" s="32" t="str">
        <f>IF([1]FINAL!B719=0,"",[1]FINAL!B719)</f>
        <v/>
      </c>
      <c r="C719" s="32" t="str">
        <f>IF([1]FINAL!C719=0,"",[1]FINAL!C719)</f>
        <v/>
      </c>
      <c r="D719" s="32" t="str">
        <f>IF([1]FINAL!D719=0,"",[1]FINAL!D719)</f>
        <v/>
      </c>
      <c r="E719" s="43">
        <f>[1]FINAL!M719</f>
        <v>0</v>
      </c>
      <c r="F719" s="44" t="str">
        <f>IFERROR(VLOOKUP($E719,Table2!$B$1:$C$21,MATCH("MP",Table2!$B$1:$C$1,0),0),"")</f>
        <v/>
      </c>
      <c r="G719" s="33">
        <f>IFERROR(VLOOKUP(A719,PlayingTime!$B$1:$Z$999,MATCH("Min",PlayingTime!$B$2:$Z$2,0),0),0)</f>
        <v>0</v>
      </c>
      <c r="H719" s="33">
        <f>IFERROR(VLOOKUP(B719,PlayingTime!$B$1:$Z$999,MATCH("Min",PlayingTime!$B$2:$Z$2,0),0),0)</f>
        <v>0</v>
      </c>
      <c r="I719" s="33">
        <f>IFERROR(VLOOKUP(C719,PlayingTime!$B$1:$Z$999,MATCH("Min",PlayingTime!$B$2:$Z$2,0),0),0)</f>
        <v>0</v>
      </c>
      <c r="J719" s="33">
        <f>IFERROR(VLOOKUP(D719,PlayingTime!$B$1:$Z$999,MATCH("Min",PlayingTime!$B$2:$Z$2,0),0),0)</f>
        <v>0</v>
      </c>
      <c r="K719" s="38">
        <f t="shared" si="44"/>
        <v>0</v>
      </c>
      <c r="L719" s="32">
        <f>IFERROR(VLOOKUP(A719,PlayerStats!$B$1:$Z$999,MATCH("xG",PlayerStats!$B$2:$Z$2,0),0),0)</f>
        <v>0</v>
      </c>
      <c r="M719" s="32">
        <f>IFERROR(VLOOKUP(B719,PlayerStats!$B$1:$Z$999,MATCH("xG",PlayerStats!$B$2:$Z$2,0),0),0)</f>
        <v>0</v>
      </c>
      <c r="N719" s="32">
        <f>IFERROR(VLOOKUP(C719,PlayerStats!$B$1:$Z$999,MATCH("xG",PlayerStats!$B$2:$Z$2,0),0),0)</f>
        <v>0</v>
      </c>
      <c r="O719" s="32">
        <f>IFERROR(VLOOKUP(D719,PlayerStats!$B$1:$Z$999,MATCH("xG",PlayerStats!$B$2:$Z$2,0),0),0)</f>
        <v>0</v>
      </c>
      <c r="P719" s="40">
        <f t="shared" si="45"/>
        <v>0</v>
      </c>
      <c r="Q719" s="32">
        <f>IFERROR(VLOOKUP(A719,PlayerStats!$B$1:$Z$999,MATCH("xAG",PlayerStats!$B$2:$Z$2,0),0),0)</f>
        <v>0</v>
      </c>
      <c r="R719" s="32">
        <f>IFERROR(VLOOKUP(B719,PlayerStats!$B$1:$Z$999,MATCH("xAG",PlayerStats!$B$2:$Z$2,0),0),0)</f>
        <v>0</v>
      </c>
      <c r="S719" s="32">
        <f>IFERROR(VLOOKUP(C719,PlayerStats!$B$1:$Z$999,MATCH("xAG",PlayerStats!$B$2:$Z$2,0),0),0)</f>
        <v>0</v>
      </c>
      <c r="T719" s="32">
        <f>IFERROR(VLOOKUP(D719,PlayerStats!$B$1:$Z$999,MATCH("xAG",PlayerStats!$B$2:$Z$2,0),0),0)</f>
        <v>0</v>
      </c>
      <c r="U719" s="40">
        <f t="shared" si="46"/>
        <v>0</v>
      </c>
      <c r="V719" s="42" t="str">
        <f t="shared" si="47"/>
        <v/>
      </c>
      <c r="X719" s="43" t="str">
        <f>API!M719&amp;" "&amp;API!V719</f>
        <v xml:space="preserve"> </v>
      </c>
      <c r="Y719" s="43">
        <f>API!AC719</f>
        <v>0</v>
      </c>
    </row>
    <row r="720" spans="1:25">
      <c r="A720" s="32" t="str">
        <f>IF([1]FINAL!A720=0,"",[1]FINAL!A720)</f>
        <v/>
      </c>
      <c r="B720" s="32" t="str">
        <f>IF([1]FINAL!B720=0,"",[1]FINAL!B720)</f>
        <v/>
      </c>
      <c r="C720" s="32" t="str">
        <f>IF([1]FINAL!C720=0,"",[1]FINAL!C720)</f>
        <v/>
      </c>
      <c r="D720" s="32" t="str">
        <f>IF([1]FINAL!D720=0,"",[1]FINAL!D720)</f>
        <v/>
      </c>
      <c r="E720" s="43">
        <f>[1]FINAL!M720</f>
        <v>0</v>
      </c>
      <c r="F720" s="44" t="str">
        <f>IFERROR(VLOOKUP($E720,Table2!$B$1:$C$21,MATCH("MP",Table2!$B$1:$C$1,0),0),"")</f>
        <v/>
      </c>
      <c r="G720" s="33">
        <f>IFERROR(VLOOKUP(A720,PlayingTime!$B$1:$Z$999,MATCH("Min",PlayingTime!$B$2:$Z$2,0),0),0)</f>
        <v>0</v>
      </c>
      <c r="H720" s="33">
        <f>IFERROR(VLOOKUP(B720,PlayingTime!$B$1:$Z$999,MATCH("Min",PlayingTime!$B$2:$Z$2,0),0),0)</f>
        <v>0</v>
      </c>
      <c r="I720" s="33">
        <f>IFERROR(VLOOKUP(C720,PlayingTime!$B$1:$Z$999,MATCH("Min",PlayingTime!$B$2:$Z$2,0),0),0)</f>
        <v>0</v>
      </c>
      <c r="J720" s="33">
        <f>IFERROR(VLOOKUP(D720,PlayingTime!$B$1:$Z$999,MATCH("Min",PlayingTime!$B$2:$Z$2,0),0),0)</f>
        <v>0</v>
      </c>
      <c r="K720" s="38">
        <f t="shared" si="44"/>
        <v>0</v>
      </c>
      <c r="L720" s="32">
        <f>IFERROR(VLOOKUP(A720,PlayerStats!$B$1:$Z$999,MATCH("xG",PlayerStats!$B$2:$Z$2,0),0),0)</f>
        <v>0</v>
      </c>
      <c r="M720" s="32">
        <f>IFERROR(VLOOKUP(B720,PlayerStats!$B$1:$Z$999,MATCH("xG",PlayerStats!$B$2:$Z$2,0),0),0)</f>
        <v>0</v>
      </c>
      <c r="N720" s="32">
        <f>IFERROR(VLOOKUP(C720,PlayerStats!$B$1:$Z$999,MATCH("xG",PlayerStats!$B$2:$Z$2,0),0),0)</f>
        <v>0</v>
      </c>
      <c r="O720" s="32">
        <f>IFERROR(VLOOKUP(D720,PlayerStats!$B$1:$Z$999,MATCH("xG",PlayerStats!$B$2:$Z$2,0),0),0)</f>
        <v>0</v>
      </c>
      <c r="P720" s="40">
        <f t="shared" si="45"/>
        <v>0</v>
      </c>
      <c r="Q720" s="32">
        <f>IFERROR(VLOOKUP(A720,PlayerStats!$B$1:$Z$999,MATCH("xAG",PlayerStats!$B$2:$Z$2,0),0),0)</f>
        <v>0</v>
      </c>
      <c r="R720" s="32">
        <f>IFERROR(VLOOKUP(B720,PlayerStats!$B$1:$Z$999,MATCH("xAG",PlayerStats!$B$2:$Z$2,0),0),0)</f>
        <v>0</v>
      </c>
      <c r="S720" s="32">
        <f>IFERROR(VLOOKUP(C720,PlayerStats!$B$1:$Z$999,MATCH("xAG",PlayerStats!$B$2:$Z$2,0),0),0)</f>
        <v>0</v>
      </c>
      <c r="T720" s="32">
        <f>IFERROR(VLOOKUP(D720,PlayerStats!$B$1:$Z$999,MATCH("xAG",PlayerStats!$B$2:$Z$2,0),0),0)</f>
        <v>0</v>
      </c>
      <c r="U720" s="40">
        <f t="shared" si="46"/>
        <v>0</v>
      </c>
      <c r="V720" s="42" t="str">
        <f t="shared" si="47"/>
        <v/>
      </c>
      <c r="X720" s="43" t="str">
        <f>API!M720&amp;" "&amp;API!V720</f>
        <v xml:space="preserve"> </v>
      </c>
      <c r="Y720" s="43">
        <f>API!AC720</f>
        <v>0</v>
      </c>
    </row>
    <row r="721" spans="1:25">
      <c r="A721" s="32" t="str">
        <f>IF([1]FINAL!A721=0,"",[1]FINAL!A721)</f>
        <v/>
      </c>
      <c r="B721" s="32" t="str">
        <f>IF([1]FINAL!B721=0,"",[1]FINAL!B721)</f>
        <v/>
      </c>
      <c r="C721" s="32" t="str">
        <f>IF([1]FINAL!C721=0,"",[1]FINAL!C721)</f>
        <v/>
      </c>
      <c r="D721" s="32" t="str">
        <f>IF([1]FINAL!D721=0,"",[1]FINAL!D721)</f>
        <v/>
      </c>
      <c r="E721" s="43">
        <f>[1]FINAL!M721</f>
        <v>0</v>
      </c>
      <c r="F721" s="44" t="str">
        <f>IFERROR(VLOOKUP($E721,Table2!$B$1:$C$21,MATCH("MP",Table2!$B$1:$C$1,0),0),"")</f>
        <v/>
      </c>
      <c r="G721" s="33">
        <f>IFERROR(VLOOKUP(A721,PlayingTime!$B$1:$Z$999,MATCH("Min",PlayingTime!$B$2:$Z$2,0),0),0)</f>
        <v>0</v>
      </c>
      <c r="H721" s="33">
        <f>IFERROR(VLOOKUP(B721,PlayingTime!$B$1:$Z$999,MATCH("Min",PlayingTime!$B$2:$Z$2,0),0),0)</f>
        <v>0</v>
      </c>
      <c r="I721" s="33">
        <f>IFERROR(VLOOKUP(C721,PlayingTime!$B$1:$Z$999,MATCH("Min",PlayingTime!$B$2:$Z$2,0),0),0)</f>
        <v>0</v>
      </c>
      <c r="J721" s="33">
        <f>IFERROR(VLOOKUP(D721,PlayingTime!$B$1:$Z$999,MATCH("Min",PlayingTime!$B$2:$Z$2,0),0),0)</f>
        <v>0</v>
      </c>
      <c r="K721" s="38">
        <f t="shared" si="44"/>
        <v>0</v>
      </c>
      <c r="L721" s="32">
        <f>IFERROR(VLOOKUP(A721,PlayerStats!$B$1:$Z$999,MATCH("xG",PlayerStats!$B$2:$Z$2,0),0),0)</f>
        <v>0</v>
      </c>
      <c r="M721" s="32">
        <f>IFERROR(VLOOKUP(B721,PlayerStats!$B$1:$Z$999,MATCH("xG",PlayerStats!$B$2:$Z$2,0),0),0)</f>
        <v>0</v>
      </c>
      <c r="N721" s="32">
        <f>IFERROR(VLOOKUP(C721,PlayerStats!$B$1:$Z$999,MATCH("xG",PlayerStats!$B$2:$Z$2,0),0),0)</f>
        <v>0</v>
      </c>
      <c r="O721" s="32">
        <f>IFERROR(VLOOKUP(D721,PlayerStats!$B$1:$Z$999,MATCH("xG",PlayerStats!$B$2:$Z$2,0),0),0)</f>
        <v>0</v>
      </c>
      <c r="P721" s="40">
        <f t="shared" si="45"/>
        <v>0</v>
      </c>
      <c r="Q721" s="32">
        <f>IFERROR(VLOOKUP(A721,PlayerStats!$B$1:$Z$999,MATCH("xAG",PlayerStats!$B$2:$Z$2,0),0),0)</f>
        <v>0</v>
      </c>
      <c r="R721" s="32">
        <f>IFERROR(VLOOKUP(B721,PlayerStats!$B$1:$Z$999,MATCH("xAG",PlayerStats!$B$2:$Z$2,0),0),0)</f>
        <v>0</v>
      </c>
      <c r="S721" s="32">
        <f>IFERROR(VLOOKUP(C721,PlayerStats!$B$1:$Z$999,MATCH("xAG",PlayerStats!$B$2:$Z$2,0),0),0)</f>
        <v>0</v>
      </c>
      <c r="T721" s="32">
        <f>IFERROR(VLOOKUP(D721,PlayerStats!$B$1:$Z$999,MATCH("xAG",PlayerStats!$B$2:$Z$2,0),0),0)</f>
        <v>0</v>
      </c>
      <c r="U721" s="40">
        <f t="shared" si="46"/>
        <v>0</v>
      </c>
      <c r="V721" s="42" t="str">
        <f t="shared" si="47"/>
        <v/>
      </c>
      <c r="X721" s="43" t="str">
        <f>API!M721&amp;" "&amp;API!V721</f>
        <v xml:space="preserve"> </v>
      </c>
      <c r="Y721" s="43">
        <f>API!AC721</f>
        <v>0</v>
      </c>
    </row>
    <row r="722" spans="1:25">
      <c r="A722" s="32" t="str">
        <f>IF([1]FINAL!A722=0,"",[1]FINAL!A722)</f>
        <v/>
      </c>
      <c r="B722" s="32" t="str">
        <f>IF([1]FINAL!B722=0,"",[1]FINAL!B722)</f>
        <v/>
      </c>
      <c r="C722" s="32" t="str">
        <f>IF([1]FINAL!C722=0,"",[1]FINAL!C722)</f>
        <v/>
      </c>
      <c r="D722" s="32" t="str">
        <f>IF([1]FINAL!D722=0,"",[1]FINAL!D722)</f>
        <v/>
      </c>
      <c r="E722" s="43">
        <f>[1]FINAL!M722</f>
        <v>0</v>
      </c>
      <c r="F722" s="44" t="str">
        <f>IFERROR(VLOOKUP($E722,Table2!$B$1:$C$21,MATCH("MP",Table2!$B$1:$C$1,0),0),"")</f>
        <v/>
      </c>
      <c r="G722" s="33">
        <f>IFERROR(VLOOKUP(A722,PlayingTime!$B$1:$Z$999,MATCH("Min",PlayingTime!$B$2:$Z$2,0),0),0)</f>
        <v>0</v>
      </c>
      <c r="H722" s="33">
        <f>IFERROR(VLOOKUP(B722,PlayingTime!$B$1:$Z$999,MATCH("Min",PlayingTime!$B$2:$Z$2,0),0),0)</f>
        <v>0</v>
      </c>
      <c r="I722" s="33">
        <f>IFERROR(VLOOKUP(C722,PlayingTime!$B$1:$Z$999,MATCH("Min",PlayingTime!$B$2:$Z$2,0),0),0)</f>
        <v>0</v>
      </c>
      <c r="J722" s="33">
        <f>IFERROR(VLOOKUP(D722,PlayingTime!$B$1:$Z$999,MATCH("Min",PlayingTime!$B$2:$Z$2,0),0),0)</f>
        <v>0</v>
      </c>
      <c r="K722" s="38">
        <f t="shared" si="44"/>
        <v>0</v>
      </c>
      <c r="L722" s="32">
        <f>IFERROR(VLOOKUP(A722,PlayerStats!$B$1:$Z$999,MATCH("xG",PlayerStats!$B$2:$Z$2,0),0),0)</f>
        <v>0</v>
      </c>
      <c r="M722" s="32">
        <f>IFERROR(VLOOKUP(B722,PlayerStats!$B$1:$Z$999,MATCH("xG",PlayerStats!$B$2:$Z$2,0),0),0)</f>
        <v>0</v>
      </c>
      <c r="N722" s="32">
        <f>IFERROR(VLOOKUP(C722,PlayerStats!$B$1:$Z$999,MATCH("xG",PlayerStats!$B$2:$Z$2,0),0),0)</f>
        <v>0</v>
      </c>
      <c r="O722" s="32">
        <f>IFERROR(VLOOKUP(D722,PlayerStats!$B$1:$Z$999,MATCH("xG",PlayerStats!$B$2:$Z$2,0),0),0)</f>
        <v>0</v>
      </c>
      <c r="P722" s="40">
        <f t="shared" si="45"/>
        <v>0</v>
      </c>
      <c r="Q722" s="32">
        <f>IFERROR(VLOOKUP(A722,PlayerStats!$B$1:$Z$999,MATCH("xAG",PlayerStats!$B$2:$Z$2,0),0),0)</f>
        <v>0</v>
      </c>
      <c r="R722" s="32">
        <f>IFERROR(VLOOKUP(B722,PlayerStats!$B$1:$Z$999,MATCH("xAG",PlayerStats!$B$2:$Z$2,0),0),0)</f>
        <v>0</v>
      </c>
      <c r="S722" s="32">
        <f>IFERROR(VLOOKUP(C722,PlayerStats!$B$1:$Z$999,MATCH("xAG",PlayerStats!$B$2:$Z$2,0),0),0)</f>
        <v>0</v>
      </c>
      <c r="T722" s="32">
        <f>IFERROR(VLOOKUP(D722,PlayerStats!$B$1:$Z$999,MATCH("xAG",PlayerStats!$B$2:$Z$2,0),0),0)</f>
        <v>0</v>
      </c>
      <c r="U722" s="40">
        <f t="shared" si="46"/>
        <v>0</v>
      </c>
      <c r="V722" s="42" t="str">
        <f t="shared" si="47"/>
        <v/>
      </c>
      <c r="X722" s="43" t="str">
        <f>API!M722&amp;" "&amp;API!V722</f>
        <v xml:space="preserve"> </v>
      </c>
      <c r="Y722" s="43">
        <f>API!AC722</f>
        <v>0</v>
      </c>
    </row>
    <row r="723" spans="1:25">
      <c r="A723" s="32" t="str">
        <f>IF([1]FINAL!A723=0,"",[1]FINAL!A723)</f>
        <v/>
      </c>
      <c r="B723" s="32" t="str">
        <f>IF([1]FINAL!B723=0,"",[1]FINAL!B723)</f>
        <v/>
      </c>
      <c r="C723" s="32" t="str">
        <f>IF([1]FINAL!C723=0,"",[1]FINAL!C723)</f>
        <v/>
      </c>
      <c r="D723" s="32" t="str">
        <f>IF([1]FINAL!D723=0,"",[1]FINAL!D723)</f>
        <v/>
      </c>
      <c r="E723" s="43">
        <f>[1]FINAL!M723</f>
        <v>0</v>
      </c>
      <c r="F723" s="44" t="str">
        <f>IFERROR(VLOOKUP($E723,Table2!$B$1:$C$21,MATCH("MP",Table2!$B$1:$C$1,0),0),"")</f>
        <v/>
      </c>
      <c r="G723" s="33">
        <f>IFERROR(VLOOKUP(A723,PlayingTime!$B$1:$Z$999,MATCH("Min",PlayingTime!$B$2:$Z$2,0),0),0)</f>
        <v>0</v>
      </c>
      <c r="H723" s="33">
        <f>IFERROR(VLOOKUP(B723,PlayingTime!$B$1:$Z$999,MATCH("Min",PlayingTime!$B$2:$Z$2,0),0),0)</f>
        <v>0</v>
      </c>
      <c r="I723" s="33">
        <f>IFERROR(VLOOKUP(C723,PlayingTime!$B$1:$Z$999,MATCH("Min",PlayingTime!$B$2:$Z$2,0),0),0)</f>
        <v>0</v>
      </c>
      <c r="J723" s="33">
        <f>IFERROR(VLOOKUP(D723,PlayingTime!$B$1:$Z$999,MATCH("Min",PlayingTime!$B$2:$Z$2,0),0),0)</f>
        <v>0</v>
      </c>
      <c r="K723" s="38">
        <f t="shared" si="44"/>
        <v>0</v>
      </c>
      <c r="L723" s="32">
        <f>IFERROR(VLOOKUP(A723,PlayerStats!$B$1:$Z$999,MATCH("xG",PlayerStats!$B$2:$Z$2,0),0),0)</f>
        <v>0</v>
      </c>
      <c r="M723" s="32">
        <f>IFERROR(VLOOKUP(B723,PlayerStats!$B$1:$Z$999,MATCH("xG",PlayerStats!$B$2:$Z$2,0),0),0)</f>
        <v>0</v>
      </c>
      <c r="N723" s="32">
        <f>IFERROR(VLOOKUP(C723,PlayerStats!$B$1:$Z$999,MATCH("xG",PlayerStats!$B$2:$Z$2,0),0),0)</f>
        <v>0</v>
      </c>
      <c r="O723" s="32">
        <f>IFERROR(VLOOKUP(D723,PlayerStats!$B$1:$Z$999,MATCH("xG",PlayerStats!$B$2:$Z$2,0),0),0)</f>
        <v>0</v>
      </c>
      <c r="P723" s="40">
        <f t="shared" si="45"/>
        <v>0</v>
      </c>
      <c r="Q723" s="32">
        <f>IFERROR(VLOOKUP(A723,PlayerStats!$B$1:$Z$999,MATCH("xAG",PlayerStats!$B$2:$Z$2,0),0),0)</f>
        <v>0</v>
      </c>
      <c r="R723" s="32">
        <f>IFERROR(VLOOKUP(B723,PlayerStats!$B$1:$Z$999,MATCH("xAG",PlayerStats!$B$2:$Z$2,0),0),0)</f>
        <v>0</v>
      </c>
      <c r="S723" s="32">
        <f>IFERROR(VLOOKUP(C723,PlayerStats!$B$1:$Z$999,MATCH("xAG",PlayerStats!$B$2:$Z$2,0),0),0)</f>
        <v>0</v>
      </c>
      <c r="T723" s="32">
        <f>IFERROR(VLOOKUP(D723,PlayerStats!$B$1:$Z$999,MATCH("xAG",PlayerStats!$B$2:$Z$2,0),0),0)</f>
        <v>0</v>
      </c>
      <c r="U723" s="40">
        <f t="shared" si="46"/>
        <v>0</v>
      </c>
      <c r="V723" s="42" t="str">
        <f t="shared" si="47"/>
        <v/>
      </c>
      <c r="X723" s="43" t="str">
        <f>API!M723&amp;" "&amp;API!V723</f>
        <v xml:space="preserve"> </v>
      </c>
      <c r="Y723" s="43">
        <f>API!AC723</f>
        <v>0</v>
      </c>
    </row>
    <row r="724" spans="1:25">
      <c r="A724" s="32" t="str">
        <f>IF([1]FINAL!A724=0,"",[1]FINAL!A724)</f>
        <v/>
      </c>
      <c r="B724" s="32" t="str">
        <f>IF([1]FINAL!B724=0,"",[1]FINAL!B724)</f>
        <v/>
      </c>
      <c r="C724" s="32" t="str">
        <f>IF([1]FINAL!C724=0,"",[1]FINAL!C724)</f>
        <v/>
      </c>
      <c r="D724" s="32" t="str">
        <f>IF([1]FINAL!D724=0,"",[1]FINAL!D724)</f>
        <v/>
      </c>
      <c r="E724" s="43">
        <f>[1]FINAL!M724</f>
        <v>0</v>
      </c>
      <c r="F724" s="44" t="str">
        <f>IFERROR(VLOOKUP($E724,Table2!$B$1:$C$21,MATCH("MP",Table2!$B$1:$C$1,0),0),"")</f>
        <v/>
      </c>
      <c r="G724" s="33">
        <f>IFERROR(VLOOKUP(A724,PlayingTime!$B$1:$Z$999,MATCH("Min",PlayingTime!$B$2:$Z$2,0),0),0)</f>
        <v>0</v>
      </c>
      <c r="H724" s="33">
        <f>IFERROR(VLOOKUP(B724,PlayingTime!$B$1:$Z$999,MATCH("Min",PlayingTime!$B$2:$Z$2,0),0),0)</f>
        <v>0</v>
      </c>
      <c r="I724" s="33">
        <f>IFERROR(VLOOKUP(C724,PlayingTime!$B$1:$Z$999,MATCH("Min",PlayingTime!$B$2:$Z$2,0),0),0)</f>
        <v>0</v>
      </c>
      <c r="J724" s="33">
        <f>IFERROR(VLOOKUP(D724,PlayingTime!$B$1:$Z$999,MATCH("Min",PlayingTime!$B$2:$Z$2,0),0),0)</f>
        <v>0</v>
      </c>
      <c r="K724" s="38">
        <f t="shared" si="44"/>
        <v>0</v>
      </c>
      <c r="L724" s="32">
        <f>IFERROR(VLOOKUP(A724,PlayerStats!$B$1:$Z$999,MATCH("xG",PlayerStats!$B$2:$Z$2,0),0),0)</f>
        <v>0</v>
      </c>
      <c r="M724" s="32">
        <f>IFERROR(VLOOKUP(B724,PlayerStats!$B$1:$Z$999,MATCH("xG",PlayerStats!$B$2:$Z$2,0),0),0)</f>
        <v>0</v>
      </c>
      <c r="N724" s="32">
        <f>IFERROR(VLOOKUP(C724,PlayerStats!$B$1:$Z$999,MATCH("xG",PlayerStats!$B$2:$Z$2,0),0),0)</f>
        <v>0</v>
      </c>
      <c r="O724" s="32">
        <f>IFERROR(VLOOKUP(D724,PlayerStats!$B$1:$Z$999,MATCH("xG",PlayerStats!$B$2:$Z$2,0),0),0)</f>
        <v>0</v>
      </c>
      <c r="P724" s="40">
        <f t="shared" si="45"/>
        <v>0</v>
      </c>
      <c r="Q724" s="32">
        <f>IFERROR(VLOOKUP(A724,PlayerStats!$B$1:$Z$999,MATCH("xAG",PlayerStats!$B$2:$Z$2,0),0),0)</f>
        <v>0</v>
      </c>
      <c r="R724" s="32">
        <f>IFERROR(VLOOKUP(B724,PlayerStats!$B$1:$Z$999,MATCH("xAG",PlayerStats!$B$2:$Z$2,0),0),0)</f>
        <v>0</v>
      </c>
      <c r="S724" s="32">
        <f>IFERROR(VLOOKUP(C724,PlayerStats!$B$1:$Z$999,MATCH("xAG",PlayerStats!$B$2:$Z$2,0),0),0)</f>
        <v>0</v>
      </c>
      <c r="T724" s="32">
        <f>IFERROR(VLOOKUP(D724,PlayerStats!$B$1:$Z$999,MATCH("xAG",PlayerStats!$B$2:$Z$2,0),0),0)</f>
        <v>0</v>
      </c>
      <c r="U724" s="40">
        <f t="shared" si="46"/>
        <v>0</v>
      </c>
      <c r="V724" s="42" t="str">
        <f t="shared" si="47"/>
        <v/>
      </c>
      <c r="X724" s="43" t="str">
        <f>API!M724&amp;" "&amp;API!V724</f>
        <v xml:space="preserve"> </v>
      </c>
      <c r="Y724" s="43">
        <f>API!AC724</f>
        <v>0</v>
      </c>
    </row>
    <row r="725" spans="1:25">
      <c r="A725" s="32" t="str">
        <f>IF([1]FINAL!A725=0,"",[1]FINAL!A725)</f>
        <v/>
      </c>
      <c r="B725" s="32" t="str">
        <f>IF([1]FINAL!B725=0,"",[1]FINAL!B725)</f>
        <v/>
      </c>
      <c r="C725" s="32" t="str">
        <f>IF([1]FINAL!C725=0,"",[1]FINAL!C725)</f>
        <v/>
      </c>
      <c r="D725" s="32" t="str">
        <f>IF([1]FINAL!D725=0,"",[1]FINAL!D725)</f>
        <v/>
      </c>
      <c r="E725" s="43">
        <f>[1]FINAL!M725</f>
        <v>0</v>
      </c>
      <c r="F725" s="44" t="str">
        <f>IFERROR(VLOOKUP($E725,Table2!$B$1:$C$21,MATCH("MP",Table2!$B$1:$C$1,0),0),"")</f>
        <v/>
      </c>
      <c r="G725" s="33">
        <f>IFERROR(VLOOKUP(A725,PlayingTime!$B$1:$Z$999,MATCH("Min",PlayingTime!$B$2:$Z$2,0),0),0)</f>
        <v>0</v>
      </c>
      <c r="H725" s="33">
        <f>IFERROR(VLOOKUP(B725,PlayingTime!$B$1:$Z$999,MATCH("Min",PlayingTime!$B$2:$Z$2,0),0),0)</f>
        <v>0</v>
      </c>
      <c r="I725" s="33">
        <f>IFERROR(VLOOKUP(C725,PlayingTime!$B$1:$Z$999,MATCH("Min",PlayingTime!$B$2:$Z$2,0),0),0)</f>
        <v>0</v>
      </c>
      <c r="J725" s="33">
        <f>IFERROR(VLOOKUP(D725,PlayingTime!$B$1:$Z$999,MATCH("Min",PlayingTime!$B$2:$Z$2,0),0),0)</f>
        <v>0</v>
      </c>
      <c r="K725" s="38">
        <f t="shared" si="44"/>
        <v>0</v>
      </c>
      <c r="L725" s="32">
        <f>IFERROR(VLOOKUP(A725,PlayerStats!$B$1:$Z$999,MATCH("xG",PlayerStats!$B$2:$Z$2,0),0),0)</f>
        <v>0</v>
      </c>
      <c r="M725" s="32">
        <f>IFERROR(VLOOKUP(B725,PlayerStats!$B$1:$Z$999,MATCH("xG",PlayerStats!$B$2:$Z$2,0),0),0)</f>
        <v>0</v>
      </c>
      <c r="N725" s="32">
        <f>IFERROR(VLOOKUP(C725,PlayerStats!$B$1:$Z$999,MATCH("xG",PlayerStats!$B$2:$Z$2,0),0),0)</f>
        <v>0</v>
      </c>
      <c r="O725" s="32">
        <f>IFERROR(VLOOKUP(D725,PlayerStats!$B$1:$Z$999,MATCH("xG",PlayerStats!$B$2:$Z$2,0),0),0)</f>
        <v>0</v>
      </c>
      <c r="P725" s="40">
        <f t="shared" si="45"/>
        <v>0</v>
      </c>
      <c r="Q725" s="32">
        <f>IFERROR(VLOOKUP(A725,PlayerStats!$B$1:$Z$999,MATCH("xAG",PlayerStats!$B$2:$Z$2,0),0),0)</f>
        <v>0</v>
      </c>
      <c r="R725" s="32">
        <f>IFERROR(VLOOKUP(B725,PlayerStats!$B$1:$Z$999,MATCH("xAG",PlayerStats!$B$2:$Z$2,0),0),0)</f>
        <v>0</v>
      </c>
      <c r="S725" s="32">
        <f>IFERROR(VLOOKUP(C725,PlayerStats!$B$1:$Z$999,MATCH("xAG",PlayerStats!$B$2:$Z$2,0),0),0)</f>
        <v>0</v>
      </c>
      <c r="T725" s="32">
        <f>IFERROR(VLOOKUP(D725,PlayerStats!$B$1:$Z$999,MATCH("xAG",PlayerStats!$B$2:$Z$2,0),0),0)</f>
        <v>0</v>
      </c>
      <c r="U725" s="40">
        <f t="shared" si="46"/>
        <v>0</v>
      </c>
      <c r="V725" s="42" t="str">
        <f t="shared" si="47"/>
        <v/>
      </c>
      <c r="X725" s="43" t="str">
        <f>API!M725&amp;" "&amp;API!V725</f>
        <v xml:space="preserve"> </v>
      </c>
      <c r="Y725" s="43">
        <f>API!AC725</f>
        <v>0</v>
      </c>
    </row>
    <row r="726" spans="1:25">
      <c r="A726" s="32" t="str">
        <f>IF([1]FINAL!A726=0,"",[1]FINAL!A726)</f>
        <v/>
      </c>
      <c r="B726" s="32" t="str">
        <f>IF([1]FINAL!B726=0,"",[1]FINAL!B726)</f>
        <v/>
      </c>
      <c r="C726" s="32" t="str">
        <f>IF([1]FINAL!C726=0,"",[1]FINAL!C726)</f>
        <v/>
      </c>
      <c r="D726" s="32" t="str">
        <f>IF([1]FINAL!D726=0,"",[1]FINAL!D726)</f>
        <v/>
      </c>
      <c r="E726" s="43">
        <f>[1]FINAL!M726</f>
        <v>0</v>
      </c>
      <c r="F726" s="44" t="str">
        <f>IFERROR(VLOOKUP($E726,Table2!$B$1:$C$21,MATCH("MP",Table2!$B$1:$C$1,0),0),"")</f>
        <v/>
      </c>
      <c r="G726" s="33">
        <f>IFERROR(VLOOKUP(A726,PlayingTime!$B$1:$Z$999,MATCH("Min",PlayingTime!$B$2:$Z$2,0),0),0)</f>
        <v>0</v>
      </c>
      <c r="H726" s="33">
        <f>IFERROR(VLOOKUP(B726,PlayingTime!$B$1:$Z$999,MATCH("Min",PlayingTime!$B$2:$Z$2,0),0),0)</f>
        <v>0</v>
      </c>
      <c r="I726" s="33">
        <f>IFERROR(VLOOKUP(C726,PlayingTime!$B$1:$Z$999,MATCH("Min",PlayingTime!$B$2:$Z$2,0),0),0)</f>
        <v>0</v>
      </c>
      <c r="J726" s="33">
        <f>IFERROR(VLOOKUP(D726,PlayingTime!$B$1:$Z$999,MATCH("Min",PlayingTime!$B$2:$Z$2,0),0),0)</f>
        <v>0</v>
      </c>
      <c r="K726" s="38">
        <f t="shared" si="44"/>
        <v>0</v>
      </c>
      <c r="L726" s="32">
        <f>IFERROR(VLOOKUP(A726,PlayerStats!$B$1:$Z$999,MATCH("xG",PlayerStats!$B$2:$Z$2,0),0),0)</f>
        <v>0</v>
      </c>
      <c r="M726" s="32">
        <f>IFERROR(VLOOKUP(B726,PlayerStats!$B$1:$Z$999,MATCH("xG",PlayerStats!$B$2:$Z$2,0),0),0)</f>
        <v>0</v>
      </c>
      <c r="N726" s="32">
        <f>IFERROR(VLOOKUP(C726,PlayerStats!$B$1:$Z$999,MATCH("xG",PlayerStats!$B$2:$Z$2,0),0),0)</f>
        <v>0</v>
      </c>
      <c r="O726" s="32">
        <f>IFERROR(VLOOKUP(D726,PlayerStats!$B$1:$Z$999,MATCH("xG",PlayerStats!$B$2:$Z$2,0),0),0)</f>
        <v>0</v>
      </c>
      <c r="P726" s="40">
        <f t="shared" si="45"/>
        <v>0</v>
      </c>
      <c r="Q726" s="32">
        <f>IFERROR(VLOOKUP(A726,PlayerStats!$B$1:$Z$999,MATCH("xAG",PlayerStats!$B$2:$Z$2,0),0),0)</f>
        <v>0</v>
      </c>
      <c r="R726" s="32">
        <f>IFERROR(VLOOKUP(B726,PlayerStats!$B$1:$Z$999,MATCH("xAG",PlayerStats!$B$2:$Z$2,0),0),0)</f>
        <v>0</v>
      </c>
      <c r="S726" s="32">
        <f>IFERROR(VLOOKUP(C726,PlayerStats!$B$1:$Z$999,MATCH("xAG",PlayerStats!$B$2:$Z$2,0),0),0)</f>
        <v>0</v>
      </c>
      <c r="T726" s="32">
        <f>IFERROR(VLOOKUP(D726,PlayerStats!$B$1:$Z$999,MATCH("xAG",PlayerStats!$B$2:$Z$2,0),0),0)</f>
        <v>0</v>
      </c>
      <c r="U726" s="40">
        <f t="shared" si="46"/>
        <v>0</v>
      </c>
      <c r="V726" s="42" t="str">
        <f t="shared" si="47"/>
        <v/>
      </c>
      <c r="X726" s="43" t="str">
        <f>API!M726&amp;" "&amp;API!V726</f>
        <v xml:space="preserve"> </v>
      </c>
      <c r="Y726" s="43">
        <f>API!AC726</f>
        <v>0</v>
      </c>
    </row>
    <row r="727" spans="1:25">
      <c r="A727" s="32" t="str">
        <f>IF([1]FINAL!A727=0,"",[1]FINAL!A727)</f>
        <v/>
      </c>
      <c r="B727" s="32" t="str">
        <f>IF([1]FINAL!B727=0,"",[1]FINAL!B727)</f>
        <v/>
      </c>
      <c r="C727" s="32" t="str">
        <f>IF([1]FINAL!C727=0,"",[1]FINAL!C727)</f>
        <v/>
      </c>
      <c r="D727" s="32" t="str">
        <f>IF([1]FINAL!D727=0,"",[1]FINAL!D727)</f>
        <v/>
      </c>
      <c r="E727" s="43">
        <f>[1]FINAL!M727</f>
        <v>0</v>
      </c>
      <c r="F727" s="44" t="str">
        <f>IFERROR(VLOOKUP($E727,Table2!$B$1:$C$21,MATCH("MP",Table2!$B$1:$C$1,0),0),"")</f>
        <v/>
      </c>
      <c r="G727" s="33">
        <f>IFERROR(VLOOKUP(A727,PlayingTime!$B$1:$Z$999,MATCH("Min",PlayingTime!$B$2:$Z$2,0),0),0)</f>
        <v>0</v>
      </c>
      <c r="H727" s="33">
        <f>IFERROR(VLOOKUP(B727,PlayingTime!$B$1:$Z$999,MATCH("Min",PlayingTime!$B$2:$Z$2,0),0),0)</f>
        <v>0</v>
      </c>
      <c r="I727" s="33">
        <f>IFERROR(VLOOKUP(C727,PlayingTime!$B$1:$Z$999,MATCH("Min",PlayingTime!$B$2:$Z$2,0),0),0)</f>
        <v>0</v>
      </c>
      <c r="J727" s="33">
        <f>IFERROR(VLOOKUP(D727,PlayingTime!$B$1:$Z$999,MATCH("Min",PlayingTime!$B$2:$Z$2,0),0),0)</f>
        <v>0</v>
      </c>
      <c r="K727" s="38">
        <f t="shared" si="44"/>
        <v>0</v>
      </c>
      <c r="L727" s="32">
        <f>IFERROR(VLOOKUP(A727,PlayerStats!$B$1:$Z$999,MATCH("xG",PlayerStats!$B$2:$Z$2,0),0),0)</f>
        <v>0</v>
      </c>
      <c r="M727" s="32">
        <f>IFERROR(VLOOKUP(B727,PlayerStats!$B$1:$Z$999,MATCH("xG",PlayerStats!$B$2:$Z$2,0),0),0)</f>
        <v>0</v>
      </c>
      <c r="N727" s="32">
        <f>IFERROR(VLOOKUP(C727,PlayerStats!$B$1:$Z$999,MATCH("xG",PlayerStats!$B$2:$Z$2,0),0),0)</f>
        <v>0</v>
      </c>
      <c r="O727" s="32">
        <f>IFERROR(VLOOKUP(D727,PlayerStats!$B$1:$Z$999,MATCH("xG",PlayerStats!$B$2:$Z$2,0),0),0)</f>
        <v>0</v>
      </c>
      <c r="P727" s="40">
        <f t="shared" si="45"/>
        <v>0</v>
      </c>
      <c r="Q727" s="32">
        <f>IFERROR(VLOOKUP(A727,PlayerStats!$B$1:$Z$999,MATCH("xAG",PlayerStats!$B$2:$Z$2,0),0),0)</f>
        <v>0</v>
      </c>
      <c r="R727" s="32">
        <f>IFERROR(VLOOKUP(B727,PlayerStats!$B$1:$Z$999,MATCH("xAG",PlayerStats!$B$2:$Z$2,0),0),0)</f>
        <v>0</v>
      </c>
      <c r="S727" s="32">
        <f>IFERROR(VLOOKUP(C727,PlayerStats!$B$1:$Z$999,MATCH("xAG",PlayerStats!$B$2:$Z$2,0),0),0)</f>
        <v>0</v>
      </c>
      <c r="T727" s="32">
        <f>IFERROR(VLOOKUP(D727,PlayerStats!$B$1:$Z$999,MATCH("xAG",PlayerStats!$B$2:$Z$2,0),0),0)</f>
        <v>0</v>
      </c>
      <c r="U727" s="40">
        <f t="shared" si="46"/>
        <v>0</v>
      </c>
      <c r="V727" s="42" t="str">
        <f t="shared" si="47"/>
        <v/>
      </c>
      <c r="X727" s="43" t="str">
        <f>API!M727&amp;" "&amp;API!V727</f>
        <v xml:space="preserve"> </v>
      </c>
      <c r="Y727" s="43">
        <f>API!AC727</f>
        <v>0</v>
      </c>
    </row>
    <row r="728" spans="1:25">
      <c r="A728" s="32" t="str">
        <f>IF([1]FINAL!A728=0,"",[1]FINAL!A728)</f>
        <v/>
      </c>
      <c r="B728" s="32" t="str">
        <f>IF([1]FINAL!B728=0,"",[1]FINAL!B728)</f>
        <v/>
      </c>
      <c r="C728" s="32" t="str">
        <f>IF([1]FINAL!C728=0,"",[1]FINAL!C728)</f>
        <v/>
      </c>
      <c r="D728" s="32" t="str">
        <f>IF([1]FINAL!D728=0,"",[1]FINAL!D728)</f>
        <v/>
      </c>
      <c r="E728" s="43">
        <f>[1]FINAL!M728</f>
        <v>0</v>
      </c>
      <c r="F728" s="44" t="str">
        <f>IFERROR(VLOOKUP($E728,Table2!$B$1:$C$21,MATCH("MP",Table2!$B$1:$C$1,0),0),"")</f>
        <v/>
      </c>
      <c r="G728" s="33">
        <f>IFERROR(VLOOKUP(A728,PlayingTime!$B$1:$Z$999,MATCH("Min",PlayingTime!$B$2:$Z$2,0),0),0)</f>
        <v>0</v>
      </c>
      <c r="H728" s="33">
        <f>IFERROR(VLOOKUP(B728,PlayingTime!$B$1:$Z$999,MATCH("Min",PlayingTime!$B$2:$Z$2,0),0),0)</f>
        <v>0</v>
      </c>
      <c r="I728" s="33">
        <f>IFERROR(VLOOKUP(C728,PlayingTime!$B$1:$Z$999,MATCH("Min",PlayingTime!$B$2:$Z$2,0),0),0)</f>
        <v>0</v>
      </c>
      <c r="J728" s="33">
        <f>IFERROR(VLOOKUP(D728,PlayingTime!$B$1:$Z$999,MATCH("Min",PlayingTime!$B$2:$Z$2,0),0),0)</f>
        <v>0</v>
      </c>
      <c r="K728" s="38">
        <f t="shared" si="44"/>
        <v>0</v>
      </c>
      <c r="L728" s="32">
        <f>IFERROR(VLOOKUP(A728,PlayerStats!$B$1:$Z$999,MATCH("xG",PlayerStats!$B$2:$Z$2,0),0),0)</f>
        <v>0</v>
      </c>
      <c r="M728" s="32">
        <f>IFERROR(VLOOKUP(B728,PlayerStats!$B$1:$Z$999,MATCH("xG",PlayerStats!$B$2:$Z$2,0),0),0)</f>
        <v>0</v>
      </c>
      <c r="N728" s="32">
        <f>IFERROR(VLOOKUP(C728,PlayerStats!$B$1:$Z$999,MATCH("xG",PlayerStats!$B$2:$Z$2,0),0),0)</f>
        <v>0</v>
      </c>
      <c r="O728" s="32">
        <f>IFERROR(VLOOKUP(D728,PlayerStats!$B$1:$Z$999,MATCH("xG",PlayerStats!$B$2:$Z$2,0),0),0)</f>
        <v>0</v>
      </c>
      <c r="P728" s="40">
        <f t="shared" si="45"/>
        <v>0</v>
      </c>
      <c r="Q728" s="32">
        <f>IFERROR(VLOOKUP(A728,PlayerStats!$B$1:$Z$999,MATCH("xAG",PlayerStats!$B$2:$Z$2,0),0),0)</f>
        <v>0</v>
      </c>
      <c r="R728" s="32">
        <f>IFERROR(VLOOKUP(B728,PlayerStats!$B$1:$Z$999,MATCH("xAG",PlayerStats!$B$2:$Z$2,0),0),0)</f>
        <v>0</v>
      </c>
      <c r="S728" s="32">
        <f>IFERROR(VLOOKUP(C728,PlayerStats!$B$1:$Z$999,MATCH("xAG",PlayerStats!$B$2:$Z$2,0),0),0)</f>
        <v>0</v>
      </c>
      <c r="T728" s="32">
        <f>IFERROR(VLOOKUP(D728,PlayerStats!$B$1:$Z$999,MATCH("xAG",PlayerStats!$B$2:$Z$2,0),0),0)</f>
        <v>0</v>
      </c>
      <c r="U728" s="40">
        <f t="shared" si="46"/>
        <v>0</v>
      </c>
      <c r="V728" s="42" t="str">
        <f t="shared" si="47"/>
        <v/>
      </c>
      <c r="X728" s="43" t="str">
        <f>API!M728&amp;" "&amp;API!V728</f>
        <v xml:space="preserve"> </v>
      </c>
      <c r="Y728" s="43">
        <f>API!AC728</f>
        <v>0</v>
      </c>
    </row>
    <row r="729" spans="1:25">
      <c r="A729" s="32" t="str">
        <f>IF([1]FINAL!A729=0,"",[1]FINAL!A729)</f>
        <v/>
      </c>
      <c r="B729" s="32" t="str">
        <f>IF([1]FINAL!B729=0,"",[1]FINAL!B729)</f>
        <v/>
      </c>
      <c r="C729" s="32" t="str">
        <f>IF([1]FINAL!C729=0,"",[1]FINAL!C729)</f>
        <v/>
      </c>
      <c r="D729" s="32" t="str">
        <f>IF([1]FINAL!D729=0,"",[1]FINAL!D729)</f>
        <v/>
      </c>
      <c r="E729" s="43">
        <f>[1]FINAL!M729</f>
        <v>0</v>
      </c>
      <c r="F729" s="44" t="str">
        <f>IFERROR(VLOOKUP($E729,Table2!$B$1:$C$21,MATCH("MP",Table2!$B$1:$C$1,0),0),"")</f>
        <v/>
      </c>
      <c r="G729" s="33">
        <f>IFERROR(VLOOKUP(A729,PlayingTime!$B$1:$Z$999,MATCH("Min",PlayingTime!$B$2:$Z$2,0),0),0)</f>
        <v>0</v>
      </c>
      <c r="H729" s="33">
        <f>IFERROR(VLOOKUP(B729,PlayingTime!$B$1:$Z$999,MATCH("Min",PlayingTime!$B$2:$Z$2,0),0),0)</f>
        <v>0</v>
      </c>
      <c r="I729" s="33">
        <f>IFERROR(VLOOKUP(C729,PlayingTime!$B$1:$Z$999,MATCH("Min",PlayingTime!$B$2:$Z$2,0),0),0)</f>
        <v>0</v>
      </c>
      <c r="J729" s="33">
        <f>IFERROR(VLOOKUP(D729,PlayingTime!$B$1:$Z$999,MATCH("Min",PlayingTime!$B$2:$Z$2,0),0),0)</f>
        <v>0</v>
      </c>
      <c r="K729" s="38">
        <f t="shared" si="44"/>
        <v>0</v>
      </c>
      <c r="L729" s="32">
        <f>IFERROR(VLOOKUP(A729,PlayerStats!$B$1:$Z$999,MATCH("xG",PlayerStats!$B$2:$Z$2,0),0),0)</f>
        <v>0</v>
      </c>
      <c r="M729" s="32">
        <f>IFERROR(VLOOKUP(B729,PlayerStats!$B$1:$Z$999,MATCH("xG",PlayerStats!$B$2:$Z$2,0),0),0)</f>
        <v>0</v>
      </c>
      <c r="N729" s="32">
        <f>IFERROR(VLOOKUP(C729,PlayerStats!$B$1:$Z$999,MATCH("xG",PlayerStats!$B$2:$Z$2,0),0),0)</f>
        <v>0</v>
      </c>
      <c r="O729" s="32">
        <f>IFERROR(VLOOKUP(D729,PlayerStats!$B$1:$Z$999,MATCH("xG",PlayerStats!$B$2:$Z$2,0),0),0)</f>
        <v>0</v>
      </c>
      <c r="P729" s="40">
        <f t="shared" si="45"/>
        <v>0</v>
      </c>
      <c r="Q729" s="32">
        <f>IFERROR(VLOOKUP(A729,PlayerStats!$B$1:$Z$999,MATCH("xAG",PlayerStats!$B$2:$Z$2,0),0),0)</f>
        <v>0</v>
      </c>
      <c r="R729" s="32">
        <f>IFERROR(VLOOKUP(B729,PlayerStats!$B$1:$Z$999,MATCH("xAG",PlayerStats!$B$2:$Z$2,0),0),0)</f>
        <v>0</v>
      </c>
      <c r="S729" s="32">
        <f>IFERROR(VLOOKUP(C729,PlayerStats!$B$1:$Z$999,MATCH("xAG",PlayerStats!$B$2:$Z$2,0),0),0)</f>
        <v>0</v>
      </c>
      <c r="T729" s="32">
        <f>IFERROR(VLOOKUP(D729,PlayerStats!$B$1:$Z$999,MATCH("xAG",PlayerStats!$B$2:$Z$2,0),0),0)</f>
        <v>0</v>
      </c>
      <c r="U729" s="40">
        <f t="shared" si="46"/>
        <v>0</v>
      </c>
      <c r="V729" s="42" t="str">
        <f t="shared" si="47"/>
        <v/>
      </c>
      <c r="X729" s="43" t="str">
        <f>API!M729&amp;" "&amp;API!V729</f>
        <v xml:space="preserve"> </v>
      </c>
      <c r="Y729" s="43">
        <f>API!AC729</f>
        <v>0</v>
      </c>
    </row>
    <row r="730" spans="1:25">
      <c r="A730" s="32" t="str">
        <f>IF([1]FINAL!A730=0,"",[1]FINAL!A730)</f>
        <v/>
      </c>
      <c r="B730" s="32" t="str">
        <f>IF([1]FINAL!B730=0,"",[1]FINAL!B730)</f>
        <v/>
      </c>
      <c r="C730" s="32" t="str">
        <f>IF([1]FINAL!C730=0,"",[1]FINAL!C730)</f>
        <v/>
      </c>
      <c r="D730" s="32" t="str">
        <f>IF([1]FINAL!D730=0,"",[1]FINAL!D730)</f>
        <v/>
      </c>
      <c r="E730" s="43">
        <f>[1]FINAL!M730</f>
        <v>0</v>
      </c>
      <c r="F730" s="44" t="str">
        <f>IFERROR(VLOOKUP($E730,Table2!$B$1:$C$21,MATCH("MP",Table2!$B$1:$C$1,0),0),"")</f>
        <v/>
      </c>
      <c r="G730" s="33">
        <f>IFERROR(VLOOKUP(A730,PlayingTime!$B$1:$Z$999,MATCH("Min",PlayingTime!$B$2:$Z$2,0),0),0)</f>
        <v>0</v>
      </c>
      <c r="H730" s="33">
        <f>IFERROR(VLOOKUP(B730,PlayingTime!$B$1:$Z$999,MATCH("Min",PlayingTime!$B$2:$Z$2,0),0),0)</f>
        <v>0</v>
      </c>
      <c r="I730" s="33">
        <f>IFERROR(VLOOKUP(C730,PlayingTime!$B$1:$Z$999,MATCH("Min",PlayingTime!$B$2:$Z$2,0),0),0)</f>
        <v>0</v>
      </c>
      <c r="J730" s="33">
        <f>IFERROR(VLOOKUP(D730,PlayingTime!$B$1:$Z$999,MATCH("Min",PlayingTime!$B$2:$Z$2,0),0),0)</f>
        <v>0</v>
      </c>
      <c r="K730" s="38">
        <f t="shared" si="44"/>
        <v>0</v>
      </c>
      <c r="L730" s="32">
        <f>IFERROR(VLOOKUP(A730,PlayerStats!$B$1:$Z$999,MATCH("xG",PlayerStats!$B$2:$Z$2,0),0),0)</f>
        <v>0</v>
      </c>
      <c r="M730" s="32">
        <f>IFERROR(VLOOKUP(B730,PlayerStats!$B$1:$Z$999,MATCH("xG",PlayerStats!$B$2:$Z$2,0),0),0)</f>
        <v>0</v>
      </c>
      <c r="N730" s="32">
        <f>IFERROR(VLOOKUP(C730,PlayerStats!$B$1:$Z$999,MATCH("xG",PlayerStats!$B$2:$Z$2,0),0),0)</f>
        <v>0</v>
      </c>
      <c r="O730" s="32">
        <f>IFERROR(VLOOKUP(D730,PlayerStats!$B$1:$Z$999,MATCH("xG",PlayerStats!$B$2:$Z$2,0),0),0)</f>
        <v>0</v>
      </c>
      <c r="P730" s="40">
        <f t="shared" si="45"/>
        <v>0</v>
      </c>
      <c r="Q730" s="32">
        <f>IFERROR(VLOOKUP(A730,PlayerStats!$B$1:$Z$999,MATCH("xAG",PlayerStats!$B$2:$Z$2,0),0),0)</f>
        <v>0</v>
      </c>
      <c r="R730" s="32">
        <f>IFERROR(VLOOKUP(B730,PlayerStats!$B$1:$Z$999,MATCH("xAG",PlayerStats!$B$2:$Z$2,0),0),0)</f>
        <v>0</v>
      </c>
      <c r="S730" s="32">
        <f>IFERROR(VLOOKUP(C730,PlayerStats!$B$1:$Z$999,MATCH("xAG",PlayerStats!$B$2:$Z$2,0),0),0)</f>
        <v>0</v>
      </c>
      <c r="T730" s="32">
        <f>IFERROR(VLOOKUP(D730,PlayerStats!$B$1:$Z$999,MATCH("xAG",PlayerStats!$B$2:$Z$2,0),0),0)</f>
        <v>0</v>
      </c>
      <c r="U730" s="40">
        <f t="shared" si="46"/>
        <v>0</v>
      </c>
      <c r="V730" s="42" t="str">
        <f t="shared" si="47"/>
        <v/>
      </c>
      <c r="X730" s="43" t="str">
        <f>API!M730&amp;" "&amp;API!V730</f>
        <v xml:space="preserve"> </v>
      </c>
      <c r="Y730" s="43">
        <f>API!AC730</f>
        <v>0</v>
      </c>
    </row>
    <row r="731" spans="1:25">
      <c r="A731" s="32" t="str">
        <f>IF([1]FINAL!A731=0,"",[1]FINAL!A731)</f>
        <v/>
      </c>
      <c r="B731" s="32" t="str">
        <f>IF([1]FINAL!B731=0,"",[1]FINAL!B731)</f>
        <v/>
      </c>
      <c r="C731" s="32" t="str">
        <f>IF([1]FINAL!C731=0,"",[1]FINAL!C731)</f>
        <v/>
      </c>
      <c r="D731" s="32" t="str">
        <f>IF([1]FINAL!D731=0,"",[1]FINAL!D731)</f>
        <v/>
      </c>
      <c r="E731" s="43">
        <f>[1]FINAL!M731</f>
        <v>0</v>
      </c>
      <c r="F731" s="44" t="str">
        <f>IFERROR(VLOOKUP($E731,Table2!$B$1:$C$21,MATCH("MP",Table2!$B$1:$C$1,0),0),"")</f>
        <v/>
      </c>
      <c r="G731" s="33">
        <f>IFERROR(VLOOKUP(A731,PlayingTime!$B$1:$Z$999,MATCH("Min",PlayingTime!$B$2:$Z$2,0),0),0)</f>
        <v>0</v>
      </c>
      <c r="H731" s="33">
        <f>IFERROR(VLOOKUP(B731,PlayingTime!$B$1:$Z$999,MATCH("Min",PlayingTime!$B$2:$Z$2,0),0),0)</f>
        <v>0</v>
      </c>
      <c r="I731" s="33">
        <f>IFERROR(VLOOKUP(C731,PlayingTime!$B$1:$Z$999,MATCH("Min",PlayingTime!$B$2:$Z$2,0),0),0)</f>
        <v>0</v>
      </c>
      <c r="J731" s="33">
        <f>IFERROR(VLOOKUP(D731,PlayingTime!$B$1:$Z$999,MATCH("Min",PlayingTime!$B$2:$Z$2,0),0),0)</f>
        <v>0</v>
      </c>
      <c r="K731" s="38">
        <f t="shared" si="44"/>
        <v>0</v>
      </c>
      <c r="L731" s="32">
        <f>IFERROR(VLOOKUP(A731,PlayerStats!$B$1:$Z$999,MATCH("xG",PlayerStats!$B$2:$Z$2,0),0),0)</f>
        <v>0</v>
      </c>
      <c r="M731" s="32">
        <f>IFERROR(VLOOKUP(B731,PlayerStats!$B$1:$Z$999,MATCH("xG",PlayerStats!$B$2:$Z$2,0),0),0)</f>
        <v>0</v>
      </c>
      <c r="N731" s="32">
        <f>IFERROR(VLOOKUP(C731,PlayerStats!$B$1:$Z$999,MATCH("xG",PlayerStats!$B$2:$Z$2,0),0),0)</f>
        <v>0</v>
      </c>
      <c r="O731" s="32">
        <f>IFERROR(VLOOKUP(D731,PlayerStats!$B$1:$Z$999,MATCH("xG",PlayerStats!$B$2:$Z$2,0),0),0)</f>
        <v>0</v>
      </c>
      <c r="P731" s="40">
        <f t="shared" si="45"/>
        <v>0</v>
      </c>
      <c r="Q731" s="32">
        <f>IFERROR(VLOOKUP(A731,PlayerStats!$B$1:$Z$999,MATCH("xAG",PlayerStats!$B$2:$Z$2,0),0),0)</f>
        <v>0</v>
      </c>
      <c r="R731" s="32">
        <f>IFERROR(VLOOKUP(B731,PlayerStats!$B$1:$Z$999,MATCH("xAG",PlayerStats!$B$2:$Z$2,0),0),0)</f>
        <v>0</v>
      </c>
      <c r="S731" s="32">
        <f>IFERROR(VLOOKUP(C731,PlayerStats!$B$1:$Z$999,MATCH("xAG",PlayerStats!$B$2:$Z$2,0),0),0)</f>
        <v>0</v>
      </c>
      <c r="T731" s="32">
        <f>IFERROR(VLOOKUP(D731,PlayerStats!$B$1:$Z$999,MATCH("xAG",PlayerStats!$B$2:$Z$2,0),0),0)</f>
        <v>0</v>
      </c>
      <c r="U731" s="40">
        <f t="shared" si="46"/>
        <v>0</v>
      </c>
      <c r="V731" s="42" t="str">
        <f t="shared" si="47"/>
        <v/>
      </c>
      <c r="X731" s="43" t="str">
        <f>API!M731&amp;" "&amp;API!V731</f>
        <v xml:space="preserve"> </v>
      </c>
      <c r="Y731" s="43">
        <f>API!AC731</f>
        <v>0</v>
      </c>
    </row>
    <row r="732" spans="1:25">
      <c r="A732" s="32" t="str">
        <f>IF([1]FINAL!A732=0,"",[1]FINAL!A732)</f>
        <v/>
      </c>
      <c r="B732" s="32" t="str">
        <f>IF([1]FINAL!B732=0,"",[1]FINAL!B732)</f>
        <v/>
      </c>
      <c r="C732" s="32" t="str">
        <f>IF([1]FINAL!C732=0,"",[1]FINAL!C732)</f>
        <v/>
      </c>
      <c r="D732" s="32" t="str">
        <f>IF([1]FINAL!D732=0,"",[1]FINAL!D732)</f>
        <v/>
      </c>
      <c r="E732" s="43">
        <f>[1]FINAL!M732</f>
        <v>0</v>
      </c>
      <c r="F732" s="44" t="str">
        <f>IFERROR(VLOOKUP($E732,Table2!$B$1:$C$21,MATCH("MP",Table2!$B$1:$C$1,0),0),"")</f>
        <v/>
      </c>
      <c r="G732" s="33">
        <f>IFERROR(VLOOKUP(A732,PlayingTime!$B$1:$Z$999,MATCH("Min",PlayingTime!$B$2:$Z$2,0),0),0)</f>
        <v>0</v>
      </c>
      <c r="H732" s="33">
        <f>IFERROR(VLOOKUP(B732,PlayingTime!$B$1:$Z$999,MATCH("Min",PlayingTime!$B$2:$Z$2,0),0),0)</f>
        <v>0</v>
      </c>
      <c r="I732" s="33">
        <f>IFERROR(VLOOKUP(C732,PlayingTime!$B$1:$Z$999,MATCH("Min",PlayingTime!$B$2:$Z$2,0),0),0)</f>
        <v>0</v>
      </c>
      <c r="J732" s="33">
        <f>IFERROR(VLOOKUP(D732,PlayingTime!$B$1:$Z$999,MATCH("Min",PlayingTime!$B$2:$Z$2,0),0),0)</f>
        <v>0</v>
      </c>
      <c r="K732" s="38">
        <f t="shared" si="44"/>
        <v>0</v>
      </c>
      <c r="L732" s="32">
        <f>IFERROR(VLOOKUP(A732,PlayerStats!$B$1:$Z$999,MATCH("xG",PlayerStats!$B$2:$Z$2,0),0),0)</f>
        <v>0</v>
      </c>
      <c r="M732" s="32">
        <f>IFERROR(VLOOKUP(B732,PlayerStats!$B$1:$Z$999,MATCH("xG",PlayerStats!$B$2:$Z$2,0),0),0)</f>
        <v>0</v>
      </c>
      <c r="N732" s="32">
        <f>IFERROR(VLOOKUP(C732,PlayerStats!$B$1:$Z$999,MATCH("xG",PlayerStats!$B$2:$Z$2,0),0),0)</f>
        <v>0</v>
      </c>
      <c r="O732" s="32">
        <f>IFERROR(VLOOKUP(D732,PlayerStats!$B$1:$Z$999,MATCH("xG",PlayerStats!$B$2:$Z$2,0),0),0)</f>
        <v>0</v>
      </c>
      <c r="P732" s="40">
        <f t="shared" si="45"/>
        <v>0</v>
      </c>
      <c r="Q732" s="32">
        <f>IFERROR(VLOOKUP(A732,PlayerStats!$B$1:$Z$999,MATCH("xAG",PlayerStats!$B$2:$Z$2,0),0),0)</f>
        <v>0</v>
      </c>
      <c r="R732" s="32">
        <f>IFERROR(VLOOKUP(B732,PlayerStats!$B$1:$Z$999,MATCH("xAG",PlayerStats!$B$2:$Z$2,0),0),0)</f>
        <v>0</v>
      </c>
      <c r="S732" s="32">
        <f>IFERROR(VLOOKUP(C732,PlayerStats!$B$1:$Z$999,MATCH("xAG",PlayerStats!$B$2:$Z$2,0),0),0)</f>
        <v>0</v>
      </c>
      <c r="T732" s="32">
        <f>IFERROR(VLOOKUP(D732,PlayerStats!$B$1:$Z$999,MATCH("xAG",PlayerStats!$B$2:$Z$2,0),0),0)</f>
        <v>0</v>
      </c>
      <c r="U732" s="40">
        <f t="shared" si="46"/>
        <v>0</v>
      </c>
      <c r="V732" s="42" t="str">
        <f t="shared" si="47"/>
        <v/>
      </c>
      <c r="X732" s="43" t="str">
        <f>API!M732&amp;" "&amp;API!V732</f>
        <v xml:space="preserve"> </v>
      </c>
      <c r="Y732" s="43">
        <f>API!AC732</f>
        <v>0</v>
      </c>
    </row>
    <row r="733" spans="1:25">
      <c r="A733" s="32" t="str">
        <f>IF([1]FINAL!A733=0,"",[1]FINAL!A733)</f>
        <v/>
      </c>
      <c r="B733" s="32" t="str">
        <f>IF([1]FINAL!B733=0,"",[1]FINAL!B733)</f>
        <v/>
      </c>
      <c r="C733" s="32" t="str">
        <f>IF([1]FINAL!C733=0,"",[1]FINAL!C733)</f>
        <v/>
      </c>
      <c r="D733" s="32" t="str">
        <f>IF([1]FINAL!D733=0,"",[1]FINAL!D733)</f>
        <v/>
      </c>
      <c r="E733" s="43">
        <f>[1]FINAL!M733</f>
        <v>0</v>
      </c>
      <c r="F733" s="44" t="str">
        <f>IFERROR(VLOOKUP($E733,Table2!$B$1:$C$21,MATCH("MP",Table2!$B$1:$C$1,0),0),"")</f>
        <v/>
      </c>
      <c r="G733" s="33">
        <f>IFERROR(VLOOKUP(A733,PlayingTime!$B$1:$Z$999,MATCH("Min",PlayingTime!$B$2:$Z$2,0),0),0)</f>
        <v>0</v>
      </c>
      <c r="H733" s="33">
        <f>IFERROR(VLOOKUP(B733,PlayingTime!$B$1:$Z$999,MATCH("Min",PlayingTime!$B$2:$Z$2,0),0),0)</f>
        <v>0</v>
      </c>
      <c r="I733" s="33">
        <f>IFERROR(VLOOKUP(C733,PlayingTime!$B$1:$Z$999,MATCH("Min",PlayingTime!$B$2:$Z$2,0),0),0)</f>
        <v>0</v>
      </c>
      <c r="J733" s="33">
        <f>IFERROR(VLOOKUP(D733,PlayingTime!$B$1:$Z$999,MATCH("Min",PlayingTime!$B$2:$Z$2,0),0),0)</f>
        <v>0</v>
      </c>
      <c r="K733" s="38">
        <f t="shared" si="44"/>
        <v>0</v>
      </c>
      <c r="L733" s="32">
        <f>IFERROR(VLOOKUP(A733,PlayerStats!$B$1:$Z$999,MATCH("xG",PlayerStats!$B$2:$Z$2,0),0),0)</f>
        <v>0</v>
      </c>
      <c r="M733" s="32">
        <f>IFERROR(VLOOKUP(B733,PlayerStats!$B$1:$Z$999,MATCH("xG",PlayerStats!$B$2:$Z$2,0),0),0)</f>
        <v>0</v>
      </c>
      <c r="N733" s="32">
        <f>IFERROR(VLOOKUP(C733,PlayerStats!$B$1:$Z$999,MATCH("xG",PlayerStats!$B$2:$Z$2,0),0),0)</f>
        <v>0</v>
      </c>
      <c r="O733" s="32">
        <f>IFERROR(VLOOKUP(D733,PlayerStats!$B$1:$Z$999,MATCH("xG",PlayerStats!$B$2:$Z$2,0),0),0)</f>
        <v>0</v>
      </c>
      <c r="P733" s="40">
        <f t="shared" si="45"/>
        <v>0</v>
      </c>
      <c r="Q733" s="32">
        <f>IFERROR(VLOOKUP(A733,PlayerStats!$B$1:$Z$999,MATCH("xAG",PlayerStats!$B$2:$Z$2,0),0),0)</f>
        <v>0</v>
      </c>
      <c r="R733" s="32">
        <f>IFERROR(VLOOKUP(B733,PlayerStats!$B$1:$Z$999,MATCH("xAG",PlayerStats!$B$2:$Z$2,0),0),0)</f>
        <v>0</v>
      </c>
      <c r="S733" s="32">
        <f>IFERROR(VLOOKUP(C733,PlayerStats!$B$1:$Z$999,MATCH("xAG",PlayerStats!$B$2:$Z$2,0),0),0)</f>
        <v>0</v>
      </c>
      <c r="T733" s="32">
        <f>IFERROR(VLOOKUP(D733,PlayerStats!$B$1:$Z$999,MATCH("xAG",PlayerStats!$B$2:$Z$2,0),0),0)</f>
        <v>0</v>
      </c>
      <c r="U733" s="40">
        <f t="shared" si="46"/>
        <v>0</v>
      </c>
      <c r="V733" s="42" t="str">
        <f t="shared" si="47"/>
        <v/>
      </c>
      <c r="X733" s="43" t="str">
        <f>API!M733&amp;" "&amp;API!V733</f>
        <v xml:space="preserve"> </v>
      </c>
      <c r="Y733" s="43">
        <f>API!AC733</f>
        <v>0</v>
      </c>
    </row>
    <row r="734" spans="1:25">
      <c r="A734" s="32" t="str">
        <f>IF([1]FINAL!A734=0,"",[1]FINAL!A734)</f>
        <v/>
      </c>
      <c r="B734" s="32" t="str">
        <f>IF([1]FINAL!B734=0,"",[1]FINAL!B734)</f>
        <v/>
      </c>
      <c r="C734" s="32" t="str">
        <f>IF([1]FINAL!C734=0,"",[1]FINAL!C734)</f>
        <v/>
      </c>
      <c r="D734" s="32" t="str">
        <f>IF([1]FINAL!D734=0,"",[1]FINAL!D734)</f>
        <v/>
      </c>
      <c r="E734" s="43">
        <f>[1]FINAL!M734</f>
        <v>0</v>
      </c>
      <c r="F734" s="44" t="str">
        <f>IFERROR(VLOOKUP($E734,Table2!$B$1:$C$21,MATCH("MP",Table2!$B$1:$C$1,0),0),"")</f>
        <v/>
      </c>
      <c r="G734" s="33">
        <f>IFERROR(VLOOKUP(A734,PlayingTime!$B$1:$Z$999,MATCH("Min",PlayingTime!$B$2:$Z$2,0),0),0)</f>
        <v>0</v>
      </c>
      <c r="H734" s="33">
        <f>IFERROR(VLOOKUP(B734,PlayingTime!$B$1:$Z$999,MATCH("Min",PlayingTime!$B$2:$Z$2,0),0),0)</f>
        <v>0</v>
      </c>
      <c r="I734" s="33">
        <f>IFERROR(VLOOKUP(C734,PlayingTime!$B$1:$Z$999,MATCH("Min",PlayingTime!$B$2:$Z$2,0),0),0)</f>
        <v>0</v>
      </c>
      <c r="J734" s="33">
        <f>IFERROR(VLOOKUP(D734,PlayingTime!$B$1:$Z$999,MATCH("Min",PlayingTime!$B$2:$Z$2,0),0),0)</f>
        <v>0</v>
      </c>
      <c r="K734" s="38">
        <f t="shared" si="44"/>
        <v>0</v>
      </c>
      <c r="L734" s="32">
        <f>IFERROR(VLOOKUP(A734,PlayerStats!$B$1:$Z$999,MATCH("xG",PlayerStats!$B$2:$Z$2,0),0),0)</f>
        <v>0</v>
      </c>
      <c r="M734" s="32">
        <f>IFERROR(VLOOKUP(B734,PlayerStats!$B$1:$Z$999,MATCH("xG",PlayerStats!$B$2:$Z$2,0),0),0)</f>
        <v>0</v>
      </c>
      <c r="N734" s="32">
        <f>IFERROR(VLOOKUP(C734,PlayerStats!$B$1:$Z$999,MATCH("xG",PlayerStats!$B$2:$Z$2,0),0),0)</f>
        <v>0</v>
      </c>
      <c r="O734" s="32">
        <f>IFERROR(VLOOKUP(D734,PlayerStats!$B$1:$Z$999,MATCH("xG",PlayerStats!$B$2:$Z$2,0),0),0)</f>
        <v>0</v>
      </c>
      <c r="P734" s="40">
        <f t="shared" si="45"/>
        <v>0</v>
      </c>
      <c r="Q734" s="32">
        <f>IFERROR(VLOOKUP(A734,PlayerStats!$B$1:$Z$999,MATCH("xAG",PlayerStats!$B$2:$Z$2,0),0),0)</f>
        <v>0</v>
      </c>
      <c r="R734" s="32">
        <f>IFERROR(VLOOKUP(B734,PlayerStats!$B$1:$Z$999,MATCH("xAG",PlayerStats!$B$2:$Z$2,0),0),0)</f>
        <v>0</v>
      </c>
      <c r="S734" s="32">
        <f>IFERROR(VLOOKUP(C734,PlayerStats!$B$1:$Z$999,MATCH("xAG",PlayerStats!$B$2:$Z$2,0),0),0)</f>
        <v>0</v>
      </c>
      <c r="T734" s="32">
        <f>IFERROR(VLOOKUP(D734,PlayerStats!$B$1:$Z$999,MATCH("xAG",PlayerStats!$B$2:$Z$2,0),0),0)</f>
        <v>0</v>
      </c>
      <c r="U734" s="40">
        <f t="shared" si="46"/>
        <v>0</v>
      </c>
      <c r="V734" s="42" t="str">
        <f t="shared" si="47"/>
        <v/>
      </c>
      <c r="X734" s="43" t="str">
        <f>API!M734&amp;" "&amp;API!V734</f>
        <v xml:space="preserve"> </v>
      </c>
      <c r="Y734" s="43">
        <f>API!AC734</f>
        <v>0</v>
      </c>
    </row>
    <row r="735" spans="1:25">
      <c r="A735" s="32" t="str">
        <f>IF([1]FINAL!A735=0,"",[1]FINAL!A735)</f>
        <v/>
      </c>
      <c r="B735" s="32" t="str">
        <f>IF([1]FINAL!B735=0,"",[1]FINAL!B735)</f>
        <v/>
      </c>
      <c r="C735" s="32" t="str">
        <f>IF([1]FINAL!C735=0,"",[1]FINAL!C735)</f>
        <v/>
      </c>
      <c r="D735" s="32" t="str">
        <f>IF([1]FINAL!D735=0,"",[1]FINAL!D735)</f>
        <v/>
      </c>
      <c r="E735" s="43">
        <f>[1]FINAL!M735</f>
        <v>0</v>
      </c>
      <c r="F735" s="44" t="str">
        <f>IFERROR(VLOOKUP($E735,Table2!$B$1:$C$21,MATCH("MP",Table2!$B$1:$C$1,0),0),"")</f>
        <v/>
      </c>
      <c r="G735" s="33">
        <f>IFERROR(VLOOKUP(A735,PlayingTime!$B$1:$Z$999,MATCH("Min",PlayingTime!$B$2:$Z$2,0),0),0)</f>
        <v>0</v>
      </c>
      <c r="H735" s="33">
        <f>IFERROR(VLOOKUP(B735,PlayingTime!$B$1:$Z$999,MATCH("Min",PlayingTime!$B$2:$Z$2,0),0),0)</f>
        <v>0</v>
      </c>
      <c r="I735" s="33">
        <f>IFERROR(VLOOKUP(C735,PlayingTime!$B$1:$Z$999,MATCH("Min",PlayingTime!$B$2:$Z$2,0),0),0)</f>
        <v>0</v>
      </c>
      <c r="J735" s="33">
        <f>IFERROR(VLOOKUP(D735,PlayingTime!$B$1:$Z$999,MATCH("Min",PlayingTime!$B$2:$Z$2,0),0),0)</f>
        <v>0</v>
      </c>
      <c r="K735" s="38">
        <f t="shared" si="44"/>
        <v>0</v>
      </c>
      <c r="L735" s="32">
        <f>IFERROR(VLOOKUP(A735,PlayerStats!$B$1:$Z$999,MATCH("xG",PlayerStats!$B$2:$Z$2,0),0),0)</f>
        <v>0</v>
      </c>
      <c r="M735" s="32">
        <f>IFERROR(VLOOKUP(B735,PlayerStats!$B$1:$Z$999,MATCH("xG",PlayerStats!$B$2:$Z$2,0),0),0)</f>
        <v>0</v>
      </c>
      <c r="N735" s="32">
        <f>IFERROR(VLOOKUP(C735,PlayerStats!$B$1:$Z$999,MATCH("xG",PlayerStats!$B$2:$Z$2,0),0),0)</f>
        <v>0</v>
      </c>
      <c r="O735" s="32">
        <f>IFERROR(VLOOKUP(D735,PlayerStats!$B$1:$Z$999,MATCH("xG",PlayerStats!$B$2:$Z$2,0),0),0)</f>
        <v>0</v>
      </c>
      <c r="P735" s="40">
        <f t="shared" si="45"/>
        <v>0</v>
      </c>
      <c r="Q735" s="32">
        <f>IFERROR(VLOOKUP(A735,PlayerStats!$B$1:$Z$999,MATCH("xAG",PlayerStats!$B$2:$Z$2,0),0),0)</f>
        <v>0</v>
      </c>
      <c r="R735" s="32">
        <f>IFERROR(VLOOKUP(B735,PlayerStats!$B$1:$Z$999,MATCH("xAG",PlayerStats!$B$2:$Z$2,0),0),0)</f>
        <v>0</v>
      </c>
      <c r="S735" s="32">
        <f>IFERROR(VLOOKUP(C735,PlayerStats!$B$1:$Z$999,MATCH("xAG",PlayerStats!$B$2:$Z$2,0),0),0)</f>
        <v>0</v>
      </c>
      <c r="T735" s="32">
        <f>IFERROR(VLOOKUP(D735,PlayerStats!$B$1:$Z$999,MATCH("xAG",PlayerStats!$B$2:$Z$2,0),0),0)</f>
        <v>0</v>
      </c>
      <c r="U735" s="40">
        <f t="shared" si="46"/>
        <v>0</v>
      </c>
      <c r="V735" s="42" t="str">
        <f t="shared" si="47"/>
        <v/>
      </c>
      <c r="X735" s="43" t="str">
        <f>API!M735&amp;" "&amp;API!V735</f>
        <v xml:space="preserve"> </v>
      </c>
      <c r="Y735" s="43">
        <f>API!AC735</f>
        <v>0</v>
      </c>
    </row>
    <row r="736" spans="1:25">
      <c r="A736" s="32" t="str">
        <f>IF([1]FINAL!A736=0,"",[1]FINAL!A736)</f>
        <v/>
      </c>
      <c r="B736" s="32" t="str">
        <f>IF([1]FINAL!B736=0,"",[1]FINAL!B736)</f>
        <v/>
      </c>
      <c r="C736" s="32" t="str">
        <f>IF([1]FINAL!C736=0,"",[1]FINAL!C736)</f>
        <v/>
      </c>
      <c r="D736" s="32" t="str">
        <f>IF([1]FINAL!D736=0,"",[1]FINAL!D736)</f>
        <v/>
      </c>
      <c r="E736" s="43">
        <f>[1]FINAL!M736</f>
        <v>0</v>
      </c>
      <c r="F736" s="44" t="str">
        <f>IFERROR(VLOOKUP($E736,Table2!$B$1:$C$21,MATCH("MP",Table2!$B$1:$C$1,0),0),"")</f>
        <v/>
      </c>
      <c r="G736" s="33">
        <f>IFERROR(VLOOKUP(A736,PlayingTime!$B$1:$Z$999,MATCH("Min",PlayingTime!$B$2:$Z$2,0),0),0)</f>
        <v>0</v>
      </c>
      <c r="H736" s="33">
        <f>IFERROR(VLOOKUP(B736,PlayingTime!$B$1:$Z$999,MATCH("Min",PlayingTime!$B$2:$Z$2,0),0),0)</f>
        <v>0</v>
      </c>
      <c r="I736" s="33">
        <f>IFERROR(VLOOKUP(C736,PlayingTime!$B$1:$Z$999,MATCH("Min",PlayingTime!$B$2:$Z$2,0),0),0)</f>
        <v>0</v>
      </c>
      <c r="J736" s="33">
        <f>IFERROR(VLOOKUP(D736,PlayingTime!$B$1:$Z$999,MATCH("Min",PlayingTime!$B$2:$Z$2,0),0),0)</f>
        <v>0</v>
      </c>
      <c r="K736" s="38">
        <f t="shared" si="44"/>
        <v>0</v>
      </c>
      <c r="L736" s="32">
        <f>IFERROR(VLOOKUP(A736,PlayerStats!$B$1:$Z$999,MATCH("xG",PlayerStats!$B$2:$Z$2,0),0),0)</f>
        <v>0</v>
      </c>
      <c r="M736" s="32">
        <f>IFERROR(VLOOKUP(B736,PlayerStats!$B$1:$Z$999,MATCH("xG",PlayerStats!$B$2:$Z$2,0),0),0)</f>
        <v>0</v>
      </c>
      <c r="N736" s="32">
        <f>IFERROR(VLOOKUP(C736,PlayerStats!$B$1:$Z$999,MATCH("xG",PlayerStats!$B$2:$Z$2,0),0),0)</f>
        <v>0</v>
      </c>
      <c r="O736" s="32">
        <f>IFERROR(VLOOKUP(D736,PlayerStats!$B$1:$Z$999,MATCH("xG",PlayerStats!$B$2:$Z$2,0),0),0)</f>
        <v>0</v>
      </c>
      <c r="P736" s="40">
        <f t="shared" si="45"/>
        <v>0</v>
      </c>
      <c r="Q736" s="32">
        <f>IFERROR(VLOOKUP(A736,PlayerStats!$B$1:$Z$999,MATCH("xAG",PlayerStats!$B$2:$Z$2,0),0),0)</f>
        <v>0</v>
      </c>
      <c r="R736" s="32">
        <f>IFERROR(VLOOKUP(B736,PlayerStats!$B$1:$Z$999,MATCH("xAG",PlayerStats!$B$2:$Z$2,0),0),0)</f>
        <v>0</v>
      </c>
      <c r="S736" s="32">
        <f>IFERROR(VLOOKUP(C736,PlayerStats!$B$1:$Z$999,MATCH("xAG",PlayerStats!$B$2:$Z$2,0),0),0)</f>
        <v>0</v>
      </c>
      <c r="T736" s="32">
        <f>IFERROR(VLOOKUP(D736,PlayerStats!$B$1:$Z$999,MATCH("xAG",PlayerStats!$B$2:$Z$2,0),0),0)</f>
        <v>0</v>
      </c>
      <c r="U736" s="40">
        <f t="shared" si="46"/>
        <v>0</v>
      </c>
      <c r="V736" s="42" t="str">
        <f t="shared" si="47"/>
        <v/>
      </c>
      <c r="X736" s="43" t="str">
        <f>API!M736&amp;" "&amp;API!V736</f>
        <v xml:space="preserve"> </v>
      </c>
      <c r="Y736" s="43">
        <f>API!AC736</f>
        <v>0</v>
      </c>
    </row>
    <row r="737" spans="1:25">
      <c r="A737" s="32" t="str">
        <f>IF([1]FINAL!A737=0,"",[1]FINAL!A737)</f>
        <v/>
      </c>
      <c r="B737" s="32" t="str">
        <f>IF([1]FINAL!B737=0,"",[1]FINAL!B737)</f>
        <v/>
      </c>
      <c r="C737" s="32" t="str">
        <f>IF([1]FINAL!C737=0,"",[1]FINAL!C737)</f>
        <v/>
      </c>
      <c r="D737" s="32" t="str">
        <f>IF([1]FINAL!D737=0,"",[1]FINAL!D737)</f>
        <v/>
      </c>
      <c r="E737" s="43">
        <f>[1]FINAL!M737</f>
        <v>0</v>
      </c>
      <c r="F737" s="44" t="str">
        <f>IFERROR(VLOOKUP($E737,Table2!$B$1:$C$21,MATCH("MP",Table2!$B$1:$C$1,0),0),"")</f>
        <v/>
      </c>
      <c r="G737" s="33">
        <f>IFERROR(VLOOKUP(A737,PlayingTime!$B$1:$Z$999,MATCH("Min",PlayingTime!$B$2:$Z$2,0),0),0)</f>
        <v>0</v>
      </c>
      <c r="H737" s="33">
        <f>IFERROR(VLOOKUP(B737,PlayingTime!$B$1:$Z$999,MATCH("Min",PlayingTime!$B$2:$Z$2,0),0),0)</f>
        <v>0</v>
      </c>
      <c r="I737" s="33">
        <f>IFERROR(VLOOKUP(C737,PlayingTime!$B$1:$Z$999,MATCH("Min",PlayingTime!$B$2:$Z$2,0),0),0)</f>
        <v>0</v>
      </c>
      <c r="J737" s="33">
        <f>IFERROR(VLOOKUP(D737,PlayingTime!$B$1:$Z$999,MATCH("Min",PlayingTime!$B$2:$Z$2,0),0),0)</f>
        <v>0</v>
      </c>
      <c r="K737" s="38">
        <f t="shared" si="44"/>
        <v>0</v>
      </c>
      <c r="L737" s="32">
        <f>IFERROR(VLOOKUP(A737,PlayerStats!$B$1:$Z$999,MATCH("xG",PlayerStats!$B$2:$Z$2,0),0),0)</f>
        <v>0</v>
      </c>
      <c r="M737" s="32">
        <f>IFERROR(VLOOKUP(B737,PlayerStats!$B$1:$Z$999,MATCH("xG",PlayerStats!$B$2:$Z$2,0),0),0)</f>
        <v>0</v>
      </c>
      <c r="N737" s="32">
        <f>IFERROR(VLOOKUP(C737,PlayerStats!$B$1:$Z$999,MATCH("xG",PlayerStats!$B$2:$Z$2,0),0),0)</f>
        <v>0</v>
      </c>
      <c r="O737" s="32">
        <f>IFERROR(VLOOKUP(D737,PlayerStats!$B$1:$Z$999,MATCH("xG",PlayerStats!$B$2:$Z$2,0),0),0)</f>
        <v>0</v>
      </c>
      <c r="P737" s="40">
        <f t="shared" si="45"/>
        <v>0</v>
      </c>
      <c r="Q737" s="32">
        <f>IFERROR(VLOOKUP(A737,PlayerStats!$B$1:$Z$999,MATCH("xAG",PlayerStats!$B$2:$Z$2,0),0),0)</f>
        <v>0</v>
      </c>
      <c r="R737" s="32">
        <f>IFERROR(VLOOKUP(B737,PlayerStats!$B$1:$Z$999,MATCH("xAG",PlayerStats!$B$2:$Z$2,0),0),0)</f>
        <v>0</v>
      </c>
      <c r="S737" s="32">
        <f>IFERROR(VLOOKUP(C737,PlayerStats!$B$1:$Z$999,MATCH("xAG",PlayerStats!$B$2:$Z$2,0),0),0)</f>
        <v>0</v>
      </c>
      <c r="T737" s="32">
        <f>IFERROR(VLOOKUP(D737,PlayerStats!$B$1:$Z$999,MATCH("xAG",PlayerStats!$B$2:$Z$2,0),0),0)</f>
        <v>0</v>
      </c>
      <c r="U737" s="40">
        <f t="shared" si="46"/>
        <v>0</v>
      </c>
      <c r="V737" s="42" t="str">
        <f t="shared" si="47"/>
        <v/>
      </c>
      <c r="X737" s="43" t="str">
        <f>API!M737&amp;" "&amp;API!V737</f>
        <v xml:space="preserve"> </v>
      </c>
      <c r="Y737" s="43">
        <f>API!AC737</f>
        <v>0</v>
      </c>
    </row>
    <row r="738" spans="1:25">
      <c r="A738" s="32" t="str">
        <f>IF([1]FINAL!A738=0,"",[1]FINAL!A738)</f>
        <v/>
      </c>
      <c r="B738" s="32" t="str">
        <f>IF([1]FINAL!B738=0,"",[1]FINAL!B738)</f>
        <v/>
      </c>
      <c r="C738" s="32" t="str">
        <f>IF([1]FINAL!C738=0,"",[1]FINAL!C738)</f>
        <v/>
      </c>
      <c r="D738" s="32" t="str">
        <f>IF([1]FINAL!D738=0,"",[1]FINAL!D738)</f>
        <v/>
      </c>
      <c r="E738" s="43">
        <f>[1]FINAL!M738</f>
        <v>0</v>
      </c>
      <c r="F738" s="44" t="str">
        <f>IFERROR(VLOOKUP($E738,Table2!$B$1:$C$21,MATCH("MP",Table2!$B$1:$C$1,0),0),"")</f>
        <v/>
      </c>
      <c r="G738" s="33">
        <f>IFERROR(VLOOKUP(A738,PlayingTime!$B$1:$Z$999,MATCH("Min",PlayingTime!$B$2:$Z$2,0),0),0)</f>
        <v>0</v>
      </c>
      <c r="H738" s="33">
        <f>IFERROR(VLOOKUP(B738,PlayingTime!$B$1:$Z$999,MATCH("Min",PlayingTime!$B$2:$Z$2,0),0),0)</f>
        <v>0</v>
      </c>
      <c r="I738" s="33">
        <f>IFERROR(VLOOKUP(C738,PlayingTime!$B$1:$Z$999,MATCH("Min",PlayingTime!$B$2:$Z$2,0),0),0)</f>
        <v>0</v>
      </c>
      <c r="J738" s="33">
        <f>IFERROR(VLOOKUP(D738,PlayingTime!$B$1:$Z$999,MATCH("Min",PlayingTime!$B$2:$Z$2,0),0),0)</f>
        <v>0</v>
      </c>
      <c r="K738" s="38">
        <f t="shared" si="44"/>
        <v>0</v>
      </c>
      <c r="L738" s="32">
        <f>IFERROR(VLOOKUP(A738,PlayerStats!$B$1:$Z$999,MATCH("xG",PlayerStats!$B$2:$Z$2,0),0),0)</f>
        <v>0</v>
      </c>
      <c r="M738" s="32">
        <f>IFERROR(VLOOKUP(B738,PlayerStats!$B$1:$Z$999,MATCH("xG",PlayerStats!$B$2:$Z$2,0),0),0)</f>
        <v>0</v>
      </c>
      <c r="N738" s="32">
        <f>IFERROR(VLOOKUP(C738,PlayerStats!$B$1:$Z$999,MATCH("xG",PlayerStats!$B$2:$Z$2,0),0),0)</f>
        <v>0</v>
      </c>
      <c r="O738" s="32">
        <f>IFERROR(VLOOKUP(D738,PlayerStats!$B$1:$Z$999,MATCH("xG",PlayerStats!$B$2:$Z$2,0),0),0)</f>
        <v>0</v>
      </c>
      <c r="P738" s="40">
        <f t="shared" si="45"/>
        <v>0</v>
      </c>
      <c r="Q738" s="32">
        <f>IFERROR(VLOOKUP(A738,PlayerStats!$B$1:$Z$999,MATCH("xAG",PlayerStats!$B$2:$Z$2,0),0),0)</f>
        <v>0</v>
      </c>
      <c r="R738" s="32">
        <f>IFERROR(VLOOKUP(B738,PlayerStats!$B$1:$Z$999,MATCH("xAG",PlayerStats!$B$2:$Z$2,0),0),0)</f>
        <v>0</v>
      </c>
      <c r="S738" s="32">
        <f>IFERROR(VLOOKUP(C738,PlayerStats!$B$1:$Z$999,MATCH("xAG",PlayerStats!$B$2:$Z$2,0),0),0)</f>
        <v>0</v>
      </c>
      <c r="T738" s="32">
        <f>IFERROR(VLOOKUP(D738,PlayerStats!$B$1:$Z$999,MATCH("xAG",PlayerStats!$B$2:$Z$2,0),0),0)</f>
        <v>0</v>
      </c>
      <c r="U738" s="40">
        <f t="shared" si="46"/>
        <v>0</v>
      </c>
      <c r="V738" s="42" t="str">
        <f t="shared" si="47"/>
        <v/>
      </c>
      <c r="X738" s="43" t="str">
        <f>API!M738&amp;" "&amp;API!V738</f>
        <v xml:space="preserve"> </v>
      </c>
      <c r="Y738" s="43">
        <f>API!AC738</f>
        <v>0</v>
      </c>
    </row>
    <row r="739" spans="1:25">
      <c r="A739" s="32" t="str">
        <f>IF([1]FINAL!A739=0,"",[1]FINAL!A739)</f>
        <v/>
      </c>
      <c r="B739" s="32" t="str">
        <f>IF([1]FINAL!B739=0,"",[1]FINAL!B739)</f>
        <v/>
      </c>
      <c r="C739" s="32" t="str">
        <f>IF([1]FINAL!C739=0,"",[1]FINAL!C739)</f>
        <v/>
      </c>
      <c r="D739" s="32" t="str">
        <f>IF([1]FINAL!D739=0,"",[1]FINAL!D739)</f>
        <v/>
      </c>
      <c r="E739" s="43">
        <f>[1]FINAL!M739</f>
        <v>0</v>
      </c>
      <c r="F739" s="44" t="str">
        <f>IFERROR(VLOOKUP($E739,Table2!$B$1:$C$21,MATCH("MP",Table2!$B$1:$C$1,0),0),"")</f>
        <v/>
      </c>
      <c r="G739" s="33">
        <f>IFERROR(VLOOKUP(A739,PlayingTime!$B$1:$Z$999,MATCH("Min",PlayingTime!$B$2:$Z$2,0),0),0)</f>
        <v>0</v>
      </c>
      <c r="H739" s="33">
        <f>IFERROR(VLOOKUP(B739,PlayingTime!$B$1:$Z$999,MATCH("Min",PlayingTime!$B$2:$Z$2,0),0),0)</f>
        <v>0</v>
      </c>
      <c r="I739" s="33">
        <f>IFERROR(VLOOKUP(C739,PlayingTime!$B$1:$Z$999,MATCH("Min",PlayingTime!$B$2:$Z$2,0),0),0)</f>
        <v>0</v>
      </c>
      <c r="J739" s="33">
        <f>IFERROR(VLOOKUP(D739,PlayingTime!$B$1:$Z$999,MATCH("Min",PlayingTime!$B$2:$Z$2,0),0),0)</f>
        <v>0</v>
      </c>
      <c r="K739" s="38">
        <f t="shared" si="44"/>
        <v>0</v>
      </c>
      <c r="L739" s="32">
        <f>IFERROR(VLOOKUP(A739,PlayerStats!$B$1:$Z$999,MATCH("xG",PlayerStats!$B$2:$Z$2,0),0),0)</f>
        <v>0</v>
      </c>
      <c r="M739" s="32">
        <f>IFERROR(VLOOKUP(B739,PlayerStats!$B$1:$Z$999,MATCH("xG",PlayerStats!$B$2:$Z$2,0),0),0)</f>
        <v>0</v>
      </c>
      <c r="N739" s="32">
        <f>IFERROR(VLOOKUP(C739,PlayerStats!$B$1:$Z$999,MATCH("xG",PlayerStats!$B$2:$Z$2,0),0),0)</f>
        <v>0</v>
      </c>
      <c r="O739" s="32">
        <f>IFERROR(VLOOKUP(D739,PlayerStats!$B$1:$Z$999,MATCH("xG",PlayerStats!$B$2:$Z$2,0),0),0)</f>
        <v>0</v>
      </c>
      <c r="P739" s="40">
        <f t="shared" si="45"/>
        <v>0</v>
      </c>
      <c r="Q739" s="32">
        <f>IFERROR(VLOOKUP(A739,PlayerStats!$B$1:$Z$999,MATCH("xAG",PlayerStats!$B$2:$Z$2,0),0),0)</f>
        <v>0</v>
      </c>
      <c r="R739" s="32">
        <f>IFERROR(VLOOKUP(B739,PlayerStats!$B$1:$Z$999,MATCH("xAG",PlayerStats!$B$2:$Z$2,0),0),0)</f>
        <v>0</v>
      </c>
      <c r="S739" s="32">
        <f>IFERROR(VLOOKUP(C739,PlayerStats!$B$1:$Z$999,MATCH("xAG",PlayerStats!$B$2:$Z$2,0),0),0)</f>
        <v>0</v>
      </c>
      <c r="T739" s="32">
        <f>IFERROR(VLOOKUP(D739,PlayerStats!$B$1:$Z$999,MATCH("xAG",PlayerStats!$B$2:$Z$2,0),0),0)</f>
        <v>0</v>
      </c>
      <c r="U739" s="40">
        <f t="shared" si="46"/>
        <v>0</v>
      </c>
      <c r="V739" s="42" t="str">
        <f t="shared" si="47"/>
        <v/>
      </c>
      <c r="X739" s="43" t="str">
        <f>API!M739&amp;" "&amp;API!V739</f>
        <v xml:space="preserve"> </v>
      </c>
      <c r="Y739" s="43">
        <f>API!AC739</f>
        <v>0</v>
      </c>
    </row>
    <row r="740" spans="1:25">
      <c r="A740" s="32" t="str">
        <f>IF([1]FINAL!A740=0,"",[1]FINAL!A740)</f>
        <v/>
      </c>
      <c r="B740" s="32" t="str">
        <f>IF([1]FINAL!B740=0,"",[1]FINAL!B740)</f>
        <v/>
      </c>
      <c r="C740" s="32" t="str">
        <f>IF([1]FINAL!C740=0,"",[1]FINAL!C740)</f>
        <v/>
      </c>
      <c r="D740" s="32" t="str">
        <f>IF([1]FINAL!D740=0,"",[1]FINAL!D740)</f>
        <v/>
      </c>
      <c r="E740" s="43">
        <f>[1]FINAL!M740</f>
        <v>0</v>
      </c>
      <c r="F740" s="44" t="str">
        <f>IFERROR(VLOOKUP($E740,Table2!$B$1:$C$21,MATCH("MP",Table2!$B$1:$C$1,0),0),"")</f>
        <v/>
      </c>
      <c r="G740" s="33">
        <f>IFERROR(VLOOKUP(A740,PlayingTime!$B$1:$Z$999,MATCH("Min",PlayingTime!$B$2:$Z$2,0),0),0)</f>
        <v>0</v>
      </c>
      <c r="H740" s="33">
        <f>IFERROR(VLOOKUP(B740,PlayingTime!$B$1:$Z$999,MATCH("Min",PlayingTime!$B$2:$Z$2,0),0),0)</f>
        <v>0</v>
      </c>
      <c r="I740" s="33">
        <f>IFERROR(VLOOKUP(C740,PlayingTime!$B$1:$Z$999,MATCH("Min",PlayingTime!$B$2:$Z$2,0),0),0)</f>
        <v>0</v>
      </c>
      <c r="J740" s="33">
        <f>IFERROR(VLOOKUP(D740,PlayingTime!$B$1:$Z$999,MATCH("Min",PlayingTime!$B$2:$Z$2,0),0),0)</f>
        <v>0</v>
      </c>
      <c r="K740" s="38">
        <f t="shared" si="44"/>
        <v>0</v>
      </c>
      <c r="L740" s="32">
        <f>IFERROR(VLOOKUP(A740,PlayerStats!$B$1:$Z$999,MATCH("xG",PlayerStats!$B$2:$Z$2,0),0),0)</f>
        <v>0</v>
      </c>
      <c r="M740" s="32">
        <f>IFERROR(VLOOKUP(B740,PlayerStats!$B$1:$Z$999,MATCH("xG",PlayerStats!$B$2:$Z$2,0),0),0)</f>
        <v>0</v>
      </c>
      <c r="N740" s="32">
        <f>IFERROR(VLOOKUP(C740,PlayerStats!$B$1:$Z$999,MATCH("xG",PlayerStats!$B$2:$Z$2,0),0),0)</f>
        <v>0</v>
      </c>
      <c r="O740" s="32">
        <f>IFERROR(VLOOKUP(D740,PlayerStats!$B$1:$Z$999,MATCH("xG",PlayerStats!$B$2:$Z$2,0),0),0)</f>
        <v>0</v>
      </c>
      <c r="P740" s="40">
        <f t="shared" si="45"/>
        <v>0</v>
      </c>
      <c r="Q740" s="32">
        <f>IFERROR(VLOOKUP(A740,PlayerStats!$B$1:$Z$999,MATCH("xAG",PlayerStats!$B$2:$Z$2,0),0),0)</f>
        <v>0</v>
      </c>
      <c r="R740" s="32">
        <f>IFERROR(VLOOKUP(B740,PlayerStats!$B$1:$Z$999,MATCH("xAG",PlayerStats!$B$2:$Z$2,0),0),0)</f>
        <v>0</v>
      </c>
      <c r="S740" s="32">
        <f>IFERROR(VLOOKUP(C740,PlayerStats!$B$1:$Z$999,MATCH("xAG",PlayerStats!$B$2:$Z$2,0),0),0)</f>
        <v>0</v>
      </c>
      <c r="T740" s="32">
        <f>IFERROR(VLOOKUP(D740,PlayerStats!$B$1:$Z$999,MATCH("xAG",PlayerStats!$B$2:$Z$2,0),0),0)</f>
        <v>0</v>
      </c>
      <c r="U740" s="40">
        <f t="shared" si="46"/>
        <v>0</v>
      </c>
      <c r="V740" s="42" t="str">
        <f t="shared" si="47"/>
        <v/>
      </c>
      <c r="X740" s="43" t="str">
        <f>API!M740&amp;" "&amp;API!V740</f>
        <v xml:space="preserve"> </v>
      </c>
      <c r="Y740" s="43">
        <f>API!AC740</f>
        <v>0</v>
      </c>
    </row>
    <row r="741" spans="1:25">
      <c r="A741" s="32" t="str">
        <f>IF([1]FINAL!A741=0,"",[1]FINAL!A741)</f>
        <v/>
      </c>
      <c r="B741" s="32" t="str">
        <f>IF([1]FINAL!B741=0,"",[1]FINAL!B741)</f>
        <v/>
      </c>
      <c r="C741" s="32" t="str">
        <f>IF([1]FINAL!C741=0,"",[1]FINAL!C741)</f>
        <v/>
      </c>
      <c r="D741" s="32" t="str">
        <f>IF([1]FINAL!D741=0,"",[1]FINAL!D741)</f>
        <v/>
      </c>
      <c r="E741" s="43">
        <f>[1]FINAL!M741</f>
        <v>0</v>
      </c>
      <c r="F741" s="44" t="str">
        <f>IFERROR(VLOOKUP($E741,Table2!$B$1:$C$21,MATCH("MP",Table2!$B$1:$C$1,0),0),"")</f>
        <v/>
      </c>
      <c r="G741" s="33">
        <f>IFERROR(VLOOKUP(A741,PlayingTime!$B$1:$Z$999,MATCH("Min",PlayingTime!$B$2:$Z$2,0),0),0)</f>
        <v>0</v>
      </c>
      <c r="H741" s="33">
        <f>IFERROR(VLOOKUP(B741,PlayingTime!$B$1:$Z$999,MATCH("Min",PlayingTime!$B$2:$Z$2,0),0),0)</f>
        <v>0</v>
      </c>
      <c r="I741" s="33">
        <f>IFERROR(VLOOKUP(C741,PlayingTime!$B$1:$Z$999,MATCH("Min",PlayingTime!$B$2:$Z$2,0),0),0)</f>
        <v>0</v>
      </c>
      <c r="J741" s="33">
        <f>IFERROR(VLOOKUP(D741,PlayingTime!$B$1:$Z$999,MATCH("Min",PlayingTime!$B$2:$Z$2,0),0),0)</f>
        <v>0</v>
      </c>
      <c r="K741" s="38">
        <f t="shared" si="44"/>
        <v>0</v>
      </c>
      <c r="L741" s="32">
        <f>IFERROR(VLOOKUP(A741,PlayerStats!$B$1:$Z$999,MATCH("xG",PlayerStats!$B$2:$Z$2,0),0),0)</f>
        <v>0</v>
      </c>
      <c r="M741" s="32">
        <f>IFERROR(VLOOKUP(B741,PlayerStats!$B$1:$Z$999,MATCH("xG",PlayerStats!$B$2:$Z$2,0),0),0)</f>
        <v>0</v>
      </c>
      <c r="N741" s="32">
        <f>IFERROR(VLOOKUP(C741,PlayerStats!$B$1:$Z$999,MATCH("xG",PlayerStats!$B$2:$Z$2,0),0),0)</f>
        <v>0</v>
      </c>
      <c r="O741" s="32">
        <f>IFERROR(VLOOKUP(D741,PlayerStats!$B$1:$Z$999,MATCH("xG",PlayerStats!$B$2:$Z$2,0),0),0)</f>
        <v>0</v>
      </c>
      <c r="P741" s="40">
        <f t="shared" si="45"/>
        <v>0</v>
      </c>
      <c r="Q741" s="32">
        <f>IFERROR(VLOOKUP(A741,PlayerStats!$B$1:$Z$999,MATCH("xAG",PlayerStats!$B$2:$Z$2,0),0),0)</f>
        <v>0</v>
      </c>
      <c r="R741" s="32">
        <f>IFERROR(VLOOKUP(B741,PlayerStats!$B$1:$Z$999,MATCH("xAG",PlayerStats!$B$2:$Z$2,0),0),0)</f>
        <v>0</v>
      </c>
      <c r="S741" s="32">
        <f>IFERROR(VLOOKUP(C741,PlayerStats!$B$1:$Z$999,MATCH("xAG",PlayerStats!$B$2:$Z$2,0),0),0)</f>
        <v>0</v>
      </c>
      <c r="T741" s="32">
        <f>IFERROR(VLOOKUP(D741,PlayerStats!$B$1:$Z$999,MATCH("xAG",PlayerStats!$B$2:$Z$2,0),0),0)</f>
        <v>0</v>
      </c>
      <c r="U741" s="40">
        <f t="shared" si="46"/>
        <v>0</v>
      </c>
      <c r="V741" s="42" t="str">
        <f t="shared" si="47"/>
        <v/>
      </c>
      <c r="X741" s="43" t="str">
        <f>API!M741&amp;" "&amp;API!V741</f>
        <v xml:space="preserve"> </v>
      </c>
      <c r="Y741" s="43">
        <f>API!AC741</f>
        <v>0</v>
      </c>
    </row>
    <row r="742" spans="1:25">
      <c r="A742" s="32" t="str">
        <f>IF([1]FINAL!A742=0,"",[1]FINAL!A742)</f>
        <v/>
      </c>
      <c r="B742" s="32" t="str">
        <f>IF([1]FINAL!B742=0,"",[1]FINAL!B742)</f>
        <v/>
      </c>
      <c r="C742" s="32" t="str">
        <f>IF([1]FINAL!C742=0,"",[1]FINAL!C742)</f>
        <v/>
      </c>
      <c r="D742" s="32" t="str">
        <f>IF([1]FINAL!D742=0,"",[1]FINAL!D742)</f>
        <v/>
      </c>
      <c r="E742" s="43">
        <f>[1]FINAL!M742</f>
        <v>0</v>
      </c>
      <c r="F742" s="44" t="str">
        <f>IFERROR(VLOOKUP($E742,Table2!$B$1:$C$21,MATCH("MP",Table2!$B$1:$C$1,0),0),"")</f>
        <v/>
      </c>
      <c r="G742" s="33">
        <f>IFERROR(VLOOKUP(A742,PlayingTime!$B$1:$Z$999,MATCH("Min",PlayingTime!$B$2:$Z$2,0),0),0)</f>
        <v>0</v>
      </c>
      <c r="H742" s="33">
        <f>IFERROR(VLOOKUP(B742,PlayingTime!$B$1:$Z$999,MATCH("Min",PlayingTime!$B$2:$Z$2,0),0),0)</f>
        <v>0</v>
      </c>
      <c r="I742" s="33">
        <f>IFERROR(VLOOKUP(C742,PlayingTime!$B$1:$Z$999,MATCH("Min",PlayingTime!$B$2:$Z$2,0),0),0)</f>
        <v>0</v>
      </c>
      <c r="J742" s="33">
        <f>IFERROR(VLOOKUP(D742,PlayingTime!$B$1:$Z$999,MATCH("Min",PlayingTime!$B$2:$Z$2,0),0),0)</f>
        <v>0</v>
      </c>
      <c r="K742" s="38">
        <f t="shared" si="44"/>
        <v>0</v>
      </c>
      <c r="L742" s="32">
        <f>IFERROR(VLOOKUP(A742,PlayerStats!$B$1:$Z$999,MATCH("xG",PlayerStats!$B$2:$Z$2,0),0),0)</f>
        <v>0</v>
      </c>
      <c r="M742" s="32">
        <f>IFERROR(VLOOKUP(B742,PlayerStats!$B$1:$Z$999,MATCH("xG",PlayerStats!$B$2:$Z$2,0),0),0)</f>
        <v>0</v>
      </c>
      <c r="N742" s="32">
        <f>IFERROR(VLOOKUP(C742,PlayerStats!$B$1:$Z$999,MATCH("xG",PlayerStats!$B$2:$Z$2,0),0),0)</f>
        <v>0</v>
      </c>
      <c r="O742" s="32">
        <f>IFERROR(VLOOKUP(D742,PlayerStats!$B$1:$Z$999,MATCH("xG",PlayerStats!$B$2:$Z$2,0),0),0)</f>
        <v>0</v>
      </c>
      <c r="P742" s="40">
        <f t="shared" si="45"/>
        <v>0</v>
      </c>
      <c r="Q742" s="32">
        <f>IFERROR(VLOOKUP(A742,PlayerStats!$B$1:$Z$999,MATCH("xAG",PlayerStats!$B$2:$Z$2,0),0),0)</f>
        <v>0</v>
      </c>
      <c r="R742" s="32">
        <f>IFERROR(VLOOKUP(B742,PlayerStats!$B$1:$Z$999,MATCH("xAG",PlayerStats!$B$2:$Z$2,0),0),0)</f>
        <v>0</v>
      </c>
      <c r="S742" s="32">
        <f>IFERROR(VLOOKUP(C742,PlayerStats!$B$1:$Z$999,MATCH("xAG",PlayerStats!$B$2:$Z$2,0),0),0)</f>
        <v>0</v>
      </c>
      <c r="T742" s="32">
        <f>IFERROR(VLOOKUP(D742,PlayerStats!$B$1:$Z$999,MATCH("xAG",PlayerStats!$B$2:$Z$2,0),0),0)</f>
        <v>0</v>
      </c>
      <c r="U742" s="40">
        <f t="shared" si="46"/>
        <v>0</v>
      </c>
      <c r="V742" s="42" t="str">
        <f t="shared" si="47"/>
        <v/>
      </c>
      <c r="X742" s="43" t="str">
        <f>API!M742&amp;" "&amp;API!V742</f>
        <v xml:space="preserve"> </v>
      </c>
      <c r="Y742" s="43">
        <f>API!AC742</f>
        <v>0</v>
      </c>
    </row>
    <row r="743" spans="1:25">
      <c r="A743" s="32" t="str">
        <f>IF([1]FINAL!A743=0,"",[1]FINAL!A743)</f>
        <v/>
      </c>
      <c r="B743" s="32" t="str">
        <f>IF([1]FINAL!B743=0,"",[1]FINAL!B743)</f>
        <v/>
      </c>
      <c r="C743" s="32" t="str">
        <f>IF([1]FINAL!C743=0,"",[1]FINAL!C743)</f>
        <v/>
      </c>
      <c r="D743" s="32" t="str">
        <f>IF([1]FINAL!D743=0,"",[1]FINAL!D743)</f>
        <v/>
      </c>
      <c r="E743" s="43">
        <f>[1]FINAL!M743</f>
        <v>0</v>
      </c>
      <c r="F743" s="44" t="str">
        <f>IFERROR(VLOOKUP($E743,Table2!$B$1:$C$21,MATCH("MP",Table2!$B$1:$C$1,0),0),"")</f>
        <v/>
      </c>
      <c r="G743" s="33">
        <f>IFERROR(VLOOKUP(A743,PlayingTime!$B$1:$Z$999,MATCH("Min",PlayingTime!$B$2:$Z$2,0),0),0)</f>
        <v>0</v>
      </c>
      <c r="H743" s="33">
        <f>IFERROR(VLOOKUP(B743,PlayingTime!$B$1:$Z$999,MATCH("Min",PlayingTime!$B$2:$Z$2,0),0),0)</f>
        <v>0</v>
      </c>
      <c r="I743" s="33">
        <f>IFERROR(VLOOKUP(C743,PlayingTime!$B$1:$Z$999,MATCH("Min",PlayingTime!$B$2:$Z$2,0),0),0)</f>
        <v>0</v>
      </c>
      <c r="J743" s="33">
        <f>IFERROR(VLOOKUP(D743,PlayingTime!$B$1:$Z$999,MATCH("Min",PlayingTime!$B$2:$Z$2,0),0),0)</f>
        <v>0</v>
      </c>
      <c r="K743" s="38">
        <f t="shared" si="44"/>
        <v>0</v>
      </c>
      <c r="L743" s="32">
        <f>IFERROR(VLOOKUP(A743,PlayerStats!$B$1:$Z$999,MATCH("xG",PlayerStats!$B$2:$Z$2,0),0),0)</f>
        <v>0</v>
      </c>
      <c r="M743" s="32">
        <f>IFERROR(VLOOKUP(B743,PlayerStats!$B$1:$Z$999,MATCH("xG",PlayerStats!$B$2:$Z$2,0),0),0)</f>
        <v>0</v>
      </c>
      <c r="N743" s="32">
        <f>IFERROR(VLOOKUP(C743,PlayerStats!$B$1:$Z$999,MATCH("xG",PlayerStats!$B$2:$Z$2,0),0),0)</f>
        <v>0</v>
      </c>
      <c r="O743" s="32">
        <f>IFERROR(VLOOKUP(D743,PlayerStats!$B$1:$Z$999,MATCH("xG",PlayerStats!$B$2:$Z$2,0),0),0)</f>
        <v>0</v>
      </c>
      <c r="P743" s="40">
        <f t="shared" si="45"/>
        <v>0</v>
      </c>
      <c r="Q743" s="32">
        <f>IFERROR(VLOOKUP(A743,PlayerStats!$B$1:$Z$999,MATCH("xAG",PlayerStats!$B$2:$Z$2,0),0),0)</f>
        <v>0</v>
      </c>
      <c r="R743" s="32">
        <f>IFERROR(VLOOKUP(B743,PlayerStats!$B$1:$Z$999,MATCH("xAG",PlayerStats!$B$2:$Z$2,0),0),0)</f>
        <v>0</v>
      </c>
      <c r="S743" s="32">
        <f>IFERROR(VLOOKUP(C743,PlayerStats!$B$1:$Z$999,MATCH("xAG",PlayerStats!$B$2:$Z$2,0),0),0)</f>
        <v>0</v>
      </c>
      <c r="T743" s="32">
        <f>IFERROR(VLOOKUP(D743,PlayerStats!$B$1:$Z$999,MATCH("xAG",PlayerStats!$B$2:$Z$2,0),0),0)</f>
        <v>0</v>
      </c>
      <c r="U743" s="40">
        <f t="shared" si="46"/>
        <v>0</v>
      </c>
      <c r="V743" s="42" t="str">
        <f t="shared" si="47"/>
        <v/>
      </c>
      <c r="X743" s="43" t="str">
        <f>API!M743&amp;" "&amp;API!V743</f>
        <v xml:space="preserve"> </v>
      </c>
      <c r="Y743" s="43">
        <f>API!AC743</f>
        <v>0</v>
      </c>
    </row>
    <row r="744" spans="1:25">
      <c r="A744" s="32" t="str">
        <f>IF([1]FINAL!A744=0,"",[1]FINAL!A744)</f>
        <v>Nicolas Pépé</v>
      </c>
      <c r="B744" s="32" t="str">
        <f>IF([1]FINAL!B744=0,"",[1]FINAL!B744)</f>
        <v>Pepe</v>
      </c>
      <c r="C744" s="32" t="str">
        <f>IF([1]FINAL!C744=0,"",[1]FINAL!C744)</f>
        <v>Pepe</v>
      </c>
      <c r="D744" s="32" t="str">
        <f>IF([1]FINAL!D744=0,"",[1]FINAL!D744)</f>
        <v/>
      </c>
      <c r="E744" s="43" t="str">
        <f>[1]FINAL!M744</f>
        <v>ARS</v>
      </c>
      <c r="F744" s="44">
        <f>IFERROR(VLOOKUP($E744,Table2!$B$1:$C$21,MATCH("MP",Table2!$B$1:$C$1,0),0),"")</f>
        <v>1</v>
      </c>
      <c r="G744" s="33">
        <f>IFERROR(VLOOKUP(A744,PlayingTime!$B$1:$Z$999,MATCH("Min",PlayingTime!$B$2:$Z$2,0),0),0)</f>
        <v>0</v>
      </c>
      <c r="H744" s="33">
        <f>IFERROR(VLOOKUP(B744,PlayingTime!$B$1:$Z$999,MATCH("Min",PlayingTime!$B$2:$Z$2,0),0),0)</f>
        <v>0</v>
      </c>
      <c r="I744" s="33">
        <f>IFERROR(VLOOKUP(C744,PlayingTime!$B$1:$Z$999,MATCH("Min",PlayingTime!$B$2:$Z$2,0),0),0)</f>
        <v>0</v>
      </c>
      <c r="J744" s="33">
        <f>IFERROR(VLOOKUP(D744,PlayingTime!$B$1:$Z$999,MATCH("Min",PlayingTime!$B$2:$Z$2,0),0),0)</f>
        <v>0</v>
      </c>
      <c r="K744" s="38">
        <f t="shared" si="44"/>
        <v>0</v>
      </c>
      <c r="L744" s="32">
        <f>IFERROR(VLOOKUP(A744,PlayerStats!$B$1:$Z$999,MATCH("xG",PlayerStats!$B$2:$Z$2,0),0),0)</f>
        <v>0</v>
      </c>
      <c r="M744" s="32">
        <f>IFERROR(VLOOKUP(B744,PlayerStats!$B$1:$Z$999,MATCH("xG",PlayerStats!$B$2:$Z$2,0),0),0)</f>
        <v>0</v>
      </c>
      <c r="N744" s="32">
        <f>IFERROR(VLOOKUP(C744,PlayerStats!$B$1:$Z$999,MATCH("xG",PlayerStats!$B$2:$Z$2,0),0),0)</f>
        <v>0</v>
      </c>
      <c r="O744" s="32">
        <f>IFERROR(VLOOKUP(D744,PlayerStats!$B$1:$Z$999,MATCH("xG",PlayerStats!$B$2:$Z$2,0),0),0)</f>
        <v>0</v>
      </c>
      <c r="P744" s="40">
        <f t="shared" si="45"/>
        <v>0</v>
      </c>
      <c r="Q744" s="32">
        <f>IFERROR(VLOOKUP(A744,PlayerStats!$B$1:$Z$999,MATCH("xAG",PlayerStats!$B$2:$Z$2,0),0),0)</f>
        <v>0</v>
      </c>
      <c r="R744" s="32">
        <f>IFERROR(VLOOKUP(B744,PlayerStats!$B$1:$Z$999,MATCH("xAG",PlayerStats!$B$2:$Z$2,0),0),0)</f>
        <v>0</v>
      </c>
      <c r="S744" s="32">
        <f>IFERROR(VLOOKUP(C744,PlayerStats!$B$1:$Z$999,MATCH("xAG",PlayerStats!$B$2:$Z$2,0),0),0)</f>
        <v>0</v>
      </c>
      <c r="T744" s="32">
        <f>IFERROR(VLOOKUP(D744,PlayerStats!$B$1:$Z$999,MATCH("xAG",PlayerStats!$B$2:$Z$2,0),0),0)</f>
        <v>0</v>
      </c>
      <c r="U744" s="40">
        <f t="shared" si="46"/>
        <v>0</v>
      </c>
      <c r="V744" s="42">
        <f t="shared" si="47"/>
        <v>0</v>
      </c>
      <c r="X744" s="43" t="str">
        <f>API!M744&amp;" "&amp;API!V744</f>
        <v xml:space="preserve"> </v>
      </c>
      <c r="Y744" s="43">
        <f>API!AC744</f>
        <v>0</v>
      </c>
    </row>
    <row r="745" spans="1:25">
      <c r="A745" s="32" t="str">
        <f>IF([1]FINAL!A745=0,"",[1]FINAL!A745)</f>
        <v>Chris Mepham</v>
      </c>
      <c r="B745" s="32" t="str">
        <f>IF([1]FINAL!B745=0,"",[1]FINAL!B745)</f>
        <v>Mepham</v>
      </c>
      <c r="C745" s="32" t="str">
        <f>IF([1]FINAL!C745=0,"",[1]FINAL!C745)</f>
        <v/>
      </c>
      <c r="D745" s="32" t="str">
        <f>IF([1]FINAL!D745=0,"",[1]FINAL!D745)</f>
        <v/>
      </c>
      <c r="E745" s="43" t="str">
        <f>[1]FINAL!M745</f>
        <v>BOU</v>
      </c>
      <c r="F745" s="44">
        <f>IFERROR(VLOOKUP($E745,Table2!$B$1:$C$21,MATCH("MP",Table2!$B$1:$C$1,0),0),"")</f>
        <v>1</v>
      </c>
      <c r="G745" s="33">
        <f>IFERROR(VLOOKUP(A745,PlayingTime!$B$1:$Z$999,MATCH("Min",PlayingTime!$B$2:$Z$2,0),0),0)</f>
        <v>31</v>
      </c>
      <c r="H745" s="33">
        <f>IFERROR(VLOOKUP(B745,PlayingTime!$B$1:$Z$999,MATCH("Min",PlayingTime!$B$2:$Z$2,0),0),0)</f>
        <v>0</v>
      </c>
      <c r="I745" s="33">
        <f>IFERROR(VLOOKUP(C745,PlayingTime!$B$1:$Z$999,MATCH("Min",PlayingTime!$B$2:$Z$2,0),0),0)</f>
        <v>0</v>
      </c>
      <c r="J745" s="33">
        <f>IFERROR(VLOOKUP(D745,PlayingTime!$B$1:$Z$999,MATCH("Min",PlayingTime!$B$2:$Z$2,0),0),0)</f>
        <v>0</v>
      </c>
      <c r="K745" s="38">
        <f t="shared" si="44"/>
        <v>31</v>
      </c>
      <c r="L745" s="32">
        <f>IFERROR(VLOOKUP(A745,PlayerStats!$B$1:$Z$999,MATCH("xG",PlayerStats!$B$2:$Z$2,0),0),0)</f>
        <v>0</v>
      </c>
      <c r="M745" s="32">
        <f>IFERROR(VLOOKUP(B745,PlayerStats!$B$1:$Z$999,MATCH("xG",PlayerStats!$B$2:$Z$2,0),0),0)</f>
        <v>0</v>
      </c>
      <c r="N745" s="32">
        <f>IFERROR(VLOOKUP(C745,PlayerStats!$B$1:$Z$999,MATCH("xG",PlayerStats!$B$2:$Z$2,0),0),0)</f>
        <v>0</v>
      </c>
      <c r="O745" s="32">
        <f>IFERROR(VLOOKUP(D745,PlayerStats!$B$1:$Z$999,MATCH("xG",PlayerStats!$B$2:$Z$2,0),0),0)</f>
        <v>0</v>
      </c>
      <c r="P745" s="40">
        <f t="shared" si="45"/>
        <v>0</v>
      </c>
      <c r="Q745" s="32">
        <f>IFERROR(VLOOKUP(A745,PlayerStats!$B$1:$Z$999,MATCH("xAG",PlayerStats!$B$2:$Z$2,0),0),0)</f>
        <v>0</v>
      </c>
      <c r="R745" s="32">
        <f>IFERROR(VLOOKUP(B745,PlayerStats!$B$1:$Z$999,MATCH("xAG",PlayerStats!$B$2:$Z$2,0),0),0)</f>
        <v>0</v>
      </c>
      <c r="S745" s="32">
        <f>IFERROR(VLOOKUP(C745,PlayerStats!$B$1:$Z$999,MATCH("xAG",PlayerStats!$B$2:$Z$2,0),0),0)</f>
        <v>0</v>
      </c>
      <c r="T745" s="32">
        <f>IFERROR(VLOOKUP(D745,PlayerStats!$B$1:$Z$999,MATCH("xAG",PlayerStats!$B$2:$Z$2,0),0),0)</f>
        <v>0</v>
      </c>
      <c r="U745" s="40">
        <f t="shared" si="46"/>
        <v>0</v>
      </c>
      <c r="V745" s="42">
        <f t="shared" si="47"/>
        <v>0</v>
      </c>
      <c r="X745" s="43" t="str">
        <f>API!M745&amp;" "&amp;API!V745</f>
        <v xml:space="preserve"> </v>
      </c>
      <c r="Y745" s="43">
        <f>API!AC745</f>
        <v>0</v>
      </c>
    </row>
    <row r="746" spans="1:25">
      <c r="A746" s="32" t="str">
        <f>IF([1]FINAL!A746=0,"",[1]FINAL!A746)</f>
        <v>João Palhinha Gonçalves</v>
      </c>
      <c r="B746" s="32" t="str">
        <f>IF([1]FINAL!B746=0,"",[1]FINAL!B746)</f>
        <v>J.Palhinha</v>
      </c>
      <c r="C746" s="32" t="str">
        <f>IF([1]FINAL!C746=0,"",[1]FINAL!C746)</f>
        <v>Joao Palhinha</v>
      </c>
      <c r="D746" s="32" t="str">
        <f>IF([1]FINAL!D746=0,"",[1]FINAL!D746)</f>
        <v>João Palhinha</v>
      </c>
      <c r="E746" s="43" t="str">
        <f>[1]FINAL!M746</f>
        <v>FUL</v>
      </c>
      <c r="F746" s="44">
        <f>IFERROR(VLOOKUP($E746,Table2!$B$1:$C$21,MATCH("MP",Table2!$B$1:$C$1,0),0),"")</f>
        <v>1</v>
      </c>
      <c r="G746" s="33">
        <f>IFERROR(VLOOKUP(A746,PlayingTime!$B$1:$Z$999,MATCH("Min",PlayingTime!$B$2:$Z$2,0),0),0)</f>
        <v>0</v>
      </c>
      <c r="H746" s="33">
        <f>IFERROR(VLOOKUP(B746,PlayingTime!$B$1:$Z$999,MATCH("Min",PlayingTime!$B$2:$Z$2,0),0),0)</f>
        <v>0</v>
      </c>
      <c r="I746" s="33">
        <f>IFERROR(VLOOKUP(C746,PlayingTime!$B$1:$Z$999,MATCH("Min",PlayingTime!$B$2:$Z$2,0),0),0)</f>
        <v>0</v>
      </c>
      <c r="J746" s="33">
        <f>IFERROR(VLOOKUP(D746,PlayingTime!$B$1:$Z$999,MATCH("Min",PlayingTime!$B$2:$Z$2,0),0),0)</f>
        <v>0</v>
      </c>
      <c r="K746" s="38">
        <f t="shared" si="44"/>
        <v>0</v>
      </c>
      <c r="L746" s="32">
        <f>IFERROR(VLOOKUP(A746,PlayerStats!$B$1:$Z$999,MATCH("xG",PlayerStats!$B$2:$Z$2,0),0),0)</f>
        <v>0</v>
      </c>
      <c r="M746" s="32">
        <f>IFERROR(VLOOKUP(B746,PlayerStats!$B$1:$Z$999,MATCH("xG",PlayerStats!$B$2:$Z$2,0),0),0)</f>
        <v>0</v>
      </c>
      <c r="N746" s="32">
        <f>IFERROR(VLOOKUP(C746,PlayerStats!$B$1:$Z$999,MATCH("xG",PlayerStats!$B$2:$Z$2,0),0),0)</f>
        <v>0</v>
      </c>
      <c r="O746" s="32">
        <f>IFERROR(VLOOKUP(D746,PlayerStats!$B$1:$Z$999,MATCH("xG",PlayerStats!$B$2:$Z$2,0),0),0)</f>
        <v>0</v>
      </c>
      <c r="P746" s="40">
        <f t="shared" si="45"/>
        <v>0</v>
      </c>
      <c r="Q746" s="32">
        <f>IFERROR(VLOOKUP(A746,PlayerStats!$B$1:$Z$999,MATCH("xAG",PlayerStats!$B$2:$Z$2,0),0),0)</f>
        <v>0</v>
      </c>
      <c r="R746" s="32">
        <f>IFERROR(VLOOKUP(B746,PlayerStats!$B$1:$Z$999,MATCH("xAG",PlayerStats!$B$2:$Z$2,0),0),0)</f>
        <v>0</v>
      </c>
      <c r="S746" s="32">
        <f>IFERROR(VLOOKUP(C746,PlayerStats!$B$1:$Z$999,MATCH("xAG",PlayerStats!$B$2:$Z$2,0),0),0)</f>
        <v>0</v>
      </c>
      <c r="T746" s="32">
        <f>IFERROR(VLOOKUP(D746,PlayerStats!$B$1:$Z$999,MATCH("xAG",PlayerStats!$B$2:$Z$2,0),0),0)</f>
        <v>0</v>
      </c>
      <c r="U746" s="40">
        <f t="shared" si="46"/>
        <v>0</v>
      </c>
      <c r="V746" s="42">
        <f t="shared" si="47"/>
        <v>0</v>
      </c>
      <c r="X746" s="43" t="str">
        <f>API!M746&amp;" "&amp;API!V746</f>
        <v xml:space="preserve"> </v>
      </c>
      <c r="Y746" s="43">
        <f>API!AC746</f>
        <v>0</v>
      </c>
    </row>
    <row r="747" spans="1:25">
      <c r="A747" s="32" t="str">
        <f>IF([1]FINAL!A747=0,"",[1]FINAL!A747)</f>
        <v/>
      </c>
      <c r="B747" s="32" t="str">
        <f>IF([1]FINAL!B747=0,"",[1]FINAL!B747)</f>
        <v/>
      </c>
      <c r="C747" s="32" t="str">
        <f>IF([1]FINAL!C747=0,"",[1]FINAL!C747)</f>
        <v/>
      </c>
      <c r="D747" s="32" t="str">
        <f>IF([1]FINAL!D747=0,"",[1]FINAL!D747)</f>
        <v/>
      </c>
      <c r="E747" s="43">
        <f>[1]FINAL!M747</f>
        <v>0</v>
      </c>
      <c r="F747" s="44" t="str">
        <f>IFERROR(VLOOKUP($E747,Table2!$B$1:$C$21,MATCH("MP",Table2!$B$1:$C$1,0),0),"")</f>
        <v/>
      </c>
      <c r="G747" s="33">
        <f>IFERROR(VLOOKUP(A747,PlayingTime!$B$1:$Z$999,MATCH("Min",PlayingTime!$B$2:$Z$2,0),0),0)</f>
        <v>0</v>
      </c>
      <c r="H747" s="33">
        <f>IFERROR(VLOOKUP(B747,PlayingTime!$B$1:$Z$999,MATCH("Min",PlayingTime!$B$2:$Z$2,0),0),0)</f>
        <v>0</v>
      </c>
      <c r="I747" s="33">
        <f>IFERROR(VLOOKUP(C747,PlayingTime!$B$1:$Z$999,MATCH("Min",PlayingTime!$B$2:$Z$2,0),0),0)</f>
        <v>0</v>
      </c>
      <c r="J747" s="33">
        <f>IFERROR(VLOOKUP(D747,PlayingTime!$B$1:$Z$999,MATCH("Min",PlayingTime!$B$2:$Z$2,0),0),0)</f>
        <v>0</v>
      </c>
      <c r="K747" s="38">
        <f t="shared" si="44"/>
        <v>0</v>
      </c>
      <c r="L747" s="32">
        <f>IFERROR(VLOOKUP(A747,PlayerStats!$B$1:$Z$999,MATCH("xG",PlayerStats!$B$2:$Z$2,0),0),0)</f>
        <v>0</v>
      </c>
      <c r="M747" s="32">
        <f>IFERROR(VLOOKUP(B747,PlayerStats!$B$1:$Z$999,MATCH("xG",PlayerStats!$B$2:$Z$2,0),0),0)</f>
        <v>0</v>
      </c>
      <c r="N747" s="32">
        <f>IFERROR(VLOOKUP(C747,PlayerStats!$B$1:$Z$999,MATCH("xG",PlayerStats!$B$2:$Z$2,0),0),0)</f>
        <v>0</v>
      </c>
      <c r="O747" s="32">
        <f>IFERROR(VLOOKUP(D747,PlayerStats!$B$1:$Z$999,MATCH("xG",PlayerStats!$B$2:$Z$2,0),0),0)</f>
        <v>0</v>
      </c>
      <c r="P747" s="40">
        <f t="shared" si="45"/>
        <v>0</v>
      </c>
      <c r="Q747" s="32">
        <f>IFERROR(VLOOKUP(A747,PlayerStats!$B$1:$Z$999,MATCH("xAG",PlayerStats!$B$2:$Z$2,0),0),0)</f>
        <v>0</v>
      </c>
      <c r="R747" s="32">
        <f>IFERROR(VLOOKUP(B747,PlayerStats!$B$1:$Z$999,MATCH("xAG",PlayerStats!$B$2:$Z$2,0),0),0)</f>
        <v>0</v>
      </c>
      <c r="S747" s="32">
        <f>IFERROR(VLOOKUP(C747,PlayerStats!$B$1:$Z$999,MATCH("xAG",PlayerStats!$B$2:$Z$2,0),0),0)</f>
        <v>0</v>
      </c>
      <c r="T747" s="32">
        <f>IFERROR(VLOOKUP(D747,PlayerStats!$B$1:$Z$999,MATCH("xAG",PlayerStats!$B$2:$Z$2,0),0),0)</f>
        <v>0</v>
      </c>
      <c r="U747" s="40">
        <f t="shared" si="46"/>
        <v>0</v>
      </c>
      <c r="V747" s="42" t="str">
        <f t="shared" si="47"/>
        <v/>
      </c>
      <c r="X747" s="43" t="str">
        <f>API!M747&amp;" "&amp;API!V747</f>
        <v xml:space="preserve"> </v>
      </c>
      <c r="Y747" s="43">
        <f>API!AC747</f>
        <v>0</v>
      </c>
    </row>
    <row r="748" spans="1:25">
      <c r="A748" s="32" t="str">
        <f>IF([1]FINAL!A748=0,"",[1]FINAL!A748)</f>
        <v>Nuno Varela Tavares</v>
      </c>
      <c r="B748" s="32" t="str">
        <f>IF([1]FINAL!B748=0,"",[1]FINAL!B748)</f>
        <v>Tavares</v>
      </c>
      <c r="C748" s="32" t="str">
        <f>IF([1]FINAL!C748=0,"",[1]FINAL!C748)</f>
        <v/>
      </c>
      <c r="D748" s="32" t="str">
        <f>IF([1]FINAL!D748=0,"",[1]FINAL!D748)</f>
        <v/>
      </c>
      <c r="E748" s="43" t="str">
        <f>[1]FINAL!M748</f>
        <v>ARS</v>
      </c>
      <c r="F748" s="44">
        <f>IFERROR(VLOOKUP($E748,Table2!$B$1:$C$21,MATCH("MP",Table2!$B$1:$C$1,0),0),"")</f>
        <v>1</v>
      </c>
      <c r="G748" s="33">
        <f>IFERROR(VLOOKUP(A748,PlayingTime!$B$1:$Z$999,MATCH("Min",PlayingTime!$B$2:$Z$2,0),0),0)</f>
        <v>0</v>
      </c>
      <c r="H748" s="33">
        <f>IFERROR(VLOOKUP(B748,PlayingTime!$B$1:$Z$999,MATCH("Min",PlayingTime!$B$2:$Z$2,0),0),0)</f>
        <v>0</v>
      </c>
      <c r="I748" s="33">
        <f>IFERROR(VLOOKUP(C748,PlayingTime!$B$1:$Z$999,MATCH("Min",PlayingTime!$B$2:$Z$2,0),0),0)</f>
        <v>0</v>
      </c>
      <c r="J748" s="33">
        <f>IFERROR(VLOOKUP(D748,PlayingTime!$B$1:$Z$999,MATCH("Min",PlayingTime!$B$2:$Z$2,0),0),0)</f>
        <v>0</v>
      </c>
      <c r="K748" s="38">
        <f t="shared" si="44"/>
        <v>0</v>
      </c>
      <c r="L748" s="32">
        <f>IFERROR(VLOOKUP(A748,PlayerStats!$B$1:$Z$999,MATCH("xG",PlayerStats!$B$2:$Z$2,0),0),0)</f>
        <v>0</v>
      </c>
      <c r="M748" s="32">
        <f>IFERROR(VLOOKUP(B748,PlayerStats!$B$1:$Z$999,MATCH("xG",PlayerStats!$B$2:$Z$2,0),0),0)</f>
        <v>0</v>
      </c>
      <c r="N748" s="32">
        <f>IFERROR(VLOOKUP(C748,PlayerStats!$B$1:$Z$999,MATCH("xG",PlayerStats!$B$2:$Z$2,0),0),0)</f>
        <v>0</v>
      </c>
      <c r="O748" s="32">
        <f>IFERROR(VLOOKUP(D748,PlayerStats!$B$1:$Z$999,MATCH("xG",PlayerStats!$B$2:$Z$2,0),0),0)</f>
        <v>0</v>
      </c>
      <c r="P748" s="40">
        <f t="shared" si="45"/>
        <v>0</v>
      </c>
      <c r="Q748" s="32">
        <f>IFERROR(VLOOKUP(A748,PlayerStats!$B$1:$Z$999,MATCH("xAG",PlayerStats!$B$2:$Z$2,0),0),0)</f>
        <v>0</v>
      </c>
      <c r="R748" s="32">
        <f>IFERROR(VLOOKUP(B748,PlayerStats!$B$1:$Z$999,MATCH("xAG",PlayerStats!$B$2:$Z$2,0),0),0)</f>
        <v>0</v>
      </c>
      <c r="S748" s="32">
        <f>IFERROR(VLOOKUP(C748,PlayerStats!$B$1:$Z$999,MATCH("xAG",PlayerStats!$B$2:$Z$2,0),0),0)</f>
        <v>0</v>
      </c>
      <c r="T748" s="32">
        <f>IFERROR(VLOOKUP(D748,PlayerStats!$B$1:$Z$999,MATCH("xAG",PlayerStats!$B$2:$Z$2,0),0),0)</f>
        <v>0</v>
      </c>
      <c r="U748" s="40">
        <f t="shared" si="46"/>
        <v>0</v>
      </c>
      <c r="V748" s="42">
        <f t="shared" si="47"/>
        <v>0</v>
      </c>
      <c r="X748" s="43" t="str">
        <f>API!M748&amp;" "&amp;API!V748</f>
        <v xml:space="preserve"> </v>
      </c>
      <c r="Y748" s="43">
        <f>API!AC748</f>
        <v>0</v>
      </c>
    </row>
    <row r="749" spans="1:25">
      <c r="A749" s="32" t="str">
        <f>IF([1]FINAL!A749=0,"",[1]FINAL!A749)</f>
        <v>Tim Iroegbunam</v>
      </c>
      <c r="B749" s="32" t="str">
        <f>IF([1]FINAL!B749=0,"",[1]FINAL!B749)</f>
        <v>Iroegbunam</v>
      </c>
      <c r="C749" s="32" t="str">
        <f>IF([1]FINAL!C749=0,"",[1]FINAL!C749)</f>
        <v/>
      </c>
      <c r="D749" s="32" t="str">
        <f>IF([1]FINAL!D749=0,"",[1]FINAL!D749)</f>
        <v/>
      </c>
      <c r="E749" s="43" t="str">
        <f>[1]FINAL!M749</f>
        <v>AVL</v>
      </c>
      <c r="F749" s="44">
        <f>IFERROR(VLOOKUP($E749,Table2!$B$1:$C$21,MATCH("MP",Table2!$B$1:$C$1,0),0),"")</f>
        <v>1</v>
      </c>
      <c r="G749" s="33">
        <f>IFERROR(VLOOKUP(A749,PlayingTime!$B$1:$Z$999,MATCH("Min",PlayingTime!$B$2:$Z$2,0),0),0)</f>
        <v>0</v>
      </c>
      <c r="H749" s="33">
        <f>IFERROR(VLOOKUP(B749,PlayingTime!$B$1:$Z$999,MATCH("Min",PlayingTime!$B$2:$Z$2,0),0),0)</f>
        <v>0</v>
      </c>
      <c r="I749" s="33">
        <f>IFERROR(VLOOKUP(C749,PlayingTime!$B$1:$Z$999,MATCH("Min",PlayingTime!$B$2:$Z$2,0),0),0)</f>
        <v>0</v>
      </c>
      <c r="J749" s="33">
        <f>IFERROR(VLOOKUP(D749,PlayingTime!$B$1:$Z$999,MATCH("Min",PlayingTime!$B$2:$Z$2,0),0),0)</f>
        <v>0</v>
      </c>
      <c r="K749" s="38">
        <f t="shared" si="44"/>
        <v>0</v>
      </c>
      <c r="L749" s="32">
        <f>IFERROR(VLOOKUP(A749,PlayerStats!$B$1:$Z$999,MATCH("xG",PlayerStats!$B$2:$Z$2,0),0),0)</f>
        <v>0</v>
      </c>
      <c r="M749" s="32">
        <f>IFERROR(VLOOKUP(B749,PlayerStats!$B$1:$Z$999,MATCH("xG",PlayerStats!$B$2:$Z$2,0),0),0)</f>
        <v>0</v>
      </c>
      <c r="N749" s="32">
        <f>IFERROR(VLOOKUP(C749,PlayerStats!$B$1:$Z$999,MATCH("xG",PlayerStats!$B$2:$Z$2,0),0),0)</f>
        <v>0</v>
      </c>
      <c r="O749" s="32">
        <f>IFERROR(VLOOKUP(D749,PlayerStats!$B$1:$Z$999,MATCH("xG",PlayerStats!$B$2:$Z$2,0),0),0)</f>
        <v>0</v>
      </c>
      <c r="P749" s="40">
        <f t="shared" si="45"/>
        <v>0</v>
      </c>
      <c r="Q749" s="32">
        <f>IFERROR(VLOOKUP(A749,PlayerStats!$B$1:$Z$999,MATCH("xAG",PlayerStats!$B$2:$Z$2,0),0),0)</f>
        <v>0</v>
      </c>
      <c r="R749" s="32">
        <f>IFERROR(VLOOKUP(B749,PlayerStats!$B$1:$Z$999,MATCH("xAG",PlayerStats!$B$2:$Z$2,0),0),0)</f>
        <v>0</v>
      </c>
      <c r="S749" s="32">
        <f>IFERROR(VLOOKUP(C749,PlayerStats!$B$1:$Z$999,MATCH("xAG",PlayerStats!$B$2:$Z$2,0),0),0)</f>
        <v>0</v>
      </c>
      <c r="T749" s="32">
        <f>IFERROR(VLOOKUP(D749,PlayerStats!$B$1:$Z$999,MATCH("xAG",PlayerStats!$B$2:$Z$2,0),0),0)</f>
        <v>0</v>
      </c>
      <c r="U749" s="40">
        <f t="shared" si="46"/>
        <v>0</v>
      </c>
      <c r="V749" s="42">
        <f t="shared" si="47"/>
        <v>0</v>
      </c>
      <c r="X749" s="43" t="str">
        <f>API!M749&amp;" "&amp;API!V749</f>
        <v xml:space="preserve"> </v>
      </c>
      <c r="Y749" s="43">
        <f>API!AC749</f>
        <v>0</v>
      </c>
    </row>
    <row r="750" spans="1:25">
      <c r="A750" s="32" t="str">
        <f>IF([1]FINAL!A750=0,"",[1]FINAL!A750)</f>
        <v>Jaden Philogene-Bidace</v>
      </c>
      <c r="B750" s="32" t="str">
        <f>IF([1]FINAL!B750=0,"",[1]FINAL!B750)</f>
        <v>Philogene</v>
      </c>
      <c r="C750" s="32" t="str">
        <f>IF([1]FINAL!C750=0,"",[1]FINAL!C750)</f>
        <v/>
      </c>
      <c r="D750" s="32" t="str">
        <f>IF([1]FINAL!D750=0,"",[1]FINAL!D750)</f>
        <v/>
      </c>
      <c r="E750" s="43" t="str">
        <f>[1]FINAL!M750</f>
        <v>AVL</v>
      </c>
      <c r="F750" s="44">
        <f>IFERROR(VLOOKUP($E750,Table2!$B$1:$C$21,MATCH("MP",Table2!$B$1:$C$1,0),0),"")</f>
        <v>1</v>
      </c>
      <c r="G750" s="33">
        <f>IFERROR(VLOOKUP(A750,PlayingTime!$B$1:$Z$999,MATCH("Min",PlayingTime!$B$2:$Z$2,0),0),0)</f>
        <v>0</v>
      </c>
      <c r="H750" s="33">
        <f>IFERROR(VLOOKUP(B750,PlayingTime!$B$1:$Z$999,MATCH("Min",PlayingTime!$B$2:$Z$2,0),0),0)</f>
        <v>0</v>
      </c>
      <c r="I750" s="33">
        <f>IFERROR(VLOOKUP(C750,PlayingTime!$B$1:$Z$999,MATCH("Min",PlayingTime!$B$2:$Z$2,0),0),0)</f>
        <v>0</v>
      </c>
      <c r="J750" s="33">
        <f>IFERROR(VLOOKUP(D750,PlayingTime!$B$1:$Z$999,MATCH("Min",PlayingTime!$B$2:$Z$2,0),0),0)</f>
        <v>0</v>
      </c>
      <c r="K750" s="38">
        <f t="shared" si="44"/>
        <v>0</v>
      </c>
      <c r="L750" s="32">
        <f>IFERROR(VLOOKUP(A750,PlayerStats!$B$1:$Z$999,MATCH("xG",PlayerStats!$B$2:$Z$2,0),0),0)</f>
        <v>0</v>
      </c>
      <c r="M750" s="32">
        <f>IFERROR(VLOOKUP(B750,PlayerStats!$B$1:$Z$999,MATCH("xG",PlayerStats!$B$2:$Z$2,0),0),0)</f>
        <v>0</v>
      </c>
      <c r="N750" s="32">
        <f>IFERROR(VLOOKUP(C750,PlayerStats!$B$1:$Z$999,MATCH("xG",PlayerStats!$B$2:$Z$2,0),0),0)</f>
        <v>0</v>
      </c>
      <c r="O750" s="32">
        <f>IFERROR(VLOOKUP(D750,PlayerStats!$B$1:$Z$999,MATCH("xG",PlayerStats!$B$2:$Z$2,0),0),0)</f>
        <v>0</v>
      </c>
      <c r="P750" s="40">
        <f t="shared" si="45"/>
        <v>0</v>
      </c>
      <c r="Q750" s="32">
        <f>IFERROR(VLOOKUP(A750,PlayerStats!$B$1:$Z$999,MATCH("xAG",PlayerStats!$B$2:$Z$2,0),0),0)</f>
        <v>0</v>
      </c>
      <c r="R750" s="32">
        <f>IFERROR(VLOOKUP(B750,PlayerStats!$B$1:$Z$999,MATCH("xAG",PlayerStats!$B$2:$Z$2,0),0),0)</f>
        <v>0</v>
      </c>
      <c r="S750" s="32">
        <f>IFERROR(VLOOKUP(C750,PlayerStats!$B$1:$Z$999,MATCH("xAG",PlayerStats!$B$2:$Z$2,0),0),0)</f>
        <v>0</v>
      </c>
      <c r="T750" s="32">
        <f>IFERROR(VLOOKUP(D750,PlayerStats!$B$1:$Z$999,MATCH("xAG",PlayerStats!$B$2:$Z$2,0),0),0)</f>
        <v>0</v>
      </c>
      <c r="U750" s="40">
        <f t="shared" si="46"/>
        <v>0</v>
      </c>
      <c r="V750" s="42">
        <f t="shared" si="47"/>
        <v>1</v>
      </c>
      <c r="X750" s="43" t="str">
        <f>API!M750&amp;" "&amp;API!V750</f>
        <v xml:space="preserve"> </v>
      </c>
      <c r="Y750" s="43">
        <f>API!AC750</f>
        <v>0</v>
      </c>
    </row>
    <row r="751" spans="1:25">
      <c r="A751" s="32" t="str">
        <f>IF([1]FINAL!A751=0,"",[1]FINAL!A751)</f>
        <v>Keinan Davis</v>
      </c>
      <c r="B751" s="32" t="str">
        <f>IF([1]FINAL!B751=0,"",[1]FINAL!B751)</f>
        <v>Davis</v>
      </c>
      <c r="C751" s="32" t="str">
        <f>IF([1]FINAL!C751=0,"",[1]FINAL!C751)</f>
        <v/>
      </c>
      <c r="D751" s="32" t="str">
        <f>IF([1]FINAL!D751=0,"",[1]FINAL!D751)</f>
        <v/>
      </c>
      <c r="E751" s="43" t="str">
        <f>[1]FINAL!M751</f>
        <v>AVL</v>
      </c>
      <c r="F751" s="44">
        <f>IFERROR(VLOOKUP($E751,Table2!$B$1:$C$21,MATCH("MP",Table2!$B$1:$C$1,0),0),"")</f>
        <v>1</v>
      </c>
      <c r="G751" s="33">
        <f>IFERROR(VLOOKUP(A751,PlayingTime!$B$1:$Z$999,MATCH("Min",PlayingTime!$B$2:$Z$2,0),0),0)</f>
        <v>0</v>
      </c>
      <c r="H751" s="33">
        <f>IFERROR(VLOOKUP(B751,PlayingTime!$B$1:$Z$999,MATCH("Min",PlayingTime!$B$2:$Z$2,0),0),0)</f>
        <v>0</v>
      </c>
      <c r="I751" s="33">
        <f>IFERROR(VLOOKUP(C751,PlayingTime!$B$1:$Z$999,MATCH("Min",PlayingTime!$B$2:$Z$2,0),0),0)</f>
        <v>0</v>
      </c>
      <c r="J751" s="33">
        <f>IFERROR(VLOOKUP(D751,PlayingTime!$B$1:$Z$999,MATCH("Min",PlayingTime!$B$2:$Z$2,0),0),0)</f>
        <v>0</v>
      </c>
      <c r="K751" s="38">
        <f t="shared" si="44"/>
        <v>0</v>
      </c>
      <c r="L751" s="32">
        <f>IFERROR(VLOOKUP(A751,PlayerStats!$B$1:$Z$999,MATCH("xG",PlayerStats!$B$2:$Z$2,0),0),0)</f>
        <v>0</v>
      </c>
      <c r="M751" s="32">
        <f>IFERROR(VLOOKUP(B751,PlayerStats!$B$1:$Z$999,MATCH("xG",PlayerStats!$B$2:$Z$2,0),0),0)</f>
        <v>0</v>
      </c>
      <c r="N751" s="32">
        <f>IFERROR(VLOOKUP(C751,PlayerStats!$B$1:$Z$999,MATCH("xG",PlayerStats!$B$2:$Z$2,0),0),0)</f>
        <v>0</v>
      </c>
      <c r="O751" s="32">
        <f>IFERROR(VLOOKUP(D751,PlayerStats!$B$1:$Z$999,MATCH("xG",PlayerStats!$B$2:$Z$2,0),0),0)</f>
        <v>0</v>
      </c>
      <c r="P751" s="40">
        <f t="shared" si="45"/>
        <v>0</v>
      </c>
      <c r="Q751" s="32">
        <f>IFERROR(VLOOKUP(A751,PlayerStats!$B$1:$Z$999,MATCH("xAG",PlayerStats!$B$2:$Z$2,0),0),0)</f>
        <v>0</v>
      </c>
      <c r="R751" s="32">
        <f>IFERROR(VLOOKUP(B751,PlayerStats!$B$1:$Z$999,MATCH("xAG",PlayerStats!$B$2:$Z$2,0),0),0)</f>
        <v>0</v>
      </c>
      <c r="S751" s="32">
        <f>IFERROR(VLOOKUP(C751,PlayerStats!$B$1:$Z$999,MATCH("xAG",PlayerStats!$B$2:$Z$2,0),0),0)</f>
        <v>0</v>
      </c>
      <c r="T751" s="32">
        <f>IFERROR(VLOOKUP(D751,PlayerStats!$B$1:$Z$999,MATCH("xAG",PlayerStats!$B$2:$Z$2,0),0),0)</f>
        <v>0</v>
      </c>
      <c r="U751" s="40">
        <f t="shared" si="46"/>
        <v>0</v>
      </c>
      <c r="V751" s="42">
        <f t="shared" si="47"/>
        <v>0</v>
      </c>
      <c r="X751" s="43" t="str">
        <f>API!M751&amp;" "&amp;API!V751</f>
        <v xml:space="preserve"> </v>
      </c>
      <c r="Y751" s="43">
        <f>API!AC751</f>
        <v>0</v>
      </c>
    </row>
    <row r="752" spans="1:25">
      <c r="A752" s="32" t="str">
        <f>IF([1]FINAL!A752=0,"",[1]FINAL!A752)</f>
        <v>Kortney Hause</v>
      </c>
      <c r="B752" s="32" t="str">
        <f>IF([1]FINAL!B752=0,"",[1]FINAL!B752)</f>
        <v>Hause</v>
      </c>
      <c r="C752" s="32" t="str">
        <f>IF([1]FINAL!C752=0,"",[1]FINAL!C752)</f>
        <v/>
      </c>
      <c r="D752" s="32" t="str">
        <f>IF([1]FINAL!D752=0,"",[1]FINAL!D752)</f>
        <v/>
      </c>
      <c r="E752" s="43" t="str">
        <f>[1]FINAL!M752</f>
        <v>AVL</v>
      </c>
      <c r="F752" s="44">
        <f>IFERROR(VLOOKUP($E752,Table2!$B$1:$C$21,MATCH("MP",Table2!$B$1:$C$1,0),0),"")</f>
        <v>1</v>
      </c>
      <c r="G752" s="33">
        <f>IFERROR(VLOOKUP(A752,PlayingTime!$B$1:$Z$999,MATCH("Min",PlayingTime!$B$2:$Z$2,0),0),0)</f>
        <v>0</v>
      </c>
      <c r="H752" s="33">
        <f>IFERROR(VLOOKUP(B752,PlayingTime!$B$1:$Z$999,MATCH("Min",PlayingTime!$B$2:$Z$2,0),0),0)</f>
        <v>0</v>
      </c>
      <c r="I752" s="33">
        <f>IFERROR(VLOOKUP(C752,PlayingTime!$B$1:$Z$999,MATCH("Min",PlayingTime!$B$2:$Z$2,0),0),0)</f>
        <v>0</v>
      </c>
      <c r="J752" s="33">
        <f>IFERROR(VLOOKUP(D752,PlayingTime!$B$1:$Z$999,MATCH("Min",PlayingTime!$B$2:$Z$2,0),0),0)</f>
        <v>0</v>
      </c>
      <c r="K752" s="38">
        <f t="shared" si="44"/>
        <v>0</v>
      </c>
      <c r="L752" s="32">
        <f>IFERROR(VLOOKUP(A752,PlayerStats!$B$1:$Z$999,MATCH("xG",PlayerStats!$B$2:$Z$2,0),0),0)</f>
        <v>0</v>
      </c>
      <c r="M752" s="32">
        <f>IFERROR(VLOOKUP(B752,PlayerStats!$B$1:$Z$999,MATCH("xG",PlayerStats!$B$2:$Z$2,0),0),0)</f>
        <v>0</v>
      </c>
      <c r="N752" s="32">
        <f>IFERROR(VLOOKUP(C752,PlayerStats!$B$1:$Z$999,MATCH("xG",PlayerStats!$B$2:$Z$2,0),0),0)</f>
        <v>0</v>
      </c>
      <c r="O752" s="32">
        <f>IFERROR(VLOOKUP(D752,PlayerStats!$B$1:$Z$999,MATCH("xG",PlayerStats!$B$2:$Z$2,0),0),0)</f>
        <v>0</v>
      </c>
      <c r="P752" s="40">
        <f t="shared" si="45"/>
        <v>0</v>
      </c>
      <c r="Q752" s="32">
        <f>IFERROR(VLOOKUP(A752,PlayerStats!$B$1:$Z$999,MATCH("xAG",PlayerStats!$B$2:$Z$2,0),0),0)</f>
        <v>0</v>
      </c>
      <c r="R752" s="32">
        <f>IFERROR(VLOOKUP(B752,PlayerStats!$B$1:$Z$999,MATCH("xAG",PlayerStats!$B$2:$Z$2,0),0),0)</f>
        <v>0</v>
      </c>
      <c r="S752" s="32">
        <f>IFERROR(VLOOKUP(C752,PlayerStats!$B$1:$Z$999,MATCH("xAG",PlayerStats!$B$2:$Z$2,0),0),0)</f>
        <v>0</v>
      </c>
      <c r="T752" s="32">
        <f>IFERROR(VLOOKUP(D752,PlayerStats!$B$1:$Z$999,MATCH("xAG",PlayerStats!$B$2:$Z$2,0),0),0)</f>
        <v>0</v>
      </c>
      <c r="U752" s="40">
        <f t="shared" si="46"/>
        <v>0</v>
      </c>
      <c r="V752" s="42">
        <f t="shared" si="47"/>
        <v>0</v>
      </c>
      <c r="X752" s="43" t="str">
        <f>API!M752&amp;" "&amp;API!V752</f>
        <v xml:space="preserve"> </v>
      </c>
      <c r="Y752" s="43">
        <f>API!AC752</f>
        <v>0</v>
      </c>
    </row>
    <row r="753" spans="1:25">
      <c r="A753" s="32" t="str">
        <f>IF([1]FINAL!A753=0,"",[1]FINAL!A753)</f>
        <v>Darren Randolph</v>
      </c>
      <c r="B753" s="32" t="str">
        <f>IF([1]FINAL!B753=0,"",[1]FINAL!B753)</f>
        <v>Randolph</v>
      </c>
      <c r="C753" s="32" t="str">
        <f>IF([1]FINAL!C753=0,"",[1]FINAL!C753)</f>
        <v/>
      </c>
      <c r="D753" s="32" t="str">
        <f>IF([1]FINAL!D753=0,"",[1]FINAL!D753)</f>
        <v/>
      </c>
      <c r="E753" s="43" t="str">
        <f>[1]FINAL!M753</f>
        <v>BOU</v>
      </c>
      <c r="F753" s="44">
        <f>IFERROR(VLOOKUP($E753,Table2!$B$1:$C$21,MATCH("MP",Table2!$B$1:$C$1,0),0),"")</f>
        <v>1</v>
      </c>
      <c r="G753" s="33">
        <f>IFERROR(VLOOKUP(A753,PlayingTime!$B$1:$Z$999,MATCH("Min",PlayingTime!$B$2:$Z$2,0),0),0)</f>
        <v>0</v>
      </c>
      <c r="H753" s="33">
        <f>IFERROR(VLOOKUP(B753,PlayingTime!$B$1:$Z$999,MATCH("Min",PlayingTime!$B$2:$Z$2,0),0),0)</f>
        <v>0</v>
      </c>
      <c r="I753" s="33">
        <f>IFERROR(VLOOKUP(C753,PlayingTime!$B$1:$Z$999,MATCH("Min",PlayingTime!$B$2:$Z$2,0),0),0)</f>
        <v>0</v>
      </c>
      <c r="J753" s="33">
        <f>IFERROR(VLOOKUP(D753,PlayingTime!$B$1:$Z$999,MATCH("Min",PlayingTime!$B$2:$Z$2,0),0),0)</f>
        <v>0</v>
      </c>
      <c r="K753" s="38">
        <f t="shared" si="44"/>
        <v>0</v>
      </c>
      <c r="L753" s="32">
        <f>IFERROR(VLOOKUP(A753,PlayerStats!$B$1:$Z$999,MATCH("xG",PlayerStats!$B$2:$Z$2,0),0),0)</f>
        <v>0</v>
      </c>
      <c r="M753" s="32">
        <f>IFERROR(VLOOKUP(B753,PlayerStats!$B$1:$Z$999,MATCH("xG",PlayerStats!$B$2:$Z$2,0),0),0)</f>
        <v>0</v>
      </c>
      <c r="N753" s="32">
        <f>IFERROR(VLOOKUP(C753,PlayerStats!$B$1:$Z$999,MATCH("xG",PlayerStats!$B$2:$Z$2,0),0),0)</f>
        <v>0</v>
      </c>
      <c r="O753" s="32">
        <f>IFERROR(VLOOKUP(D753,PlayerStats!$B$1:$Z$999,MATCH("xG",PlayerStats!$B$2:$Z$2,0),0),0)</f>
        <v>0</v>
      </c>
      <c r="P753" s="40">
        <f t="shared" si="45"/>
        <v>0</v>
      </c>
      <c r="Q753" s="32">
        <f>IFERROR(VLOOKUP(A753,PlayerStats!$B$1:$Z$999,MATCH("xAG",PlayerStats!$B$2:$Z$2,0),0),0)</f>
        <v>0</v>
      </c>
      <c r="R753" s="32">
        <f>IFERROR(VLOOKUP(B753,PlayerStats!$B$1:$Z$999,MATCH("xAG",PlayerStats!$B$2:$Z$2,0),0),0)</f>
        <v>0</v>
      </c>
      <c r="S753" s="32">
        <f>IFERROR(VLOOKUP(C753,PlayerStats!$B$1:$Z$999,MATCH("xAG",PlayerStats!$B$2:$Z$2,0),0),0)</f>
        <v>0</v>
      </c>
      <c r="T753" s="32">
        <f>IFERROR(VLOOKUP(D753,PlayerStats!$B$1:$Z$999,MATCH("xAG",PlayerStats!$B$2:$Z$2,0),0),0)</f>
        <v>0</v>
      </c>
      <c r="U753" s="40">
        <f t="shared" si="46"/>
        <v>0</v>
      </c>
      <c r="V753" s="42">
        <f t="shared" si="47"/>
        <v>0</v>
      </c>
      <c r="X753" s="43" t="str">
        <f>API!M753&amp;" "&amp;API!V753</f>
        <v xml:space="preserve"> </v>
      </c>
      <c r="Y753" s="43">
        <f>API!AC753</f>
        <v>0</v>
      </c>
    </row>
    <row r="754" spans="1:25">
      <c r="A754" s="32" t="str">
        <f>IF([1]FINAL!A754=0,"",[1]FINAL!A754)</f>
        <v>James Hill</v>
      </c>
      <c r="B754" s="32" t="str">
        <f>IF([1]FINAL!B754=0,"",[1]FINAL!B754)</f>
        <v>Hill</v>
      </c>
      <c r="C754" s="32" t="str">
        <f>IF([1]FINAL!C754=0,"",[1]FINAL!C754)</f>
        <v/>
      </c>
      <c r="D754" s="32" t="str">
        <f>IF([1]FINAL!D754=0,"",[1]FINAL!D754)</f>
        <v/>
      </c>
      <c r="E754" s="43" t="str">
        <f>[1]FINAL!M754</f>
        <v>BOU</v>
      </c>
      <c r="F754" s="44">
        <f>IFERROR(VLOOKUP($E754,Table2!$B$1:$C$21,MATCH("MP",Table2!$B$1:$C$1,0),0),"")</f>
        <v>1</v>
      </c>
      <c r="G754" s="33">
        <f>IFERROR(VLOOKUP(A754,PlayingTime!$B$1:$Z$999,MATCH("Min",PlayingTime!$B$2:$Z$2,0),0),0)</f>
        <v>16</v>
      </c>
      <c r="H754" s="33">
        <f>IFERROR(VLOOKUP(B754,PlayingTime!$B$1:$Z$999,MATCH("Min",PlayingTime!$B$2:$Z$2,0),0),0)</f>
        <v>0</v>
      </c>
      <c r="I754" s="33">
        <f>IFERROR(VLOOKUP(C754,PlayingTime!$B$1:$Z$999,MATCH("Min",PlayingTime!$B$2:$Z$2,0),0),0)</f>
        <v>0</v>
      </c>
      <c r="J754" s="33">
        <f>IFERROR(VLOOKUP(D754,PlayingTime!$B$1:$Z$999,MATCH("Min",PlayingTime!$B$2:$Z$2,0),0),0)</f>
        <v>0</v>
      </c>
      <c r="K754" s="38">
        <f t="shared" si="44"/>
        <v>16</v>
      </c>
      <c r="L754" s="32">
        <f>IFERROR(VLOOKUP(A754,PlayerStats!$B$1:$Z$999,MATCH("xG",PlayerStats!$B$2:$Z$2,0),0),0)</f>
        <v>0</v>
      </c>
      <c r="M754" s="32">
        <f>IFERROR(VLOOKUP(B754,PlayerStats!$B$1:$Z$999,MATCH("xG",PlayerStats!$B$2:$Z$2,0),0),0)</f>
        <v>0</v>
      </c>
      <c r="N754" s="32">
        <f>IFERROR(VLOOKUP(C754,PlayerStats!$B$1:$Z$999,MATCH("xG",PlayerStats!$B$2:$Z$2,0),0),0)</f>
        <v>0</v>
      </c>
      <c r="O754" s="32">
        <f>IFERROR(VLOOKUP(D754,PlayerStats!$B$1:$Z$999,MATCH("xG",PlayerStats!$B$2:$Z$2,0),0),0)</f>
        <v>0</v>
      </c>
      <c r="P754" s="40">
        <f t="shared" si="45"/>
        <v>0</v>
      </c>
      <c r="Q754" s="32">
        <f>IFERROR(VLOOKUP(A754,PlayerStats!$B$1:$Z$999,MATCH("xAG",PlayerStats!$B$2:$Z$2,0),0),0)</f>
        <v>0</v>
      </c>
      <c r="R754" s="32">
        <f>IFERROR(VLOOKUP(B754,PlayerStats!$B$1:$Z$999,MATCH("xAG",PlayerStats!$B$2:$Z$2,0),0),0)</f>
        <v>0</v>
      </c>
      <c r="S754" s="32">
        <f>IFERROR(VLOOKUP(C754,PlayerStats!$B$1:$Z$999,MATCH("xAG",PlayerStats!$B$2:$Z$2,0),0),0)</f>
        <v>0</v>
      </c>
      <c r="T754" s="32">
        <f>IFERROR(VLOOKUP(D754,PlayerStats!$B$1:$Z$999,MATCH("xAG",PlayerStats!$B$2:$Z$2,0),0),0)</f>
        <v>0</v>
      </c>
      <c r="U754" s="40">
        <f t="shared" si="46"/>
        <v>0</v>
      </c>
      <c r="V754" s="42">
        <f t="shared" si="47"/>
        <v>1</v>
      </c>
      <c r="X754" s="43" t="str">
        <f>API!M754&amp;" "&amp;API!V754</f>
        <v xml:space="preserve"> </v>
      </c>
      <c r="Y754" s="43">
        <f>API!AC754</f>
        <v>0</v>
      </c>
    </row>
    <row r="755" spans="1:25">
      <c r="A755" s="32" t="str">
        <f>IF([1]FINAL!A755=0,"",[1]FINAL!A755)</f>
        <v>Mads Bidstrup</v>
      </c>
      <c r="B755" s="32" t="str">
        <f>IF([1]FINAL!B755=0,"",[1]FINAL!B755)</f>
        <v>Bidstrup</v>
      </c>
      <c r="C755" s="32" t="str">
        <f>IF([1]FINAL!C755=0,"",[1]FINAL!C755)</f>
        <v/>
      </c>
      <c r="D755" s="32" t="str">
        <f>IF([1]FINAL!D755=0,"",[1]FINAL!D755)</f>
        <v/>
      </c>
      <c r="E755" s="43" t="str">
        <f>[1]FINAL!M755</f>
        <v>BRE</v>
      </c>
      <c r="F755" s="44">
        <f>IFERROR(VLOOKUP($E755,Table2!$B$1:$C$21,MATCH("MP",Table2!$B$1:$C$1,0),0),"")</f>
        <v>1</v>
      </c>
      <c r="G755" s="33">
        <f>IFERROR(VLOOKUP(A755,PlayingTime!$B$1:$Z$999,MATCH("Min",PlayingTime!$B$2:$Z$2,0),0),0)</f>
        <v>0</v>
      </c>
      <c r="H755" s="33">
        <f>IFERROR(VLOOKUP(B755,PlayingTime!$B$1:$Z$999,MATCH("Min",PlayingTime!$B$2:$Z$2,0),0),0)</f>
        <v>0</v>
      </c>
      <c r="I755" s="33">
        <f>IFERROR(VLOOKUP(C755,PlayingTime!$B$1:$Z$999,MATCH("Min",PlayingTime!$B$2:$Z$2,0),0),0)</f>
        <v>0</v>
      </c>
      <c r="J755" s="33">
        <f>IFERROR(VLOOKUP(D755,PlayingTime!$B$1:$Z$999,MATCH("Min",PlayingTime!$B$2:$Z$2,0),0),0)</f>
        <v>0</v>
      </c>
      <c r="K755" s="38">
        <f t="shared" si="44"/>
        <v>0</v>
      </c>
      <c r="L755" s="32">
        <f>IFERROR(VLOOKUP(A755,PlayerStats!$B$1:$Z$999,MATCH("xG",PlayerStats!$B$2:$Z$2,0),0),0)</f>
        <v>0</v>
      </c>
      <c r="M755" s="32">
        <f>IFERROR(VLOOKUP(B755,PlayerStats!$B$1:$Z$999,MATCH("xG",PlayerStats!$B$2:$Z$2,0),0),0)</f>
        <v>0</v>
      </c>
      <c r="N755" s="32">
        <f>IFERROR(VLOOKUP(C755,PlayerStats!$B$1:$Z$999,MATCH("xG",PlayerStats!$B$2:$Z$2,0),0),0)</f>
        <v>0</v>
      </c>
      <c r="O755" s="32">
        <f>IFERROR(VLOOKUP(D755,PlayerStats!$B$1:$Z$999,MATCH("xG",PlayerStats!$B$2:$Z$2,0),0),0)</f>
        <v>0</v>
      </c>
      <c r="P755" s="40">
        <f t="shared" si="45"/>
        <v>0</v>
      </c>
      <c r="Q755" s="32">
        <f>IFERROR(VLOOKUP(A755,PlayerStats!$B$1:$Z$999,MATCH("xAG",PlayerStats!$B$2:$Z$2,0),0),0)</f>
        <v>0</v>
      </c>
      <c r="R755" s="32">
        <f>IFERROR(VLOOKUP(B755,PlayerStats!$B$1:$Z$999,MATCH("xAG",PlayerStats!$B$2:$Z$2,0),0),0)</f>
        <v>0</v>
      </c>
      <c r="S755" s="32">
        <f>IFERROR(VLOOKUP(C755,PlayerStats!$B$1:$Z$999,MATCH("xAG",PlayerStats!$B$2:$Z$2,0),0),0)</f>
        <v>0</v>
      </c>
      <c r="T755" s="32">
        <f>IFERROR(VLOOKUP(D755,PlayerStats!$B$1:$Z$999,MATCH("xAG",PlayerStats!$B$2:$Z$2,0),0),0)</f>
        <v>0</v>
      </c>
      <c r="U755" s="40">
        <f t="shared" si="46"/>
        <v>0</v>
      </c>
      <c r="V755" s="42">
        <f t="shared" si="47"/>
        <v>0</v>
      </c>
      <c r="X755" s="43" t="str">
        <f>API!M755&amp;" "&amp;API!V755</f>
        <v xml:space="preserve"> </v>
      </c>
      <c r="Y755" s="43">
        <f>API!AC755</f>
        <v>0</v>
      </c>
    </row>
    <row r="756" spans="1:25">
      <c r="A756" s="32" t="str">
        <f>IF([1]FINAL!A756=0,"",[1]FINAL!A756)</f>
        <v>Thomas Strakosha</v>
      </c>
      <c r="B756" s="32" t="str">
        <f>IF([1]FINAL!B756=0,"",[1]FINAL!B756)</f>
        <v>Strakosha</v>
      </c>
      <c r="C756" s="32" t="str">
        <f>IF([1]FINAL!C756=0,"",[1]FINAL!C756)</f>
        <v/>
      </c>
      <c r="D756" s="32" t="str">
        <f>IF([1]FINAL!D756=0,"",[1]FINAL!D756)</f>
        <v/>
      </c>
      <c r="E756" s="43" t="str">
        <f>[1]FINAL!M756</f>
        <v>BRE</v>
      </c>
      <c r="F756" s="44">
        <f>IFERROR(VLOOKUP($E756,Table2!$B$1:$C$21,MATCH("MP",Table2!$B$1:$C$1,0),0),"")</f>
        <v>1</v>
      </c>
      <c r="G756" s="33">
        <f>IFERROR(VLOOKUP(A756,PlayingTime!$B$1:$Z$999,MATCH("Min",PlayingTime!$B$2:$Z$2,0),0),0)</f>
        <v>0</v>
      </c>
      <c r="H756" s="33">
        <f>IFERROR(VLOOKUP(B756,PlayingTime!$B$1:$Z$999,MATCH("Min",PlayingTime!$B$2:$Z$2,0),0),0)</f>
        <v>0</v>
      </c>
      <c r="I756" s="33">
        <f>IFERROR(VLOOKUP(C756,PlayingTime!$B$1:$Z$999,MATCH("Min",PlayingTime!$B$2:$Z$2,0),0),0)</f>
        <v>0</v>
      </c>
      <c r="J756" s="33">
        <f>IFERROR(VLOOKUP(D756,PlayingTime!$B$1:$Z$999,MATCH("Min",PlayingTime!$B$2:$Z$2,0),0),0)</f>
        <v>0</v>
      </c>
      <c r="K756" s="38">
        <f t="shared" si="44"/>
        <v>0</v>
      </c>
      <c r="L756" s="32">
        <f>IFERROR(VLOOKUP(A756,PlayerStats!$B$1:$Z$999,MATCH("xG",PlayerStats!$B$2:$Z$2,0),0),0)</f>
        <v>0</v>
      </c>
      <c r="M756" s="32">
        <f>IFERROR(VLOOKUP(B756,PlayerStats!$B$1:$Z$999,MATCH("xG",PlayerStats!$B$2:$Z$2,0),0),0)</f>
        <v>0</v>
      </c>
      <c r="N756" s="32">
        <f>IFERROR(VLOOKUP(C756,PlayerStats!$B$1:$Z$999,MATCH("xG",PlayerStats!$B$2:$Z$2,0),0),0)</f>
        <v>0</v>
      </c>
      <c r="O756" s="32">
        <f>IFERROR(VLOOKUP(D756,PlayerStats!$B$1:$Z$999,MATCH("xG",PlayerStats!$B$2:$Z$2,0),0),0)</f>
        <v>0</v>
      </c>
      <c r="P756" s="40">
        <f t="shared" si="45"/>
        <v>0</v>
      </c>
      <c r="Q756" s="32">
        <f>IFERROR(VLOOKUP(A756,PlayerStats!$B$1:$Z$999,MATCH("xAG",PlayerStats!$B$2:$Z$2,0),0),0)</f>
        <v>0</v>
      </c>
      <c r="R756" s="32">
        <f>IFERROR(VLOOKUP(B756,PlayerStats!$B$1:$Z$999,MATCH("xAG",PlayerStats!$B$2:$Z$2,0),0),0)</f>
        <v>0</v>
      </c>
      <c r="S756" s="32">
        <f>IFERROR(VLOOKUP(C756,PlayerStats!$B$1:$Z$999,MATCH("xAG",PlayerStats!$B$2:$Z$2,0),0),0)</f>
        <v>0</v>
      </c>
      <c r="T756" s="32">
        <f>IFERROR(VLOOKUP(D756,PlayerStats!$B$1:$Z$999,MATCH("xAG",PlayerStats!$B$2:$Z$2,0),0),0)</f>
        <v>0</v>
      </c>
      <c r="U756" s="40">
        <f t="shared" si="46"/>
        <v>0</v>
      </c>
      <c r="V756" s="42">
        <f t="shared" si="47"/>
        <v>0</v>
      </c>
      <c r="X756" s="43" t="str">
        <f>API!M756&amp;" "&amp;API!V756</f>
        <v xml:space="preserve"> </v>
      </c>
      <c r="Y756" s="43">
        <f>API!AC756</f>
        <v>0</v>
      </c>
    </row>
    <row r="757" spans="1:25">
      <c r="A757" s="32" t="str">
        <f>IF([1]FINAL!A757=0,"",[1]FINAL!A757)</f>
        <v>Ellery Balcombe</v>
      </c>
      <c r="B757" s="32" t="str">
        <f>IF([1]FINAL!B757=0,"",[1]FINAL!B757)</f>
        <v>Balcombe</v>
      </c>
      <c r="C757" s="32" t="str">
        <f>IF([1]FINAL!C757=0,"",[1]FINAL!C757)</f>
        <v/>
      </c>
      <c r="D757" s="32" t="str">
        <f>IF([1]FINAL!D757=0,"",[1]FINAL!D757)</f>
        <v/>
      </c>
      <c r="E757" s="43" t="str">
        <f>[1]FINAL!M757</f>
        <v>BRE</v>
      </c>
      <c r="F757" s="44">
        <f>IFERROR(VLOOKUP($E757,Table2!$B$1:$C$21,MATCH("MP",Table2!$B$1:$C$1,0),0),"")</f>
        <v>1</v>
      </c>
      <c r="G757" s="33">
        <f>IFERROR(VLOOKUP(A757,PlayingTime!$B$1:$Z$999,MATCH("Min",PlayingTime!$B$2:$Z$2,0),0),0)</f>
        <v>0</v>
      </c>
      <c r="H757" s="33">
        <f>IFERROR(VLOOKUP(B757,PlayingTime!$B$1:$Z$999,MATCH("Min",PlayingTime!$B$2:$Z$2,0),0),0)</f>
        <v>0</v>
      </c>
      <c r="I757" s="33">
        <f>IFERROR(VLOOKUP(C757,PlayingTime!$B$1:$Z$999,MATCH("Min",PlayingTime!$B$2:$Z$2,0),0),0)</f>
        <v>0</v>
      </c>
      <c r="J757" s="33">
        <f>IFERROR(VLOOKUP(D757,PlayingTime!$B$1:$Z$999,MATCH("Min",PlayingTime!$B$2:$Z$2,0),0),0)</f>
        <v>0</v>
      </c>
      <c r="K757" s="38">
        <f t="shared" si="44"/>
        <v>0</v>
      </c>
      <c r="L757" s="32">
        <f>IFERROR(VLOOKUP(A757,PlayerStats!$B$1:$Z$999,MATCH("xG",PlayerStats!$B$2:$Z$2,0),0),0)</f>
        <v>0</v>
      </c>
      <c r="M757" s="32">
        <f>IFERROR(VLOOKUP(B757,PlayerStats!$B$1:$Z$999,MATCH("xG",PlayerStats!$B$2:$Z$2,0),0),0)</f>
        <v>0</v>
      </c>
      <c r="N757" s="32">
        <f>IFERROR(VLOOKUP(C757,PlayerStats!$B$1:$Z$999,MATCH("xG",PlayerStats!$B$2:$Z$2,0),0),0)</f>
        <v>0</v>
      </c>
      <c r="O757" s="32">
        <f>IFERROR(VLOOKUP(D757,PlayerStats!$B$1:$Z$999,MATCH("xG",PlayerStats!$B$2:$Z$2,0),0),0)</f>
        <v>0</v>
      </c>
      <c r="P757" s="40">
        <f t="shared" si="45"/>
        <v>0</v>
      </c>
      <c r="Q757" s="32">
        <f>IFERROR(VLOOKUP(A757,PlayerStats!$B$1:$Z$999,MATCH("xAG",PlayerStats!$B$2:$Z$2,0),0),0)</f>
        <v>0</v>
      </c>
      <c r="R757" s="32">
        <f>IFERROR(VLOOKUP(B757,PlayerStats!$B$1:$Z$999,MATCH("xAG",PlayerStats!$B$2:$Z$2,0),0),0)</f>
        <v>0</v>
      </c>
      <c r="S757" s="32">
        <f>IFERROR(VLOOKUP(C757,PlayerStats!$B$1:$Z$999,MATCH("xAG",PlayerStats!$B$2:$Z$2,0),0),0)</f>
        <v>0</v>
      </c>
      <c r="T757" s="32">
        <f>IFERROR(VLOOKUP(D757,PlayerStats!$B$1:$Z$999,MATCH("xAG",PlayerStats!$B$2:$Z$2,0),0),0)</f>
        <v>0</v>
      </c>
      <c r="U757" s="40">
        <f t="shared" si="46"/>
        <v>0</v>
      </c>
      <c r="V757" s="42">
        <f t="shared" si="47"/>
        <v>0</v>
      </c>
      <c r="X757" s="43" t="str">
        <f>API!M757&amp;" "&amp;API!V757</f>
        <v xml:space="preserve"> </v>
      </c>
      <c r="Y757" s="43">
        <f>API!AC757</f>
        <v>0</v>
      </c>
    </row>
    <row r="758" spans="1:25">
      <c r="A758" s="32" t="str">
        <f>IF([1]FINAL!A758=0,"",[1]FINAL!A758)</f>
        <v>Charlie Goode</v>
      </c>
      <c r="B758" s="32" t="str">
        <f>IF([1]FINAL!B758=0,"",[1]FINAL!B758)</f>
        <v>Goode</v>
      </c>
      <c r="C758" s="32" t="str">
        <f>IF([1]FINAL!C758=0,"",[1]FINAL!C758)</f>
        <v/>
      </c>
      <c r="D758" s="32" t="str">
        <f>IF([1]FINAL!D758=0,"",[1]FINAL!D758)</f>
        <v/>
      </c>
      <c r="E758" s="43" t="str">
        <f>[1]FINAL!M758</f>
        <v>BRE</v>
      </c>
      <c r="F758" s="44">
        <f>IFERROR(VLOOKUP($E758,Table2!$B$1:$C$21,MATCH("MP",Table2!$B$1:$C$1,0),0),"")</f>
        <v>1</v>
      </c>
      <c r="G758" s="33">
        <f>IFERROR(VLOOKUP(A758,PlayingTime!$B$1:$Z$999,MATCH("Min",PlayingTime!$B$2:$Z$2,0),0),0)</f>
        <v>0</v>
      </c>
      <c r="H758" s="33">
        <f>IFERROR(VLOOKUP(B758,PlayingTime!$B$1:$Z$999,MATCH("Min",PlayingTime!$B$2:$Z$2,0),0),0)</f>
        <v>0</v>
      </c>
      <c r="I758" s="33">
        <f>IFERROR(VLOOKUP(C758,PlayingTime!$B$1:$Z$999,MATCH("Min",PlayingTime!$B$2:$Z$2,0),0),0)</f>
        <v>0</v>
      </c>
      <c r="J758" s="33">
        <f>IFERROR(VLOOKUP(D758,PlayingTime!$B$1:$Z$999,MATCH("Min",PlayingTime!$B$2:$Z$2,0),0),0)</f>
        <v>0</v>
      </c>
      <c r="K758" s="38">
        <f t="shared" si="44"/>
        <v>0</v>
      </c>
      <c r="L758" s="32">
        <f>IFERROR(VLOOKUP(A758,PlayerStats!$B$1:$Z$999,MATCH("xG",PlayerStats!$B$2:$Z$2,0),0),0)</f>
        <v>0</v>
      </c>
      <c r="M758" s="32">
        <f>IFERROR(VLOOKUP(B758,PlayerStats!$B$1:$Z$999,MATCH("xG",PlayerStats!$B$2:$Z$2,0),0),0)</f>
        <v>0</v>
      </c>
      <c r="N758" s="32">
        <f>IFERROR(VLOOKUP(C758,PlayerStats!$B$1:$Z$999,MATCH("xG",PlayerStats!$B$2:$Z$2,0),0),0)</f>
        <v>0</v>
      </c>
      <c r="O758" s="32">
        <f>IFERROR(VLOOKUP(D758,PlayerStats!$B$1:$Z$999,MATCH("xG",PlayerStats!$B$2:$Z$2,0),0),0)</f>
        <v>0</v>
      </c>
      <c r="P758" s="40">
        <f t="shared" si="45"/>
        <v>0</v>
      </c>
      <c r="Q758" s="32">
        <f>IFERROR(VLOOKUP(A758,PlayerStats!$B$1:$Z$999,MATCH("xAG",PlayerStats!$B$2:$Z$2,0),0),0)</f>
        <v>0</v>
      </c>
      <c r="R758" s="32">
        <f>IFERROR(VLOOKUP(B758,PlayerStats!$B$1:$Z$999,MATCH("xAG",PlayerStats!$B$2:$Z$2,0),0),0)</f>
        <v>0</v>
      </c>
      <c r="S758" s="32">
        <f>IFERROR(VLOOKUP(C758,PlayerStats!$B$1:$Z$999,MATCH("xAG",PlayerStats!$B$2:$Z$2,0),0),0)</f>
        <v>0</v>
      </c>
      <c r="T758" s="32">
        <f>IFERROR(VLOOKUP(D758,PlayerStats!$B$1:$Z$999,MATCH("xAG",PlayerStats!$B$2:$Z$2,0),0),0)</f>
        <v>0</v>
      </c>
      <c r="U758" s="40">
        <f t="shared" si="46"/>
        <v>0</v>
      </c>
      <c r="V758" s="42">
        <f t="shared" si="47"/>
        <v>0</v>
      </c>
      <c r="X758" s="43" t="str">
        <f>API!M758&amp;" "&amp;API!V758</f>
        <v xml:space="preserve"> </v>
      </c>
      <c r="Y758" s="43">
        <f>API!AC758</f>
        <v>0</v>
      </c>
    </row>
    <row r="759" spans="1:25">
      <c r="A759" s="32" t="str">
        <f>IF([1]FINAL!A759=0,"",[1]FINAL!A759)</f>
        <v>Jakub Moder</v>
      </c>
      <c r="B759" s="32" t="str">
        <f>IF([1]FINAL!B759=0,"",[1]FINAL!B759)</f>
        <v>Moder</v>
      </c>
      <c r="C759" s="32" t="str">
        <f>IF([1]FINAL!C759=0,"",[1]FINAL!C759)</f>
        <v/>
      </c>
      <c r="D759" s="32" t="str">
        <f>IF([1]FINAL!D759=0,"",[1]FINAL!D759)</f>
        <v/>
      </c>
      <c r="E759" s="43" t="str">
        <f>[1]FINAL!M759</f>
        <v>BHA</v>
      </c>
      <c r="F759" s="44">
        <f>IFERROR(VLOOKUP($E759,Table2!$B$1:$C$21,MATCH("MP",Table2!$B$1:$C$1,0),0),"")</f>
        <v>1</v>
      </c>
      <c r="G759" s="33">
        <f>IFERROR(VLOOKUP(A759,PlayingTime!$B$1:$Z$999,MATCH("Min",PlayingTime!$B$2:$Z$2,0),0),0)</f>
        <v>0</v>
      </c>
      <c r="H759" s="33">
        <f>IFERROR(VLOOKUP(B759,PlayingTime!$B$1:$Z$999,MATCH("Min",PlayingTime!$B$2:$Z$2,0),0),0)</f>
        <v>0</v>
      </c>
      <c r="I759" s="33">
        <f>IFERROR(VLOOKUP(C759,PlayingTime!$B$1:$Z$999,MATCH("Min",PlayingTime!$B$2:$Z$2,0),0),0)</f>
        <v>0</v>
      </c>
      <c r="J759" s="33">
        <f>IFERROR(VLOOKUP(D759,PlayingTime!$B$1:$Z$999,MATCH("Min",PlayingTime!$B$2:$Z$2,0),0),0)</f>
        <v>0</v>
      </c>
      <c r="K759" s="38">
        <f t="shared" si="44"/>
        <v>0</v>
      </c>
      <c r="L759" s="32">
        <f>IFERROR(VLOOKUP(A759,PlayerStats!$B$1:$Z$999,MATCH("xG",PlayerStats!$B$2:$Z$2,0),0),0)</f>
        <v>0</v>
      </c>
      <c r="M759" s="32">
        <f>IFERROR(VLOOKUP(B759,PlayerStats!$B$1:$Z$999,MATCH("xG",PlayerStats!$B$2:$Z$2,0),0),0)</f>
        <v>0</v>
      </c>
      <c r="N759" s="32">
        <f>IFERROR(VLOOKUP(C759,PlayerStats!$B$1:$Z$999,MATCH("xG",PlayerStats!$B$2:$Z$2,0),0),0)</f>
        <v>0</v>
      </c>
      <c r="O759" s="32">
        <f>IFERROR(VLOOKUP(D759,PlayerStats!$B$1:$Z$999,MATCH("xG",PlayerStats!$B$2:$Z$2,0),0),0)</f>
        <v>0</v>
      </c>
      <c r="P759" s="40">
        <f t="shared" si="45"/>
        <v>0</v>
      </c>
      <c r="Q759" s="32">
        <f>IFERROR(VLOOKUP(A759,PlayerStats!$B$1:$Z$999,MATCH("xAG",PlayerStats!$B$2:$Z$2,0),0),0)</f>
        <v>0</v>
      </c>
      <c r="R759" s="32">
        <f>IFERROR(VLOOKUP(B759,PlayerStats!$B$1:$Z$999,MATCH("xAG",PlayerStats!$B$2:$Z$2,0),0),0)</f>
        <v>0</v>
      </c>
      <c r="S759" s="32">
        <f>IFERROR(VLOOKUP(C759,PlayerStats!$B$1:$Z$999,MATCH("xAG",PlayerStats!$B$2:$Z$2,0),0),0)</f>
        <v>0</v>
      </c>
      <c r="T759" s="32">
        <f>IFERROR(VLOOKUP(D759,PlayerStats!$B$1:$Z$999,MATCH("xAG",PlayerStats!$B$2:$Z$2,0),0),0)</f>
        <v>0</v>
      </c>
      <c r="U759" s="40">
        <f t="shared" si="46"/>
        <v>0</v>
      </c>
      <c r="V759" s="42">
        <f t="shared" si="47"/>
        <v>0</v>
      </c>
      <c r="X759" s="43" t="str">
        <f>API!M759&amp;" "&amp;API!V759</f>
        <v xml:space="preserve"> </v>
      </c>
      <c r="Y759" s="43">
        <f>API!AC759</f>
        <v>0</v>
      </c>
    </row>
    <row r="760" spans="1:25">
      <c r="A760" s="32" t="str">
        <f>IF([1]FINAL!A760=0,"",[1]FINAL!A760)</f>
        <v>Steven Alzate</v>
      </c>
      <c r="B760" s="32" t="str">
        <f>IF([1]FINAL!B760=0,"",[1]FINAL!B760)</f>
        <v>Alzate</v>
      </c>
      <c r="C760" s="32" t="str">
        <f>IF([1]FINAL!C760=0,"",[1]FINAL!C760)</f>
        <v/>
      </c>
      <c r="D760" s="32" t="str">
        <f>IF([1]FINAL!D760=0,"",[1]FINAL!D760)</f>
        <v/>
      </c>
      <c r="E760" s="43" t="str">
        <f>[1]FINAL!M760</f>
        <v>BHA</v>
      </c>
      <c r="F760" s="44">
        <f>IFERROR(VLOOKUP($E760,Table2!$B$1:$C$21,MATCH("MP",Table2!$B$1:$C$1,0),0),"")</f>
        <v>1</v>
      </c>
      <c r="G760" s="33">
        <f>IFERROR(VLOOKUP(A760,PlayingTime!$B$1:$Z$999,MATCH("Min",PlayingTime!$B$2:$Z$2,0),0),0)</f>
        <v>0</v>
      </c>
      <c r="H760" s="33">
        <f>IFERROR(VLOOKUP(B760,PlayingTime!$B$1:$Z$999,MATCH("Min",PlayingTime!$B$2:$Z$2,0),0),0)</f>
        <v>0</v>
      </c>
      <c r="I760" s="33">
        <f>IFERROR(VLOOKUP(C760,PlayingTime!$B$1:$Z$999,MATCH("Min",PlayingTime!$B$2:$Z$2,0),0),0)</f>
        <v>0</v>
      </c>
      <c r="J760" s="33">
        <f>IFERROR(VLOOKUP(D760,PlayingTime!$B$1:$Z$999,MATCH("Min",PlayingTime!$B$2:$Z$2,0),0),0)</f>
        <v>0</v>
      </c>
      <c r="K760" s="38">
        <f t="shared" si="44"/>
        <v>0</v>
      </c>
      <c r="L760" s="32">
        <f>IFERROR(VLOOKUP(A760,PlayerStats!$B$1:$Z$999,MATCH("xG",PlayerStats!$B$2:$Z$2,0),0),0)</f>
        <v>0</v>
      </c>
      <c r="M760" s="32">
        <f>IFERROR(VLOOKUP(B760,PlayerStats!$B$1:$Z$999,MATCH("xG",PlayerStats!$B$2:$Z$2,0),0),0)</f>
        <v>0</v>
      </c>
      <c r="N760" s="32">
        <f>IFERROR(VLOOKUP(C760,PlayerStats!$B$1:$Z$999,MATCH("xG",PlayerStats!$B$2:$Z$2,0),0),0)</f>
        <v>0</v>
      </c>
      <c r="O760" s="32">
        <f>IFERROR(VLOOKUP(D760,PlayerStats!$B$1:$Z$999,MATCH("xG",PlayerStats!$B$2:$Z$2,0),0),0)</f>
        <v>0</v>
      </c>
      <c r="P760" s="40">
        <f t="shared" si="45"/>
        <v>0</v>
      </c>
      <c r="Q760" s="32">
        <f>IFERROR(VLOOKUP(A760,PlayerStats!$B$1:$Z$999,MATCH("xAG",PlayerStats!$B$2:$Z$2,0),0),0)</f>
        <v>0</v>
      </c>
      <c r="R760" s="32">
        <f>IFERROR(VLOOKUP(B760,PlayerStats!$B$1:$Z$999,MATCH("xAG",PlayerStats!$B$2:$Z$2,0),0),0)</f>
        <v>0</v>
      </c>
      <c r="S760" s="32">
        <f>IFERROR(VLOOKUP(C760,PlayerStats!$B$1:$Z$999,MATCH("xAG",PlayerStats!$B$2:$Z$2,0),0),0)</f>
        <v>0</v>
      </c>
      <c r="T760" s="32">
        <f>IFERROR(VLOOKUP(D760,PlayerStats!$B$1:$Z$999,MATCH("xAG",PlayerStats!$B$2:$Z$2,0),0),0)</f>
        <v>0</v>
      </c>
      <c r="U760" s="40">
        <f t="shared" si="46"/>
        <v>0</v>
      </c>
      <c r="V760" s="42">
        <f t="shared" si="47"/>
        <v>0</v>
      </c>
      <c r="X760" s="43" t="str">
        <f>API!M760&amp;" "&amp;API!V760</f>
        <v xml:space="preserve"> </v>
      </c>
      <c r="Y760" s="43">
        <f>API!AC760</f>
        <v>0</v>
      </c>
    </row>
    <row r="761" spans="1:25">
      <c r="A761" s="32" t="str">
        <f>IF([1]FINAL!A761=0,"",[1]FINAL!A761)</f>
        <v>Kacper Kozłowski</v>
      </c>
      <c r="B761" s="32" t="str">
        <f>IF([1]FINAL!B761=0,"",[1]FINAL!B761)</f>
        <v>Kozłowski</v>
      </c>
      <c r="C761" s="32" t="str">
        <f>IF([1]FINAL!C761=0,"",[1]FINAL!C761)</f>
        <v>Kozlowski</v>
      </c>
      <c r="D761" s="32" t="str">
        <f>IF([1]FINAL!D761=0,"",[1]FINAL!D761)</f>
        <v/>
      </c>
      <c r="E761" s="43" t="str">
        <f>[1]FINAL!M761</f>
        <v>BHA</v>
      </c>
      <c r="F761" s="44">
        <f>IFERROR(VLOOKUP($E761,Table2!$B$1:$C$21,MATCH("MP",Table2!$B$1:$C$1,0),0),"")</f>
        <v>1</v>
      </c>
      <c r="G761" s="33">
        <f>IFERROR(VLOOKUP(A761,PlayingTime!$B$1:$Z$999,MATCH("Min",PlayingTime!$B$2:$Z$2,0),0),0)</f>
        <v>0</v>
      </c>
      <c r="H761" s="33">
        <f>IFERROR(VLOOKUP(B761,PlayingTime!$B$1:$Z$999,MATCH("Min",PlayingTime!$B$2:$Z$2,0),0),0)</f>
        <v>0</v>
      </c>
      <c r="I761" s="33">
        <f>IFERROR(VLOOKUP(C761,PlayingTime!$B$1:$Z$999,MATCH("Min",PlayingTime!$B$2:$Z$2,0),0),0)</f>
        <v>0</v>
      </c>
      <c r="J761" s="33">
        <f>IFERROR(VLOOKUP(D761,PlayingTime!$B$1:$Z$999,MATCH("Min",PlayingTime!$B$2:$Z$2,0),0),0)</f>
        <v>0</v>
      </c>
      <c r="K761" s="38">
        <f t="shared" si="44"/>
        <v>0</v>
      </c>
      <c r="L761" s="32">
        <f>IFERROR(VLOOKUP(A761,PlayerStats!$B$1:$Z$999,MATCH("xG",PlayerStats!$B$2:$Z$2,0),0),0)</f>
        <v>0</v>
      </c>
      <c r="M761" s="32">
        <f>IFERROR(VLOOKUP(B761,PlayerStats!$B$1:$Z$999,MATCH("xG",PlayerStats!$B$2:$Z$2,0),0),0)</f>
        <v>0</v>
      </c>
      <c r="N761" s="32">
        <f>IFERROR(VLOOKUP(C761,PlayerStats!$B$1:$Z$999,MATCH("xG",PlayerStats!$B$2:$Z$2,0),0),0)</f>
        <v>0</v>
      </c>
      <c r="O761" s="32">
        <f>IFERROR(VLOOKUP(D761,PlayerStats!$B$1:$Z$999,MATCH("xG",PlayerStats!$B$2:$Z$2,0),0),0)</f>
        <v>0</v>
      </c>
      <c r="P761" s="40">
        <f t="shared" si="45"/>
        <v>0</v>
      </c>
      <c r="Q761" s="32">
        <f>IFERROR(VLOOKUP(A761,PlayerStats!$B$1:$Z$999,MATCH("xAG",PlayerStats!$B$2:$Z$2,0),0),0)</f>
        <v>0</v>
      </c>
      <c r="R761" s="32">
        <f>IFERROR(VLOOKUP(B761,PlayerStats!$B$1:$Z$999,MATCH("xAG",PlayerStats!$B$2:$Z$2,0),0),0)</f>
        <v>0</v>
      </c>
      <c r="S761" s="32">
        <f>IFERROR(VLOOKUP(C761,PlayerStats!$B$1:$Z$999,MATCH("xAG",PlayerStats!$B$2:$Z$2,0),0),0)</f>
        <v>0</v>
      </c>
      <c r="T761" s="32">
        <f>IFERROR(VLOOKUP(D761,PlayerStats!$B$1:$Z$999,MATCH("xAG",PlayerStats!$B$2:$Z$2,0),0),0)</f>
        <v>0</v>
      </c>
      <c r="U761" s="40">
        <f t="shared" si="46"/>
        <v>0</v>
      </c>
      <c r="V761" s="42">
        <f t="shared" si="47"/>
        <v>0</v>
      </c>
      <c r="X761" s="43" t="str">
        <f>API!M761&amp;" "&amp;API!V761</f>
        <v xml:space="preserve"> </v>
      </c>
      <c r="Y761" s="43">
        <f>API!AC761</f>
        <v>0</v>
      </c>
    </row>
    <row r="762" spans="1:25">
      <c r="A762" s="32" t="str">
        <f>IF([1]FINAL!A762=0,"",[1]FINAL!A762)</f>
        <v>Kjell Scherpen</v>
      </c>
      <c r="B762" s="32" t="str">
        <f>IF([1]FINAL!B762=0,"",[1]FINAL!B762)</f>
        <v>Scherpen</v>
      </c>
      <c r="C762" s="32" t="str">
        <f>IF([1]FINAL!C762=0,"",[1]FINAL!C762)</f>
        <v/>
      </c>
      <c r="D762" s="32" t="str">
        <f>IF([1]FINAL!D762=0,"",[1]FINAL!D762)</f>
        <v/>
      </c>
      <c r="E762" s="43" t="str">
        <f>[1]FINAL!M762</f>
        <v>BHA</v>
      </c>
      <c r="F762" s="44">
        <f>IFERROR(VLOOKUP($E762,Table2!$B$1:$C$21,MATCH("MP",Table2!$B$1:$C$1,0),0),"")</f>
        <v>1</v>
      </c>
      <c r="G762" s="33">
        <f>IFERROR(VLOOKUP(A762,PlayingTime!$B$1:$Z$999,MATCH("Min",PlayingTime!$B$2:$Z$2,0),0),0)</f>
        <v>0</v>
      </c>
      <c r="H762" s="33">
        <f>IFERROR(VLOOKUP(B762,PlayingTime!$B$1:$Z$999,MATCH("Min",PlayingTime!$B$2:$Z$2,0),0),0)</f>
        <v>0</v>
      </c>
      <c r="I762" s="33">
        <f>IFERROR(VLOOKUP(C762,PlayingTime!$B$1:$Z$999,MATCH("Min",PlayingTime!$B$2:$Z$2,0),0),0)</f>
        <v>0</v>
      </c>
      <c r="J762" s="33">
        <f>IFERROR(VLOOKUP(D762,PlayingTime!$B$1:$Z$999,MATCH("Min",PlayingTime!$B$2:$Z$2,0),0),0)</f>
        <v>0</v>
      </c>
      <c r="K762" s="38">
        <f t="shared" si="44"/>
        <v>0</v>
      </c>
      <c r="L762" s="32">
        <f>IFERROR(VLOOKUP(A762,PlayerStats!$B$1:$Z$999,MATCH("xG",PlayerStats!$B$2:$Z$2,0),0),0)</f>
        <v>0</v>
      </c>
      <c r="M762" s="32">
        <f>IFERROR(VLOOKUP(B762,PlayerStats!$B$1:$Z$999,MATCH("xG",PlayerStats!$B$2:$Z$2,0),0),0)</f>
        <v>0</v>
      </c>
      <c r="N762" s="32">
        <f>IFERROR(VLOOKUP(C762,PlayerStats!$B$1:$Z$999,MATCH("xG",PlayerStats!$B$2:$Z$2,0),0),0)</f>
        <v>0</v>
      </c>
      <c r="O762" s="32">
        <f>IFERROR(VLOOKUP(D762,PlayerStats!$B$1:$Z$999,MATCH("xG",PlayerStats!$B$2:$Z$2,0),0),0)</f>
        <v>0</v>
      </c>
      <c r="P762" s="40">
        <f t="shared" si="45"/>
        <v>0</v>
      </c>
      <c r="Q762" s="32">
        <f>IFERROR(VLOOKUP(A762,PlayerStats!$B$1:$Z$999,MATCH("xAG",PlayerStats!$B$2:$Z$2,0),0),0)</f>
        <v>0</v>
      </c>
      <c r="R762" s="32">
        <f>IFERROR(VLOOKUP(B762,PlayerStats!$B$1:$Z$999,MATCH("xAG",PlayerStats!$B$2:$Z$2,0),0),0)</f>
        <v>0</v>
      </c>
      <c r="S762" s="32">
        <f>IFERROR(VLOOKUP(C762,PlayerStats!$B$1:$Z$999,MATCH("xAG",PlayerStats!$B$2:$Z$2,0),0),0)</f>
        <v>0</v>
      </c>
      <c r="T762" s="32">
        <f>IFERROR(VLOOKUP(D762,PlayerStats!$B$1:$Z$999,MATCH("xAG",PlayerStats!$B$2:$Z$2,0),0),0)</f>
        <v>0</v>
      </c>
      <c r="U762" s="40">
        <f t="shared" si="46"/>
        <v>0</v>
      </c>
      <c r="V762" s="42">
        <f t="shared" si="47"/>
        <v>0</v>
      </c>
      <c r="X762" s="43" t="str">
        <f>API!M762&amp;" "&amp;API!V762</f>
        <v xml:space="preserve"> </v>
      </c>
      <c r="Y762" s="43">
        <f>API!AC762</f>
        <v>0</v>
      </c>
    </row>
    <row r="763" spans="1:25">
      <c r="A763" s="32" t="str">
        <f>IF([1]FINAL!A763=0,"",[1]FINAL!A763)</f>
        <v>Callum Hudson-Odoi</v>
      </c>
      <c r="B763" s="32" t="str">
        <f>IF([1]FINAL!B763=0,"",[1]FINAL!B763)</f>
        <v>Hudson-Odoi</v>
      </c>
      <c r="C763" s="32" t="str">
        <f>IF([1]FINAL!C763=0,"",[1]FINAL!C763)</f>
        <v/>
      </c>
      <c r="D763" s="32" t="str">
        <f>IF([1]FINAL!D763=0,"",[1]FINAL!D763)</f>
        <v/>
      </c>
      <c r="E763" s="43" t="str">
        <f>[1]FINAL!M763</f>
        <v>CHE</v>
      </c>
      <c r="F763" s="44">
        <f>IFERROR(VLOOKUP($E763,Table2!$B$1:$C$21,MATCH("MP",Table2!$B$1:$C$1,0),0),"")</f>
        <v>1</v>
      </c>
      <c r="G763" s="33">
        <f>IFERROR(VLOOKUP(A763,PlayingTime!$B$1:$Z$999,MATCH("Min",PlayingTime!$B$2:$Z$2,0),0),0)</f>
        <v>0</v>
      </c>
      <c r="H763" s="33">
        <f>IFERROR(VLOOKUP(B763,PlayingTime!$B$1:$Z$999,MATCH("Min",PlayingTime!$B$2:$Z$2,0),0),0)</f>
        <v>0</v>
      </c>
      <c r="I763" s="33">
        <f>IFERROR(VLOOKUP(C763,PlayingTime!$B$1:$Z$999,MATCH("Min",PlayingTime!$B$2:$Z$2,0),0),0)</f>
        <v>0</v>
      </c>
      <c r="J763" s="33">
        <f>IFERROR(VLOOKUP(D763,PlayingTime!$B$1:$Z$999,MATCH("Min",PlayingTime!$B$2:$Z$2,0),0),0)</f>
        <v>0</v>
      </c>
      <c r="K763" s="38">
        <f t="shared" si="44"/>
        <v>0</v>
      </c>
      <c r="L763" s="32">
        <f>IFERROR(VLOOKUP(A763,PlayerStats!$B$1:$Z$999,MATCH("xG",PlayerStats!$B$2:$Z$2,0),0),0)</f>
        <v>0</v>
      </c>
      <c r="M763" s="32">
        <f>IFERROR(VLOOKUP(B763,PlayerStats!$B$1:$Z$999,MATCH("xG",PlayerStats!$B$2:$Z$2,0),0),0)</f>
        <v>0</v>
      </c>
      <c r="N763" s="32">
        <f>IFERROR(VLOOKUP(C763,PlayerStats!$B$1:$Z$999,MATCH("xG",PlayerStats!$B$2:$Z$2,0),0),0)</f>
        <v>0</v>
      </c>
      <c r="O763" s="32">
        <f>IFERROR(VLOOKUP(D763,PlayerStats!$B$1:$Z$999,MATCH("xG",PlayerStats!$B$2:$Z$2,0),0),0)</f>
        <v>0</v>
      </c>
      <c r="P763" s="40">
        <f t="shared" si="45"/>
        <v>0</v>
      </c>
      <c r="Q763" s="32">
        <f>IFERROR(VLOOKUP(A763,PlayerStats!$B$1:$Z$999,MATCH("xAG",PlayerStats!$B$2:$Z$2,0),0),0)</f>
        <v>0</v>
      </c>
      <c r="R763" s="32">
        <f>IFERROR(VLOOKUP(B763,PlayerStats!$B$1:$Z$999,MATCH("xAG",PlayerStats!$B$2:$Z$2,0),0),0)</f>
        <v>0</v>
      </c>
      <c r="S763" s="32">
        <f>IFERROR(VLOOKUP(C763,PlayerStats!$B$1:$Z$999,MATCH("xAG",PlayerStats!$B$2:$Z$2,0),0),0)</f>
        <v>0</v>
      </c>
      <c r="T763" s="32">
        <f>IFERROR(VLOOKUP(D763,PlayerStats!$B$1:$Z$999,MATCH("xAG",PlayerStats!$B$2:$Z$2,0),0),0)</f>
        <v>0</v>
      </c>
      <c r="U763" s="40">
        <f t="shared" si="46"/>
        <v>0</v>
      </c>
      <c r="V763" s="42">
        <f t="shared" si="47"/>
        <v>0</v>
      </c>
      <c r="X763" s="43" t="str">
        <f>API!M763&amp;" "&amp;API!V763</f>
        <v xml:space="preserve"> </v>
      </c>
      <c r="Y763" s="43">
        <f>API!AC763</f>
        <v>0</v>
      </c>
    </row>
    <row r="764" spans="1:25">
      <c r="A764" s="32" t="str">
        <f>IF([1]FINAL!A764=0,"",[1]FINAL!A764)</f>
        <v>Malang Sarr</v>
      </c>
      <c r="B764" s="32" t="str">
        <f>IF([1]FINAL!B764=0,"",[1]FINAL!B764)</f>
        <v>M.Sarr</v>
      </c>
      <c r="C764" s="32" t="str">
        <f>IF([1]FINAL!C764=0,"",[1]FINAL!C764)</f>
        <v/>
      </c>
      <c r="D764" s="32" t="str">
        <f>IF([1]FINAL!D764=0,"",[1]FINAL!D764)</f>
        <v/>
      </c>
      <c r="E764" s="43" t="str">
        <f>[1]FINAL!M764</f>
        <v>CHE</v>
      </c>
      <c r="F764" s="44">
        <f>IFERROR(VLOOKUP($E764,Table2!$B$1:$C$21,MATCH("MP",Table2!$B$1:$C$1,0),0),"")</f>
        <v>1</v>
      </c>
      <c r="G764" s="33">
        <f>IFERROR(VLOOKUP(A764,PlayingTime!$B$1:$Z$999,MATCH("Min",PlayingTime!$B$2:$Z$2,0),0),0)</f>
        <v>0</v>
      </c>
      <c r="H764" s="33">
        <f>IFERROR(VLOOKUP(B764,PlayingTime!$B$1:$Z$999,MATCH("Min",PlayingTime!$B$2:$Z$2,0),0),0)</f>
        <v>0</v>
      </c>
      <c r="I764" s="33">
        <f>IFERROR(VLOOKUP(C764,PlayingTime!$B$1:$Z$999,MATCH("Min",PlayingTime!$B$2:$Z$2,0),0),0)</f>
        <v>0</v>
      </c>
      <c r="J764" s="33">
        <f>IFERROR(VLOOKUP(D764,PlayingTime!$B$1:$Z$999,MATCH("Min",PlayingTime!$B$2:$Z$2,0),0),0)</f>
        <v>0</v>
      </c>
      <c r="K764" s="38">
        <f t="shared" si="44"/>
        <v>0</v>
      </c>
      <c r="L764" s="32">
        <f>IFERROR(VLOOKUP(A764,PlayerStats!$B$1:$Z$999,MATCH("xG",PlayerStats!$B$2:$Z$2,0),0),0)</f>
        <v>0</v>
      </c>
      <c r="M764" s="32">
        <f>IFERROR(VLOOKUP(B764,PlayerStats!$B$1:$Z$999,MATCH("xG",PlayerStats!$B$2:$Z$2,0),0),0)</f>
        <v>0</v>
      </c>
      <c r="N764" s="32">
        <f>IFERROR(VLOOKUP(C764,PlayerStats!$B$1:$Z$999,MATCH("xG",PlayerStats!$B$2:$Z$2,0),0),0)</f>
        <v>0</v>
      </c>
      <c r="O764" s="32">
        <f>IFERROR(VLOOKUP(D764,PlayerStats!$B$1:$Z$999,MATCH("xG",PlayerStats!$B$2:$Z$2,0),0),0)</f>
        <v>0</v>
      </c>
      <c r="P764" s="40">
        <f t="shared" si="45"/>
        <v>0</v>
      </c>
      <c r="Q764" s="32">
        <f>IFERROR(VLOOKUP(A764,PlayerStats!$B$1:$Z$999,MATCH("xAG",PlayerStats!$B$2:$Z$2,0),0),0)</f>
        <v>0</v>
      </c>
      <c r="R764" s="32">
        <f>IFERROR(VLOOKUP(B764,PlayerStats!$B$1:$Z$999,MATCH("xAG",PlayerStats!$B$2:$Z$2,0),0),0)</f>
        <v>0</v>
      </c>
      <c r="S764" s="32">
        <f>IFERROR(VLOOKUP(C764,PlayerStats!$B$1:$Z$999,MATCH("xAG",PlayerStats!$B$2:$Z$2,0),0),0)</f>
        <v>0</v>
      </c>
      <c r="T764" s="32">
        <f>IFERROR(VLOOKUP(D764,PlayerStats!$B$1:$Z$999,MATCH("xAG",PlayerStats!$B$2:$Z$2,0),0),0)</f>
        <v>0</v>
      </c>
      <c r="U764" s="40">
        <f t="shared" si="46"/>
        <v>0</v>
      </c>
      <c r="V764" s="42">
        <f t="shared" si="47"/>
        <v>0</v>
      </c>
      <c r="X764" s="43" t="str">
        <f>API!M764&amp;" "&amp;API!V764</f>
        <v xml:space="preserve"> </v>
      </c>
      <c r="Y764" s="43">
        <f>API!AC764</f>
        <v>0</v>
      </c>
    </row>
    <row r="765" spans="1:25">
      <c r="A765" s="32" t="str">
        <f>IF([1]FINAL!A765=0,"",[1]FINAL!A765)</f>
        <v>Ethan Ampadu</v>
      </c>
      <c r="B765" s="32" t="str">
        <f>IF([1]FINAL!B765=0,"",[1]FINAL!B765)</f>
        <v>Ampadu</v>
      </c>
      <c r="C765" s="32" t="str">
        <f>IF([1]FINAL!C765=0,"",[1]FINAL!C765)</f>
        <v/>
      </c>
      <c r="D765" s="32" t="str">
        <f>IF([1]FINAL!D765=0,"",[1]FINAL!D765)</f>
        <v/>
      </c>
      <c r="E765" s="43" t="str">
        <f>[1]FINAL!M765</f>
        <v>CHE</v>
      </c>
      <c r="F765" s="44">
        <f>IFERROR(VLOOKUP($E765,Table2!$B$1:$C$21,MATCH("MP",Table2!$B$1:$C$1,0),0),"")</f>
        <v>1</v>
      </c>
      <c r="G765" s="33">
        <f>IFERROR(VLOOKUP(A765,PlayingTime!$B$1:$Z$999,MATCH("Min",PlayingTime!$B$2:$Z$2,0),0),0)</f>
        <v>0</v>
      </c>
      <c r="H765" s="33">
        <f>IFERROR(VLOOKUP(B765,PlayingTime!$B$1:$Z$999,MATCH("Min",PlayingTime!$B$2:$Z$2,0),0),0)</f>
        <v>0</v>
      </c>
      <c r="I765" s="33">
        <f>IFERROR(VLOOKUP(C765,PlayingTime!$B$1:$Z$999,MATCH("Min",PlayingTime!$B$2:$Z$2,0),0),0)</f>
        <v>0</v>
      </c>
      <c r="J765" s="33">
        <f>IFERROR(VLOOKUP(D765,PlayingTime!$B$1:$Z$999,MATCH("Min",PlayingTime!$B$2:$Z$2,0),0),0)</f>
        <v>0</v>
      </c>
      <c r="K765" s="38">
        <f t="shared" si="44"/>
        <v>0</v>
      </c>
      <c r="L765" s="32">
        <f>IFERROR(VLOOKUP(A765,PlayerStats!$B$1:$Z$999,MATCH("xG",PlayerStats!$B$2:$Z$2,0),0),0)</f>
        <v>0</v>
      </c>
      <c r="M765" s="32">
        <f>IFERROR(VLOOKUP(B765,PlayerStats!$B$1:$Z$999,MATCH("xG",PlayerStats!$B$2:$Z$2,0),0),0)</f>
        <v>0</v>
      </c>
      <c r="N765" s="32">
        <f>IFERROR(VLOOKUP(C765,PlayerStats!$B$1:$Z$999,MATCH("xG",PlayerStats!$B$2:$Z$2,0),0),0)</f>
        <v>0</v>
      </c>
      <c r="O765" s="32">
        <f>IFERROR(VLOOKUP(D765,PlayerStats!$B$1:$Z$999,MATCH("xG",PlayerStats!$B$2:$Z$2,0),0),0)</f>
        <v>0</v>
      </c>
      <c r="P765" s="40">
        <f t="shared" si="45"/>
        <v>0</v>
      </c>
      <c r="Q765" s="32">
        <f>IFERROR(VLOOKUP(A765,PlayerStats!$B$1:$Z$999,MATCH("xAG",PlayerStats!$B$2:$Z$2,0),0),0)</f>
        <v>0</v>
      </c>
      <c r="R765" s="32">
        <f>IFERROR(VLOOKUP(B765,PlayerStats!$B$1:$Z$999,MATCH("xAG",PlayerStats!$B$2:$Z$2,0),0),0)</f>
        <v>0</v>
      </c>
      <c r="S765" s="32">
        <f>IFERROR(VLOOKUP(C765,PlayerStats!$B$1:$Z$999,MATCH("xAG",PlayerStats!$B$2:$Z$2,0),0),0)</f>
        <v>0</v>
      </c>
      <c r="T765" s="32">
        <f>IFERROR(VLOOKUP(D765,PlayerStats!$B$1:$Z$999,MATCH("xAG",PlayerStats!$B$2:$Z$2,0),0),0)</f>
        <v>0</v>
      </c>
      <c r="U765" s="40">
        <f t="shared" si="46"/>
        <v>0</v>
      </c>
      <c r="V765" s="42">
        <f t="shared" si="47"/>
        <v>0</v>
      </c>
      <c r="X765" s="43" t="str">
        <f>API!M765&amp;" "&amp;API!V765</f>
        <v xml:space="preserve"> </v>
      </c>
      <c r="Y765" s="43">
        <f>API!AC765</f>
        <v>0</v>
      </c>
    </row>
    <row r="766" spans="1:25">
      <c r="A766" s="32" t="str">
        <f>IF([1]FINAL!A766=0,"",[1]FINAL!A766)</f>
        <v>Remi Matthews</v>
      </c>
      <c r="B766" s="32" t="str">
        <f>IF([1]FINAL!B766=0,"",[1]FINAL!B766)</f>
        <v>Matthews</v>
      </c>
      <c r="C766" s="32" t="str">
        <f>IF([1]FINAL!C766=0,"",[1]FINAL!C766)</f>
        <v/>
      </c>
      <c r="D766" s="32" t="str">
        <f>IF([1]FINAL!D766=0,"",[1]FINAL!D766)</f>
        <v/>
      </c>
      <c r="E766" s="43" t="str">
        <f>[1]FINAL!M766</f>
        <v>CRY</v>
      </c>
      <c r="F766" s="44">
        <f>IFERROR(VLOOKUP($E766,Table2!$B$1:$C$21,MATCH("MP",Table2!$B$1:$C$1,0),0),"")</f>
        <v>1</v>
      </c>
      <c r="G766" s="33">
        <f>IFERROR(VLOOKUP(A766,PlayingTime!$B$1:$Z$999,MATCH("Min",PlayingTime!$B$2:$Z$2,0),0),0)</f>
        <v>0</v>
      </c>
      <c r="H766" s="33">
        <f>IFERROR(VLOOKUP(B766,PlayingTime!$B$1:$Z$999,MATCH("Min",PlayingTime!$B$2:$Z$2,0),0),0)</f>
        <v>0</v>
      </c>
      <c r="I766" s="33">
        <f>IFERROR(VLOOKUP(C766,PlayingTime!$B$1:$Z$999,MATCH("Min",PlayingTime!$B$2:$Z$2,0),0),0)</f>
        <v>0</v>
      </c>
      <c r="J766" s="33">
        <f>IFERROR(VLOOKUP(D766,PlayingTime!$B$1:$Z$999,MATCH("Min",PlayingTime!$B$2:$Z$2,0),0),0)</f>
        <v>0</v>
      </c>
      <c r="K766" s="38">
        <f t="shared" si="44"/>
        <v>0</v>
      </c>
      <c r="L766" s="32">
        <f>IFERROR(VLOOKUP(A766,PlayerStats!$B$1:$Z$999,MATCH("xG",PlayerStats!$B$2:$Z$2,0),0),0)</f>
        <v>0</v>
      </c>
      <c r="M766" s="32">
        <f>IFERROR(VLOOKUP(B766,PlayerStats!$B$1:$Z$999,MATCH("xG",PlayerStats!$B$2:$Z$2,0),0),0)</f>
        <v>0</v>
      </c>
      <c r="N766" s="32">
        <f>IFERROR(VLOOKUP(C766,PlayerStats!$B$1:$Z$999,MATCH("xG",PlayerStats!$B$2:$Z$2,0),0),0)</f>
        <v>0</v>
      </c>
      <c r="O766" s="32">
        <f>IFERROR(VLOOKUP(D766,PlayerStats!$B$1:$Z$999,MATCH("xG",PlayerStats!$B$2:$Z$2,0),0),0)</f>
        <v>0</v>
      </c>
      <c r="P766" s="40">
        <f t="shared" si="45"/>
        <v>0</v>
      </c>
      <c r="Q766" s="32">
        <f>IFERROR(VLOOKUP(A766,PlayerStats!$B$1:$Z$999,MATCH("xAG",PlayerStats!$B$2:$Z$2,0),0),0)</f>
        <v>0</v>
      </c>
      <c r="R766" s="32">
        <f>IFERROR(VLOOKUP(B766,PlayerStats!$B$1:$Z$999,MATCH("xAG",PlayerStats!$B$2:$Z$2,0),0),0)</f>
        <v>0</v>
      </c>
      <c r="S766" s="32">
        <f>IFERROR(VLOOKUP(C766,PlayerStats!$B$1:$Z$999,MATCH("xAG",PlayerStats!$B$2:$Z$2,0),0),0)</f>
        <v>0</v>
      </c>
      <c r="T766" s="32">
        <f>IFERROR(VLOOKUP(D766,PlayerStats!$B$1:$Z$999,MATCH("xAG",PlayerStats!$B$2:$Z$2,0),0),0)</f>
        <v>0</v>
      </c>
      <c r="U766" s="40">
        <f t="shared" si="46"/>
        <v>0</v>
      </c>
      <c r="V766" s="42">
        <f t="shared" si="47"/>
        <v>0</v>
      </c>
      <c r="X766" s="43" t="str">
        <f>API!M766&amp;" "&amp;API!V766</f>
        <v xml:space="preserve"> </v>
      </c>
      <c r="Y766" s="43">
        <f>API!AC766</f>
        <v>0</v>
      </c>
    </row>
    <row r="767" spans="1:25">
      <c r="A767" s="32" t="str">
        <f>IF([1]FINAL!A767=0,"",[1]FINAL!A767)</f>
        <v>Luke Plange</v>
      </c>
      <c r="B767" s="32" t="str">
        <f>IF([1]FINAL!B767=0,"",[1]FINAL!B767)</f>
        <v>Plange</v>
      </c>
      <c r="C767" s="32" t="str">
        <f>IF([1]FINAL!C767=0,"",[1]FINAL!C767)</f>
        <v/>
      </c>
      <c r="D767" s="32" t="str">
        <f>IF([1]FINAL!D767=0,"",[1]FINAL!D767)</f>
        <v/>
      </c>
      <c r="E767" s="43" t="str">
        <f>[1]FINAL!M767</f>
        <v>CRY</v>
      </c>
      <c r="F767" s="44">
        <f>IFERROR(VLOOKUP($E767,Table2!$B$1:$C$21,MATCH("MP",Table2!$B$1:$C$1,0),0),"")</f>
        <v>1</v>
      </c>
      <c r="G767" s="33">
        <f>IFERROR(VLOOKUP(A767,PlayingTime!$B$1:$Z$999,MATCH("Min",PlayingTime!$B$2:$Z$2,0),0),0)</f>
        <v>0</v>
      </c>
      <c r="H767" s="33">
        <f>IFERROR(VLOOKUP(B767,PlayingTime!$B$1:$Z$999,MATCH("Min",PlayingTime!$B$2:$Z$2,0),0),0)</f>
        <v>0</v>
      </c>
      <c r="I767" s="33">
        <f>IFERROR(VLOOKUP(C767,PlayingTime!$B$1:$Z$999,MATCH("Min",PlayingTime!$B$2:$Z$2,0),0),0)</f>
        <v>0</v>
      </c>
      <c r="J767" s="33">
        <f>IFERROR(VLOOKUP(D767,PlayingTime!$B$1:$Z$999,MATCH("Min",PlayingTime!$B$2:$Z$2,0),0),0)</f>
        <v>0</v>
      </c>
      <c r="K767" s="38">
        <f t="shared" si="44"/>
        <v>0</v>
      </c>
      <c r="L767" s="32">
        <f>IFERROR(VLOOKUP(A767,PlayerStats!$B$1:$Z$999,MATCH("xG",PlayerStats!$B$2:$Z$2,0),0),0)</f>
        <v>0</v>
      </c>
      <c r="M767" s="32">
        <f>IFERROR(VLOOKUP(B767,PlayerStats!$B$1:$Z$999,MATCH("xG",PlayerStats!$B$2:$Z$2,0),0),0)</f>
        <v>0</v>
      </c>
      <c r="N767" s="32">
        <f>IFERROR(VLOOKUP(C767,PlayerStats!$B$1:$Z$999,MATCH("xG",PlayerStats!$B$2:$Z$2,0),0),0)</f>
        <v>0</v>
      </c>
      <c r="O767" s="32">
        <f>IFERROR(VLOOKUP(D767,PlayerStats!$B$1:$Z$999,MATCH("xG",PlayerStats!$B$2:$Z$2,0),0),0)</f>
        <v>0</v>
      </c>
      <c r="P767" s="40">
        <f t="shared" si="45"/>
        <v>0</v>
      </c>
      <c r="Q767" s="32">
        <f>IFERROR(VLOOKUP(A767,PlayerStats!$B$1:$Z$999,MATCH("xAG",PlayerStats!$B$2:$Z$2,0),0),0)</f>
        <v>0</v>
      </c>
      <c r="R767" s="32">
        <f>IFERROR(VLOOKUP(B767,PlayerStats!$B$1:$Z$999,MATCH("xAG",PlayerStats!$B$2:$Z$2,0),0),0)</f>
        <v>0</v>
      </c>
      <c r="S767" s="32">
        <f>IFERROR(VLOOKUP(C767,PlayerStats!$B$1:$Z$999,MATCH("xAG",PlayerStats!$B$2:$Z$2,0),0),0)</f>
        <v>0</v>
      </c>
      <c r="T767" s="32">
        <f>IFERROR(VLOOKUP(D767,PlayerStats!$B$1:$Z$999,MATCH("xAG",PlayerStats!$B$2:$Z$2,0),0),0)</f>
        <v>0</v>
      </c>
      <c r="U767" s="40">
        <f t="shared" si="46"/>
        <v>0</v>
      </c>
      <c r="V767" s="42">
        <f t="shared" si="47"/>
        <v>0</v>
      </c>
      <c r="X767" s="43" t="str">
        <f>API!M767&amp;" "&amp;API!V767</f>
        <v xml:space="preserve"> </v>
      </c>
      <c r="Y767" s="43">
        <f>API!AC767</f>
        <v>0</v>
      </c>
    </row>
    <row r="768" spans="1:25">
      <c r="A768" s="32" t="str">
        <f>IF([1]FINAL!A768=0,"",[1]FINAL!A768)</f>
        <v>André Tavares Gomes</v>
      </c>
      <c r="B768" s="32" t="str">
        <f>IF([1]FINAL!B768=0,"",[1]FINAL!B768)</f>
        <v>André Gomes</v>
      </c>
      <c r="C768" s="32" t="str">
        <f>IF([1]FINAL!C768=0,"",[1]FINAL!C768)</f>
        <v>Gomes</v>
      </c>
      <c r="D768" s="32" t="str">
        <f>IF([1]FINAL!D768=0,"",[1]FINAL!D768)</f>
        <v/>
      </c>
      <c r="E768" s="43" t="str">
        <f>[1]FINAL!M768</f>
        <v>EVE</v>
      </c>
      <c r="F768" s="44">
        <f>IFERROR(VLOOKUP($E768,Table2!$B$1:$C$21,MATCH("MP",Table2!$B$1:$C$1,0),0),"")</f>
        <v>1</v>
      </c>
      <c r="G768" s="33">
        <f>IFERROR(VLOOKUP(A768,PlayingTime!$B$1:$Z$999,MATCH("Min",PlayingTime!$B$2:$Z$2,0),0),0)</f>
        <v>0</v>
      </c>
      <c r="H768" s="33">
        <f>IFERROR(VLOOKUP(B768,PlayingTime!$B$1:$Z$999,MATCH("Min",PlayingTime!$B$2:$Z$2,0),0),0)</f>
        <v>0</v>
      </c>
      <c r="I768" s="33">
        <f>IFERROR(VLOOKUP(C768,PlayingTime!$B$1:$Z$999,MATCH("Min",PlayingTime!$B$2:$Z$2,0),0),0)</f>
        <v>0</v>
      </c>
      <c r="J768" s="33">
        <f>IFERROR(VLOOKUP(D768,PlayingTime!$B$1:$Z$999,MATCH("Min",PlayingTime!$B$2:$Z$2,0),0),0)</f>
        <v>0</v>
      </c>
      <c r="K768" s="38">
        <f t="shared" si="44"/>
        <v>0</v>
      </c>
      <c r="L768" s="32">
        <f>IFERROR(VLOOKUP(A768,PlayerStats!$B$1:$Z$999,MATCH("xG",PlayerStats!$B$2:$Z$2,0),0),0)</f>
        <v>0</v>
      </c>
      <c r="M768" s="32">
        <f>IFERROR(VLOOKUP(B768,PlayerStats!$B$1:$Z$999,MATCH("xG",PlayerStats!$B$2:$Z$2,0),0),0)</f>
        <v>0</v>
      </c>
      <c r="N768" s="32">
        <f>IFERROR(VLOOKUP(C768,PlayerStats!$B$1:$Z$999,MATCH("xG",PlayerStats!$B$2:$Z$2,0),0),0)</f>
        <v>0</v>
      </c>
      <c r="O768" s="32">
        <f>IFERROR(VLOOKUP(D768,PlayerStats!$B$1:$Z$999,MATCH("xG",PlayerStats!$B$2:$Z$2,0),0),0)</f>
        <v>0</v>
      </c>
      <c r="P768" s="40">
        <f t="shared" si="45"/>
        <v>0</v>
      </c>
      <c r="Q768" s="32">
        <f>IFERROR(VLOOKUP(A768,PlayerStats!$B$1:$Z$999,MATCH("xAG",PlayerStats!$B$2:$Z$2,0),0),0)</f>
        <v>0</v>
      </c>
      <c r="R768" s="32">
        <f>IFERROR(VLOOKUP(B768,PlayerStats!$B$1:$Z$999,MATCH("xAG",PlayerStats!$B$2:$Z$2,0),0),0)</f>
        <v>0</v>
      </c>
      <c r="S768" s="32">
        <f>IFERROR(VLOOKUP(C768,PlayerStats!$B$1:$Z$999,MATCH("xAG",PlayerStats!$B$2:$Z$2,0),0),0)</f>
        <v>0</v>
      </c>
      <c r="T768" s="32">
        <f>IFERROR(VLOOKUP(D768,PlayerStats!$B$1:$Z$999,MATCH("xAG",PlayerStats!$B$2:$Z$2,0),0),0)</f>
        <v>0</v>
      </c>
      <c r="U768" s="40">
        <f t="shared" si="46"/>
        <v>0</v>
      </c>
      <c r="V768" s="42">
        <f t="shared" si="47"/>
        <v>0</v>
      </c>
      <c r="X768" s="43" t="str">
        <f>API!M768&amp;" "&amp;API!V768</f>
        <v xml:space="preserve"> </v>
      </c>
      <c r="Y768" s="43">
        <f>API!AC768</f>
        <v>0</v>
      </c>
    </row>
    <row r="769" spans="1:25">
      <c r="A769" s="32" t="str">
        <f>IF([1]FINAL!A769=0,"",[1]FINAL!A769)</f>
        <v>Jean-Philippe Gbamin</v>
      </c>
      <c r="B769" s="32" t="str">
        <f>IF([1]FINAL!B769=0,"",[1]FINAL!B769)</f>
        <v>Gbamin</v>
      </c>
      <c r="C769" s="32" t="str">
        <f>IF([1]FINAL!C769=0,"",[1]FINAL!C769)</f>
        <v/>
      </c>
      <c r="D769" s="32" t="str">
        <f>IF([1]FINAL!D769=0,"",[1]FINAL!D769)</f>
        <v/>
      </c>
      <c r="E769" s="43" t="str">
        <f>[1]FINAL!M769</f>
        <v>EVE</v>
      </c>
      <c r="F769" s="44">
        <f>IFERROR(VLOOKUP($E769,Table2!$B$1:$C$21,MATCH("MP",Table2!$B$1:$C$1,0),0),"")</f>
        <v>1</v>
      </c>
      <c r="G769" s="33">
        <f>IFERROR(VLOOKUP(A769,PlayingTime!$B$1:$Z$999,MATCH("Min",PlayingTime!$B$2:$Z$2,0),0),0)</f>
        <v>0</v>
      </c>
      <c r="H769" s="33">
        <f>IFERROR(VLOOKUP(B769,PlayingTime!$B$1:$Z$999,MATCH("Min",PlayingTime!$B$2:$Z$2,0),0),0)</f>
        <v>0</v>
      </c>
      <c r="I769" s="33">
        <f>IFERROR(VLOOKUP(C769,PlayingTime!$B$1:$Z$999,MATCH("Min",PlayingTime!$B$2:$Z$2,0),0),0)</f>
        <v>0</v>
      </c>
      <c r="J769" s="33">
        <f>IFERROR(VLOOKUP(D769,PlayingTime!$B$1:$Z$999,MATCH("Min",PlayingTime!$B$2:$Z$2,0),0),0)</f>
        <v>0</v>
      </c>
      <c r="K769" s="38">
        <f t="shared" si="44"/>
        <v>0</v>
      </c>
      <c r="L769" s="32">
        <f>IFERROR(VLOOKUP(A769,PlayerStats!$B$1:$Z$999,MATCH("xG",PlayerStats!$B$2:$Z$2,0),0),0)</f>
        <v>0</v>
      </c>
      <c r="M769" s="32">
        <f>IFERROR(VLOOKUP(B769,PlayerStats!$B$1:$Z$999,MATCH("xG",PlayerStats!$B$2:$Z$2,0),0),0)</f>
        <v>0</v>
      </c>
      <c r="N769" s="32">
        <f>IFERROR(VLOOKUP(C769,PlayerStats!$B$1:$Z$999,MATCH("xG",PlayerStats!$B$2:$Z$2,0),0),0)</f>
        <v>0</v>
      </c>
      <c r="O769" s="32">
        <f>IFERROR(VLOOKUP(D769,PlayerStats!$B$1:$Z$999,MATCH("xG",PlayerStats!$B$2:$Z$2,0),0),0)</f>
        <v>0</v>
      </c>
      <c r="P769" s="40">
        <f t="shared" si="45"/>
        <v>0</v>
      </c>
      <c r="Q769" s="32">
        <f>IFERROR(VLOOKUP(A769,PlayerStats!$B$1:$Z$999,MATCH("xAG",PlayerStats!$B$2:$Z$2,0),0),0)</f>
        <v>0</v>
      </c>
      <c r="R769" s="32">
        <f>IFERROR(VLOOKUP(B769,PlayerStats!$B$1:$Z$999,MATCH("xAG",PlayerStats!$B$2:$Z$2,0),0),0)</f>
        <v>0</v>
      </c>
      <c r="S769" s="32">
        <f>IFERROR(VLOOKUP(C769,PlayerStats!$B$1:$Z$999,MATCH("xAG",PlayerStats!$B$2:$Z$2,0),0),0)</f>
        <v>0</v>
      </c>
      <c r="T769" s="32">
        <f>IFERROR(VLOOKUP(D769,PlayerStats!$B$1:$Z$999,MATCH("xAG",PlayerStats!$B$2:$Z$2,0),0),0)</f>
        <v>0</v>
      </c>
      <c r="U769" s="40">
        <f t="shared" si="46"/>
        <v>0</v>
      </c>
      <c r="V769" s="42">
        <f t="shared" si="47"/>
        <v>0</v>
      </c>
      <c r="X769" s="43" t="str">
        <f>API!M769&amp;" "&amp;API!V769</f>
        <v xml:space="preserve"> </v>
      </c>
      <c r="Y769" s="43">
        <f>API!AC769</f>
        <v>0</v>
      </c>
    </row>
    <row r="770" spans="1:25">
      <c r="A770" s="32" t="str">
        <f>IF([1]FINAL!A770=0,"",[1]FINAL!A770)</f>
        <v>Jarrad Branthwaite</v>
      </c>
      <c r="B770" s="32" t="str">
        <f>IF([1]FINAL!B770=0,"",[1]FINAL!B770)</f>
        <v>Branthwaite</v>
      </c>
      <c r="C770" s="32" t="str">
        <f>IF([1]FINAL!C770=0,"",[1]FINAL!C770)</f>
        <v/>
      </c>
      <c r="D770" s="32" t="str">
        <f>IF([1]FINAL!D770=0,"",[1]FINAL!D770)</f>
        <v/>
      </c>
      <c r="E770" s="43" t="str">
        <f>[1]FINAL!M770</f>
        <v>EVE</v>
      </c>
      <c r="F770" s="44">
        <f>IFERROR(VLOOKUP($E770,Table2!$B$1:$C$21,MATCH("MP",Table2!$B$1:$C$1,0),0),"")</f>
        <v>1</v>
      </c>
      <c r="G770" s="33">
        <f>IFERROR(VLOOKUP(A770,PlayingTime!$B$1:$Z$999,MATCH("Min",PlayingTime!$B$2:$Z$2,0),0),0)</f>
        <v>0</v>
      </c>
      <c r="H770" s="33">
        <f>IFERROR(VLOOKUP(B770,PlayingTime!$B$1:$Z$999,MATCH("Min",PlayingTime!$B$2:$Z$2,0),0),0)</f>
        <v>0</v>
      </c>
      <c r="I770" s="33">
        <f>IFERROR(VLOOKUP(C770,PlayingTime!$B$1:$Z$999,MATCH("Min",PlayingTime!$B$2:$Z$2,0),0),0)</f>
        <v>0</v>
      </c>
      <c r="J770" s="33">
        <f>IFERROR(VLOOKUP(D770,PlayingTime!$B$1:$Z$999,MATCH("Min",PlayingTime!$B$2:$Z$2,0),0),0)</f>
        <v>0</v>
      </c>
      <c r="K770" s="38">
        <f t="shared" si="44"/>
        <v>0</v>
      </c>
      <c r="L770" s="32">
        <f>IFERROR(VLOOKUP(A770,PlayerStats!$B$1:$Z$999,MATCH("xG",PlayerStats!$B$2:$Z$2,0),0),0)</f>
        <v>0</v>
      </c>
      <c r="M770" s="32">
        <f>IFERROR(VLOOKUP(B770,PlayerStats!$B$1:$Z$999,MATCH("xG",PlayerStats!$B$2:$Z$2,0),0),0)</f>
        <v>0</v>
      </c>
      <c r="N770" s="32">
        <f>IFERROR(VLOOKUP(C770,PlayerStats!$B$1:$Z$999,MATCH("xG",PlayerStats!$B$2:$Z$2,0),0),0)</f>
        <v>0</v>
      </c>
      <c r="O770" s="32">
        <f>IFERROR(VLOOKUP(D770,PlayerStats!$B$1:$Z$999,MATCH("xG",PlayerStats!$B$2:$Z$2,0),0),0)</f>
        <v>0</v>
      </c>
      <c r="P770" s="40">
        <f t="shared" si="45"/>
        <v>0</v>
      </c>
      <c r="Q770" s="32">
        <f>IFERROR(VLOOKUP(A770,PlayerStats!$B$1:$Z$999,MATCH("xAG",PlayerStats!$B$2:$Z$2,0),0),0)</f>
        <v>0</v>
      </c>
      <c r="R770" s="32">
        <f>IFERROR(VLOOKUP(B770,PlayerStats!$B$1:$Z$999,MATCH("xAG",PlayerStats!$B$2:$Z$2,0),0),0)</f>
        <v>0</v>
      </c>
      <c r="S770" s="32">
        <f>IFERROR(VLOOKUP(C770,PlayerStats!$B$1:$Z$999,MATCH("xAG",PlayerStats!$B$2:$Z$2,0),0),0)</f>
        <v>0</v>
      </c>
      <c r="T770" s="32">
        <f>IFERROR(VLOOKUP(D770,PlayerStats!$B$1:$Z$999,MATCH("xAG",PlayerStats!$B$2:$Z$2,0),0),0)</f>
        <v>0</v>
      </c>
      <c r="U770" s="40">
        <f t="shared" si="46"/>
        <v>0</v>
      </c>
      <c r="V770" s="42">
        <f t="shared" si="47"/>
        <v>0</v>
      </c>
      <c r="X770" s="43" t="str">
        <f>API!M770&amp;" "&amp;API!V770</f>
        <v xml:space="preserve"> </v>
      </c>
      <c r="Y770" s="43">
        <f>API!AC770</f>
        <v>0</v>
      </c>
    </row>
    <row r="771" spans="1:25">
      <c r="A771" s="32" t="str">
        <f>IF([1]FINAL!A771=0,"",[1]FINAL!A771)</f>
        <v>Anthony Knockaert</v>
      </c>
      <c r="B771" s="32" t="str">
        <f>IF([1]FINAL!B771=0,"",[1]FINAL!B771)</f>
        <v>Knockaert</v>
      </c>
      <c r="C771" s="32" t="str">
        <f>IF([1]FINAL!C771=0,"",[1]FINAL!C771)</f>
        <v/>
      </c>
      <c r="D771" s="32" t="str">
        <f>IF([1]FINAL!D771=0,"",[1]FINAL!D771)</f>
        <v/>
      </c>
      <c r="E771" s="43" t="str">
        <f>[1]FINAL!M771</f>
        <v>FUL</v>
      </c>
      <c r="F771" s="44">
        <f>IFERROR(VLOOKUP($E771,Table2!$B$1:$C$21,MATCH("MP",Table2!$B$1:$C$1,0),0),"")</f>
        <v>1</v>
      </c>
      <c r="G771" s="33">
        <f>IFERROR(VLOOKUP(A771,PlayingTime!$B$1:$Z$999,MATCH("Min",PlayingTime!$B$2:$Z$2,0),0),0)</f>
        <v>0</v>
      </c>
      <c r="H771" s="33">
        <f>IFERROR(VLOOKUP(B771,PlayingTime!$B$1:$Z$999,MATCH("Min",PlayingTime!$B$2:$Z$2,0),0),0)</f>
        <v>0</v>
      </c>
      <c r="I771" s="33">
        <f>IFERROR(VLOOKUP(C771,PlayingTime!$B$1:$Z$999,MATCH("Min",PlayingTime!$B$2:$Z$2,0),0),0)</f>
        <v>0</v>
      </c>
      <c r="J771" s="33">
        <f>IFERROR(VLOOKUP(D771,PlayingTime!$B$1:$Z$999,MATCH("Min",PlayingTime!$B$2:$Z$2,0),0),0)</f>
        <v>0</v>
      </c>
      <c r="K771" s="38">
        <f t="shared" ref="K771:K834" si="48">G771+H771+I771+J771</f>
        <v>0</v>
      </c>
      <c r="L771" s="32">
        <f>IFERROR(VLOOKUP(A771,PlayerStats!$B$1:$Z$999,MATCH("xG",PlayerStats!$B$2:$Z$2,0),0),0)</f>
        <v>0</v>
      </c>
      <c r="M771" s="32">
        <f>IFERROR(VLOOKUP(B771,PlayerStats!$B$1:$Z$999,MATCH("xG",PlayerStats!$B$2:$Z$2,0),0),0)</f>
        <v>0</v>
      </c>
      <c r="N771" s="32">
        <f>IFERROR(VLOOKUP(C771,PlayerStats!$B$1:$Z$999,MATCH("xG",PlayerStats!$B$2:$Z$2,0),0),0)</f>
        <v>0</v>
      </c>
      <c r="O771" s="32">
        <f>IFERROR(VLOOKUP(D771,PlayerStats!$B$1:$Z$999,MATCH("xG",PlayerStats!$B$2:$Z$2,0),0),0)</f>
        <v>0</v>
      </c>
      <c r="P771" s="40">
        <f t="shared" ref="P771:P834" si="49">L771+M771+N771+O771</f>
        <v>0</v>
      </c>
      <c r="Q771" s="32">
        <f>IFERROR(VLOOKUP(A771,PlayerStats!$B$1:$Z$999,MATCH("xAG",PlayerStats!$B$2:$Z$2,0),0),0)</f>
        <v>0</v>
      </c>
      <c r="R771" s="32">
        <f>IFERROR(VLOOKUP(B771,PlayerStats!$B$1:$Z$999,MATCH("xAG",PlayerStats!$B$2:$Z$2,0),0),0)</f>
        <v>0</v>
      </c>
      <c r="S771" s="32">
        <f>IFERROR(VLOOKUP(C771,PlayerStats!$B$1:$Z$999,MATCH("xAG",PlayerStats!$B$2:$Z$2,0),0),0)</f>
        <v>0</v>
      </c>
      <c r="T771" s="32">
        <f>IFERROR(VLOOKUP(D771,PlayerStats!$B$1:$Z$999,MATCH("xAG",PlayerStats!$B$2:$Z$2,0),0),0)</f>
        <v>0</v>
      </c>
      <c r="U771" s="40">
        <f t="shared" ref="U771:U834" si="50">Q771+R771+S771+T771</f>
        <v>0</v>
      </c>
      <c r="V771" s="42">
        <f t="shared" ref="V771:V834" si="51">IFERROR(VLOOKUP(A771,$X$1:$Y$1000,MATCH("total_points",$X$1:$Y$1,0),0),"")</f>
        <v>0</v>
      </c>
      <c r="X771" s="43" t="str">
        <f>API!M771&amp;" "&amp;API!V771</f>
        <v xml:space="preserve"> </v>
      </c>
      <c r="Y771" s="43">
        <f>API!AC771</f>
        <v>0</v>
      </c>
    </row>
    <row r="772" spans="1:25">
      <c r="A772" s="32" t="str">
        <f>IF([1]FINAL!A772=0,"",[1]FINAL!A772)</f>
        <v>Ivan Neves Abreu Cavaleiro</v>
      </c>
      <c r="B772" s="32" t="str">
        <f>IF([1]FINAL!B772=0,"",[1]FINAL!B772)</f>
        <v>I.Cavaleiro</v>
      </c>
      <c r="C772" s="32" t="str">
        <f>IF([1]FINAL!C772=0,"",[1]FINAL!C772)</f>
        <v/>
      </c>
      <c r="D772" s="32" t="str">
        <f>IF([1]FINAL!D772=0,"",[1]FINAL!D772)</f>
        <v/>
      </c>
      <c r="E772" s="43" t="str">
        <f>[1]FINAL!M772</f>
        <v>FUL</v>
      </c>
      <c r="F772" s="44">
        <f>IFERROR(VLOOKUP($E772,Table2!$B$1:$C$21,MATCH("MP",Table2!$B$1:$C$1,0),0),"")</f>
        <v>1</v>
      </c>
      <c r="G772" s="33">
        <f>IFERROR(VLOOKUP(A772,PlayingTime!$B$1:$Z$999,MATCH("Min",PlayingTime!$B$2:$Z$2,0),0),0)</f>
        <v>0</v>
      </c>
      <c r="H772" s="33">
        <f>IFERROR(VLOOKUP(B772,PlayingTime!$B$1:$Z$999,MATCH("Min",PlayingTime!$B$2:$Z$2,0),0),0)</f>
        <v>0</v>
      </c>
      <c r="I772" s="33">
        <f>IFERROR(VLOOKUP(C772,PlayingTime!$B$1:$Z$999,MATCH("Min",PlayingTime!$B$2:$Z$2,0),0),0)</f>
        <v>0</v>
      </c>
      <c r="J772" s="33">
        <f>IFERROR(VLOOKUP(D772,PlayingTime!$B$1:$Z$999,MATCH("Min",PlayingTime!$B$2:$Z$2,0),0),0)</f>
        <v>0</v>
      </c>
      <c r="K772" s="38">
        <f t="shared" si="48"/>
        <v>0</v>
      </c>
      <c r="L772" s="32">
        <f>IFERROR(VLOOKUP(A772,PlayerStats!$B$1:$Z$999,MATCH("xG",PlayerStats!$B$2:$Z$2,0),0),0)</f>
        <v>0</v>
      </c>
      <c r="M772" s="32">
        <f>IFERROR(VLOOKUP(B772,PlayerStats!$B$1:$Z$999,MATCH("xG",PlayerStats!$B$2:$Z$2,0),0),0)</f>
        <v>0</v>
      </c>
      <c r="N772" s="32">
        <f>IFERROR(VLOOKUP(C772,PlayerStats!$B$1:$Z$999,MATCH("xG",PlayerStats!$B$2:$Z$2,0),0),0)</f>
        <v>0</v>
      </c>
      <c r="O772" s="32">
        <f>IFERROR(VLOOKUP(D772,PlayerStats!$B$1:$Z$999,MATCH("xG",PlayerStats!$B$2:$Z$2,0),0),0)</f>
        <v>0</v>
      </c>
      <c r="P772" s="40">
        <f t="shared" si="49"/>
        <v>0</v>
      </c>
      <c r="Q772" s="32">
        <f>IFERROR(VLOOKUP(A772,PlayerStats!$B$1:$Z$999,MATCH("xAG",PlayerStats!$B$2:$Z$2,0),0),0)</f>
        <v>0</v>
      </c>
      <c r="R772" s="32">
        <f>IFERROR(VLOOKUP(B772,PlayerStats!$B$1:$Z$999,MATCH("xAG",PlayerStats!$B$2:$Z$2,0),0),0)</f>
        <v>0</v>
      </c>
      <c r="S772" s="32">
        <f>IFERROR(VLOOKUP(C772,PlayerStats!$B$1:$Z$999,MATCH("xAG",PlayerStats!$B$2:$Z$2,0),0),0)</f>
        <v>0</v>
      </c>
      <c r="T772" s="32">
        <f>IFERROR(VLOOKUP(D772,PlayerStats!$B$1:$Z$999,MATCH("xAG",PlayerStats!$B$2:$Z$2,0),0),0)</f>
        <v>0</v>
      </c>
      <c r="U772" s="40">
        <f t="shared" si="50"/>
        <v>0</v>
      </c>
      <c r="V772" s="42">
        <f t="shared" si="51"/>
        <v>0</v>
      </c>
      <c r="X772" s="43" t="str">
        <f>API!M772&amp;" "&amp;API!V772</f>
        <v xml:space="preserve"> </v>
      </c>
      <c r="Y772" s="43">
        <f>API!AC772</f>
        <v>0</v>
      </c>
    </row>
    <row r="773" spans="1:25">
      <c r="A773" s="32" t="str">
        <f>IF([1]FINAL!A773=0,"",[1]FINAL!A773)</f>
        <v>Rodrigo Muniz Carvalho</v>
      </c>
      <c r="B773" s="32" t="str">
        <f>IF([1]FINAL!B773=0,"",[1]FINAL!B773)</f>
        <v>Muniz</v>
      </c>
      <c r="C773" s="32" t="str">
        <f>IF([1]FINAL!C773=0,"",[1]FINAL!C773)</f>
        <v/>
      </c>
      <c r="D773" s="32" t="str">
        <f>IF([1]FINAL!D773=0,"",[1]FINAL!D773)</f>
        <v/>
      </c>
      <c r="E773" s="43" t="str">
        <f>[1]FINAL!M773</f>
        <v>FUL</v>
      </c>
      <c r="F773" s="44">
        <f>IFERROR(VLOOKUP($E773,Table2!$B$1:$C$21,MATCH("MP",Table2!$B$1:$C$1,0),0),"")</f>
        <v>1</v>
      </c>
      <c r="G773" s="33">
        <f>IFERROR(VLOOKUP(A773,PlayingTime!$B$1:$Z$999,MATCH("Min",PlayingTime!$B$2:$Z$2,0),0),0)</f>
        <v>0</v>
      </c>
      <c r="H773" s="33">
        <f>IFERROR(VLOOKUP(B773,PlayingTime!$B$1:$Z$999,MATCH("Min",PlayingTime!$B$2:$Z$2,0),0),0)</f>
        <v>0</v>
      </c>
      <c r="I773" s="33">
        <f>IFERROR(VLOOKUP(C773,PlayingTime!$B$1:$Z$999,MATCH("Min",PlayingTime!$B$2:$Z$2,0),0),0)</f>
        <v>0</v>
      </c>
      <c r="J773" s="33">
        <f>IFERROR(VLOOKUP(D773,PlayingTime!$B$1:$Z$999,MATCH("Min",PlayingTime!$B$2:$Z$2,0),0),0)</f>
        <v>0</v>
      </c>
      <c r="K773" s="38">
        <f t="shared" si="48"/>
        <v>0</v>
      </c>
      <c r="L773" s="32">
        <f>IFERROR(VLOOKUP(A773,PlayerStats!$B$1:$Z$999,MATCH("xG",PlayerStats!$B$2:$Z$2,0),0),0)</f>
        <v>0</v>
      </c>
      <c r="M773" s="32">
        <f>IFERROR(VLOOKUP(B773,PlayerStats!$B$1:$Z$999,MATCH("xG",PlayerStats!$B$2:$Z$2,0),0),0)</f>
        <v>0</v>
      </c>
      <c r="N773" s="32">
        <f>IFERROR(VLOOKUP(C773,PlayerStats!$B$1:$Z$999,MATCH("xG",PlayerStats!$B$2:$Z$2,0),0),0)</f>
        <v>0</v>
      </c>
      <c r="O773" s="32">
        <f>IFERROR(VLOOKUP(D773,PlayerStats!$B$1:$Z$999,MATCH("xG",PlayerStats!$B$2:$Z$2,0),0),0)</f>
        <v>0</v>
      </c>
      <c r="P773" s="40">
        <f t="shared" si="49"/>
        <v>0</v>
      </c>
      <c r="Q773" s="32">
        <f>IFERROR(VLOOKUP(A773,PlayerStats!$B$1:$Z$999,MATCH("xAG",PlayerStats!$B$2:$Z$2,0),0),0)</f>
        <v>0</v>
      </c>
      <c r="R773" s="32">
        <f>IFERROR(VLOOKUP(B773,PlayerStats!$B$1:$Z$999,MATCH("xAG",PlayerStats!$B$2:$Z$2,0),0),0)</f>
        <v>0</v>
      </c>
      <c r="S773" s="32">
        <f>IFERROR(VLOOKUP(C773,PlayerStats!$B$1:$Z$999,MATCH("xAG",PlayerStats!$B$2:$Z$2,0),0),0)</f>
        <v>0</v>
      </c>
      <c r="T773" s="32">
        <f>IFERROR(VLOOKUP(D773,PlayerStats!$B$1:$Z$999,MATCH("xAG",PlayerStats!$B$2:$Z$2,0),0),0)</f>
        <v>0</v>
      </c>
      <c r="U773" s="40">
        <f t="shared" si="50"/>
        <v>0</v>
      </c>
      <c r="V773" s="42">
        <f t="shared" si="51"/>
        <v>0</v>
      </c>
      <c r="X773" s="43" t="str">
        <f>API!M773&amp;" "&amp;API!V773</f>
        <v xml:space="preserve"> </v>
      </c>
      <c r="Y773" s="43">
        <f>API!AC773</f>
        <v>0</v>
      </c>
    </row>
    <row r="774" spans="1:25">
      <c r="A774" s="32" t="str">
        <f>IF([1]FINAL!A774=0,"",[1]FINAL!A774)</f>
        <v>Terence Kongolo</v>
      </c>
      <c r="B774" s="32" t="str">
        <f>IF([1]FINAL!B774=0,"",[1]FINAL!B774)</f>
        <v>Kongolo</v>
      </c>
      <c r="C774" s="32" t="str">
        <f>IF([1]FINAL!C774=0,"",[1]FINAL!C774)</f>
        <v/>
      </c>
      <c r="D774" s="32" t="str">
        <f>IF([1]FINAL!D774=0,"",[1]FINAL!D774)</f>
        <v/>
      </c>
      <c r="E774" s="43" t="str">
        <f>[1]FINAL!M774</f>
        <v>FUL</v>
      </c>
      <c r="F774" s="44">
        <f>IFERROR(VLOOKUP($E774,Table2!$B$1:$C$21,MATCH("MP",Table2!$B$1:$C$1,0),0),"")</f>
        <v>1</v>
      </c>
      <c r="G774" s="33">
        <f>IFERROR(VLOOKUP(A774,PlayingTime!$B$1:$Z$999,MATCH("Min",PlayingTime!$B$2:$Z$2,0),0),0)</f>
        <v>0</v>
      </c>
      <c r="H774" s="33">
        <f>IFERROR(VLOOKUP(B774,PlayingTime!$B$1:$Z$999,MATCH("Min",PlayingTime!$B$2:$Z$2,0),0),0)</f>
        <v>0</v>
      </c>
      <c r="I774" s="33">
        <f>IFERROR(VLOOKUP(C774,PlayingTime!$B$1:$Z$999,MATCH("Min",PlayingTime!$B$2:$Z$2,0),0),0)</f>
        <v>0</v>
      </c>
      <c r="J774" s="33">
        <f>IFERROR(VLOOKUP(D774,PlayingTime!$B$1:$Z$999,MATCH("Min",PlayingTime!$B$2:$Z$2,0),0),0)</f>
        <v>0</v>
      </c>
      <c r="K774" s="38">
        <f t="shared" si="48"/>
        <v>0</v>
      </c>
      <c r="L774" s="32">
        <f>IFERROR(VLOOKUP(A774,PlayerStats!$B$1:$Z$999,MATCH("xG",PlayerStats!$B$2:$Z$2,0),0),0)</f>
        <v>0</v>
      </c>
      <c r="M774" s="32">
        <f>IFERROR(VLOOKUP(B774,PlayerStats!$B$1:$Z$999,MATCH("xG",PlayerStats!$B$2:$Z$2,0),0),0)</f>
        <v>0</v>
      </c>
      <c r="N774" s="32">
        <f>IFERROR(VLOOKUP(C774,PlayerStats!$B$1:$Z$999,MATCH("xG",PlayerStats!$B$2:$Z$2,0),0),0)</f>
        <v>0</v>
      </c>
      <c r="O774" s="32">
        <f>IFERROR(VLOOKUP(D774,PlayerStats!$B$1:$Z$999,MATCH("xG",PlayerStats!$B$2:$Z$2,0),0),0)</f>
        <v>0</v>
      </c>
      <c r="P774" s="40">
        <f t="shared" si="49"/>
        <v>0</v>
      </c>
      <c r="Q774" s="32">
        <f>IFERROR(VLOOKUP(A774,PlayerStats!$B$1:$Z$999,MATCH("xAG",PlayerStats!$B$2:$Z$2,0),0),0)</f>
        <v>0</v>
      </c>
      <c r="R774" s="32">
        <f>IFERROR(VLOOKUP(B774,PlayerStats!$B$1:$Z$999,MATCH("xAG",PlayerStats!$B$2:$Z$2,0),0),0)</f>
        <v>0</v>
      </c>
      <c r="S774" s="32">
        <f>IFERROR(VLOOKUP(C774,PlayerStats!$B$1:$Z$999,MATCH("xAG",PlayerStats!$B$2:$Z$2,0),0),0)</f>
        <v>0</v>
      </c>
      <c r="T774" s="32">
        <f>IFERROR(VLOOKUP(D774,PlayerStats!$B$1:$Z$999,MATCH("xAG",PlayerStats!$B$2:$Z$2,0),0),0)</f>
        <v>0</v>
      </c>
      <c r="U774" s="40">
        <f t="shared" si="50"/>
        <v>0</v>
      </c>
      <c r="V774" s="42">
        <f t="shared" si="51"/>
        <v>0</v>
      </c>
      <c r="X774" s="43" t="str">
        <f>API!M774&amp;" "&amp;API!V774</f>
        <v xml:space="preserve"> </v>
      </c>
      <c r="Y774" s="43">
        <f>API!AC774</f>
        <v>0</v>
      </c>
    </row>
    <row r="775" spans="1:25">
      <c r="A775" s="32" t="str">
        <f>IF([1]FINAL!A775=0,"",[1]FINAL!A775)</f>
        <v>Adrián San Miguel del Castillo</v>
      </c>
      <c r="B775" s="32" t="str">
        <f>IF([1]FINAL!B775=0,"",[1]FINAL!B775)</f>
        <v>Adrián</v>
      </c>
      <c r="C775" s="32" t="str">
        <f>IF([1]FINAL!C775=0,"",[1]FINAL!C775)</f>
        <v>Adrian</v>
      </c>
      <c r="D775" s="32" t="str">
        <f>IF([1]FINAL!D775=0,"",[1]FINAL!D775)</f>
        <v/>
      </c>
      <c r="E775" s="43" t="str">
        <f>[1]FINAL!M775</f>
        <v>LIV</v>
      </c>
      <c r="F775" s="44">
        <f>IFERROR(VLOOKUP($E775,Table2!$B$1:$C$21,MATCH("MP",Table2!$B$1:$C$1,0),0),"")</f>
        <v>1</v>
      </c>
      <c r="G775" s="33">
        <f>IFERROR(VLOOKUP(A775,PlayingTime!$B$1:$Z$999,MATCH("Min",PlayingTime!$B$2:$Z$2,0),0),0)</f>
        <v>0</v>
      </c>
      <c r="H775" s="33">
        <f>IFERROR(VLOOKUP(B775,PlayingTime!$B$1:$Z$999,MATCH("Min",PlayingTime!$B$2:$Z$2,0),0),0)</f>
        <v>0</v>
      </c>
      <c r="I775" s="33">
        <f>IFERROR(VLOOKUP(C775,PlayingTime!$B$1:$Z$999,MATCH("Min",PlayingTime!$B$2:$Z$2,0),0),0)</f>
        <v>0</v>
      </c>
      <c r="J775" s="33">
        <f>IFERROR(VLOOKUP(D775,PlayingTime!$B$1:$Z$999,MATCH("Min",PlayingTime!$B$2:$Z$2,0),0),0)</f>
        <v>0</v>
      </c>
      <c r="K775" s="38">
        <f t="shared" si="48"/>
        <v>0</v>
      </c>
      <c r="L775" s="32">
        <f>IFERROR(VLOOKUP(A775,PlayerStats!$B$1:$Z$999,MATCH("xG",PlayerStats!$B$2:$Z$2,0),0),0)</f>
        <v>0</v>
      </c>
      <c r="M775" s="32">
        <f>IFERROR(VLOOKUP(B775,PlayerStats!$B$1:$Z$999,MATCH("xG",PlayerStats!$B$2:$Z$2,0),0),0)</f>
        <v>0</v>
      </c>
      <c r="N775" s="32">
        <f>IFERROR(VLOOKUP(C775,PlayerStats!$B$1:$Z$999,MATCH("xG",PlayerStats!$B$2:$Z$2,0),0),0)</f>
        <v>0</v>
      </c>
      <c r="O775" s="32">
        <f>IFERROR(VLOOKUP(D775,PlayerStats!$B$1:$Z$999,MATCH("xG",PlayerStats!$B$2:$Z$2,0),0),0)</f>
        <v>0</v>
      </c>
      <c r="P775" s="40">
        <f t="shared" si="49"/>
        <v>0</v>
      </c>
      <c r="Q775" s="32">
        <f>IFERROR(VLOOKUP(A775,PlayerStats!$B$1:$Z$999,MATCH("xAG",PlayerStats!$B$2:$Z$2,0),0),0)</f>
        <v>0</v>
      </c>
      <c r="R775" s="32">
        <f>IFERROR(VLOOKUP(B775,PlayerStats!$B$1:$Z$999,MATCH("xAG",PlayerStats!$B$2:$Z$2,0),0),0)</f>
        <v>0</v>
      </c>
      <c r="S775" s="32">
        <f>IFERROR(VLOOKUP(C775,PlayerStats!$B$1:$Z$999,MATCH("xAG",PlayerStats!$B$2:$Z$2,0),0),0)</f>
        <v>0</v>
      </c>
      <c r="T775" s="32">
        <f>IFERROR(VLOOKUP(D775,PlayerStats!$B$1:$Z$999,MATCH("xAG",PlayerStats!$B$2:$Z$2,0),0),0)</f>
        <v>0</v>
      </c>
      <c r="U775" s="40">
        <f t="shared" si="50"/>
        <v>0</v>
      </c>
      <c r="V775" s="42">
        <f t="shared" si="51"/>
        <v>0</v>
      </c>
      <c r="X775" s="43" t="str">
        <f>API!M775&amp;" "&amp;API!V775</f>
        <v xml:space="preserve"> </v>
      </c>
      <c r="Y775" s="43">
        <f>API!AC775</f>
        <v>0</v>
      </c>
    </row>
    <row r="776" spans="1:25">
      <c r="A776" s="32" t="str">
        <f>IF([1]FINAL!A776=0,"",[1]FINAL!A776)</f>
        <v>Sepp van den Berg</v>
      </c>
      <c r="B776" s="32" t="str">
        <f>IF([1]FINAL!B776=0,"",[1]FINAL!B776)</f>
        <v>Van den Berg</v>
      </c>
      <c r="C776" s="32" t="str">
        <f>IF([1]FINAL!C776=0,"",[1]FINAL!C776)</f>
        <v/>
      </c>
      <c r="D776" s="32" t="str">
        <f>IF([1]FINAL!D776=0,"",[1]FINAL!D776)</f>
        <v/>
      </c>
      <c r="E776" s="43" t="str">
        <f>[1]FINAL!M776</f>
        <v>LIV</v>
      </c>
      <c r="F776" s="44">
        <f>IFERROR(VLOOKUP($E776,Table2!$B$1:$C$21,MATCH("MP",Table2!$B$1:$C$1,0),0),"")</f>
        <v>1</v>
      </c>
      <c r="G776" s="33">
        <f>IFERROR(VLOOKUP(A776,PlayingTime!$B$1:$Z$999,MATCH("Min",PlayingTime!$B$2:$Z$2,0),0),0)</f>
        <v>0</v>
      </c>
      <c r="H776" s="33">
        <f>IFERROR(VLOOKUP(B776,PlayingTime!$B$1:$Z$999,MATCH("Min",PlayingTime!$B$2:$Z$2,0),0),0)</f>
        <v>0</v>
      </c>
      <c r="I776" s="33">
        <f>IFERROR(VLOOKUP(C776,PlayingTime!$B$1:$Z$999,MATCH("Min",PlayingTime!$B$2:$Z$2,0),0),0)</f>
        <v>0</v>
      </c>
      <c r="J776" s="33">
        <f>IFERROR(VLOOKUP(D776,PlayingTime!$B$1:$Z$999,MATCH("Min",PlayingTime!$B$2:$Z$2,0),0),0)</f>
        <v>0</v>
      </c>
      <c r="K776" s="38">
        <f t="shared" si="48"/>
        <v>0</v>
      </c>
      <c r="L776" s="32">
        <f>IFERROR(VLOOKUP(A776,PlayerStats!$B$1:$Z$999,MATCH("xG",PlayerStats!$B$2:$Z$2,0),0),0)</f>
        <v>0</v>
      </c>
      <c r="M776" s="32">
        <f>IFERROR(VLOOKUP(B776,PlayerStats!$B$1:$Z$999,MATCH("xG",PlayerStats!$B$2:$Z$2,0),0),0)</f>
        <v>0</v>
      </c>
      <c r="N776" s="32">
        <f>IFERROR(VLOOKUP(C776,PlayerStats!$B$1:$Z$999,MATCH("xG",PlayerStats!$B$2:$Z$2,0),0),0)</f>
        <v>0</v>
      </c>
      <c r="O776" s="32">
        <f>IFERROR(VLOOKUP(D776,PlayerStats!$B$1:$Z$999,MATCH("xG",PlayerStats!$B$2:$Z$2,0),0),0)</f>
        <v>0</v>
      </c>
      <c r="P776" s="40">
        <f t="shared" si="49"/>
        <v>0</v>
      </c>
      <c r="Q776" s="32">
        <f>IFERROR(VLOOKUP(A776,PlayerStats!$B$1:$Z$999,MATCH("xAG",PlayerStats!$B$2:$Z$2,0),0),0)</f>
        <v>0</v>
      </c>
      <c r="R776" s="32">
        <f>IFERROR(VLOOKUP(B776,PlayerStats!$B$1:$Z$999,MATCH("xAG",PlayerStats!$B$2:$Z$2,0),0),0)</f>
        <v>0</v>
      </c>
      <c r="S776" s="32">
        <f>IFERROR(VLOOKUP(C776,PlayerStats!$B$1:$Z$999,MATCH("xAG",PlayerStats!$B$2:$Z$2,0),0),0)</f>
        <v>0</v>
      </c>
      <c r="T776" s="32">
        <f>IFERROR(VLOOKUP(D776,PlayerStats!$B$1:$Z$999,MATCH("xAG",PlayerStats!$B$2:$Z$2,0),0),0)</f>
        <v>0</v>
      </c>
      <c r="U776" s="40">
        <f t="shared" si="50"/>
        <v>0</v>
      </c>
      <c r="V776" s="42">
        <f t="shared" si="51"/>
        <v>0</v>
      </c>
      <c r="X776" s="43" t="str">
        <f>API!M776&amp;" "&amp;API!V776</f>
        <v xml:space="preserve"> </v>
      </c>
      <c r="Y776" s="43">
        <f>API!AC776</f>
        <v>0</v>
      </c>
    </row>
    <row r="777" spans="1:25">
      <c r="A777" s="32" t="str">
        <f>IF([1]FINAL!A777=0,"",[1]FINAL!A777)</f>
        <v>Marvelous Nakamba</v>
      </c>
      <c r="B777" s="32" t="str">
        <f>IF([1]FINAL!B777=0,"",[1]FINAL!B777)</f>
        <v>Nakamba</v>
      </c>
      <c r="C777" s="32" t="str">
        <f>IF([1]FINAL!C777=0,"",[1]FINAL!C777)</f>
        <v/>
      </c>
      <c r="D777" s="32" t="str">
        <f>IF([1]FINAL!D777=0,"",[1]FINAL!D777)</f>
        <v/>
      </c>
      <c r="E777" s="43" t="str">
        <f>[1]FINAL!M777</f>
        <v>LUT</v>
      </c>
      <c r="F777" s="44">
        <f>IFERROR(VLOOKUP($E777,Table2!$B$1:$C$21,MATCH("MP",Table2!$B$1:$C$1,0),0),"")</f>
        <v>1</v>
      </c>
      <c r="G777" s="33">
        <f>IFERROR(VLOOKUP(A777,PlayingTime!$B$1:$Z$999,MATCH("Min",PlayingTime!$B$2:$Z$2,0),0),0)</f>
        <v>90</v>
      </c>
      <c r="H777" s="33">
        <f>IFERROR(VLOOKUP(B777,PlayingTime!$B$1:$Z$999,MATCH("Min",PlayingTime!$B$2:$Z$2,0),0),0)</f>
        <v>0</v>
      </c>
      <c r="I777" s="33">
        <f>IFERROR(VLOOKUP(C777,PlayingTime!$B$1:$Z$999,MATCH("Min",PlayingTime!$B$2:$Z$2,0),0),0)</f>
        <v>0</v>
      </c>
      <c r="J777" s="33">
        <f>IFERROR(VLOOKUP(D777,PlayingTime!$B$1:$Z$999,MATCH("Min",PlayingTime!$B$2:$Z$2,0),0),0)</f>
        <v>0</v>
      </c>
      <c r="K777" s="38">
        <f t="shared" si="48"/>
        <v>90</v>
      </c>
      <c r="L777" s="32">
        <f>IFERROR(VLOOKUP(A777,PlayerStats!$B$1:$Z$999,MATCH("xG",PlayerStats!$B$2:$Z$2,0),0),0)</f>
        <v>0</v>
      </c>
      <c r="M777" s="32">
        <f>IFERROR(VLOOKUP(B777,PlayerStats!$B$1:$Z$999,MATCH("xG",PlayerStats!$B$2:$Z$2,0),0),0)</f>
        <v>0</v>
      </c>
      <c r="N777" s="32">
        <f>IFERROR(VLOOKUP(C777,PlayerStats!$B$1:$Z$999,MATCH("xG",PlayerStats!$B$2:$Z$2,0),0),0)</f>
        <v>0</v>
      </c>
      <c r="O777" s="32">
        <f>IFERROR(VLOOKUP(D777,PlayerStats!$B$1:$Z$999,MATCH("xG",PlayerStats!$B$2:$Z$2,0),0),0)</f>
        <v>0</v>
      </c>
      <c r="P777" s="40">
        <f t="shared" si="49"/>
        <v>0</v>
      </c>
      <c r="Q777" s="32">
        <f>IFERROR(VLOOKUP(A777,PlayerStats!$B$1:$Z$999,MATCH("xAG",PlayerStats!$B$2:$Z$2,0),0),0)</f>
        <v>0</v>
      </c>
      <c r="R777" s="32">
        <f>IFERROR(VLOOKUP(B777,PlayerStats!$B$1:$Z$999,MATCH("xAG",PlayerStats!$B$2:$Z$2,0),0),0)</f>
        <v>0</v>
      </c>
      <c r="S777" s="32">
        <f>IFERROR(VLOOKUP(C777,PlayerStats!$B$1:$Z$999,MATCH("xAG",PlayerStats!$B$2:$Z$2,0),0),0)</f>
        <v>0</v>
      </c>
      <c r="T777" s="32">
        <f>IFERROR(VLOOKUP(D777,PlayerStats!$B$1:$Z$999,MATCH("xAG",PlayerStats!$B$2:$Z$2,0),0),0)</f>
        <v>0</v>
      </c>
      <c r="U777" s="40">
        <f t="shared" si="50"/>
        <v>0</v>
      </c>
      <c r="V777" s="42">
        <f t="shared" si="51"/>
        <v>2</v>
      </c>
      <c r="X777" s="43" t="str">
        <f>API!M777&amp;" "&amp;API!V777</f>
        <v xml:space="preserve"> </v>
      </c>
      <c r="Y777" s="43">
        <f>API!AC777</f>
        <v>0</v>
      </c>
    </row>
    <row r="778" spans="1:25">
      <c r="A778" s="32" t="str">
        <f>IF([1]FINAL!A778=0,"",[1]FINAL!A778)</f>
        <v>James McAtee</v>
      </c>
      <c r="B778" s="32" t="str">
        <f>IF([1]FINAL!B778=0,"",[1]FINAL!B778)</f>
        <v>McAtee</v>
      </c>
      <c r="C778" s="32" t="str">
        <f>IF([1]FINAL!C778=0,"",[1]FINAL!C778)</f>
        <v/>
      </c>
      <c r="D778" s="32" t="str">
        <f>IF([1]FINAL!D778=0,"",[1]FINAL!D778)</f>
        <v/>
      </c>
      <c r="E778" s="43" t="str">
        <f>[1]FINAL!M778</f>
        <v>MCI</v>
      </c>
      <c r="F778" s="44">
        <f>IFERROR(VLOOKUP($E778,Table2!$B$1:$C$21,MATCH("MP",Table2!$B$1:$C$1,0),0),"")</f>
        <v>1</v>
      </c>
      <c r="G778" s="33">
        <f>IFERROR(VLOOKUP(A778,PlayingTime!$B$1:$Z$999,MATCH("Min",PlayingTime!$B$2:$Z$2,0),0),0)</f>
        <v>1</v>
      </c>
      <c r="H778" s="33">
        <f>IFERROR(VLOOKUP(B778,PlayingTime!$B$1:$Z$999,MATCH("Min",PlayingTime!$B$2:$Z$2,0),0),0)</f>
        <v>0</v>
      </c>
      <c r="I778" s="33">
        <f>IFERROR(VLOOKUP(C778,PlayingTime!$B$1:$Z$999,MATCH("Min",PlayingTime!$B$2:$Z$2,0),0),0)</f>
        <v>0</v>
      </c>
      <c r="J778" s="33">
        <f>IFERROR(VLOOKUP(D778,PlayingTime!$B$1:$Z$999,MATCH("Min",PlayingTime!$B$2:$Z$2,0),0),0)</f>
        <v>0</v>
      </c>
      <c r="K778" s="38">
        <f t="shared" si="48"/>
        <v>1</v>
      </c>
      <c r="L778" s="32">
        <f>IFERROR(VLOOKUP(A778,PlayerStats!$B$1:$Z$999,MATCH("xG",PlayerStats!$B$2:$Z$2,0),0),0)</f>
        <v>0</v>
      </c>
      <c r="M778" s="32">
        <f>IFERROR(VLOOKUP(B778,PlayerStats!$B$1:$Z$999,MATCH("xG",PlayerStats!$B$2:$Z$2,0),0),0)</f>
        <v>0</v>
      </c>
      <c r="N778" s="32">
        <f>IFERROR(VLOOKUP(C778,PlayerStats!$B$1:$Z$999,MATCH("xG",PlayerStats!$B$2:$Z$2,0),0),0)</f>
        <v>0</v>
      </c>
      <c r="O778" s="32">
        <f>IFERROR(VLOOKUP(D778,PlayerStats!$B$1:$Z$999,MATCH("xG",PlayerStats!$B$2:$Z$2,0),0),0)</f>
        <v>0</v>
      </c>
      <c r="P778" s="40">
        <f t="shared" si="49"/>
        <v>0</v>
      </c>
      <c r="Q778" s="32">
        <f>IFERROR(VLOOKUP(A778,PlayerStats!$B$1:$Z$999,MATCH("xAG",PlayerStats!$B$2:$Z$2,0),0),0)</f>
        <v>0</v>
      </c>
      <c r="R778" s="32">
        <f>IFERROR(VLOOKUP(B778,PlayerStats!$B$1:$Z$999,MATCH("xAG",PlayerStats!$B$2:$Z$2,0),0),0)</f>
        <v>0</v>
      </c>
      <c r="S778" s="32">
        <f>IFERROR(VLOOKUP(C778,PlayerStats!$B$1:$Z$999,MATCH("xAG",PlayerStats!$B$2:$Z$2,0),0),0)</f>
        <v>0</v>
      </c>
      <c r="T778" s="32">
        <f>IFERROR(VLOOKUP(D778,PlayerStats!$B$1:$Z$999,MATCH("xAG",PlayerStats!$B$2:$Z$2,0),0),0)</f>
        <v>0</v>
      </c>
      <c r="U778" s="40">
        <f t="shared" si="50"/>
        <v>0</v>
      </c>
      <c r="V778" s="42">
        <f t="shared" si="51"/>
        <v>1</v>
      </c>
      <c r="X778" s="43" t="str">
        <f>API!M778&amp;" "&amp;API!V778</f>
        <v xml:space="preserve"> </v>
      </c>
      <c r="Y778" s="43">
        <f>API!AC778</f>
        <v>0</v>
      </c>
    </row>
    <row r="779" spans="1:25">
      <c r="A779" s="32" t="str">
        <f>IF([1]FINAL!A779=0,"",[1]FINAL!A779)</f>
        <v>Scott Carson</v>
      </c>
      <c r="B779" s="32" t="str">
        <f>IF([1]FINAL!B779=0,"",[1]FINAL!B779)</f>
        <v>Carson</v>
      </c>
      <c r="C779" s="32" t="str">
        <f>IF([1]FINAL!C779=0,"",[1]FINAL!C779)</f>
        <v/>
      </c>
      <c r="D779" s="32" t="str">
        <f>IF([1]FINAL!D779=0,"",[1]FINAL!D779)</f>
        <v/>
      </c>
      <c r="E779" s="43" t="str">
        <f>[1]FINAL!M779</f>
        <v>MCI</v>
      </c>
      <c r="F779" s="44">
        <f>IFERROR(VLOOKUP($E779,Table2!$B$1:$C$21,MATCH("MP",Table2!$B$1:$C$1,0),0),"")</f>
        <v>1</v>
      </c>
      <c r="G779" s="33">
        <f>IFERROR(VLOOKUP(A779,PlayingTime!$B$1:$Z$999,MATCH("Min",PlayingTime!$B$2:$Z$2,0),0),0)</f>
        <v>0</v>
      </c>
      <c r="H779" s="33">
        <f>IFERROR(VLOOKUP(B779,PlayingTime!$B$1:$Z$999,MATCH("Min",PlayingTime!$B$2:$Z$2,0),0),0)</f>
        <v>0</v>
      </c>
      <c r="I779" s="33">
        <f>IFERROR(VLOOKUP(C779,PlayingTime!$B$1:$Z$999,MATCH("Min",PlayingTime!$B$2:$Z$2,0),0),0)</f>
        <v>0</v>
      </c>
      <c r="J779" s="33">
        <f>IFERROR(VLOOKUP(D779,PlayingTime!$B$1:$Z$999,MATCH("Min",PlayingTime!$B$2:$Z$2,0),0),0)</f>
        <v>0</v>
      </c>
      <c r="K779" s="38">
        <f t="shared" si="48"/>
        <v>0</v>
      </c>
      <c r="L779" s="32">
        <f>IFERROR(VLOOKUP(A779,PlayerStats!$B$1:$Z$999,MATCH("xG",PlayerStats!$B$2:$Z$2,0),0),0)</f>
        <v>0</v>
      </c>
      <c r="M779" s="32">
        <f>IFERROR(VLOOKUP(B779,PlayerStats!$B$1:$Z$999,MATCH("xG",PlayerStats!$B$2:$Z$2,0),0),0)</f>
        <v>0</v>
      </c>
      <c r="N779" s="32">
        <f>IFERROR(VLOOKUP(C779,PlayerStats!$B$1:$Z$999,MATCH("xG",PlayerStats!$B$2:$Z$2,0),0),0)</f>
        <v>0</v>
      </c>
      <c r="O779" s="32">
        <f>IFERROR(VLOOKUP(D779,PlayerStats!$B$1:$Z$999,MATCH("xG",PlayerStats!$B$2:$Z$2,0),0),0)</f>
        <v>0</v>
      </c>
      <c r="P779" s="40">
        <f t="shared" si="49"/>
        <v>0</v>
      </c>
      <c r="Q779" s="32">
        <f>IFERROR(VLOOKUP(A779,PlayerStats!$B$1:$Z$999,MATCH("xAG",PlayerStats!$B$2:$Z$2,0),0),0)</f>
        <v>0</v>
      </c>
      <c r="R779" s="32">
        <f>IFERROR(VLOOKUP(B779,PlayerStats!$B$1:$Z$999,MATCH("xAG",PlayerStats!$B$2:$Z$2,0),0),0)</f>
        <v>0</v>
      </c>
      <c r="S779" s="32">
        <f>IFERROR(VLOOKUP(C779,PlayerStats!$B$1:$Z$999,MATCH("xAG",PlayerStats!$B$2:$Z$2,0),0),0)</f>
        <v>0</v>
      </c>
      <c r="T779" s="32">
        <f>IFERROR(VLOOKUP(D779,PlayerStats!$B$1:$Z$999,MATCH("xAG",PlayerStats!$B$2:$Z$2,0),0),0)</f>
        <v>0</v>
      </c>
      <c r="U779" s="40">
        <f t="shared" si="50"/>
        <v>0</v>
      </c>
      <c r="V779" s="42">
        <f t="shared" si="51"/>
        <v>0</v>
      </c>
      <c r="X779" s="43" t="str">
        <f>API!M779&amp;" "&amp;API!V779</f>
        <v xml:space="preserve"> </v>
      </c>
      <c r="Y779" s="43">
        <f>API!AC779</f>
        <v>0</v>
      </c>
    </row>
    <row r="780" spans="1:25">
      <c r="A780" s="32" t="str">
        <f>IF([1]FINAL!A780=0,"",[1]FINAL!A780)</f>
        <v>Zack Steffen</v>
      </c>
      <c r="B780" s="32" t="str">
        <f>IF([1]FINAL!B780=0,"",[1]FINAL!B780)</f>
        <v>Steffen</v>
      </c>
      <c r="C780" s="32" t="str">
        <f>IF([1]FINAL!C780=0,"",[1]FINAL!C780)</f>
        <v/>
      </c>
      <c r="D780" s="32" t="str">
        <f>IF([1]FINAL!D780=0,"",[1]FINAL!D780)</f>
        <v/>
      </c>
      <c r="E780" s="43" t="str">
        <f>[1]FINAL!M780</f>
        <v>MCI</v>
      </c>
      <c r="F780" s="44">
        <f>IFERROR(VLOOKUP($E780,Table2!$B$1:$C$21,MATCH("MP",Table2!$B$1:$C$1,0),0),"")</f>
        <v>1</v>
      </c>
      <c r="G780" s="33">
        <f>IFERROR(VLOOKUP(A780,PlayingTime!$B$1:$Z$999,MATCH("Min",PlayingTime!$B$2:$Z$2,0),0),0)</f>
        <v>0</v>
      </c>
      <c r="H780" s="33">
        <f>IFERROR(VLOOKUP(B780,PlayingTime!$B$1:$Z$999,MATCH("Min",PlayingTime!$B$2:$Z$2,0),0),0)</f>
        <v>0</v>
      </c>
      <c r="I780" s="33">
        <f>IFERROR(VLOOKUP(C780,PlayingTime!$B$1:$Z$999,MATCH("Min",PlayingTime!$B$2:$Z$2,0),0),0)</f>
        <v>0</v>
      </c>
      <c r="J780" s="33">
        <f>IFERROR(VLOOKUP(D780,PlayingTime!$B$1:$Z$999,MATCH("Min",PlayingTime!$B$2:$Z$2,0),0),0)</f>
        <v>0</v>
      </c>
      <c r="K780" s="38">
        <f t="shared" si="48"/>
        <v>0</v>
      </c>
      <c r="L780" s="32">
        <f>IFERROR(VLOOKUP(A780,PlayerStats!$B$1:$Z$999,MATCH("xG",PlayerStats!$B$2:$Z$2,0),0),0)</f>
        <v>0</v>
      </c>
      <c r="M780" s="32">
        <f>IFERROR(VLOOKUP(B780,PlayerStats!$B$1:$Z$999,MATCH("xG",PlayerStats!$B$2:$Z$2,0),0),0)</f>
        <v>0</v>
      </c>
      <c r="N780" s="32">
        <f>IFERROR(VLOOKUP(C780,PlayerStats!$B$1:$Z$999,MATCH("xG",PlayerStats!$B$2:$Z$2,0),0),0)</f>
        <v>0</v>
      </c>
      <c r="O780" s="32">
        <f>IFERROR(VLOOKUP(D780,PlayerStats!$B$1:$Z$999,MATCH("xG",PlayerStats!$B$2:$Z$2,0),0),0)</f>
        <v>0</v>
      </c>
      <c r="P780" s="40">
        <f t="shared" si="49"/>
        <v>0</v>
      </c>
      <c r="Q780" s="32">
        <f>IFERROR(VLOOKUP(A780,PlayerStats!$B$1:$Z$999,MATCH("xAG",PlayerStats!$B$2:$Z$2,0),0),0)</f>
        <v>0</v>
      </c>
      <c r="R780" s="32">
        <f>IFERROR(VLOOKUP(B780,PlayerStats!$B$1:$Z$999,MATCH("xAG",PlayerStats!$B$2:$Z$2,0),0),0)</f>
        <v>0</v>
      </c>
      <c r="S780" s="32">
        <f>IFERROR(VLOOKUP(C780,PlayerStats!$B$1:$Z$999,MATCH("xAG",PlayerStats!$B$2:$Z$2,0),0),0)</f>
        <v>0</v>
      </c>
      <c r="T780" s="32">
        <f>IFERROR(VLOOKUP(D780,PlayerStats!$B$1:$Z$999,MATCH("xAG",PlayerStats!$B$2:$Z$2,0),0),0)</f>
        <v>0</v>
      </c>
      <c r="U780" s="40">
        <f t="shared" si="50"/>
        <v>0</v>
      </c>
      <c r="V780" s="42">
        <f t="shared" si="51"/>
        <v>0</v>
      </c>
      <c r="X780" s="43" t="str">
        <f>API!M780&amp;" "&amp;API!V780</f>
        <v xml:space="preserve"> </v>
      </c>
      <c r="Y780" s="43">
        <f>API!AC780</f>
        <v>0</v>
      </c>
    </row>
    <row r="781" spans="1:25">
      <c r="A781" s="32" t="str">
        <f>IF([1]FINAL!A781=0,"",[1]FINAL!A781)</f>
        <v>Amad Diallo</v>
      </c>
      <c r="B781" s="32" t="str">
        <f>IF([1]FINAL!B781=0,"",[1]FINAL!B781)</f>
        <v>Amad</v>
      </c>
      <c r="C781" s="32" t="str">
        <f>IF([1]FINAL!C781=0,"",[1]FINAL!C781)</f>
        <v/>
      </c>
      <c r="D781" s="32" t="str">
        <f>IF([1]FINAL!D781=0,"",[1]FINAL!D781)</f>
        <v/>
      </c>
      <c r="E781" s="43" t="str">
        <f>[1]FINAL!M781</f>
        <v>MUN</v>
      </c>
      <c r="F781" s="44">
        <f>IFERROR(VLOOKUP($E781,Table2!$B$1:$C$21,MATCH("MP",Table2!$B$1:$C$1,0),0),"")</f>
        <v>1</v>
      </c>
      <c r="G781" s="33">
        <f>IFERROR(VLOOKUP(A781,PlayingTime!$B$1:$Z$999,MATCH("Min",PlayingTime!$B$2:$Z$2,0),0),0)</f>
        <v>0</v>
      </c>
      <c r="H781" s="33">
        <f>IFERROR(VLOOKUP(B781,PlayingTime!$B$1:$Z$999,MATCH("Min",PlayingTime!$B$2:$Z$2,0),0),0)</f>
        <v>0</v>
      </c>
      <c r="I781" s="33">
        <f>IFERROR(VLOOKUP(C781,PlayingTime!$B$1:$Z$999,MATCH("Min",PlayingTime!$B$2:$Z$2,0),0),0)</f>
        <v>0</v>
      </c>
      <c r="J781" s="33">
        <f>IFERROR(VLOOKUP(D781,PlayingTime!$B$1:$Z$999,MATCH("Min",PlayingTime!$B$2:$Z$2,0),0),0)</f>
        <v>0</v>
      </c>
      <c r="K781" s="38">
        <f t="shared" si="48"/>
        <v>0</v>
      </c>
      <c r="L781" s="32">
        <f>IFERROR(VLOOKUP(A781,PlayerStats!$B$1:$Z$999,MATCH("xG",PlayerStats!$B$2:$Z$2,0),0),0)</f>
        <v>0</v>
      </c>
      <c r="M781" s="32">
        <f>IFERROR(VLOOKUP(B781,PlayerStats!$B$1:$Z$999,MATCH("xG",PlayerStats!$B$2:$Z$2,0),0),0)</f>
        <v>0</v>
      </c>
      <c r="N781" s="32">
        <f>IFERROR(VLOOKUP(C781,PlayerStats!$B$1:$Z$999,MATCH("xG",PlayerStats!$B$2:$Z$2,0),0),0)</f>
        <v>0</v>
      </c>
      <c r="O781" s="32">
        <f>IFERROR(VLOOKUP(D781,PlayerStats!$B$1:$Z$999,MATCH("xG",PlayerStats!$B$2:$Z$2,0),0),0)</f>
        <v>0</v>
      </c>
      <c r="P781" s="40">
        <f t="shared" si="49"/>
        <v>0</v>
      </c>
      <c r="Q781" s="32">
        <f>IFERROR(VLOOKUP(A781,PlayerStats!$B$1:$Z$999,MATCH("xAG",PlayerStats!$B$2:$Z$2,0),0),0)</f>
        <v>0</v>
      </c>
      <c r="R781" s="32">
        <f>IFERROR(VLOOKUP(B781,PlayerStats!$B$1:$Z$999,MATCH("xAG",PlayerStats!$B$2:$Z$2,0),0),0)</f>
        <v>0</v>
      </c>
      <c r="S781" s="32">
        <f>IFERROR(VLOOKUP(C781,PlayerStats!$B$1:$Z$999,MATCH("xAG",PlayerStats!$B$2:$Z$2,0),0),0)</f>
        <v>0</v>
      </c>
      <c r="T781" s="32">
        <f>IFERROR(VLOOKUP(D781,PlayerStats!$B$1:$Z$999,MATCH("xAG",PlayerStats!$B$2:$Z$2,0),0),0)</f>
        <v>0</v>
      </c>
      <c r="U781" s="40">
        <f t="shared" si="50"/>
        <v>0</v>
      </c>
      <c r="V781" s="42">
        <f t="shared" si="51"/>
        <v>0</v>
      </c>
      <c r="X781" s="43" t="str">
        <f>API!M781&amp;" "&amp;API!V781</f>
        <v xml:space="preserve"> </v>
      </c>
      <c r="Y781" s="43">
        <f>API!AC781</f>
        <v>0</v>
      </c>
    </row>
    <row r="782" spans="1:25">
      <c r="A782" s="32" t="str">
        <f>IF([1]FINAL!A782=0,"",[1]FINAL!A782)</f>
        <v>Tom Heaton</v>
      </c>
      <c r="B782" s="32" t="str">
        <f>IF([1]FINAL!B782=0,"",[1]FINAL!B782)</f>
        <v>Heaton</v>
      </c>
      <c r="C782" s="32" t="str">
        <f>IF([1]FINAL!C782=0,"",[1]FINAL!C782)</f>
        <v/>
      </c>
      <c r="D782" s="32" t="str">
        <f>IF([1]FINAL!D782=0,"",[1]FINAL!D782)</f>
        <v/>
      </c>
      <c r="E782" s="43" t="str">
        <f>[1]FINAL!M782</f>
        <v>MUN</v>
      </c>
      <c r="F782" s="44">
        <f>IFERROR(VLOOKUP($E782,Table2!$B$1:$C$21,MATCH("MP",Table2!$B$1:$C$1,0),0),"")</f>
        <v>1</v>
      </c>
      <c r="G782" s="33">
        <f>IFERROR(VLOOKUP(A782,PlayingTime!$B$1:$Z$999,MATCH("Min",PlayingTime!$B$2:$Z$2,0),0),0)</f>
        <v>0</v>
      </c>
      <c r="H782" s="33">
        <f>IFERROR(VLOOKUP(B782,PlayingTime!$B$1:$Z$999,MATCH("Min",PlayingTime!$B$2:$Z$2,0),0),0)</f>
        <v>0</v>
      </c>
      <c r="I782" s="33">
        <f>IFERROR(VLOOKUP(C782,PlayingTime!$B$1:$Z$999,MATCH("Min",PlayingTime!$B$2:$Z$2,0),0),0)</f>
        <v>0</v>
      </c>
      <c r="J782" s="33">
        <f>IFERROR(VLOOKUP(D782,PlayingTime!$B$1:$Z$999,MATCH("Min",PlayingTime!$B$2:$Z$2,0),0),0)</f>
        <v>0</v>
      </c>
      <c r="K782" s="38">
        <f t="shared" si="48"/>
        <v>0</v>
      </c>
      <c r="L782" s="32">
        <f>IFERROR(VLOOKUP(A782,PlayerStats!$B$1:$Z$999,MATCH("xG",PlayerStats!$B$2:$Z$2,0),0),0)</f>
        <v>0</v>
      </c>
      <c r="M782" s="32">
        <f>IFERROR(VLOOKUP(B782,PlayerStats!$B$1:$Z$999,MATCH("xG",PlayerStats!$B$2:$Z$2,0),0),0)</f>
        <v>0</v>
      </c>
      <c r="N782" s="32">
        <f>IFERROR(VLOOKUP(C782,PlayerStats!$B$1:$Z$999,MATCH("xG",PlayerStats!$B$2:$Z$2,0),0),0)</f>
        <v>0</v>
      </c>
      <c r="O782" s="32">
        <f>IFERROR(VLOOKUP(D782,PlayerStats!$B$1:$Z$999,MATCH("xG",PlayerStats!$B$2:$Z$2,0),0),0)</f>
        <v>0</v>
      </c>
      <c r="P782" s="40">
        <f t="shared" si="49"/>
        <v>0</v>
      </c>
      <c r="Q782" s="32">
        <f>IFERROR(VLOOKUP(A782,PlayerStats!$B$1:$Z$999,MATCH("xAG",PlayerStats!$B$2:$Z$2,0),0),0)</f>
        <v>0</v>
      </c>
      <c r="R782" s="32">
        <f>IFERROR(VLOOKUP(B782,PlayerStats!$B$1:$Z$999,MATCH("xAG",PlayerStats!$B$2:$Z$2,0),0),0)</f>
        <v>0</v>
      </c>
      <c r="S782" s="32">
        <f>IFERROR(VLOOKUP(C782,PlayerStats!$B$1:$Z$999,MATCH("xAG",PlayerStats!$B$2:$Z$2,0),0),0)</f>
        <v>0</v>
      </c>
      <c r="T782" s="32">
        <f>IFERROR(VLOOKUP(D782,PlayerStats!$B$1:$Z$999,MATCH("xAG",PlayerStats!$B$2:$Z$2,0),0),0)</f>
        <v>0</v>
      </c>
      <c r="U782" s="40">
        <f t="shared" si="50"/>
        <v>0</v>
      </c>
      <c r="V782" s="42">
        <f t="shared" si="51"/>
        <v>0</v>
      </c>
      <c r="X782" s="43" t="str">
        <f>API!M782&amp;" "&amp;API!V782</f>
        <v xml:space="preserve"> </v>
      </c>
      <c r="Y782" s="43">
        <f>API!AC782</f>
        <v>0</v>
      </c>
    </row>
    <row r="783" spans="1:25">
      <c r="A783" s="32" t="str">
        <f>IF([1]FINAL!A783=0,"",[1]FINAL!A783)</f>
        <v>Brandon Williams</v>
      </c>
      <c r="B783" s="32" t="str">
        <f>IF([1]FINAL!B783=0,"",[1]FINAL!B783)</f>
        <v>B.Williams</v>
      </c>
      <c r="C783" s="32" t="str">
        <f>IF([1]FINAL!C783=0,"",[1]FINAL!C783)</f>
        <v/>
      </c>
      <c r="D783" s="32" t="str">
        <f>IF([1]FINAL!D783=0,"",[1]FINAL!D783)</f>
        <v/>
      </c>
      <c r="E783" s="43" t="str">
        <f>[1]FINAL!M783</f>
        <v>MUN</v>
      </c>
      <c r="F783" s="44">
        <f>IFERROR(VLOOKUP($E783,Table2!$B$1:$C$21,MATCH("MP",Table2!$B$1:$C$1,0),0),"")</f>
        <v>1</v>
      </c>
      <c r="G783" s="33">
        <f>IFERROR(VLOOKUP(A783,PlayingTime!$B$1:$Z$999,MATCH("Min",PlayingTime!$B$2:$Z$2,0),0),0)</f>
        <v>0</v>
      </c>
      <c r="H783" s="33">
        <f>IFERROR(VLOOKUP(B783,PlayingTime!$B$1:$Z$999,MATCH("Min",PlayingTime!$B$2:$Z$2,0),0),0)</f>
        <v>0</v>
      </c>
      <c r="I783" s="33">
        <f>IFERROR(VLOOKUP(C783,PlayingTime!$B$1:$Z$999,MATCH("Min",PlayingTime!$B$2:$Z$2,0),0),0)</f>
        <v>0</v>
      </c>
      <c r="J783" s="33">
        <f>IFERROR(VLOOKUP(D783,PlayingTime!$B$1:$Z$999,MATCH("Min",PlayingTime!$B$2:$Z$2,0),0),0)</f>
        <v>0</v>
      </c>
      <c r="K783" s="38">
        <f t="shared" si="48"/>
        <v>0</v>
      </c>
      <c r="L783" s="32">
        <f>IFERROR(VLOOKUP(A783,PlayerStats!$B$1:$Z$999,MATCH("xG",PlayerStats!$B$2:$Z$2,0),0),0)</f>
        <v>0</v>
      </c>
      <c r="M783" s="32">
        <f>IFERROR(VLOOKUP(B783,PlayerStats!$B$1:$Z$999,MATCH("xG",PlayerStats!$B$2:$Z$2,0),0),0)</f>
        <v>0</v>
      </c>
      <c r="N783" s="32">
        <f>IFERROR(VLOOKUP(C783,PlayerStats!$B$1:$Z$999,MATCH("xG",PlayerStats!$B$2:$Z$2,0),0),0)</f>
        <v>0</v>
      </c>
      <c r="O783" s="32">
        <f>IFERROR(VLOOKUP(D783,PlayerStats!$B$1:$Z$999,MATCH("xG",PlayerStats!$B$2:$Z$2,0),0),0)</f>
        <v>0</v>
      </c>
      <c r="P783" s="40">
        <f t="shared" si="49"/>
        <v>0</v>
      </c>
      <c r="Q783" s="32">
        <f>IFERROR(VLOOKUP(A783,PlayerStats!$B$1:$Z$999,MATCH("xAG",PlayerStats!$B$2:$Z$2,0),0),0)</f>
        <v>0</v>
      </c>
      <c r="R783" s="32">
        <f>IFERROR(VLOOKUP(B783,PlayerStats!$B$1:$Z$999,MATCH("xAG",PlayerStats!$B$2:$Z$2,0),0),0)</f>
        <v>0</v>
      </c>
      <c r="S783" s="32">
        <f>IFERROR(VLOOKUP(C783,PlayerStats!$B$1:$Z$999,MATCH("xAG",PlayerStats!$B$2:$Z$2,0),0),0)</f>
        <v>0</v>
      </c>
      <c r="T783" s="32">
        <f>IFERROR(VLOOKUP(D783,PlayerStats!$B$1:$Z$999,MATCH("xAG",PlayerStats!$B$2:$Z$2,0),0),0)</f>
        <v>0</v>
      </c>
      <c r="U783" s="40">
        <f t="shared" si="50"/>
        <v>0</v>
      </c>
      <c r="V783" s="42">
        <f t="shared" si="51"/>
        <v>0</v>
      </c>
      <c r="X783" s="43" t="str">
        <f>API!M783&amp;" "&amp;API!V783</f>
        <v xml:space="preserve"> </v>
      </c>
      <c r="Y783" s="43">
        <f>API!AC783</f>
        <v>0</v>
      </c>
    </row>
    <row r="784" spans="1:25">
      <c r="A784" s="32" t="str">
        <f>IF([1]FINAL!A784=0,"",[1]FINAL!A784)</f>
        <v>Eric Bailly</v>
      </c>
      <c r="B784" s="32" t="str">
        <f>IF([1]FINAL!B784=0,"",[1]FINAL!B784)</f>
        <v>Bailly</v>
      </c>
      <c r="C784" s="32" t="str">
        <f>IF([1]FINAL!C784=0,"",[1]FINAL!C784)</f>
        <v/>
      </c>
      <c r="D784" s="32" t="str">
        <f>IF([1]FINAL!D784=0,"",[1]FINAL!D784)</f>
        <v/>
      </c>
      <c r="E784" s="43" t="str">
        <f>[1]FINAL!M784</f>
        <v>MUN</v>
      </c>
      <c r="F784" s="44">
        <f>IFERROR(VLOOKUP($E784,Table2!$B$1:$C$21,MATCH("MP",Table2!$B$1:$C$1,0),0),"")</f>
        <v>1</v>
      </c>
      <c r="G784" s="33">
        <f>IFERROR(VLOOKUP(A784,PlayingTime!$B$1:$Z$999,MATCH("Min",PlayingTime!$B$2:$Z$2,0),0),0)</f>
        <v>0</v>
      </c>
      <c r="H784" s="33">
        <f>IFERROR(VLOOKUP(B784,PlayingTime!$B$1:$Z$999,MATCH("Min",PlayingTime!$B$2:$Z$2,0),0),0)</f>
        <v>0</v>
      </c>
      <c r="I784" s="33">
        <f>IFERROR(VLOOKUP(C784,PlayingTime!$B$1:$Z$999,MATCH("Min",PlayingTime!$B$2:$Z$2,0),0),0)</f>
        <v>0</v>
      </c>
      <c r="J784" s="33">
        <f>IFERROR(VLOOKUP(D784,PlayingTime!$B$1:$Z$999,MATCH("Min",PlayingTime!$B$2:$Z$2,0),0),0)</f>
        <v>0</v>
      </c>
      <c r="K784" s="38">
        <f t="shared" si="48"/>
        <v>0</v>
      </c>
      <c r="L784" s="32">
        <f>IFERROR(VLOOKUP(A784,PlayerStats!$B$1:$Z$999,MATCH("xG",PlayerStats!$B$2:$Z$2,0),0),0)</f>
        <v>0</v>
      </c>
      <c r="M784" s="32">
        <f>IFERROR(VLOOKUP(B784,PlayerStats!$B$1:$Z$999,MATCH("xG",PlayerStats!$B$2:$Z$2,0),0),0)</f>
        <v>0</v>
      </c>
      <c r="N784" s="32">
        <f>IFERROR(VLOOKUP(C784,PlayerStats!$B$1:$Z$999,MATCH("xG",PlayerStats!$B$2:$Z$2,0),0),0)</f>
        <v>0</v>
      </c>
      <c r="O784" s="32">
        <f>IFERROR(VLOOKUP(D784,PlayerStats!$B$1:$Z$999,MATCH("xG",PlayerStats!$B$2:$Z$2,0),0),0)</f>
        <v>0</v>
      </c>
      <c r="P784" s="40">
        <f t="shared" si="49"/>
        <v>0</v>
      </c>
      <c r="Q784" s="32">
        <f>IFERROR(VLOOKUP(A784,PlayerStats!$B$1:$Z$999,MATCH("xAG",PlayerStats!$B$2:$Z$2,0),0),0)</f>
        <v>0</v>
      </c>
      <c r="R784" s="32">
        <f>IFERROR(VLOOKUP(B784,PlayerStats!$B$1:$Z$999,MATCH("xAG",PlayerStats!$B$2:$Z$2,0),0),0)</f>
        <v>0</v>
      </c>
      <c r="S784" s="32">
        <f>IFERROR(VLOOKUP(C784,PlayerStats!$B$1:$Z$999,MATCH("xAG",PlayerStats!$B$2:$Z$2,0),0),0)</f>
        <v>0</v>
      </c>
      <c r="T784" s="32">
        <f>IFERROR(VLOOKUP(D784,PlayerStats!$B$1:$Z$999,MATCH("xAG",PlayerStats!$B$2:$Z$2,0),0),0)</f>
        <v>0</v>
      </c>
      <c r="U784" s="40">
        <f t="shared" si="50"/>
        <v>0</v>
      </c>
      <c r="V784" s="42">
        <f t="shared" si="51"/>
        <v>0</v>
      </c>
      <c r="X784" s="43" t="str">
        <f>API!M784&amp;" "&amp;API!V784</f>
        <v xml:space="preserve"> </v>
      </c>
      <c r="Y784" s="43">
        <f>API!AC784</f>
        <v>0</v>
      </c>
    </row>
    <row r="785" spans="1:25">
      <c r="A785" s="32" t="str">
        <f>IF([1]FINAL!A785=0,"",[1]FINAL!A785)</f>
        <v>Alex Telles</v>
      </c>
      <c r="B785" s="32" t="str">
        <f>IF([1]FINAL!B785=0,"",[1]FINAL!B785)</f>
        <v>Alex Telles</v>
      </c>
      <c r="C785" s="32" t="str">
        <f>IF([1]FINAL!C785=0,"",[1]FINAL!C785)</f>
        <v/>
      </c>
      <c r="D785" s="32" t="str">
        <f>IF([1]FINAL!D785=0,"",[1]FINAL!D785)</f>
        <v/>
      </c>
      <c r="E785" s="43" t="str">
        <f>[1]FINAL!M785</f>
        <v>MUN</v>
      </c>
      <c r="F785" s="44">
        <f>IFERROR(VLOOKUP($E785,Table2!$B$1:$C$21,MATCH("MP",Table2!$B$1:$C$1,0),0),"")</f>
        <v>1</v>
      </c>
      <c r="G785" s="33">
        <f>IFERROR(VLOOKUP(A785,PlayingTime!$B$1:$Z$999,MATCH("Min",PlayingTime!$B$2:$Z$2,0),0),0)</f>
        <v>0</v>
      </c>
      <c r="H785" s="33">
        <f>IFERROR(VLOOKUP(B785,PlayingTime!$B$1:$Z$999,MATCH("Min",PlayingTime!$B$2:$Z$2,0),0),0)</f>
        <v>0</v>
      </c>
      <c r="I785" s="33">
        <f>IFERROR(VLOOKUP(C785,PlayingTime!$B$1:$Z$999,MATCH("Min",PlayingTime!$B$2:$Z$2,0),0),0)</f>
        <v>0</v>
      </c>
      <c r="J785" s="33">
        <f>IFERROR(VLOOKUP(D785,PlayingTime!$B$1:$Z$999,MATCH("Min",PlayingTime!$B$2:$Z$2,0),0),0)</f>
        <v>0</v>
      </c>
      <c r="K785" s="38">
        <f t="shared" si="48"/>
        <v>0</v>
      </c>
      <c r="L785" s="32">
        <f>IFERROR(VLOOKUP(A785,PlayerStats!$B$1:$Z$999,MATCH("xG",PlayerStats!$B$2:$Z$2,0),0),0)</f>
        <v>0</v>
      </c>
      <c r="M785" s="32">
        <f>IFERROR(VLOOKUP(B785,PlayerStats!$B$1:$Z$999,MATCH("xG",PlayerStats!$B$2:$Z$2,0),0),0)</f>
        <v>0</v>
      </c>
      <c r="N785" s="32">
        <f>IFERROR(VLOOKUP(C785,PlayerStats!$B$1:$Z$999,MATCH("xG",PlayerStats!$B$2:$Z$2,0),0),0)</f>
        <v>0</v>
      </c>
      <c r="O785" s="32">
        <f>IFERROR(VLOOKUP(D785,PlayerStats!$B$1:$Z$999,MATCH("xG",PlayerStats!$B$2:$Z$2,0),0),0)</f>
        <v>0</v>
      </c>
      <c r="P785" s="40">
        <f t="shared" si="49"/>
        <v>0</v>
      </c>
      <c r="Q785" s="32">
        <f>IFERROR(VLOOKUP(A785,PlayerStats!$B$1:$Z$999,MATCH("xAG",PlayerStats!$B$2:$Z$2,0),0),0)</f>
        <v>0</v>
      </c>
      <c r="R785" s="32">
        <f>IFERROR(VLOOKUP(B785,PlayerStats!$B$1:$Z$999,MATCH("xAG",PlayerStats!$B$2:$Z$2,0),0),0)</f>
        <v>0</v>
      </c>
      <c r="S785" s="32">
        <f>IFERROR(VLOOKUP(C785,PlayerStats!$B$1:$Z$999,MATCH("xAG",PlayerStats!$B$2:$Z$2,0),0),0)</f>
        <v>0</v>
      </c>
      <c r="T785" s="32">
        <f>IFERROR(VLOOKUP(D785,PlayerStats!$B$1:$Z$999,MATCH("xAG",PlayerStats!$B$2:$Z$2,0),0),0)</f>
        <v>0</v>
      </c>
      <c r="U785" s="40">
        <f t="shared" si="50"/>
        <v>0</v>
      </c>
      <c r="V785" s="42">
        <f t="shared" si="51"/>
        <v>0</v>
      </c>
      <c r="X785" s="43" t="str">
        <f>API!M785&amp;" "&amp;API!V785</f>
        <v xml:space="preserve"> </v>
      </c>
      <c r="Y785" s="43">
        <f>API!AC785</f>
        <v>0</v>
      </c>
    </row>
    <row r="786" spans="1:25">
      <c r="A786" s="32" t="str">
        <f>IF([1]FINAL!A786=0,"",[1]FINAL!A786)</f>
        <v>Jeff Hendrick</v>
      </c>
      <c r="B786" s="32" t="str">
        <f>IF([1]FINAL!B786=0,"",[1]FINAL!B786)</f>
        <v>Hendrick</v>
      </c>
      <c r="C786" s="32" t="str">
        <f>IF([1]FINAL!C786=0,"",[1]FINAL!C786)</f>
        <v/>
      </c>
      <c r="D786" s="32" t="str">
        <f>IF([1]FINAL!D786=0,"",[1]FINAL!D786)</f>
        <v/>
      </c>
      <c r="E786" s="43" t="str">
        <f>[1]FINAL!M786</f>
        <v>NEW</v>
      </c>
      <c r="F786" s="44">
        <f>IFERROR(VLOOKUP($E786,Table2!$B$1:$C$21,MATCH("MP",Table2!$B$1:$C$1,0),0),"")</f>
        <v>1</v>
      </c>
      <c r="G786" s="33">
        <f>IFERROR(VLOOKUP(A786,PlayingTime!$B$1:$Z$999,MATCH("Min",PlayingTime!$B$2:$Z$2,0),0),0)</f>
        <v>0</v>
      </c>
      <c r="H786" s="33">
        <f>IFERROR(VLOOKUP(B786,PlayingTime!$B$1:$Z$999,MATCH("Min",PlayingTime!$B$2:$Z$2,0),0),0)</f>
        <v>0</v>
      </c>
      <c r="I786" s="33">
        <f>IFERROR(VLOOKUP(C786,PlayingTime!$B$1:$Z$999,MATCH("Min",PlayingTime!$B$2:$Z$2,0),0),0)</f>
        <v>0</v>
      </c>
      <c r="J786" s="33">
        <f>IFERROR(VLOOKUP(D786,PlayingTime!$B$1:$Z$999,MATCH("Min",PlayingTime!$B$2:$Z$2,0),0),0)</f>
        <v>0</v>
      </c>
      <c r="K786" s="38">
        <f t="shared" si="48"/>
        <v>0</v>
      </c>
      <c r="L786" s="32">
        <f>IFERROR(VLOOKUP(A786,PlayerStats!$B$1:$Z$999,MATCH("xG",PlayerStats!$B$2:$Z$2,0),0),0)</f>
        <v>0</v>
      </c>
      <c r="M786" s="32">
        <f>IFERROR(VLOOKUP(B786,PlayerStats!$B$1:$Z$999,MATCH("xG",PlayerStats!$B$2:$Z$2,0),0),0)</f>
        <v>0</v>
      </c>
      <c r="N786" s="32">
        <f>IFERROR(VLOOKUP(C786,PlayerStats!$B$1:$Z$999,MATCH("xG",PlayerStats!$B$2:$Z$2,0),0),0)</f>
        <v>0</v>
      </c>
      <c r="O786" s="32">
        <f>IFERROR(VLOOKUP(D786,PlayerStats!$B$1:$Z$999,MATCH("xG",PlayerStats!$B$2:$Z$2,0),0),0)</f>
        <v>0</v>
      </c>
      <c r="P786" s="40">
        <f t="shared" si="49"/>
        <v>0</v>
      </c>
      <c r="Q786" s="32">
        <f>IFERROR(VLOOKUP(A786,PlayerStats!$B$1:$Z$999,MATCH("xAG",PlayerStats!$B$2:$Z$2,0),0),0)</f>
        <v>0</v>
      </c>
      <c r="R786" s="32">
        <f>IFERROR(VLOOKUP(B786,PlayerStats!$B$1:$Z$999,MATCH("xAG",PlayerStats!$B$2:$Z$2,0),0),0)</f>
        <v>0</v>
      </c>
      <c r="S786" s="32">
        <f>IFERROR(VLOOKUP(C786,PlayerStats!$B$1:$Z$999,MATCH("xAG",PlayerStats!$B$2:$Z$2,0),0),0)</f>
        <v>0</v>
      </c>
      <c r="T786" s="32">
        <f>IFERROR(VLOOKUP(D786,PlayerStats!$B$1:$Z$999,MATCH("xAG",PlayerStats!$B$2:$Z$2,0),0),0)</f>
        <v>0</v>
      </c>
      <c r="U786" s="40">
        <f t="shared" si="50"/>
        <v>0</v>
      </c>
      <c r="V786" s="42">
        <f t="shared" si="51"/>
        <v>0</v>
      </c>
      <c r="X786" s="43" t="str">
        <f>API!M786&amp;" "&amp;API!V786</f>
        <v xml:space="preserve"> </v>
      </c>
      <c r="Y786" s="43">
        <f>API!AC786</f>
        <v>0</v>
      </c>
    </row>
    <row r="787" spans="1:25">
      <c r="A787" s="32" t="str">
        <f>IF([1]FINAL!A787=0,"",[1]FINAL!A787)</f>
        <v>Karl Darlow</v>
      </c>
      <c r="B787" s="32" t="str">
        <f>IF([1]FINAL!B787=0,"",[1]FINAL!B787)</f>
        <v>Darlow</v>
      </c>
      <c r="C787" s="32" t="str">
        <f>IF([1]FINAL!C787=0,"",[1]FINAL!C787)</f>
        <v/>
      </c>
      <c r="D787" s="32" t="str">
        <f>IF([1]FINAL!D787=0,"",[1]FINAL!D787)</f>
        <v/>
      </c>
      <c r="E787" s="43" t="str">
        <f>[1]FINAL!M787</f>
        <v>NEW</v>
      </c>
      <c r="F787" s="44">
        <f>IFERROR(VLOOKUP($E787,Table2!$B$1:$C$21,MATCH("MP",Table2!$B$1:$C$1,0),0),"")</f>
        <v>1</v>
      </c>
      <c r="G787" s="33">
        <f>IFERROR(VLOOKUP(A787,PlayingTime!$B$1:$Z$999,MATCH("Min",PlayingTime!$B$2:$Z$2,0),0),0)</f>
        <v>0</v>
      </c>
      <c r="H787" s="33">
        <f>IFERROR(VLOOKUP(B787,PlayingTime!$B$1:$Z$999,MATCH("Min",PlayingTime!$B$2:$Z$2,0),0),0)</f>
        <v>0</v>
      </c>
      <c r="I787" s="33">
        <f>IFERROR(VLOOKUP(C787,PlayingTime!$B$1:$Z$999,MATCH("Min",PlayingTime!$B$2:$Z$2,0),0),0)</f>
        <v>0</v>
      </c>
      <c r="J787" s="33">
        <f>IFERROR(VLOOKUP(D787,PlayingTime!$B$1:$Z$999,MATCH("Min",PlayingTime!$B$2:$Z$2,0),0),0)</f>
        <v>0</v>
      </c>
      <c r="K787" s="38">
        <f t="shared" si="48"/>
        <v>0</v>
      </c>
      <c r="L787" s="32">
        <f>IFERROR(VLOOKUP(A787,PlayerStats!$B$1:$Z$999,MATCH("xG",PlayerStats!$B$2:$Z$2,0),0),0)</f>
        <v>0</v>
      </c>
      <c r="M787" s="32">
        <f>IFERROR(VLOOKUP(B787,PlayerStats!$B$1:$Z$999,MATCH("xG",PlayerStats!$B$2:$Z$2,0),0),0)</f>
        <v>0</v>
      </c>
      <c r="N787" s="32">
        <f>IFERROR(VLOOKUP(C787,PlayerStats!$B$1:$Z$999,MATCH("xG",PlayerStats!$B$2:$Z$2,0),0),0)</f>
        <v>0</v>
      </c>
      <c r="O787" s="32">
        <f>IFERROR(VLOOKUP(D787,PlayerStats!$B$1:$Z$999,MATCH("xG",PlayerStats!$B$2:$Z$2,0),0),0)</f>
        <v>0</v>
      </c>
      <c r="P787" s="40">
        <f t="shared" si="49"/>
        <v>0</v>
      </c>
      <c r="Q787" s="32">
        <f>IFERROR(VLOOKUP(A787,PlayerStats!$B$1:$Z$999,MATCH("xAG",PlayerStats!$B$2:$Z$2,0),0),0)</f>
        <v>0</v>
      </c>
      <c r="R787" s="32">
        <f>IFERROR(VLOOKUP(B787,PlayerStats!$B$1:$Z$999,MATCH("xAG",PlayerStats!$B$2:$Z$2,0),0),0)</f>
        <v>0</v>
      </c>
      <c r="S787" s="32">
        <f>IFERROR(VLOOKUP(C787,PlayerStats!$B$1:$Z$999,MATCH("xAG",PlayerStats!$B$2:$Z$2,0),0),0)</f>
        <v>0</v>
      </c>
      <c r="T787" s="32">
        <f>IFERROR(VLOOKUP(D787,PlayerStats!$B$1:$Z$999,MATCH("xAG",PlayerStats!$B$2:$Z$2,0),0),0)</f>
        <v>0</v>
      </c>
      <c r="U787" s="40">
        <f t="shared" si="50"/>
        <v>0</v>
      </c>
      <c r="V787" s="42">
        <f t="shared" si="51"/>
        <v>0</v>
      </c>
      <c r="X787" s="43" t="str">
        <f>API!M787&amp;" "&amp;API!V787</f>
        <v xml:space="preserve"> </v>
      </c>
      <c r="Y787" s="43">
        <f>API!AC787</f>
        <v>0</v>
      </c>
    </row>
    <row r="788" spans="1:25">
      <c r="A788" s="32" t="str">
        <f>IF([1]FINAL!A788=0,"",[1]FINAL!A788)</f>
        <v>Paul Dummett</v>
      </c>
      <c r="B788" s="32" t="str">
        <f>IF([1]FINAL!B788=0,"",[1]FINAL!B788)</f>
        <v>Dummett</v>
      </c>
      <c r="C788" s="32" t="str">
        <f>IF([1]FINAL!C788=0,"",[1]FINAL!C788)</f>
        <v/>
      </c>
      <c r="D788" s="32" t="str">
        <f>IF([1]FINAL!D788=0,"",[1]FINAL!D788)</f>
        <v/>
      </c>
      <c r="E788" s="43" t="str">
        <f>[1]FINAL!M788</f>
        <v>NEW</v>
      </c>
      <c r="F788" s="44">
        <f>IFERROR(VLOOKUP($E788,Table2!$B$1:$C$21,MATCH("MP",Table2!$B$1:$C$1,0),0),"")</f>
        <v>1</v>
      </c>
      <c r="G788" s="33">
        <f>IFERROR(VLOOKUP(A788,PlayingTime!$B$1:$Z$999,MATCH("Min",PlayingTime!$B$2:$Z$2,0),0),0)</f>
        <v>0</v>
      </c>
      <c r="H788" s="33">
        <f>IFERROR(VLOOKUP(B788,PlayingTime!$B$1:$Z$999,MATCH("Min",PlayingTime!$B$2:$Z$2,0),0),0)</f>
        <v>0</v>
      </c>
      <c r="I788" s="33">
        <f>IFERROR(VLOOKUP(C788,PlayingTime!$B$1:$Z$999,MATCH("Min",PlayingTime!$B$2:$Z$2,0),0),0)</f>
        <v>0</v>
      </c>
      <c r="J788" s="33">
        <f>IFERROR(VLOOKUP(D788,PlayingTime!$B$1:$Z$999,MATCH("Min",PlayingTime!$B$2:$Z$2,0),0),0)</f>
        <v>0</v>
      </c>
      <c r="K788" s="38">
        <f t="shared" si="48"/>
        <v>0</v>
      </c>
      <c r="L788" s="32">
        <f>IFERROR(VLOOKUP(A788,PlayerStats!$B$1:$Z$999,MATCH("xG",PlayerStats!$B$2:$Z$2,0),0),0)</f>
        <v>0</v>
      </c>
      <c r="M788" s="32">
        <f>IFERROR(VLOOKUP(B788,PlayerStats!$B$1:$Z$999,MATCH("xG",PlayerStats!$B$2:$Z$2,0),0),0)</f>
        <v>0</v>
      </c>
      <c r="N788" s="32">
        <f>IFERROR(VLOOKUP(C788,PlayerStats!$B$1:$Z$999,MATCH("xG",PlayerStats!$B$2:$Z$2,0),0),0)</f>
        <v>0</v>
      </c>
      <c r="O788" s="32">
        <f>IFERROR(VLOOKUP(D788,PlayerStats!$B$1:$Z$999,MATCH("xG",PlayerStats!$B$2:$Z$2,0),0),0)</f>
        <v>0</v>
      </c>
      <c r="P788" s="40">
        <f t="shared" si="49"/>
        <v>0</v>
      </c>
      <c r="Q788" s="32">
        <f>IFERROR(VLOOKUP(A788,PlayerStats!$B$1:$Z$999,MATCH("xAG",PlayerStats!$B$2:$Z$2,0),0),0)</f>
        <v>0</v>
      </c>
      <c r="R788" s="32">
        <f>IFERROR(VLOOKUP(B788,PlayerStats!$B$1:$Z$999,MATCH("xAG",PlayerStats!$B$2:$Z$2,0),0),0)</f>
        <v>0</v>
      </c>
      <c r="S788" s="32">
        <f>IFERROR(VLOOKUP(C788,PlayerStats!$B$1:$Z$999,MATCH("xAG",PlayerStats!$B$2:$Z$2,0),0),0)</f>
        <v>0</v>
      </c>
      <c r="T788" s="32">
        <f>IFERROR(VLOOKUP(D788,PlayerStats!$B$1:$Z$999,MATCH("xAG",PlayerStats!$B$2:$Z$2,0),0),0)</f>
        <v>0</v>
      </c>
      <c r="U788" s="40">
        <f t="shared" si="50"/>
        <v>0</v>
      </c>
      <c r="V788" s="42">
        <f t="shared" si="51"/>
        <v>0</v>
      </c>
      <c r="X788" s="43" t="str">
        <f>API!M788&amp;" "&amp;API!V788</f>
        <v xml:space="preserve"> </v>
      </c>
      <c r="Y788" s="43">
        <f>API!AC788</f>
        <v>0</v>
      </c>
    </row>
    <row r="789" spans="1:25">
      <c r="A789" s="32" t="str">
        <f>IF([1]FINAL!A789=0,"",[1]FINAL!A789)</f>
        <v>Harrison Ashby</v>
      </c>
      <c r="B789" s="32" t="str">
        <f>IF([1]FINAL!B789=0,"",[1]FINAL!B789)</f>
        <v>Ashby</v>
      </c>
      <c r="C789" s="32" t="str">
        <f>IF([1]FINAL!C789=0,"",[1]FINAL!C789)</f>
        <v/>
      </c>
      <c r="D789" s="32" t="str">
        <f>IF([1]FINAL!D789=0,"",[1]FINAL!D789)</f>
        <v/>
      </c>
      <c r="E789" s="43" t="str">
        <f>[1]FINAL!M789</f>
        <v>NEW</v>
      </c>
      <c r="F789" s="44">
        <f>IFERROR(VLOOKUP($E789,Table2!$B$1:$C$21,MATCH("MP",Table2!$B$1:$C$1,0),0),"")</f>
        <v>1</v>
      </c>
      <c r="G789" s="33">
        <f>IFERROR(VLOOKUP(A789,PlayingTime!$B$1:$Z$999,MATCH("Min",PlayingTime!$B$2:$Z$2,0),0),0)</f>
        <v>0</v>
      </c>
      <c r="H789" s="33">
        <f>IFERROR(VLOOKUP(B789,PlayingTime!$B$1:$Z$999,MATCH("Min",PlayingTime!$B$2:$Z$2,0),0),0)</f>
        <v>0</v>
      </c>
      <c r="I789" s="33">
        <f>IFERROR(VLOOKUP(C789,PlayingTime!$B$1:$Z$999,MATCH("Min",PlayingTime!$B$2:$Z$2,0),0),0)</f>
        <v>0</v>
      </c>
      <c r="J789" s="33">
        <f>IFERROR(VLOOKUP(D789,PlayingTime!$B$1:$Z$999,MATCH("Min",PlayingTime!$B$2:$Z$2,0),0),0)</f>
        <v>0</v>
      </c>
      <c r="K789" s="38">
        <f t="shared" si="48"/>
        <v>0</v>
      </c>
      <c r="L789" s="32">
        <f>IFERROR(VLOOKUP(A789,PlayerStats!$B$1:$Z$999,MATCH("xG",PlayerStats!$B$2:$Z$2,0),0),0)</f>
        <v>0</v>
      </c>
      <c r="M789" s="32">
        <f>IFERROR(VLOOKUP(B789,PlayerStats!$B$1:$Z$999,MATCH("xG",PlayerStats!$B$2:$Z$2,0),0),0)</f>
        <v>0</v>
      </c>
      <c r="N789" s="32">
        <f>IFERROR(VLOOKUP(C789,PlayerStats!$B$1:$Z$999,MATCH("xG",PlayerStats!$B$2:$Z$2,0),0),0)</f>
        <v>0</v>
      </c>
      <c r="O789" s="32">
        <f>IFERROR(VLOOKUP(D789,PlayerStats!$B$1:$Z$999,MATCH("xG",PlayerStats!$B$2:$Z$2,0),0),0)</f>
        <v>0</v>
      </c>
      <c r="P789" s="40">
        <f t="shared" si="49"/>
        <v>0</v>
      </c>
      <c r="Q789" s="32">
        <f>IFERROR(VLOOKUP(A789,PlayerStats!$B$1:$Z$999,MATCH("xAG",PlayerStats!$B$2:$Z$2,0),0),0)</f>
        <v>0</v>
      </c>
      <c r="R789" s="32">
        <f>IFERROR(VLOOKUP(B789,PlayerStats!$B$1:$Z$999,MATCH("xAG",PlayerStats!$B$2:$Z$2,0),0),0)</f>
        <v>0</v>
      </c>
      <c r="S789" s="32">
        <f>IFERROR(VLOOKUP(C789,PlayerStats!$B$1:$Z$999,MATCH("xAG",PlayerStats!$B$2:$Z$2,0),0),0)</f>
        <v>0</v>
      </c>
      <c r="T789" s="32">
        <f>IFERROR(VLOOKUP(D789,PlayerStats!$B$1:$Z$999,MATCH("xAG",PlayerStats!$B$2:$Z$2,0),0),0)</f>
        <v>0</v>
      </c>
      <c r="U789" s="40">
        <f t="shared" si="50"/>
        <v>0</v>
      </c>
      <c r="V789" s="42">
        <f t="shared" si="51"/>
        <v>0</v>
      </c>
      <c r="X789" s="43" t="str">
        <f>API!M789&amp;" "&amp;API!V789</f>
        <v xml:space="preserve"> </v>
      </c>
      <c r="Y789" s="43">
        <f>API!AC789</f>
        <v>0</v>
      </c>
    </row>
    <row r="790" spans="1:25">
      <c r="A790" s="32" t="str">
        <f>IF([1]FINAL!A790=0,"",[1]FINAL!A790)</f>
        <v>Harry Arter</v>
      </c>
      <c r="B790" s="32" t="str">
        <f>IF([1]FINAL!B790=0,"",[1]FINAL!B790)</f>
        <v>Arter</v>
      </c>
      <c r="C790" s="32" t="str">
        <f>IF([1]FINAL!C790=0,"",[1]FINAL!C790)</f>
        <v/>
      </c>
      <c r="D790" s="32" t="str">
        <f>IF([1]FINAL!D790=0,"",[1]FINAL!D790)</f>
        <v/>
      </c>
      <c r="E790" s="43" t="str">
        <f>[1]FINAL!M790</f>
        <v>NFO</v>
      </c>
      <c r="F790" s="44">
        <f>IFERROR(VLOOKUP($E790,Table2!$B$1:$C$21,MATCH("MP",Table2!$B$1:$C$1,0),0),"")</f>
        <v>1</v>
      </c>
      <c r="G790" s="33">
        <f>IFERROR(VLOOKUP(A790,PlayingTime!$B$1:$Z$999,MATCH("Min",PlayingTime!$B$2:$Z$2,0),0),0)</f>
        <v>0</v>
      </c>
      <c r="H790" s="33">
        <f>IFERROR(VLOOKUP(B790,PlayingTime!$B$1:$Z$999,MATCH("Min",PlayingTime!$B$2:$Z$2,0),0),0)</f>
        <v>0</v>
      </c>
      <c r="I790" s="33">
        <f>IFERROR(VLOOKUP(C790,PlayingTime!$B$1:$Z$999,MATCH("Min",PlayingTime!$B$2:$Z$2,0),0),0)</f>
        <v>0</v>
      </c>
      <c r="J790" s="33">
        <f>IFERROR(VLOOKUP(D790,PlayingTime!$B$1:$Z$999,MATCH("Min",PlayingTime!$B$2:$Z$2,0),0),0)</f>
        <v>0</v>
      </c>
      <c r="K790" s="38">
        <f t="shared" si="48"/>
        <v>0</v>
      </c>
      <c r="L790" s="32">
        <f>IFERROR(VLOOKUP(A790,PlayerStats!$B$1:$Z$999,MATCH("xG",PlayerStats!$B$2:$Z$2,0),0),0)</f>
        <v>0</v>
      </c>
      <c r="M790" s="32">
        <f>IFERROR(VLOOKUP(B790,PlayerStats!$B$1:$Z$999,MATCH("xG",PlayerStats!$B$2:$Z$2,0),0),0)</f>
        <v>0</v>
      </c>
      <c r="N790" s="32">
        <f>IFERROR(VLOOKUP(C790,PlayerStats!$B$1:$Z$999,MATCH("xG",PlayerStats!$B$2:$Z$2,0),0),0)</f>
        <v>0</v>
      </c>
      <c r="O790" s="32">
        <f>IFERROR(VLOOKUP(D790,PlayerStats!$B$1:$Z$999,MATCH("xG",PlayerStats!$B$2:$Z$2,0),0),0)</f>
        <v>0</v>
      </c>
      <c r="P790" s="40">
        <f t="shared" si="49"/>
        <v>0</v>
      </c>
      <c r="Q790" s="32">
        <f>IFERROR(VLOOKUP(A790,PlayerStats!$B$1:$Z$999,MATCH("xAG",PlayerStats!$B$2:$Z$2,0),0),0)</f>
        <v>0</v>
      </c>
      <c r="R790" s="32">
        <f>IFERROR(VLOOKUP(B790,PlayerStats!$B$1:$Z$999,MATCH("xAG",PlayerStats!$B$2:$Z$2,0),0),0)</f>
        <v>0</v>
      </c>
      <c r="S790" s="32">
        <f>IFERROR(VLOOKUP(C790,PlayerStats!$B$1:$Z$999,MATCH("xAG",PlayerStats!$B$2:$Z$2,0),0),0)</f>
        <v>0</v>
      </c>
      <c r="T790" s="32">
        <f>IFERROR(VLOOKUP(D790,PlayerStats!$B$1:$Z$999,MATCH("xAG",PlayerStats!$B$2:$Z$2,0),0),0)</f>
        <v>0</v>
      </c>
      <c r="U790" s="40">
        <f t="shared" si="50"/>
        <v>0</v>
      </c>
      <c r="V790" s="42">
        <f t="shared" si="51"/>
        <v>0</v>
      </c>
      <c r="X790" s="43" t="str">
        <f>API!M790&amp;" "&amp;API!V790</f>
        <v xml:space="preserve"> </v>
      </c>
      <c r="Y790" s="43">
        <f>API!AC790</f>
        <v>0</v>
      </c>
    </row>
    <row r="791" spans="1:25">
      <c r="A791" s="32" t="str">
        <f>IF([1]FINAL!A791=0,"",[1]FINAL!A791)</f>
        <v>Braian Ojeda Rodríguez</v>
      </c>
      <c r="B791" s="32" t="str">
        <f>IF([1]FINAL!B791=0,"",[1]FINAL!B791)</f>
        <v>Ojeda</v>
      </c>
      <c r="C791" s="32" t="str">
        <f>IF([1]FINAL!C791=0,"",[1]FINAL!C791)</f>
        <v/>
      </c>
      <c r="D791" s="32" t="str">
        <f>IF([1]FINAL!D791=0,"",[1]FINAL!D791)</f>
        <v/>
      </c>
      <c r="E791" s="43" t="str">
        <f>[1]FINAL!M791</f>
        <v>NFO</v>
      </c>
      <c r="F791" s="44">
        <f>IFERROR(VLOOKUP($E791,Table2!$B$1:$C$21,MATCH("MP",Table2!$B$1:$C$1,0),0),"")</f>
        <v>1</v>
      </c>
      <c r="G791" s="33">
        <f>IFERROR(VLOOKUP(A791,PlayingTime!$B$1:$Z$999,MATCH("Min",PlayingTime!$B$2:$Z$2,0),0),0)</f>
        <v>0</v>
      </c>
      <c r="H791" s="33">
        <f>IFERROR(VLOOKUP(B791,PlayingTime!$B$1:$Z$999,MATCH("Min",PlayingTime!$B$2:$Z$2,0),0),0)</f>
        <v>0</v>
      </c>
      <c r="I791" s="33">
        <f>IFERROR(VLOOKUP(C791,PlayingTime!$B$1:$Z$999,MATCH("Min",PlayingTime!$B$2:$Z$2,0),0),0)</f>
        <v>0</v>
      </c>
      <c r="J791" s="33">
        <f>IFERROR(VLOOKUP(D791,PlayingTime!$B$1:$Z$999,MATCH("Min",PlayingTime!$B$2:$Z$2,0),0),0)</f>
        <v>0</v>
      </c>
      <c r="K791" s="38">
        <f t="shared" si="48"/>
        <v>0</v>
      </c>
      <c r="L791" s="32">
        <f>IFERROR(VLOOKUP(A791,PlayerStats!$B$1:$Z$999,MATCH("xG",PlayerStats!$B$2:$Z$2,0),0),0)</f>
        <v>0</v>
      </c>
      <c r="M791" s="32">
        <f>IFERROR(VLOOKUP(B791,PlayerStats!$B$1:$Z$999,MATCH("xG",PlayerStats!$B$2:$Z$2,0),0),0)</f>
        <v>0</v>
      </c>
      <c r="N791" s="32">
        <f>IFERROR(VLOOKUP(C791,PlayerStats!$B$1:$Z$999,MATCH("xG",PlayerStats!$B$2:$Z$2,0),0),0)</f>
        <v>0</v>
      </c>
      <c r="O791" s="32">
        <f>IFERROR(VLOOKUP(D791,PlayerStats!$B$1:$Z$999,MATCH("xG",PlayerStats!$B$2:$Z$2,0),0),0)</f>
        <v>0</v>
      </c>
      <c r="P791" s="40">
        <f t="shared" si="49"/>
        <v>0</v>
      </c>
      <c r="Q791" s="32">
        <f>IFERROR(VLOOKUP(A791,PlayerStats!$B$1:$Z$999,MATCH("xAG",PlayerStats!$B$2:$Z$2,0),0),0)</f>
        <v>0</v>
      </c>
      <c r="R791" s="32">
        <f>IFERROR(VLOOKUP(B791,PlayerStats!$B$1:$Z$999,MATCH("xAG",PlayerStats!$B$2:$Z$2,0),0),0)</f>
        <v>0</v>
      </c>
      <c r="S791" s="32">
        <f>IFERROR(VLOOKUP(C791,PlayerStats!$B$1:$Z$999,MATCH("xAG",PlayerStats!$B$2:$Z$2,0),0),0)</f>
        <v>0</v>
      </c>
      <c r="T791" s="32">
        <f>IFERROR(VLOOKUP(D791,PlayerStats!$B$1:$Z$999,MATCH("xAG",PlayerStats!$B$2:$Z$2,0),0),0)</f>
        <v>0</v>
      </c>
      <c r="U791" s="40">
        <f t="shared" si="50"/>
        <v>0</v>
      </c>
      <c r="V791" s="42">
        <f t="shared" si="51"/>
        <v>0</v>
      </c>
      <c r="X791" s="43" t="str">
        <f>API!M791&amp;" "&amp;API!V791</f>
        <v xml:space="preserve"> </v>
      </c>
      <c r="Y791" s="43">
        <f>API!AC791</f>
        <v>0</v>
      </c>
    </row>
    <row r="792" spans="1:25">
      <c r="A792" s="32" t="str">
        <f>IF([1]FINAL!A792=0,"",[1]FINAL!A792)</f>
        <v>Mohamed Dräger</v>
      </c>
      <c r="B792" s="32" t="str">
        <f>IF([1]FINAL!B792=0,"",[1]FINAL!B792)</f>
        <v>Dräger</v>
      </c>
      <c r="C792" s="32" t="str">
        <f>IF([1]FINAL!C792=0,"",[1]FINAL!C792)</f>
        <v/>
      </c>
      <c r="D792" s="32" t="str">
        <f>IF([1]FINAL!D792=0,"",[1]FINAL!D792)</f>
        <v/>
      </c>
      <c r="E792" s="43" t="str">
        <f>[1]FINAL!M792</f>
        <v>NFO</v>
      </c>
      <c r="F792" s="44">
        <f>IFERROR(VLOOKUP($E792,Table2!$B$1:$C$21,MATCH("MP",Table2!$B$1:$C$1,0),0),"")</f>
        <v>1</v>
      </c>
      <c r="G792" s="33">
        <f>IFERROR(VLOOKUP(A792,PlayingTime!$B$1:$Z$999,MATCH("Min",PlayingTime!$B$2:$Z$2,0),0),0)</f>
        <v>0</v>
      </c>
      <c r="H792" s="33">
        <f>IFERROR(VLOOKUP(B792,PlayingTime!$B$1:$Z$999,MATCH("Min",PlayingTime!$B$2:$Z$2,0),0),0)</f>
        <v>0</v>
      </c>
      <c r="I792" s="33">
        <f>IFERROR(VLOOKUP(C792,PlayingTime!$B$1:$Z$999,MATCH("Min",PlayingTime!$B$2:$Z$2,0),0),0)</f>
        <v>0</v>
      </c>
      <c r="J792" s="33">
        <f>IFERROR(VLOOKUP(D792,PlayingTime!$B$1:$Z$999,MATCH("Min",PlayingTime!$B$2:$Z$2,0),0),0)</f>
        <v>0</v>
      </c>
      <c r="K792" s="38">
        <f t="shared" si="48"/>
        <v>0</v>
      </c>
      <c r="L792" s="32">
        <f>IFERROR(VLOOKUP(A792,PlayerStats!$B$1:$Z$999,MATCH("xG",PlayerStats!$B$2:$Z$2,0),0),0)</f>
        <v>0</v>
      </c>
      <c r="M792" s="32">
        <f>IFERROR(VLOOKUP(B792,PlayerStats!$B$1:$Z$999,MATCH("xG",PlayerStats!$B$2:$Z$2,0),0),0)</f>
        <v>0</v>
      </c>
      <c r="N792" s="32">
        <f>IFERROR(VLOOKUP(C792,PlayerStats!$B$1:$Z$999,MATCH("xG",PlayerStats!$B$2:$Z$2,0),0),0)</f>
        <v>0</v>
      </c>
      <c r="O792" s="32">
        <f>IFERROR(VLOOKUP(D792,PlayerStats!$B$1:$Z$999,MATCH("xG",PlayerStats!$B$2:$Z$2,0),0),0)</f>
        <v>0</v>
      </c>
      <c r="P792" s="40">
        <f t="shared" si="49"/>
        <v>0</v>
      </c>
      <c r="Q792" s="32">
        <f>IFERROR(VLOOKUP(A792,PlayerStats!$B$1:$Z$999,MATCH("xAG",PlayerStats!$B$2:$Z$2,0),0),0)</f>
        <v>0</v>
      </c>
      <c r="R792" s="32">
        <f>IFERROR(VLOOKUP(B792,PlayerStats!$B$1:$Z$999,MATCH("xAG",PlayerStats!$B$2:$Z$2,0),0),0)</f>
        <v>0</v>
      </c>
      <c r="S792" s="32">
        <f>IFERROR(VLOOKUP(C792,PlayerStats!$B$1:$Z$999,MATCH("xAG",PlayerStats!$B$2:$Z$2,0),0),0)</f>
        <v>0</v>
      </c>
      <c r="T792" s="32">
        <f>IFERROR(VLOOKUP(D792,PlayerStats!$B$1:$Z$999,MATCH("xAG",PlayerStats!$B$2:$Z$2,0),0),0)</f>
        <v>0</v>
      </c>
      <c r="U792" s="40">
        <f t="shared" si="50"/>
        <v>0</v>
      </c>
      <c r="V792" s="42">
        <f t="shared" si="51"/>
        <v>0</v>
      </c>
      <c r="X792" s="43" t="str">
        <f>API!M792&amp;" "&amp;API!V792</f>
        <v xml:space="preserve"> </v>
      </c>
      <c r="Y792" s="43">
        <f>API!AC792</f>
        <v>0</v>
      </c>
    </row>
    <row r="793" spans="1:25">
      <c r="A793" s="32" t="str">
        <f>IF([1]FINAL!A793=0,"",[1]FINAL!A793)</f>
        <v>Jonathan Panzo</v>
      </c>
      <c r="B793" s="32" t="str">
        <f>IF([1]FINAL!B793=0,"",[1]FINAL!B793)</f>
        <v>Panzo</v>
      </c>
      <c r="C793" s="32" t="str">
        <f>IF([1]FINAL!C793=0,"",[1]FINAL!C793)</f>
        <v/>
      </c>
      <c r="D793" s="32" t="str">
        <f>IF([1]FINAL!D793=0,"",[1]FINAL!D793)</f>
        <v/>
      </c>
      <c r="E793" s="43" t="str">
        <f>[1]FINAL!M793</f>
        <v>NFO</v>
      </c>
      <c r="F793" s="44">
        <f>IFERROR(VLOOKUP($E793,Table2!$B$1:$C$21,MATCH("MP",Table2!$B$1:$C$1,0),0),"")</f>
        <v>1</v>
      </c>
      <c r="G793" s="33">
        <f>IFERROR(VLOOKUP(A793,PlayingTime!$B$1:$Z$999,MATCH("Min",PlayingTime!$B$2:$Z$2,0),0),0)</f>
        <v>0</v>
      </c>
      <c r="H793" s="33">
        <f>IFERROR(VLOOKUP(B793,PlayingTime!$B$1:$Z$999,MATCH("Min",PlayingTime!$B$2:$Z$2,0),0),0)</f>
        <v>0</v>
      </c>
      <c r="I793" s="33">
        <f>IFERROR(VLOOKUP(C793,PlayingTime!$B$1:$Z$999,MATCH("Min",PlayingTime!$B$2:$Z$2,0),0),0)</f>
        <v>0</v>
      </c>
      <c r="J793" s="33">
        <f>IFERROR(VLOOKUP(D793,PlayingTime!$B$1:$Z$999,MATCH("Min",PlayingTime!$B$2:$Z$2,0),0),0)</f>
        <v>0</v>
      </c>
      <c r="K793" s="38">
        <f t="shared" si="48"/>
        <v>0</v>
      </c>
      <c r="L793" s="32">
        <f>IFERROR(VLOOKUP(A793,PlayerStats!$B$1:$Z$999,MATCH("xG",PlayerStats!$B$2:$Z$2,0),0),0)</f>
        <v>0</v>
      </c>
      <c r="M793" s="32">
        <f>IFERROR(VLOOKUP(B793,PlayerStats!$B$1:$Z$999,MATCH("xG",PlayerStats!$B$2:$Z$2,0),0),0)</f>
        <v>0</v>
      </c>
      <c r="N793" s="32">
        <f>IFERROR(VLOOKUP(C793,PlayerStats!$B$1:$Z$999,MATCH("xG",PlayerStats!$B$2:$Z$2,0),0),0)</f>
        <v>0</v>
      </c>
      <c r="O793" s="32">
        <f>IFERROR(VLOOKUP(D793,PlayerStats!$B$1:$Z$999,MATCH("xG",PlayerStats!$B$2:$Z$2,0),0),0)</f>
        <v>0</v>
      </c>
      <c r="P793" s="40">
        <f t="shared" si="49"/>
        <v>0</v>
      </c>
      <c r="Q793" s="32">
        <f>IFERROR(VLOOKUP(A793,PlayerStats!$B$1:$Z$999,MATCH("xAG",PlayerStats!$B$2:$Z$2,0),0),0)</f>
        <v>0</v>
      </c>
      <c r="R793" s="32">
        <f>IFERROR(VLOOKUP(B793,PlayerStats!$B$1:$Z$999,MATCH("xAG",PlayerStats!$B$2:$Z$2,0),0),0)</f>
        <v>0</v>
      </c>
      <c r="S793" s="32">
        <f>IFERROR(VLOOKUP(C793,PlayerStats!$B$1:$Z$999,MATCH("xAG",PlayerStats!$B$2:$Z$2,0),0),0)</f>
        <v>0</v>
      </c>
      <c r="T793" s="32">
        <f>IFERROR(VLOOKUP(D793,PlayerStats!$B$1:$Z$999,MATCH("xAG",PlayerStats!$B$2:$Z$2,0),0),0)</f>
        <v>0</v>
      </c>
      <c r="U793" s="40">
        <f t="shared" si="50"/>
        <v>0</v>
      </c>
      <c r="V793" s="42">
        <f t="shared" si="51"/>
        <v>0</v>
      </c>
      <c r="X793" s="43" t="str">
        <f>API!M793&amp;" "&amp;API!V793</f>
        <v xml:space="preserve"> </v>
      </c>
      <c r="Y793" s="43">
        <f>API!AC793</f>
        <v>0</v>
      </c>
    </row>
    <row r="794" spans="1:25">
      <c r="A794" s="32" t="str">
        <f>IF([1]FINAL!A794=0,"",[1]FINAL!A794)</f>
        <v>Loïc Mbe Soh</v>
      </c>
      <c r="B794" s="32" t="str">
        <f>IF([1]FINAL!B794=0,"",[1]FINAL!B794)</f>
        <v>Mbe Soh</v>
      </c>
      <c r="C794" s="32" t="str">
        <f>IF([1]FINAL!C794=0,"",[1]FINAL!C794)</f>
        <v/>
      </c>
      <c r="D794" s="32" t="str">
        <f>IF([1]FINAL!D794=0,"",[1]FINAL!D794)</f>
        <v/>
      </c>
      <c r="E794" s="43" t="str">
        <f>[1]FINAL!M794</f>
        <v>NFO</v>
      </c>
      <c r="F794" s="44">
        <f>IFERROR(VLOOKUP($E794,Table2!$B$1:$C$21,MATCH("MP",Table2!$B$1:$C$1,0),0),"")</f>
        <v>1</v>
      </c>
      <c r="G794" s="33">
        <f>IFERROR(VLOOKUP(A794,PlayingTime!$B$1:$Z$999,MATCH("Min",PlayingTime!$B$2:$Z$2,0),0),0)</f>
        <v>0</v>
      </c>
      <c r="H794" s="33">
        <f>IFERROR(VLOOKUP(B794,PlayingTime!$B$1:$Z$999,MATCH("Min",PlayingTime!$B$2:$Z$2,0),0),0)</f>
        <v>0</v>
      </c>
      <c r="I794" s="33">
        <f>IFERROR(VLOOKUP(C794,PlayingTime!$B$1:$Z$999,MATCH("Min",PlayingTime!$B$2:$Z$2,0),0),0)</f>
        <v>0</v>
      </c>
      <c r="J794" s="33">
        <f>IFERROR(VLOOKUP(D794,PlayingTime!$B$1:$Z$999,MATCH("Min",PlayingTime!$B$2:$Z$2,0),0),0)</f>
        <v>0</v>
      </c>
      <c r="K794" s="38">
        <f t="shared" si="48"/>
        <v>0</v>
      </c>
      <c r="L794" s="32">
        <f>IFERROR(VLOOKUP(A794,PlayerStats!$B$1:$Z$999,MATCH("xG",PlayerStats!$B$2:$Z$2,0),0),0)</f>
        <v>0</v>
      </c>
      <c r="M794" s="32">
        <f>IFERROR(VLOOKUP(B794,PlayerStats!$B$1:$Z$999,MATCH("xG",PlayerStats!$B$2:$Z$2,0),0),0)</f>
        <v>0</v>
      </c>
      <c r="N794" s="32">
        <f>IFERROR(VLOOKUP(C794,PlayerStats!$B$1:$Z$999,MATCH("xG",PlayerStats!$B$2:$Z$2,0),0),0)</f>
        <v>0</v>
      </c>
      <c r="O794" s="32">
        <f>IFERROR(VLOOKUP(D794,PlayerStats!$B$1:$Z$999,MATCH("xG",PlayerStats!$B$2:$Z$2,0),0),0)</f>
        <v>0</v>
      </c>
      <c r="P794" s="40">
        <f t="shared" si="49"/>
        <v>0</v>
      </c>
      <c r="Q794" s="32">
        <f>IFERROR(VLOOKUP(A794,PlayerStats!$B$1:$Z$999,MATCH("xAG",PlayerStats!$B$2:$Z$2,0),0),0)</f>
        <v>0</v>
      </c>
      <c r="R794" s="32">
        <f>IFERROR(VLOOKUP(B794,PlayerStats!$B$1:$Z$999,MATCH("xAG",PlayerStats!$B$2:$Z$2,0),0),0)</f>
        <v>0</v>
      </c>
      <c r="S794" s="32">
        <f>IFERROR(VLOOKUP(C794,PlayerStats!$B$1:$Z$999,MATCH("xAG",PlayerStats!$B$2:$Z$2,0),0),0)</f>
        <v>0</v>
      </c>
      <c r="T794" s="32">
        <f>IFERROR(VLOOKUP(D794,PlayerStats!$B$1:$Z$999,MATCH("xAG",PlayerStats!$B$2:$Z$2,0),0),0)</f>
        <v>0</v>
      </c>
      <c r="U794" s="40">
        <f t="shared" si="50"/>
        <v>0</v>
      </c>
      <c r="V794" s="42">
        <f t="shared" si="51"/>
        <v>0</v>
      </c>
      <c r="X794" s="43" t="str">
        <f>API!M794&amp;" "&amp;API!V794</f>
        <v xml:space="preserve"> </v>
      </c>
      <c r="Y794" s="43">
        <f>API!AC794</f>
        <v>0</v>
      </c>
    </row>
    <row r="795" spans="1:25">
      <c r="A795" s="32" t="str">
        <f>IF([1]FINAL!A795=0,"",[1]FINAL!A795)</f>
        <v>Omar Richards</v>
      </c>
      <c r="B795" s="32" t="str">
        <f>IF([1]FINAL!B795=0,"",[1]FINAL!B795)</f>
        <v>O.Richards</v>
      </c>
      <c r="C795" s="32" t="str">
        <f>IF([1]FINAL!C795=0,"",[1]FINAL!C795)</f>
        <v>O Richards</v>
      </c>
      <c r="D795" s="32" t="str">
        <f>IF([1]FINAL!D795=0,"",[1]FINAL!D795)</f>
        <v/>
      </c>
      <c r="E795" s="43" t="str">
        <f>[1]FINAL!M795</f>
        <v>NFO</v>
      </c>
      <c r="F795" s="44">
        <f>IFERROR(VLOOKUP($E795,Table2!$B$1:$C$21,MATCH("MP",Table2!$B$1:$C$1,0),0),"")</f>
        <v>1</v>
      </c>
      <c r="G795" s="33">
        <f>IFERROR(VLOOKUP(A795,PlayingTime!$B$1:$Z$999,MATCH("Min",PlayingTime!$B$2:$Z$2,0),0),0)</f>
        <v>0</v>
      </c>
      <c r="H795" s="33">
        <f>IFERROR(VLOOKUP(B795,PlayingTime!$B$1:$Z$999,MATCH("Min",PlayingTime!$B$2:$Z$2,0),0),0)</f>
        <v>0</v>
      </c>
      <c r="I795" s="33">
        <f>IFERROR(VLOOKUP(C795,PlayingTime!$B$1:$Z$999,MATCH("Min",PlayingTime!$B$2:$Z$2,0),0),0)</f>
        <v>0</v>
      </c>
      <c r="J795" s="33">
        <f>IFERROR(VLOOKUP(D795,PlayingTime!$B$1:$Z$999,MATCH("Min",PlayingTime!$B$2:$Z$2,0),0),0)</f>
        <v>0</v>
      </c>
      <c r="K795" s="38">
        <f t="shared" si="48"/>
        <v>0</v>
      </c>
      <c r="L795" s="32">
        <f>IFERROR(VLOOKUP(A795,PlayerStats!$B$1:$Z$999,MATCH("xG",PlayerStats!$B$2:$Z$2,0),0),0)</f>
        <v>0</v>
      </c>
      <c r="M795" s="32">
        <f>IFERROR(VLOOKUP(B795,PlayerStats!$B$1:$Z$999,MATCH("xG",PlayerStats!$B$2:$Z$2,0),0),0)</f>
        <v>0</v>
      </c>
      <c r="N795" s="32">
        <f>IFERROR(VLOOKUP(C795,PlayerStats!$B$1:$Z$999,MATCH("xG",PlayerStats!$B$2:$Z$2,0),0),0)</f>
        <v>0</v>
      </c>
      <c r="O795" s="32">
        <f>IFERROR(VLOOKUP(D795,PlayerStats!$B$1:$Z$999,MATCH("xG",PlayerStats!$B$2:$Z$2,0),0),0)</f>
        <v>0</v>
      </c>
      <c r="P795" s="40">
        <f t="shared" si="49"/>
        <v>0</v>
      </c>
      <c r="Q795" s="32">
        <f>IFERROR(VLOOKUP(A795,PlayerStats!$B$1:$Z$999,MATCH("xAG",PlayerStats!$B$2:$Z$2,0),0),0)</f>
        <v>0</v>
      </c>
      <c r="R795" s="32">
        <f>IFERROR(VLOOKUP(B795,PlayerStats!$B$1:$Z$999,MATCH("xAG",PlayerStats!$B$2:$Z$2,0),0),0)</f>
        <v>0</v>
      </c>
      <c r="S795" s="32">
        <f>IFERROR(VLOOKUP(C795,PlayerStats!$B$1:$Z$999,MATCH("xAG",PlayerStats!$B$2:$Z$2,0),0),0)</f>
        <v>0</v>
      </c>
      <c r="T795" s="32">
        <f>IFERROR(VLOOKUP(D795,PlayerStats!$B$1:$Z$999,MATCH("xAG",PlayerStats!$B$2:$Z$2,0),0),0)</f>
        <v>0</v>
      </c>
      <c r="U795" s="40">
        <f t="shared" si="50"/>
        <v>0</v>
      </c>
      <c r="V795" s="42">
        <f t="shared" si="51"/>
        <v>0</v>
      </c>
      <c r="X795" s="43" t="str">
        <f>API!M795&amp;" "&amp;API!V795</f>
        <v xml:space="preserve"> </v>
      </c>
      <c r="Y795" s="43">
        <f>API!AC795</f>
        <v>0</v>
      </c>
    </row>
    <row r="796" spans="1:25">
      <c r="A796" s="32" t="str">
        <f>IF([1]FINAL!A796=0,"",[1]FINAL!A796)</f>
        <v>Richie Laryea</v>
      </c>
      <c r="B796" s="32" t="str">
        <f>IF([1]FINAL!B796=0,"",[1]FINAL!B796)</f>
        <v>Laryea</v>
      </c>
      <c r="C796" s="32" t="str">
        <f>IF([1]FINAL!C796=0,"",[1]FINAL!C796)</f>
        <v/>
      </c>
      <c r="D796" s="32" t="str">
        <f>IF([1]FINAL!D796=0,"",[1]FINAL!D796)</f>
        <v/>
      </c>
      <c r="E796" s="43" t="str">
        <f>[1]FINAL!M796</f>
        <v>NFO</v>
      </c>
      <c r="F796" s="44">
        <f>IFERROR(VLOOKUP($E796,Table2!$B$1:$C$21,MATCH("MP",Table2!$B$1:$C$1,0),0),"")</f>
        <v>1</v>
      </c>
      <c r="G796" s="33">
        <f>IFERROR(VLOOKUP(A796,PlayingTime!$B$1:$Z$999,MATCH("Min",PlayingTime!$B$2:$Z$2,0),0),0)</f>
        <v>0</v>
      </c>
      <c r="H796" s="33">
        <f>IFERROR(VLOOKUP(B796,PlayingTime!$B$1:$Z$999,MATCH("Min",PlayingTime!$B$2:$Z$2,0),0),0)</f>
        <v>0</v>
      </c>
      <c r="I796" s="33">
        <f>IFERROR(VLOOKUP(C796,PlayingTime!$B$1:$Z$999,MATCH("Min",PlayingTime!$B$2:$Z$2,0),0),0)</f>
        <v>0</v>
      </c>
      <c r="J796" s="33">
        <f>IFERROR(VLOOKUP(D796,PlayingTime!$B$1:$Z$999,MATCH("Min",PlayingTime!$B$2:$Z$2,0),0),0)</f>
        <v>0</v>
      </c>
      <c r="K796" s="38">
        <f t="shared" si="48"/>
        <v>0</v>
      </c>
      <c r="L796" s="32">
        <f>IFERROR(VLOOKUP(A796,PlayerStats!$B$1:$Z$999,MATCH("xG",PlayerStats!$B$2:$Z$2,0),0),0)</f>
        <v>0</v>
      </c>
      <c r="M796" s="32">
        <f>IFERROR(VLOOKUP(B796,PlayerStats!$B$1:$Z$999,MATCH("xG",PlayerStats!$B$2:$Z$2,0),0),0)</f>
        <v>0</v>
      </c>
      <c r="N796" s="32">
        <f>IFERROR(VLOOKUP(C796,PlayerStats!$B$1:$Z$999,MATCH("xG",PlayerStats!$B$2:$Z$2,0),0),0)</f>
        <v>0</v>
      </c>
      <c r="O796" s="32">
        <f>IFERROR(VLOOKUP(D796,PlayerStats!$B$1:$Z$999,MATCH("xG",PlayerStats!$B$2:$Z$2,0),0),0)</f>
        <v>0</v>
      </c>
      <c r="P796" s="40">
        <f t="shared" si="49"/>
        <v>0</v>
      </c>
      <c r="Q796" s="32">
        <f>IFERROR(VLOOKUP(A796,PlayerStats!$B$1:$Z$999,MATCH("xAG",PlayerStats!$B$2:$Z$2,0),0),0)</f>
        <v>0</v>
      </c>
      <c r="R796" s="32">
        <f>IFERROR(VLOOKUP(B796,PlayerStats!$B$1:$Z$999,MATCH("xAG",PlayerStats!$B$2:$Z$2,0),0),0)</f>
        <v>0</v>
      </c>
      <c r="S796" s="32">
        <f>IFERROR(VLOOKUP(C796,PlayerStats!$B$1:$Z$999,MATCH("xAG",PlayerStats!$B$2:$Z$2,0),0),0)</f>
        <v>0</v>
      </c>
      <c r="T796" s="32">
        <f>IFERROR(VLOOKUP(D796,PlayerStats!$B$1:$Z$999,MATCH("xAG",PlayerStats!$B$2:$Z$2,0),0),0)</f>
        <v>0</v>
      </c>
      <c r="U796" s="40">
        <f t="shared" si="50"/>
        <v>0</v>
      </c>
      <c r="V796" s="42">
        <f t="shared" si="51"/>
        <v>0</v>
      </c>
      <c r="X796" s="43" t="str">
        <f>API!M796&amp;" "&amp;API!V796</f>
        <v xml:space="preserve"> </v>
      </c>
      <c r="Y796" s="43">
        <f>API!AC796</f>
        <v>0</v>
      </c>
    </row>
    <row r="797" spans="1:25">
      <c r="A797" s="32" t="str">
        <f>IF([1]FINAL!A797=0,"",[1]FINAL!A797)</f>
        <v>Brandon Austin</v>
      </c>
      <c r="B797" s="32" t="str">
        <f>IF([1]FINAL!B797=0,"",[1]FINAL!B797)</f>
        <v>Austin</v>
      </c>
      <c r="C797" s="32" t="str">
        <f>IF([1]FINAL!C797=0,"",[1]FINAL!C797)</f>
        <v/>
      </c>
      <c r="D797" s="32" t="str">
        <f>IF([1]FINAL!D797=0,"",[1]FINAL!D797)</f>
        <v/>
      </c>
      <c r="E797" s="43" t="str">
        <f>[1]FINAL!M797</f>
        <v>TOT</v>
      </c>
      <c r="F797" s="44">
        <f>IFERROR(VLOOKUP($E797,Table2!$B$1:$C$21,MATCH("MP",Table2!$B$1:$C$1,0),0),"")</f>
        <v>1</v>
      </c>
      <c r="G797" s="33">
        <f>IFERROR(VLOOKUP(A797,PlayingTime!$B$1:$Z$999,MATCH("Min",PlayingTime!$B$2:$Z$2,0),0),0)</f>
        <v>0</v>
      </c>
      <c r="H797" s="33">
        <f>IFERROR(VLOOKUP(B797,PlayingTime!$B$1:$Z$999,MATCH("Min",PlayingTime!$B$2:$Z$2,0),0),0)</f>
        <v>0</v>
      </c>
      <c r="I797" s="33">
        <f>IFERROR(VLOOKUP(C797,PlayingTime!$B$1:$Z$999,MATCH("Min",PlayingTime!$B$2:$Z$2,0),0),0)</f>
        <v>0</v>
      </c>
      <c r="J797" s="33">
        <f>IFERROR(VLOOKUP(D797,PlayingTime!$B$1:$Z$999,MATCH("Min",PlayingTime!$B$2:$Z$2,0),0),0)</f>
        <v>0</v>
      </c>
      <c r="K797" s="38">
        <f t="shared" si="48"/>
        <v>0</v>
      </c>
      <c r="L797" s="32">
        <f>IFERROR(VLOOKUP(A797,PlayerStats!$B$1:$Z$999,MATCH("xG",PlayerStats!$B$2:$Z$2,0),0),0)</f>
        <v>0</v>
      </c>
      <c r="M797" s="32">
        <f>IFERROR(VLOOKUP(B797,PlayerStats!$B$1:$Z$999,MATCH("xG",PlayerStats!$B$2:$Z$2,0),0),0)</f>
        <v>0</v>
      </c>
      <c r="N797" s="32">
        <f>IFERROR(VLOOKUP(C797,PlayerStats!$B$1:$Z$999,MATCH("xG",PlayerStats!$B$2:$Z$2,0),0),0)</f>
        <v>0</v>
      </c>
      <c r="O797" s="32">
        <f>IFERROR(VLOOKUP(D797,PlayerStats!$B$1:$Z$999,MATCH("xG",PlayerStats!$B$2:$Z$2,0),0),0)</f>
        <v>0</v>
      </c>
      <c r="P797" s="40">
        <f t="shared" si="49"/>
        <v>0</v>
      </c>
      <c r="Q797" s="32">
        <f>IFERROR(VLOOKUP(A797,PlayerStats!$B$1:$Z$999,MATCH("xAG",PlayerStats!$B$2:$Z$2,0),0),0)</f>
        <v>0</v>
      </c>
      <c r="R797" s="32">
        <f>IFERROR(VLOOKUP(B797,PlayerStats!$B$1:$Z$999,MATCH("xAG",PlayerStats!$B$2:$Z$2,0),0),0)</f>
        <v>0</v>
      </c>
      <c r="S797" s="32">
        <f>IFERROR(VLOOKUP(C797,PlayerStats!$B$1:$Z$999,MATCH("xAG",PlayerStats!$B$2:$Z$2,0),0),0)</f>
        <v>0</v>
      </c>
      <c r="T797" s="32">
        <f>IFERROR(VLOOKUP(D797,PlayerStats!$B$1:$Z$999,MATCH("xAG",PlayerStats!$B$2:$Z$2,0),0),0)</f>
        <v>0</v>
      </c>
      <c r="U797" s="40">
        <f t="shared" si="50"/>
        <v>0</v>
      </c>
      <c r="V797" s="42">
        <f t="shared" si="51"/>
        <v>0</v>
      </c>
      <c r="X797" s="43" t="str">
        <f>API!M797&amp;" "&amp;API!V797</f>
        <v xml:space="preserve"> </v>
      </c>
      <c r="Y797" s="43">
        <f>API!AC797</f>
        <v>0</v>
      </c>
    </row>
    <row r="798" spans="1:25">
      <c r="A798" s="32" t="str">
        <f>IF([1]FINAL!A798=0,"",[1]FINAL!A798)</f>
        <v>Sergio Reguilón</v>
      </c>
      <c r="B798" s="32" t="str">
        <f>IF([1]FINAL!B798=0,"",[1]FINAL!B798)</f>
        <v>Reguilón</v>
      </c>
      <c r="C798" s="32" t="str">
        <f>IF([1]FINAL!C798=0,"",[1]FINAL!C798)</f>
        <v>Reguilon</v>
      </c>
      <c r="D798" s="32" t="str">
        <f>IF([1]FINAL!D798=0,"",[1]FINAL!D798)</f>
        <v/>
      </c>
      <c r="E798" s="43" t="str">
        <f>[1]FINAL!M798</f>
        <v>TOT</v>
      </c>
      <c r="F798" s="44">
        <f>IFERROR(VLOOKUP($E798,Table2!$B$1:$C$21,MATCH("MP",Table2!$B$1:$C$1,0),0),"")</f>
        <v>1</v>
      </c>
      <c r="G798" s="33">
        <f>IFERROR(VLOOKUP(A798,PlayingTime!$B$1:$Z$999,MATCH("Min",PlayingTime!$B$2:$Z$2,0),0),0)</f>
        <v>0</v>
      </c>
      <c r="H798" s="33">
        <f>IFERROR(VLOOKUP(B798,PlayingTime!$B$1:$Z$999,MATCH("Min",PlayingTime!$B$2:$Z$2,0),0),0)</f>
        <v>0</v>
      </c>
      <c r="I798" s="33">
        <f>IFERROR(VLOOKUP(C798,PlayingTime!$B$1:$Z$999,MATCH("Min",PlayingTime!$B$2:$Z$2,0),0),0)</f>
        <v>0</v>
      </c>
      <c r="J798" s="33">
        <f>IFERROR(VLOOKUP(D798,PlayingTime!$B$1:$Z$999,MATCH("Min",PlayingTime!$B$2:$Z$2,0),0),0)</f>
        <v>0</v>
      </c>
      <c r="K798" s="38">
        <f t="shared" si="48"/>
        <v>0</v>
      </c>
      <c r="L798" s="32">
        <f>IFERROR(VLOOKUP(A798,PlayerStats!$B$1:$Z$999,MATCH("xG",PlayerStats!$B$2:$Z$2,0),0),0)</f>
        <v>0</v>
      </c>
      <c r="M798" s="32">
        <f>IFERROR(VLOOKUP(B798,PlayerStats!$B$1:$Z$999,MATCH("xG",PlayerStats!$B$2:$Z$2,0),0),0)</f>
        <v>0</v>
      </c>
      <c r="N798" s="32">
        <f>IFERROR(VLOOKUP(C798,PlayerStats!$B$1:$Z$999,MATCH("xG",PlayerStats!$B$2:$Z$2,0),0),0)</f>
        <v>0</v>
      </c>
      <c r="O798" s="32">
        <f>IFERROR(VLOOKUP(D798,PlayerStats!$B$1:$Z$999,MATCH("xG",PlayerStats!$B$2:$Z$2,0),0),0)</f>
        <v>0</v>
      </c>
      <c r="P798" s="40">
        <f t="shared" si="49"/>
        <v>0</v>
      </c>
      <c r="Q798" s="32">
        <f>IFERROR(VLOOKUP(A798,PlayerStats!$B$1:$Z$999,MATCH("xAG",PlayerStats!$B$2:$Z$2,0),0),0)</f>
        <v>0</v>
      </c>
      <c r="R798" s="32">
        <f>IFERROR(VLOOKUP(B798,PlayerStats!$B$1:$Z$999,MATCH("xAG",PlayerStats!$B$2:$Z$2,0),0),0)</f>
        <v>0</v>
      </c>
      <c r="S798" s="32">
        <f>IFERROR(VLOOKUP(C798,PlayerStats!$B$1:$Z$999,MATCH("xAG",PlayerStats!$B$2:$Z$2,0),0),0)</f>
        <v>0</v>
      </c>
      <c r="T798" s="32">
        <f>IFERROR(VLOOKUP(D798,PlayerStats!$B$1:$Z$999,MATCH("xAG",PlayerStats!$B$2:$Z$2,0),0),0)</f>
        <v>0</v>
      </c>
      <c r="U798" s="40">
        <f t="shared" si="50"/>
        <v>0</v>
      </c>
      <c r="V798" s="42">
        <f t="shared" si="51"/>
        <v>0</v>
      </c>
      <c r="X798" s="43" t="str">
        <f>API!M798&amp;" "&amp;API!V798</f>
        <v xml:space="preserve"> </v>
      </c>
      <c r="Y798" s="43">
        <f>API!AC798</f>
        <v>0</v>
      </c>
    </row>
    <row r="799" spans="1:25">
      <c r="A799" s="32" t="str">
        <f>IF([1]FINAL!A799=0,"",[1]FINAL!A799)</f>
        <v>Joe Rodon</v>
      </c>
      <c r="B799" s="32" t="str">
        <f>IF([1]FINAL!B799=0,"",[1]FINAL!B799)</f>
        <v>Rodon</v>
      </c>
      <c r="C799" s="32" t="str">
        <f>IF([1]FINAL!C799=0,"",[1]FINAL!C799)</f>
        <v/>
      </c>
      <c r="D799" s="32" t="str">
        <f>IF([1]FINAL!D799=0,"",[1]FINAL!D799)</f>
        <v/>
      </c>
      <c r="E799" s="43" t="str">
        <f>[1]FINAL!M799</f>
        <v>TOT</v>
      </c>
      <c r="F799" s="44">
        <f>IFERROR(VLOOKUP($E799,Table2!$B$1:$C$21,MATCH("MP",Table2!$B$1:$C$1,0),0),"")</f>
        <v>1</v>
      </c>
      <c r="G799" s="33">
        <f>IFERROR(VLOOKUP(A799,PlayingTime!$B$1:$Z$999,MATCH("Min",PlayingTime!$B$2:$Z$2,0),0),0)</f>
        <v>0</v>
      </c>
      <c r="H799" s="33">
        <f>IFERROR(VLOOKUP(B799,PlayingTime!$B$1:$Z$999,MATCH("Min",PlayingTime!$B$2:$Z$2,0),0),0)</f>
        <v>0</v>
      </c>
      <c r="I799" s="33">
        <f>IFERROR(VLOOKUP(C799,PlayingTime!$B$1:$Z$999,MATCH("Min",PlayingTime!$B$2:$Z$2,0),0),0)</f>
        <v>0</v>
      </c>
      <c r="J799" s="33">
        <f>IFERROR(VLOOKUP(D799,PlayingTime!$B$1:$Z$999,MATCH("Min",PlayingTime!$B$2:$Z$2,0),0),0)</f>
        <v>0</v>
      </c>
      <c r="K799" s="38">
        <f t="shared" si="48"/>
        <v>0</v>
      </c>
      <c r="L799" s="32">
        <f>IFERROR(VLOOKUP(A799,PlayerStats!$B$1:$Z$999,MATCH("xG",PlayerStats!$B$2:$Z$2,0),0),0)</f>
        <v>0</v>
      </c>
      <c r="M799" s="32">
        <f>IFERROR(VLOOKUP(B799,PlayerStats!$B$1:$Z$999,MATCH("xG",PlayerStats!$B$2:$Z$2,0),0),0)</f>
        <v>0</v>
      </c>
      <c r="N799" s="32">
        <f>IFERROR(VLOOKUP(C799,PlayerStats!$B$1:$Z$999,MATCH("xG",PlayerStats!$B$2:$Z$2,0),0),0)</f>
        <v>0</v>
      </c>
      <c r="O799" s="32">
        <f>IFERROR(VLOOKUP(D799,PlayerStats!$B$1:$Z$999,MATCH("xG",PlayerStats!$B$2:$Z$2,0),0),0)</f>
        <v>0</v>
      </c>
      <c r="P799" s="40">
        <f t="shared" si="49"/>
        <v>0</v>
      </c>
      <c r="Q799" s="32">
        <f>IFERROR(VLOOKUP(A799,PlayerStats!$B$1:$Z$999,MATCH("xAG",PlayerStats!$B$2:$Z$2,0),0),0)</f>
        <v>0</v>
      </c>
      <c r="R799" s="32">
        <f>IFERROR(VLOOKUP(B799,PlayerStats!$B$1:$Z$999,MATCH("xAG",PlayerStats!$B$2:$Z$2,0),0),0)</f>
        <v>0</v>
      </c>
      <c r="S799" s="32">
        <f>IFERROR(VLOOKUP(C799,PlayerStats!$B$1:$Z$999,MATCH("xAG",PlayerStats!$B$2:$Z$2,0),0),0)</f>
        <v>0</v>
      </c>
      <c r="T799" s="32">
        <f>IFERROR(VLOOKUP(D799,PlayerStats!$B$1:$Z$999,MATCH("xAG",PlayerStats!$B$2:$Z$2,0),0),0)</f>
        <v>0</v>
      </c>
      <c r="U799" s="40">
        <f t="shared" si="50"/>
        <v>0</v>
      </c>
      <c r="V799" s="42">
        <f t="shared" si="51"/>
        <v>0</v>
      </c>
      <c r="X799" s="43" t="str">
        <f>API!M799&amp;" "&amp;API!V799</f>
        <v xml:space="preserve"> </v>
      </c>
      <c r="Y799" s="43">
        <f>API!AC799</f>
        <v>0</v>
      </c>
    </row>
    <row r="800" spans="1:25">
      <c r="A800" s="32" t="str">
        <f>IF([1]FINAL!A800=0,"",[1]FINAL!A800)</f>
        <v>Luke Cundle</v>
      </c>
      <c r="B800" s="32" t="str">
        <f>IF([1]FINAL!B800=0,"",[1]FINAL!B800)</f>
        <v>Cundle</v>
      </c>
      <c r="C800" s="32" t="str">
        <f>IF([1]FINAL!C800=0,"",[1]FINAL!C800)</f>
        <v/>
      </c>
      <c r="D800" s="32" t="str">
        <f>IF([1]FINAL!D800=0,"",[1]FINAL!D800)</f>
        <v/>
      </c>
      <c r="E800" s="43" t="str">
        <f>[1]FINAL!M800</f>
        <v>WOL</v>
      </c>
      <c r="F800" s="44">
        <f>IFERROR(VLOOKUP($E800,Table2!$B$1:$C$21,MATCH("MP",Table2!$B$1:$C$1,0),0),"")</f>
        <v>1</v>
      </c>
      <c r="G800" s="33">
        <f>IFERROR(VLOOKUP(A800,PlayingTime!$B$1:$Z$999,MATCH("Min",PlayingTime!$B$2:$Z$2,0),0),0)</f>
        <v>0</v>
      </c>
      <c r="H800" s="33">
        <f>IFERROR(VLOOKUP(B800,PlayingTime!$B$1:$Z$999,MATCH("Min",PlayingTime!$B$2:$Z$2,0),0),0)</f>
        <v>0</v>
      </c>
      <c r="I800" s="33">
        <f>IFERROR(VLOOKUP(C800,PlayingTime!$B$1:$Z$999,MATCH("Min",PlayingTime!$B$2:$Z$2,0),0),0)</f>
        <v>0</v>
      </c>
      <c r="J800" s="33">
        <f>IFERROR(VLOOKUP(D800,PlayingTime!$B$1:$Z$999,MATCH("Min",PlayingTime!$B$2:$Z$2,0),0),0)</f>
        <v>0</v>
      </c>
      <c r="K800" s="38">
        <f t="shared" si="48"/>
        <v>0</v>
      </c>
      <c r="L800" s="32">
        <f>IFERROR(VLOOKUP(A800,PlayerStats!$B$1:$Z$999,MATCH("xG",PlayerStats!$B$2:$Z$2,0),0),0)</f>
        <v>0</v>
      </c>
      <c r="M800" s="32">
        <f>IFERROR(VLOOKUP(B800,PlayerStats!$B$1:$Z$999,MATCH("xG",PlayerStats!$B$2:$Z$2,0),0),0)</f>
        <v>0</v>
      </c>
      <c r="N800" s="32">
        <f>IFERROR(VLOOKUP(C800,PlayerStats!$B$1:$Z$999,MATCH("xG",PlayerStats!$B$2:$Z$2,0),0),0)</f>
        <v>0</v>
      </c>
      <c r="O800" s="32">
        <f>IFERROR(VLOOKUP(D800,PlayerStats!$B$1:$Z$999,MATCH("xG",PlayerStats!$B$2:$Z$2,0),0),0)</f>
        <v>0</v>
      </c>
      <c r="P800" s="40">
        <f t="shared" si="49"/>
        <v>0</v>
      </c>
      <c r="Q800" s="32">
        <f>IFERROR(VLOOKUP(A800,PlayerStats!$B$1:$Z$999,MATCH("xAG",PlayerStats!$B$2:$Z$2,0),0),0)</f>
        <v>0</v>
      </c>
      <c r="R800" s="32">
        <f>IFERROR(VLOOKUP(B800,PlayerStats!$B$1:$Z$999,MATCH("xAG",PlayerStats!$B$2:$Z$2,0),0),0)</f>
        <v>0</v>
      </c>
      <c r="S800" s="32">
        <f>IFERROR(VLOOKUP(C800,PlayerStats!$B$1:$Z$999,MATCH("xAG",PlayerStats!$B$2:$Z$2,0),0),0)</f>
        <v>0</v>
      </c>
      <c r="T800" s="32">
        <f>IFERROR(VLOOKUP(D800,PlayerStats!$B$1:$Z$999,MATCH("xAG",PlayerStats!$B$2:$Z$2,0),0),0)</f>
        <v>0</v>
      </c>
      <c r="U800" s="40">
        <f t="shared" si="50"/>
        <v>0</v>
      </c>
      <c r="V800" s="42">
        <f t="shared" si="51"/>
        <v>0</v>
      </c>
      <c r="X800" s="43" t="str">
        <f>API!M800&amp;" "&amp;API!V800</f>
        <v xml:space="preserve"> </v>
      </c>
      <c r="Y800" s="43">
        <f>API!AC800</f>
        <v>0</v>
      </c>
    </row>
    <row r="801" spans="1:25">
      <c r="A801" s="32" t="str">
        <f>IF([1]FINAL!A801=0,"",[1]FINAL!A801)</f>
        <v>Francisco Jorge Tomás Oliveira</v>
      </c>
      <c r="B801" s="32" t="str">
        <f>IF([1]FINAL!B801=0,"",[1]FINAL!B801)</f>
        <v>Chiquinho</v>
      </c>
      <c r="C801" s="32" t="str">
        <f>IF([1]FINAL!C801=0,"",[1]FINAL!C801)</f>
        <v/>
      </c>
      <c r="D801" s="32" t="str">
        <f>IF([1]FINAL!D801=0,"",[1]FINAL!D801)</f>
        <v/>
      </c>
      <c r="E801" s="43" t="str">
        <f>[1]FINAL!M801</f>
        <v>WOL</v>
      </c>
      <c r="F801" s="44">
        <f>IFERROR(VLOOKUP($E801,Table2!$B$1:$C$21,MATCH("MP",Table2!$B$1:$C$1,0),0),"")</f>
        <v>1</v>
      </c>
      <c r="G801" s="33">
        <f>IFERROR(VLOOKUP(A801,PlayingTime!$B$1:$Z$999,MATCH("Min",PlayingTime!$B$2:$Z$2,0),0),0)</f>
        <v>0</v>
      </c>
      <c r="H801" s="33">
        <f>IFERROR(VLOOKUP(B801,PlayingTime!$B$1:$Z$999,MATCH("Min",PlayingTime!$B$2:$Z$2,0),0),0)</f>
        <v>0</v>
      </c>
      <c r="I801" s="33">
        <f>IFERROR(VLOOKUP(C801,PlayingTime!$B$1:$Z$999,MATCH("Min",PlayingTime!$B$2:$Z$2,0),0),0)</f>
        <v>0</v>
      </c>
      <c r="J801" s="33">
        <f>IFERROR(VLOOKUP(D801,PlayingTime!$B$1:$Z$999,MATCH("Min",PlayingTime!$B$2:$Z$2,0),0),0)</f>
        <v>0</v>
      </c>
      <c r="K801" s="38">
        <f t="shared" si="48"/>
        <v>0</v>
      </c>
      <c r="L801" s="32">
        <f>IFERROR(VLOOKUP(A801,PlayerStats!$B$1:$Z$999,MATCH("xG",PlayerStats!$B$2:$Z$2,0),0),0)</f>
        <v>0</v>
      </c>
      <c r="M801" s="32">
        <f>IFERROR(VLOOKUP(B801,PlayerStats!$B$1:$Z$999,MATCH("xG",PlayerStats!$B$2:$Z$2,0),0),0)</f>
        <v>0</v>
      </c>
      <c r="N801" s="32">
        <f>IFERROR(VLOOKUP(C801,PlayerStats!$B$1:$Z$999,MATCH("xG",PlayerStats!$B$2:$Z$2,0),0),0)</f>
        <v>0</v>
      </c>
      <c r="O801" s="32">
        <f>IFERROR(VLOOKUP(D801,PlayerStats!$B$1:$Z$999,MATCH("xG",PlayerStats!$B$2:$Z$2,0),0),0)</f>
        <v>0</v>
      </c>
      <c r="P801" s="40">
        <f t="shared" si="49"/>
        <v>0</v>
      </c>
      <c r="Q801" s="32">
        <f>IFERROR(VLOOKUP(A801,PlayerStats!$B$1:$Z$999,MATCH("xAG",PlayerStats!$B$2:$Z$2,0),0),0)</f>
        <v>0</v>
      </c>
      <c r="R801" s="32">
        <f>IFERROR(VLOOKUP(B801,PlayerStats!$B$1:$Z$999,MATCH("xAG",PlayerStats!$B$2:$Z$2,0),0),0)</f>
        <v>0</v>
      </c>
      <c r="S801" s="32">
        <f>IFERROR(VLOOKUP(C801,PlayerStats!$B$1:$Z$999,MATCH("xAG",PlayerStats!$B$2:$Z$2,0),0),0)</f>
        <v>0</v>
      </c>
      <c r="T801" s="32">
        <f>IFERROR(VLOOKUP(D801,PlayerStats!$B$1:$Z$999,MATCH("xAG",PlayerStats!$B$2:$Z$2,0),0),0)</f>
        <v>0</v>
      </c>
      <c r="U801" s="40">
        <f t="shared" si="50"/>
        <v>0</v>
      </c>
      <c r="V801" s="42">
        <f t="shared" si="51"/>
        <v>0</v>
      </c>
      <c r="X801" s="43" t="str">
        <f>API!M801&amp;" "&amp;API!V801</f>
        <v xml:space="preserve"> </v>
      </c>
      <c r="Y801" s="43">
        <f>API!AC801</f>
        <v>0</v>
      </c>
    </row>
    <row r="802" spans="1:25">
      <c r="A802" s="32" t="str">
        <f>IF([1]FINAL!A802=0,"",[1]FINAL!A802)</f>
        <v>Matija Šarkić</v>
      </c>
      <c r="B802" s="32" t="str">
        <f>IF([1]FINAL!B802=0,"",[1]FINAL!B802)</f>
        <v>Šarkić</v>
      </c>
      <c r="C802" s="32" t="str">
        <f>IF([1]FINAL!C802=0,"",[1]FINAL!C802)</f>
        <v>Sarkic</v>
      </c>
      <c r="D802" s="32" t="str">
        <f>IF([1]FINAL!D802=0,"",[1]FINAL!D802)</f>
        <v/>
      </c>
      <c r="E802" s="43" t="str">
        <f>[1]FINAL!M802</f>
        <v>WOL</v>
      </c>
      <c r="F802" s="44">
        <f>IFERROR(VLOOKUP($E802,Table2!$B$1:$C$21,MATCH("MP",Table2!$B$1:$C$1,0),0),"")</f>
        <v>1</v>
      </c>
      <c r="G802" s="33">
        <f>IFERROR(VLOOKUP(A802,PlayingTime!$B$1:$Z$999,MATCH("Min",PlayingTime!$B$2:$Z$2,0),0),0)</f>
        <v>0</v>
      </c>
      <c r="H802" s="33">
        <f>IFERROR(VLOOKUP(B802,PlayingTime!$B$1:$Z$999,MATCH("Min",PlayingTime!$B$2:$Z$2,0),0),0)</f>
        <v>0</v>
      </c>
      <c r="I802" s="33">
        <f>IFERROR(VLOOKUP(C802,PlayingTime!$B$1:$Z$999,MATCH("Min",PlayingTime!$B$2:$Z$2,0),0),0)</f>
        <v>0</v>
      </c>
      <c r="J802" s="33">
        <f>IFERROR(VLOOKUP(D802,PlayingTime!$B$1:$Z$999,MATCH("Min",PlayingTime!$B$2:$Z$2,0),0),0)</f>
        <v>0</v>
      </c>
      <c r="K802" s="38">
        <f t="shared" si="48"/>
        <v>0</v>
      </c>
      <c r="L802" s="32">
        <f>IFERROR(VLOOKUP(A802,PlayerStats!$B$1:$Z$999,MATCH("xG",PlayerStats!$B$2:$Z$2,0),0),0)</f>
        <v>0</v>
      </c>
      <c r="M802" s="32">
        <f>IFERROR(VLOOKUP(B802,PlayerStats!$B$1:$Z$999,MATCH("xG",PlayerStats!$B$2:$Z$2,0),0),0)</f>
        <v>0</v>
      </c>
      <c r="N802" s="32">
        <f>IFERROR(VLOOKUP(C802,PlayerStats!$B$1:$Z$999,MATCH("xG",PlayerStats!$B$2:$Z$2,0),0),0)</f>
        <v>0</v>
      </c>
      <c r="O802" s="32">
        <f>IFERROR(VLOOKUP(D802,PlayerStats!$B$1:$Z$999,MATCH("xG",PlayerStats!$B$2:$Z$2,0),0),0)</f>
        <v>0</v>
      </c>
      <c r="P802" s="40">
        <f t="shared" si="49"/>
        <v>0</v>
      </c>
      <c r="Q802" s="32">
        <f>IFERROR(VLOOKUP(A802,PlayerStats!$B$1:$Z$999,MATCH("xAG",PlayerStats!$B$2:$Z$2,0),0),0)</f>
        <v>0</v>
      </c>
      <c r="R802" s="32">
        <f>IFERROR(VLOOKUP(B802,PlayerStats!$B$1:$Z$999,MATCH("xAG",PlayerStats!$B$2:$Z$2,0),0),0)</f>
        <v>0</v>
      </c>
      <c r="S802" s="32">
        <f>IFERROR(VLOOKUP(C802,PlayerStats!$B$1:$Z$999,MATCH("xAG",PlayerStats!$B$2:$Z$2,0),0),0)</f>
        <v>0</v>
      </c>
      <c r="T802" s="32">
        <f>IFERROR(VLOOKUP(D802,PlayerStats!$B$1:$Z$999,MATCH("xAG",PlayerStats!$B$2:$Z$2,0),0),0)</f>
        <v>0</v>
      </c>
      <c r="U802" s="40">
        <f t="shared" si="50"/>
        <v>0</v>
      </c>
      <c r="V802" s="42">
        <f t="shared" si="51"/>
        <v>0</v>
      </c>
      <c r="X802" s="43" t="str">
        <f>API!M802&amp;" "&amp;API!V802</f>
        <v xml:space="preserve"> </v>
      </c>
      <c r="Y802" s="43">
        <f>API!AC802</f>
        <v>0</v>
      </c>
    </row>
    <row r="803" spans="1:25">
      <c r="A803" s="32" t="str">
        <f>IF([1]FINAL!A803=0,"",[1]FINAL!A803)</f>
        <v/>
      </c>
      <c r="B803" s="32" t="str">
        <f>IF([1]FINAL!B803=0,"",[1]FINAL!B803)</f>
        <v/>
      </c>
      <c r="C803" s="32" t="str">
        <f>IF([1]FINAL!C803=0,"",[1]FINAL!C803)</f>
        <v/>
      </c>
      <c r="D803" s="32" t="str">
        <f>IF([1]FINAL!D803=0,"",[1]FINAL!D803)</f>
        <v/>
      </c>
      <c r="E803" s="43">
        <f>[1]FINAL!M803</f>
        <v>0</v>
      </c>
      <c r="F803" s="44" t="str">
        <f>IFERROR(VLOOKUP($E803,Table2!$B$1:$C$21,MATCH("MP",Table2!$B$1:$C$1,0),0),"")</f>
        <v/>
      </c>
      <c r="G803" s="33">
        <f>IFERROR(VLOOKUP(A803,PlayingTime!$B$1:$Z$999,MATCH("Min",PlayingTime!$B$2:$Z$2,0),0),0)</f>
        <v>0</v>
      </c>
      <c r="H803" s="33">
        <f>IFERROR(VLOOKUP(B803,PlayingTime!$B$1:$Z$999,MATCH("Min",PlayingTime!$B$2:$Z$2,0),0),0)</f>
        <v>0</v>
      </c>
      <c r="I803" s="33">
        <f>IFERROR(VLOOKUP(C803,PlayingTime!$B$1:$Z$999,MATCH("Min",PlayingTime!$B$2:$Z$2,0),0),0)</f>
        <v>0</v>
      </c>
      <c r="J803" s="33">
        <f>IFERROR(VLOOKUP(D803,PlayingTime!$B$1:$Z$999,MATCH("Min",PlayingTime!$B$2:$Z$2,0),0),0)</f>
        <v>0</v>
      </c>
      <c r="K803" s="38">
        <f t="shared" si="48"/>
        <v>0</v>
      </c>
      <c r="L803" s="32">
        <f>IFERROR(VLOOKUP(A803,PlayerStats!$B$1:$Z$999,MATCH("xG",PlayerStats!$B$2:$Z$2,0),0),0)</f>
        <v>0</v>
      </c>
      <c r="M803" s="32">
        <f>IFERROR(VLOOKUP(B803,PlayerStats!$B$1:$Z$999,MATCH("xG",PlayerStats!$B$2:$Z$2,0),0),0)</f>
        <v>0</v>
      </c>
      <c r="N803" s="32">
        <f>IFERROR(VLOOKUP(C803,PlayerStats!$B$1:$Z$999,MATCH("xG",PlayerStats!$B$2:$Z$2,0),0),0)</f>
        <v>0</v>
      </c>
      <c r="O803" s="32">
        <f>IFERROR(VLOOKUP(D803,PlayerStats!$B$1:$Z$999,MATCH("xG",PlayerStats!$B$2:$Z$2,0),0),0)</f>
        <v>0</v>
      </c>
      <c r="P803" s="40">
        <f t="shared" si="49"/>
        <v>0</v>
      </c>
      <c r="Q803" s="32">
        <f>IFERROR(VLOOKUP(A803,PlayerStats!$B$1:$Z$999,MATCH("xAG",PlayerStats!$B$2:$Z$2,0),0),0)</f>
        <v>0</v>
      </c>
      <c r="R803" s="32">
        <f>IFERROR(VLOOKUP(B803,PlayerStats!$B$1:$Z$999,MATCH("xAG",PlayerStats!$B$2:$Z$2,0),0),0)</f>
        <v>0</v>
      </c>
      <c r="S803" s="32">
        <f>IFERROR(VLOOKUP(C803,PlayerStats!$B$1:$Z$999,MATCH("xAG",PlayerStats!$B$2:$Z$2,0),0),0)</f>
        <v>0</v>
      </c>
      <c r="T803" s="32">
        <f>IFERROR(VLOOKUP(D803,PlayerStats!$B$1:$Z$999,MATCH("xAG",PlayerStats!$B$2:$Z$2,0),0),0)</f>
        <v>0</v>
      </c>
      <c r="U803" s="40">
        <f t="shared" si="50"/>
        <v>0</v>
      </c>
      <c r="V803" s="42" t="str">
        <f t="shared" si="51"/>
        <v/>
      </c>
      <c r="X803" s="43" t="str">
        <f>API!M803&amp;" "&amp;API!V803</f>
        <v xml:space="preserve"> </v>
      </c>
      <c r="Y803" s="43">
        <f>API!AC803</f>
        <v>0</v>
      </c>
    </row>
    <row r="804" spans="1:25">
      <c r="A804" s="32" t="str">
        <f>IF([1]FINAL!A804=0,"",[1]FINAL!A804)</f>
        <v/>
      </c>
      <c r="B804" s="32" t="str">
        <f>IF([1]FINAL!B804=0,"",[1]FINAL!B804)</f>
        <v/>
      </c>
      <c r="C804" s="32" t="str">
        <f>IF([1]FINAL!C804=0,"",[1]FINAL!C804)</f>
        <v/>
      </c>
      <c r="D804" s="32" t="str">
        <f>IF([1]FINAL!D804=0,"",[1]FINAL!D804)</f>
        <v/>
      </c>
      <c r="E804" s="43">
        <f>[1]FINAL!M804</f>
        <v>0</v>
      </c>
      <c r="F804" s="44" t="str">
        <f>IFERROR(VLOOKUP($E804,Table2!$B$1:$C$21,MATCH("MP",Table2!$B$1:$C$1,0),0),"")</f>
        <v/>
      </c>
      <c r="G804" s="33">
        <f>IFERROR(VLOOKUP(A804,PlayingTime!$B$1:$Z$999,MATCH("Min",PlayingTime!$B$2:$Z$2,0),0),0)</f>
        <v>0</v>
      </c>
      <c r="H804" s="33">
        <f>IFERROR(VLOOKUP(B804,PlayingTime!$B$1:$Z$999,MATCH("Min",PlayingTime!$B$2:$Z$2,0),0),0)</f>
        <v>0</v>
      </c>
      <c r="I804" s="33">
        <f>IFERROR(VLOOKUP(C804,PlayingTime!$B$1:$Z$999,MATCH("Min",PlayingTime!$B$2:$Z$2,0),0),0)</f>
        <v>0</v>
      </c>
      <c r="J804" s="33">
        <f>IFERROR(VLOOKUP(D804,PlayingTime!$B$1:$Z$999,MATCH("Min",PlayingTime!$B$2:$Z$2,0),0),0)</f>
        <v>0</v>
      </c>
      <c r="K804" s="38">
        <f t="shared" si="48"/>
        <v>0</v>
      </c>
      <c r="L804" s="32">
        <f>IFERROR(VLOOKUP(A804,PlayerStats!$B$1:$Z$999,MATCH("xG",PlayerStats!$B$2:$Z$2,0),0),0)</f>
        <v>0</v>
      </c>
      <c r="M804" s="32">
        <f>IFERROR(VLOOKUP(B804,PlayerStats!$B$1:$Z$999,MATCH("xG",PlayerStats!$B$2:$Z$2,0),0),0)</f>
        <v>0</v>
      </c>
      <c r="N804" s="32">
        <f>IFERROR(VLOOKUP(C804,PlayerStats!$B$1:$Z$999,MATCH("xG",PlayerStats!$B$2:$Z$2,0),0),0)</f>
        <v>0</v>
      </c>
      <c r="O804" s="32">
        <f>IFERROR(VLOOKUP(D804,PlayerStats!$B$1:$Z$999,MATCH("xG",PlayerStats!$B$2:$Z$2,0),0),0)</f>
        <v>0</v>
      </c>
      <c r="P804" s="40">
        <f t="shared" si="49"/>
        <v>0</v>
      </c>
      <c r="Q804" s="32">
        <f>IFERROR(VLOOKUP(A804,PlayerStats!$B$1:$Z$999,MATCH("xAG",PlayerStats!$B$2:$Z$2,0),0),0)</f>
        <v>0</v>
      </c>
      <c r="R804" s="32">
        <f>IFERROR(VLOOKUP(B804,PlayerStats!$B$1:$Z$999,MATCH("xAG",PlayerStats!$B$2:$Z$2,0),0),0)</f>
        <v>0</v>
      </c>
      <c r="S804" s="32">
        <f>IFERROR(VLOOKUP(C804,PlayerStats!$B$1:$Z$999,MATCH("xAG",PlayerStats!$B$2:$Z$2,0),0),0)</f>
        <v>0</v>
      </c>
      <c r="T804" s="32">
        <f>IFERROR(VLOOKUP(D804,PlayerStats!$B$1:$Z$999,MATCH("xAG",PlayerStats!$B$2:$Z$2,0),0),0)</f>
        <v>0</v>
      </c>
      <c r="U804" s="40">
        <f t="shared" si="50"/>
        <v>0</v>
      </c>
      <c r="V804" s="42" t="str">
        <f t="shared" si="51"/>
        <v/>
      </c>
      <c r="X804" s="43" t="str">
        <f>API!M804&amp;" "&amp;API!V804</f>
        <v xml:space="preserve"> </v>
      </c>
      <c r="Y804" s="43">
        <f>API!AC804</f>
        <v>0</v>
      </c>
    </row>
    <row r="805" spans="1:25">
      <c r="A805" s="32" t="str">
        <f>IF([1]FINAL!A805=0,"",[1]FINAL!A805)</f>
        <v/>
      </c>
      <c r="B805" s="32" t="str">
        <f>IF([1]FINAL!B805=0,"",[1]FINAL!B805)</f>
        <v/>
      </c>
      <c r="C805" s="32" t="str">
        <f>IF([1]FINAL!C805=0,"",[1]FINAL!C805)</f>
        <v/>
      </c>
      <c r="D805" s="32" t="str">
        <f>IF([1]FINAL!D805=0,"",[1]FINAL!D805)</f>
        <v/>
      </c>
      <c r="E805" s="43">
        <f>[1]FINAL!M805</f>
        <v>0</v>
      </c>
      <c r="F805" s="44" t="str">
        <f>IFERROR(VLOOKUP($E805,Table2!$B$1:$C$21,MATCH("MP",Table2!$B$1:$C$1,0),0),"")</f>
        <v/>
      </c>
      <c r="G805" s="33">
        <f>IFERROR(VLOOKUP(A805,PlayingTime!$B$1:$Z$999,MATCH("Min",PlayingTime!$B$2:$Z$2,0),0),0)</f>
        <v>0</v>
      </c>
      <c r="H805" s="33">
        <f>IFERROR(VLOOKUP(B805,PlayingTime!$B$1:$Z$999,MATCH("Min",PlayingTime!$B$2:$Z$2,0),0),0)</f>
        <v>0</v>
      </c>
      <c r="I805" s="33">
        <f>IFERROR(VLOOKUP(C805,PlayingTime!$B$1:$Z$999,MATCH("Min",PlayingTime!$B$2:$Z$2,0),0),0)</f>
        <v>0</v>
      </c>
      <c r="J805" s="33">
        <f>IFERROR(VLOOKUP(D805,PlayingTime!$B$1:$Z$999,MATCH("Min",PlayingTime!$B$2:$Z$2,0),0),0)</f>
        <v>0</v>
      </c>
      <c r="K805" s="38">
        <f t="shared" si="48"/>
        <v>0</v>
      </c>
      <c r="L805" s="32">
        <f>IFERROR(VLOOKUP(A805,PlayerStats!$B$1:$Z$999,MATCH("xG",PlayerStats!$B$2:$Z$2,0),0),0)</f>
        <v>0</v>
      </c>
      <c r="M805" s="32">
        <f>IFERROR(VLOOKUP(B805,PlayerStats!$B$1:$Z$999,MATCH("xG",PlayerStats!$B$2:$Z$2,0),0),0)</f>
        <v>0</v>
      </c>
      <c r="N805" s="32">
        <f>IFERROR(VLOOKUP(C805,PlayerStats!$B$1:$Z$999,MATCH("xG",PlayerStats!$B$2:$Z$2,0),0),0)</f>
        <v>0</v>
      </c>
      <c r="O805" s="32">
        <f>IFERROR(VLOOKUP(D805,PlayerStats!$B$1:$Z$999,MATCH("xG",PlayerStats!$B$2:$Z$2,0),0),0)</f>
        <v>0</v>
      </c>
      <c r="P805" s="40">
        <f t="shared" si="49"/>
        <v>0</v>
      </c>
      <c r="Q805" s="32">
        <f>IFERROR(VLOOKUP(A805,PlayerStats!$B$1:$Z$999,MATCH("xAG",PlayerStats!$B$2:$Z$2,0),0),0)</f>
        <v>0</v>
      </c>
      <c r="R805" s="32">
        <f>IFERROR(VLOOKUP(B805,PlayerStats!$B$1:$Z$999,MATCH("xAG",PlayerStats!$B$2:$Z$2,0),0),0)</f>
        <v>0</v>
      </c>
      <c r="S805" s="32">
        <f>IFERROR(VLOOKUP(C805,PlayerStats!$B$1:$Z$999,MATCH("xAG",PlayerStats!$B$2:$Z$2,0),0),0)</f>
        <v>0</v>
      </c>
      <c r="T805" s="32">
        <f>IFERROR(VLOOKUP(D805,PlayerStats!$B$1:$Z$999,MATCH("xAG",PlayerStats!$B$2:$Z$2,0),0),0)</f>
        <v>0</v>
      </c>
      <c r="U805" s="40">
        <f t="shared" si="50"/>
        <v>0</v>
      </c>
      <c r="V805" s="42" t="str">
        <f t="shared" si="51"/>
        <v/>
      </c>
      <c r="X805" s="43" t="str">
        <f>API!M805&amp;" "&amp;API!V805</f>
        <v xml:space="preserve"> </v>
      </c>
      <c r="Y805" s="43">
        <f>API!AC805</f>
        <v>0</v>
      </c>
    </row>
    <row r="806" spans="1:25">
      <c r="A806" s="32" t="str">
        <f>IF([1]FINAL!A806=0,"",[1]FINAL!A806)</f>
        <v/>
      </c>
      <c r="B806" s="32" t="str">
        <f>IF([1]FINAL!B806=0,"",[1]FINAL!B806)</f>
        <v/>
      </c>
      <c r="C806" s="32" t="str">
        <f>IF([1]FINAL!C806=0,"",[1]FINAL!C806)</f>
        <v/>
      </c>
      <c r="D806" s="32" t="str">
        <f>IF([1]FINAL!D806=0,"",[1]FINAL!D806)</f>
        <v/>
      </c>
      <c r="E806" s="43">
        <f>[1]FINAL!M806</f>
        <v>0</v>
      </c>
      <c r="F806" s="44" t="str">
        <f>IFERROR(VLOOKUP($E806,Table2!$B$1:$C$21,MATCH("MP",Table2!$B$1:$C$1,0),0),"")</f>
        <v/>
      </c>
      <c r="G806" s="33">
        <f>IFERROR(VLOOKUP(A806,PlayingTime!$B$1:$Z$999,MATCH("Min",PlayingTime!$B$2:$Z$2,0),0),0)</f>
        <v>0</v>
      </c>
      <c r="H806" s="33">
        <f>IFERROR(VLOOKUP(B806,PlayingTime!$B$1:$Z$999,MATCH("Min",PlayingTime!$B$2:$Z$2,0),0),0)</f>
        <v>0</v>
      </c>
      <c r="I806" s="33">
        <f>IFERROR(VLOOKUP(C806,PlayingTime!$B$1:$Z$999,MATCH("Min",PlayingTime!$B$2:$Z$2,0),0),0)</f>
        <v>0</v>
      </c>
      <c r="J806" s="33">
        <f>IFERROR(VLOOKUP(D806,PlayingTime!$B$1:$Z$999,MATCH("Min",PlayingTime!$B$2:$Z$2,0),0),0)</f>
        <v>0</v>
      </c>
      <c r="K806" s="38">
        <f t="shared" si="48"/>
        <v>0</v>
      </c>
      <c r="L806" s="32">
        <f>IFERROR(VLOOKUP(A806,PlayerStats!$B$1:$Z$999,MATCH("xG",PlayerStats!$B$2:$Z$2,0),0),0)</f>
        <v>0</v>
      </c>
      <c r="M806" s="32">
        <f>IFERROR(VLOOKUP(B806,PlayerStats!$B$1:$Z$999,MATCH("xG",PlayerStats!$B$2:$Z$2,0),0),0)</f>
        <v>0</v>
      </c>
      <c r="N806" s="32">
        <f>IFERROR(VLOOKUP(C806,PlayerStats!$B$1:$Z$999,MATCH("xG",PlayerStats!$B$2:$Z$2,0),0),0)</f>
        <v>0</v>
      </c>
      <c r="O806" s="32">
        <f>IFERROR(VLOOKUP(D806,PlayerStats!$B$1:$Z$999,MATCH("xG",PlayerStats!$B$2:$Z$2,0),0),0)</f>
        <v>0</v>
      </c>
      <c r="P806" s="40">
        <f t="shared" si="49"/>
        <v>0</v>
      </c>
      <c r="Q806" s="32">
        <f>IFERROR(VLOOKUP(A806,PlayerStats!$B$1:$Z$999,MATCH("xAG",PlayerStats!$B$2:$Z$2,0),0),0)</f>
        <v>0</v>
      </c>
      <c r="R806" s="32">
        <f>IFERROR(VLOOKUP(B806,PlayerStats!$B$1:$Z$999,MATCH("xAG",PlayerStats!$B$2:$Z$2,0),0),0)</f>
        <v>0</v>
      </c>
      <c r="S806" s="32">
        <f>IFERROR(VLOOKUP(C806,PlayerStats!$B$1:$Z$999,MATCH("xAG",PlayerStats!$B$2:$Z$2,0),0),0)</f>
        <v>0</v>
      </c>
      <c r="T806" s="32">
        <f>IFERROR(VLOOKUP(D806,PlayerStats!$B$1:$Z$999,MATCH("xAG",PlayerStats!$B$2:$Z$2,0),0),0)</f>
        <v>0</v>
      </c>
      <c r="U806" s="40">
        <f t="shared" si="50"/>
        <v>0</v>
      </c>
      <c r="V806" s="42" t="str">
        <f t="shared" si="51"/>
        <v/>
      </c>
      <c r="X806" s="43" t="str">
        <f>API!M806&amp;" "&amp;API!V806</f>
        <v xml:space="preserve"> </v>
      </c>
      <c r="Y806" s="43">
        <f>API!AC806</f>
        <v>0</v>
      </c>
    </row>
    <row r="807" spans="1:25">
      <c r="A807" s="32" t="str">
        <f>IF([1]FINAL!A807=0,"",[1]FINAL!A807)</f>
        <v/>
      </c>
      <c r="B807" s="32" t="str">
        <f>IF([1]FINAL!B807=0,"",[1]FINAL!B807)</f>
        <v/>
      </c>
      <c r="C807" s="32" t="str">
        <f>IF([1]FINAL!C807=0,"",[1]FINAL!C807)</f>
        <v/>
      </c>
      <c r="D807" s="32" t="str">
        <f>IF([1]FINAL!D807=0,"",[1]FINAL!D807)</f>
        <v/>
      </c>
      <c r="E807" s="43">
        <f>[1]FINAL!M807</f>
        <v>0</v>
      </c>
      <c r="F807" s="44" t="str">
        <f>IFERROR(VLOOKUP($E807,Table2!$B$1:$C$21,MATCH("MP",Table2!$B$1:$C$1,0),0),"")</f>
        <v/>
      </c>
      <c r="G807" s="33">
        <f>IFERROR(VLOOKUP(A807,PlayingTime!$B$1:$Z$999,MATCH("Min",PlayingTime!$B$2:$Z$2,0),0),0)</f>
        <v>0</v>
      </c>
      <c r="H807" s="33">
        <f>IFERROR(VLOOKUP(B807,PlayingTime!$B$1:$Z$999,MATCH("Min",PlayingTime!$B$2:$Z$2,0),0),0)</f>
        <v>0</v>
      </c>
      <c r="I807" s="33">
        <f>IFERROR(VLOOKUP(C807,PlayingTime!$B$1:$Z$999,MATCH("Min",PlayingTime!$B$2:$Z$2,0),0),0)</f>
        <v>0</v>
      </c>
      <c r="J807" s="33">
        <f>IFERROR(VLOOKUP(D807,PlayingTime!$B$1:$Z$999,MATCH("Min",PlayingTime!$B$2:$Z$2,0),0),0)</f>
        <v>0</v>
      </c>
      <c r="K807" s="38">
        <f t="shared" si="48"/>
        <v>0</v>
      </c>
      <c r="L807" s="32">
        <f>IFERROR(VLOOKUP(A807,PlayerStats!$B$1:$Z$999,MATCH("xG",PlayerStats!$B$2:$Z$2,0),0),0)</f>
        <v>0</v>
      </c>
      <c r="M807" s="32">
        <f>IFERROR(VLOOKUP(B807,PlayerStats!$B$1:$Z$999,MATCH("xG",PlayerStats!$B$2:$Z$2,0),0),0)</f>
        <v>0</v>
      </c>
      <c r="N807" s="32">
        <f>IFERROR(VLOOKUP(C807,PlayerStats!$B$1:$Z$999,MATCH("xG",PlayerStats!$B$2:$Z$2,0),0),0)</f>
        <v>0</v>
      </c>
      <c r="O807" s="32">
        <f>IFERROR(VLOOKUP(D807,PlayerStats!$B$1:$Z$999,MATCH("xG",PlayerStats!$B$2:$Z$2,0),0),0)</f>
        <v>0</v>
      </c>
      <c r="P807" s="40">
        <f t="shared" si="49"/>
        <v>0</v>
      </c>
      <c r="Q807" s="32">
        <f>IFERROR(VLOOKUP(A807,PlayerStats!$B$1:$Z$999,MATCH("xAG",PlayerStats!$B$2:$Z$2,0),0),0)</f>
        <v>0</v>
      </c>
      <c r="R807" s="32">
        <f>IFERROR(VLOOKUP(B807,PlayerStats!$B$1:$Z$999,MATCH("xAG",PlayerStats!$B$2:$Z$2,0),0),0)</f>
        <v>0</v>
      </c>
      <c r="S807" s="32">
        <f>IFERROR(VLOOKUP(C807,PlayerStats!$B$1:$Z$999,MATCH("xAG",PlayerStats!$B$2:$Z$2,0),0),0)</f>
        <v>0</v>
      </c>
      <c r="T807" s="32">
        <f>IFERROR(VLOOKUP(D807,PlayerStats!$B$1:$Z$999,MATCH("xAG",PlayerStats!$B$2:$Z$2,0),0),0)</f>
        <v>0</v>
      </c>
      <c r="U807" s="40">
        <f t="shared" si="50"/>
        <v>0</v>
      </c>
      <c r="V807" s="42" t="str">
        <f t="shared" si="51"/>
        <v/>
      </c>
      <c r="X807" s="43" t="str">
        <f>API!M807&amp;" "&amp;API!V807</f>
        <v xml:space="preserve"> </v>
      </c>
      <c r="Y807" s="43">
        <f>API!AC807</f>
        <v>0</v>
      </c>
    </row>
    <row r="808" spans="1:25">
      <c r="A808" s="32" t="str">
        <f>IF([1]FINAL!A808=0,"",[1]FINAL!A808)</f>
        <v/>
      </c>
      <c r="B808" s="32" t="str">
        <f>IF([1]FINAL!B808=0,"",[1]FINAL!B808)</f>
        <v/>
      </c>
      <c r="C808" s="32" t="str">
        <f>IF([1]FINAL!C808=0,"",[1]FINAL!C808)</f>
        <v/>
      </c>
      <c r="D808" s="32" t="str">
        <f>IF([1]FINAL!D808=0,"",[1]FINAL!D808)</f>
        <v/>
      </c>
      <c r="E808" s="43">
        <f>[1]FINAL!M808</f>
        <v>0</v>
      </c>
      <c r="F808" s="44" t="str">
        <f>IFERROR(VLOOKUP($E808,Table2!$B$1:$C$21,MATCH("MP",Table2!$B$1:$C$1,0),0),"")</f>
        <v/>
      </c>
      <c r="G808" s="33">
        <f>IFERROR(VLOOKUP(A808,PlayingTime!$B$1:$Z$999,MATCH("Min",PlayingTime!$B$2:$Z$2,0),0),0)</f>
        <v>0</v>
      </c>
      <c r="H808" s="33">
        <f>IFERROR(VLOOKUP(B808,PlayingTime!$B$1:$Z$999,MATCH("Min",PlayingTime!$B$2:$Z$2,0),0),0)</f>
        <v>0</v>
      </c>
      <c r="I808" s="33">
        <f>IFERROR(VLOOKUP(C808,PlayingTime!$B$1:$Z$999,MATCH("Min",PlayingTime!$B$2:$Z$2,0),0),0)</f>
        <v>0</v>
      </c>
      <c r="J808" s="33">
        <f>IFERROR(VLOOKUP(D808,PlayingTime!$B$1:$Z$999,MATCH("Min",PlayingTime!$B$2:$Z$2,0),0),0)</f>
        <v>0</v>
      </c>
      <c r="K808" s="38">
        <f t="shared" si="48"/>
        <v>0</v>
      </c>
      <c r="L808" s="32">
        <f>IFERROR(VLOOKUP(A808,PlayerStats!$B$1:$Z$999,MATCH("xG",PlayerStats!$B$2:$Z$2,0),0),0)</f>
        <v>0</v>
      </c>
      <c r="M808" s="32">
        <f>IFERROR(VLOOKUP(B808,PlayerStats!$B$1:$Z$999,MATCH("xG",PlayerStats!$B$2:$Z$2,0),0),0)</f>
        <v>0</v>
      </c>
      <c r="N808" s="32">
        <f>IFERROR(VLOOKUP(C808,PlayerStats!$B$1:$Z$999,MATCH("xG",PlayerStats!$B$2:$Z$2,0),0),0)</f>
        <v>0</v>
      </c>
      <c r="O808" s="32">
        <f>IFERROR(VLOOKUP(D808,PlayerStats!$B$1:$Z$999,MATCH("xG",PlayerStats!$B$2:$Z$2,0),0),0)</f>
        <v>0</v>
      </c>
      <c r="P808" s="40">
        <f t="shared" si="49"/>
        <v>0</v>
      </c>
      <c r="Q808" s="32">
        <f>IFERROR(VLOOKUP(A808,PlayerStats!$B$1:$Z$999,MATCH("xAG",PlayerStats!$B$2:$Z$2,0),0),0)</f>
        <v>0</v>
      </c>
      <c r="R808" s="32">
        <f>IFERROR(VLOOKUP(B808,PlayerStats!$B$1:$Z$999,MATCH("xAG",PlayerStats!$B$2:$Z$2,0),0),0)</f>
        <v>0</v>
      </c>
      <c r="S808" s="32">
        <f>IFERROR(VLOOKUP(C808,PlayerStats!$B$1:$Z$999,MATCH("xAG",PlayerStats!$B$2:$Z$2,0),0),0)</f>
        <v>0</v>
      </c>
      <c r="T808" s="32">
        <f>IFERROR(VLOOKUP(D808,PlayerStats!$B$1:$Z$999,MATCH("xAG",PlayerStats!$B$2:$Z$2,0),0),0)</f>
        <v>0</v>
      </c>
      <c r="U808" s="40">
        <f t="shared" si="50"/>
        <v>0</v>
      </c>
      <c r="V808" s="42" t="str">
        <f t="shared" si="51"/>
        <v/>
      </c>
      <c r="X808" s="43" t="str">
        <f>API!M808&amp;" "&amp;API!V808</f>
        <v xml:space="preserve"> </v>
      </c>
      <c r="Y808" s="43">
        <f>API!AC808</f>
        <v>0</v>
      </c>
    </row>
    <row r="809" spans="1:25">
      <c r="A809" s="32" t="str">
        <f>IF([1]FINAL!A809=0,"",[1]FINAL!A809)</f>
        <v/>
      </c>
      <c r="B809" s="32" t="str">
        <f>IF([1]FINAL!B809=0,"",[1]FINAL!B809)</f>
        <v/>
      </c>
      <c r="C809" s="32" t="str">
        <f>IF([1]FINAL!C809=0,"",[1]FINAL!C809)</f>
        <v/>
      </c>
      <c r="D809" s="32" t="str">
        <f>IF([1]FINAL!D809=0,"",[1]FINAL!D809)</f>
        <v/>
      </c>
      <c r="E809" s="43">
        <f>[1]FINAL!M809</f>
        <v>0</v>
      </c>
      <c r="F809" s="44" t="str">
        <f>IFERROR(VLOOKUP($E809,Table2!$B$1:$C$21,MATCH("MP",Table2!$B$1:$C$1,0),0),"")</f>
        <v/>
      </c>
      <c r="G809" s="33">
        <f>IFERROR(VLOOKUP(A809,PlayingTime!$B$1:$Z$999,MATCH("Min",PlayingTime!$B$2:$Z$2,0),0),0)</f>
        <v>0</v>
      </c>
      <c r="H809" s="33">
        <f>IFERROR(VLOOKUP(B809,PlayingTime!$B$1:$Z$999,MATCH("Min",PlayingTime!$B$2:$Z$2,0),0),0)</f>
        <v>0</v>
      </c>
      <c r="I809" s="33">
        <f>IFERROR(VLOOKUP(C809,PlayingTime!$B$1:$Z$999,MATCH("Min",PlayingTime!$B$2:$Z$2,0),0),0)</f>
        <v>0</v>
      </c>
      <c r="J809" s="33">
        <f>IFERROR(VLOOKUP(D809,PlayingTime!$B$1:$Z$999,MATCH("Min",PlayingTime!$B$2:$Z$2,0),0),0)</f>
        <v>0</v>
      </c>
      <c r="K809" s="38">
        <f t="shared" si="48"/>
        <v>0</v>
      </c>
      <c r="L809" s="32">
        <f>IFERROR(VLOOKUP(A809,PlayerStats!$B$1:$Z$999,MATCH("xG",PlayerStats!$B$2:$Z$2,0),0),0)</f>
        <v>0</v>
      </c>
      <c r="M809" s="32">
        <f>IFERROR(VLOOKUP(B809,PlayerStats!$B$1:$Z$999,MATCH("xG",PlayerStats!$B$2:$Z$2,0),0),0)</f>
        <v>0</v>
      </c>
      <c r="N809" s="32">
        <f>IFERROR(VLOOKUP(C809,PlayerStats!$B$1:$Z$999,MATCH("xG",PlayerStats!$B$2:$Z$2,0),0),0)</f>
        <v>0</v>
      </c>
      <c r="O809" s="32">
        <f>IFERROR(VLOOKUP(D809,PlayerStats!$B$1:$Z$999,MATCH("xG",PlayerStats!$B$2:$Z$2,0),0),0)</f>
        <v>0</v>
      </c>
      <c r="P809" s="40">
        <f t="shared" si="49"/>
        <v>0</v>
      </c>
      <c r="Q809" s="32">
        <f>IFERROR(VLOOKUP(A809,PlayerStats!$B$1:$Z$999,MATCH("xAG",PlayerStats!$B$2:$Z$2,0),0),0)</f>
        <v>0</v>
      </c>
      <c r="R809" s="32">
        <f>IFERROR(VLOOKUP(B809,PlayerStats!$B$1:$Z$999,MATCH("xAG",PlayerStats!$B$2:$Z$2,0),0),0)</f>
        <v>0</v>
      </c>
      <c r="S809" s="32">
        <f>IFERROR(VLOOKUP(C809,PlayerStats!$B$1:$Z$999,MATCH("xAG",PlayerStats!$B$2:$Z$2,0),0),0)</f>
        <v>0</v>
      </c>
      <c r="T809" s="32">
        <f>IFERROR(VLOOKUP(D809,PlayerStats!$B$1:$Z$999,MATCH("xAG",PlayerStats!$B$2:$Z$2,0),0),0)</f>
        <v>0</v>
      </c>
      <c r="U809" s="40">
        <f t="shared" si="50"/>
        <v>0</v>
      </c>
      <c r="V809" s="42" t="str">
        <f t="shared" si="51"/>
        <v/>
      </c>
      <c r="X809" s="43" t="str">
        <f>API!M809&amp;" "&amp;API!V809</f>
        <v xml:space="preserve"> </v>
      </c>
      <c r="Y809" s="43">
        <f>API!AC809</f>
        <v>0</v>
      </c>
    </row>
    <row r="810" spans="1:25">
      <c r="A810" s="32" t="str">
        <f>IF([1]FINAL!A810=0,"",[1]FINAL!A810)</f>
        <v/>
      </c>
      <c r="B810" s="32" t="str">
        <f>IF([1]FINAL!B810=0,"",[1]FINAL!B810)</f>
        <v/>
      </c>
      <c r="C810" s="32" t="str">
        <f>IF([1]FINAL!C810=0,"",[1]FINAL!C810)</f>
        <v/>
      </c>
      <c r="D810" s="32" t="str">
        <f>IF([1]FINAL!D810=0,"",[1]FINAL!D810)</f>
        <v/>
      </c>
      <c r="E810" s="43">
        <f>[1]FINAL!M810</f>
        <v>0</v>
      </c>
      <c r="F810" s="44" t="str">
        <f>IFERROR(VLOOKUP($E810,Table2!$B$1:$C$21,MATCH("MP",Table2!$B$1:$C$1,0),0),"")</f>
        <v/>
      </c>
      <c r="G810" s="33">
        <f>IFERROR(VLOOKUP(A810,PlayingTime!$B$1:$Z$999,MATCH("Min",PlayingTime!$B$2:$Z$2,0),0),0)</f>
        <v>0</v>
      </c>
      <c r="H810" s="33">
        <f>IFERROR(VLOOKUP(B810,PlayingTime!$B$1:$Z$999,MATCH("Min",PlayingTime!$B$2:$Z$2,0),0),0)</f>
        <v>0</v>
      </c>
      <c r="I810" s="33">
        <f>IFERROR(VLOOKUP(C810,PlayingTime!$B$1:$Z$999,MATCH("Min",PlayingTime!$B$2:$Z$2,0),0),0)</f>
        <v>0</v>
      </c>
      <c r="J810" s="33">
        <f>IFERROR(VLOOKUP(D810,PlayingTime!$B$1:$Z$999,MATCH("Min",PlayingTime!$B$2:$Z$2,0),0),0)</f>
        <v>0</v>
      </c>
      <c r="K810" s="38">
        <f t="shared" si="48"/>
        <v>0</v>
      </c>
      <c r="L810" s="32">
        <f>IFERROR(VLOOKUP(A810,PlayerStats!$B$1:$Z$999,MATCH("xG",PlayerStats!$B$2:$Z$2,0),0),0)</f>
        <v>0</v>
      </c>
      <c r="M810" s="32">
        <f>IFERROR(VLOOKUP(B810,PlayerStats!$B$1:$Z$999,MATCH("xG",PlayerStats!$B$2:$Z$2,0),0),0)</f>
        <v>0</v>
      </c>
      <c r="N810" s="32">
        <f>IFERROR(VLOOKUP(C810,PlayerStats!$B$1:$Z$999,MATCH("xG",PlayerStats!$B$2:$Z$2,0),0),0)</f>
        <v>0</v>
      </c>
      <c r="O810" s="32">
        <f>IFERROR(VLOOKUP(D810,PlayerStats!$B$1:$Z$999,MATCH("xG",PlayerStats!$B$2:$Z$2,0),0),0)</f>
        <v>0</v>
      </c>
      <c r="P810" s="40">
        <f t="shared" si="49"/>
        <v>0</v>
      </c>
      <c r="Q810" s="32">
        <f>IFERROR(VLOOKUP(A810,PlayerStats!$B$1:$Z$999,MATCH("xAG",PlayerStats!$B$2:$Z$2,0),0),0)</f>
        <v>0</v>
      </c>
      <c r="R810" s="32">
        <f>IFERROR(VLOOKUP(B810,PlayerStats!$B$1:$Z$999,MATCH("xAG",PlayerStats!$B$2:$Z$2,0),0),0)</f>
        <v>0</v>
      </c>
      <c r="S810" s="32">
        <f>IFERROR(VLOOKUP(C810,PlayerStats!$B$1:$Z$999,MATCH("xAG",PlayerStats!$B$2:$Z$2,0),0),0)</f>
        <v>0</v>
      </c>
      <c r="T810" s="32">
        <f>IFERROR(VLOOKUP(D810,PlayerStats!$B$1:$Z$999,MATCH("xAG",PlayerStats!$B$2:$Z$2,0),0),0)</f>
        <v>0</v>
      </c>
      <c r="U810" s="40">
        <f t="shared" si="50"/>
        <v>0</v>
      </c>
      <c r="V810" s="42" t="str">
        <f t="shared" si="51"/>
        <v/>
      </c>
      <c r="X810" s="43" t="str">
        <f>API!M810&amp;" "&amp;API!V810</f>
        <v xml:space="preserve"> </v>
      </c>
      <c r="Y810" s="43">
        <f>API!AC810</f>
        <v>0</v>
      </c>
    </row>
    <row r="811" spans="1:25">
      <c r="A811" s="32" t="str">
        <f>IF([1]FINAL!A811=0,"",[1]FINAL!A811)</f>
        <v/>
      </c>
      <c r="B811" s="32" t="str">
        <f>IF([1]FINAL!B811=0,"",[1]FINAL!B811)</f>
        <v/>
      </c>
      <c r="C811" s="32" t="str">
        <f>IF([1]FINAL!C811=0,"",[1]FINAL!C811)</f>
        <v/>
      </c>
      <c r="D811" s="32" t="str">
        <f>IF([1]FINAL!D811=0,"",[1]FINAL!D811)</f>
        <v/>
      </c>
      <c r="E811" s="43">
        <f>[1]FINAL!M811</f>
        <v>0</v>
      </c>
      <c r="F811" s="44" t="str">
        <f>IFERROR(VLOOKUP($E811,Table2!$B$1:$C$21,MATCH("MP",Table2!$B$1:$C$1,0),0),"")</f>
        <v/>
      </c>
      <c r="G811" s="33">
        <f>IFERROR(VLOOKUP(A811,PlayingTime!$B$1:$Z$999,MATCH("Min",PlayingTime!$B$2:$Z$2,0),0),0)</f>
        <v>0</v>
      </c>
      <c r="H811" s="33">
        <f>IFERROR(VLOOKUP(B811,PlayingTime!$B$1:$Z$999,MATCH("Min",PlayingTime!$B$2:$Z$2,0),0),0)</f>
        <v>0</v>
      </c>
      <c r="I811" s="33">
        <f>IFERROR(VLOOKUP(C811,PlayingTime!$B$1:$Z$999,MATCH("Min",PlayingTime!$B$2:$Z$2,0),0),0)</f>
        <v>0</v>
      </c>
      <c r="J811" s="33">
        <f>IFERROR(VLOOKUP(D811,PlayingTime!$B$1:$Z$999,MATCH("Min",PlayingTime!$B$2:$Z$2,0),0),0)</f>
        <v>0</v>
      </c>
      <c r="K811" s="38">
        <f t="shared" si="48"/>
        <v>0</v>
      </c>
      <c r="L811" s="32">
        <f>IFERROR(VLOOKUP(A811,PlayerStats!$B$1:$Z$999,MATCH("xG",PlayerStats!$B$2:$Z$2,0),0),0)</f>
        <v>0</v>
      </c>
      <c r="M811" s="32">
        <f>IFERROR(VLOOKUP(B811,PlayerStats!$B$1:$Z$999,MATCH("xG",PlayerStats!$B$2:$Z$2,0),0),0)</f>
        <v>0</v>
      </c>
      <c r="N811" s="32">
        <f>IFERROR(VLOOKUP(C811,PlayerStats!$B$1:$Z$999,MATCH("xG",PlayerStats!$B$2:$Z$2,0),0),0)</f>
        <v>0</v>
      </c>
      <c r="O811" s="32">
        <f>IFERROR(VLOOKUP(D811,PlayerStats!$B$1:$Z$999,MATCH("xG",PlayerStats!$B$2:$Z$2,0),0),0)</f>
        <v>0</v>
      </c>
      <c r="P811" s="40">
        <f t="shared" si="49"/>
        <v>0</v>
      </c>
      <c r="Q811" s="32">
        <f>IFERROR(VLOOKUP(A811,PlayerStats!$B$1:$Z$999,MATCH("xAG",PlayerStats!$B$2:$Z$2,0),0),0)</f>
        <v>0</v>
      </c>
      <c r="R811" s="32">
        <f>IFERROR(VLOOKUP(B811,PlayerStats!$B$1:$Z$999,MATCH("xAG",PlayerStats!$B$2:$Z$2,0),0),0)</f>
        <v>0</v>
      </c>
      <c r="S811" s="32">
        <f>IFERROR(VLOOKUP(C811,PlayerStats!$B$1:$Z$999,MATCH("xAG",PlayerStats!$B$2:$Z$2,0),0),0)</f>
        <v>0</v>
      </c>
      <c r="T811" s="32">
        <f>IFERROR(VLOOKUP(D811,PlayerStats!$B$1:$Z$999,MATCH("xAG",PlayerStats!$B$2:$Z$2,0),0),0)</f>
        <v>0</v>
      </c>
      <c r="U811" s="40">
        <f t="shared" si="50"/>
        <v>0</v>
      </c>
      <c r="V811" s="42" t="str">
        <f t="shared" si="51"/>
        <v/>
      </c>
      <c r="X811" s="43" t="str">
        <f>API!M811&amp;" "&amp;API!V811</f>
        <v xml:space="preserve"> </v>
      </c>
      <c r="Y811" s="43">
        <f>API!AC811</f>
        <v>0</v>
      </c>
    </row>
    <row r="812" spans="1:25">
      <c r="A812" s="32" t="str">
        <f>IF([1]FINAL!A812=0,"",[1]FINAL!A812)</f>
        <v/>
      </c>
      <c r="B812" s="32" t="str">
        <f>IF([1]FINAL!B812=0,"",[1]FINAL!B812)</f>
        <v/>
      </c>
      <c r="C812" s="32" t="str">
        <f>IF([1]FINAL!C812=0,"",[1]FINAL!C812)</f>
        <v/>
      </c>
      <c r="D812" s="32" t="str">
        <f>IF([1]FINAL!D812=0,"",[1]FINAL!D812)</f>
        <v/>
      </c>
      <c r="E812" s="43">
        <f>[1]FINAL!M812</f>
        <v>0</v>
      </c>
      <c r="F812" s="44" t="str">
        <f>IFERROR(VLOOKUP($E812,Table2!$B$1:$C$21,MATCH("MP",Table2!$B$1:$C$1,0),0),"")</f>
        <v/>
      </c>
      <c r="G812" s="33">
        <f>IFERROR(VLOOKUP(A812,PlayingTime!$B$1:$Z$999,MATCH("Min",PlayingTime!$B$2:$Z$2,0),0),0)</f>
        <v>0</v>
      </c>
      <c r="H812" s="33">
        <f>IFERROR(VLOOKUP(B812,PlayingTime!$B$1:$Z$999,MATCH("Min",PlayingTime!$B$2:$Z$2,0),0),0)</f>
        <v>0</v>
      </c>
      <c r="I812" s="33">
        <f>IFERROR(VLOOKUP(C812,PlayingTime!$B$1:$Z$999,MATCH("Min",PlayingTime!$B$2:$Z$2,0),0),0)</f>
        <v>0</v>
      </c>
      <c r="J812" s="33">
        <f>IFERROR(VLOOKUP(D812,PlayingTime!$B$1:$Z$999,MATCH("Min",PlayingTime!$B$2:$Z$2,0),0),0)</f>
        <v>0</v>
      </c>
      <c r="K812" s="38">
        <f t="shared" si="48"/>
        <v>0</v>
      </c>
      <c r="L812" s="32">
        <f>IFERROR(VLOOKUP(A812,PlayerStats!$B$1:$Z$999,MATCH("xG",PlayerStats!$B$2:$Z$2,0),0),0)</f>
        <v>0</v>
      </c>
      <c r="M812" s="32">
        <f>IFERROR(VLOOKUP(B812,PlayerStats!$B$1:$Z$999,MATCH("xG",PlayerStats!$B$2:$Z$2,0),0),0)</f>
        <v>0</v>
      </c>
      <c r="N812" s="32">
        <f>IFERROR(VLOOKUP(C812,PlayerStats!$B$1:$Z$999,MATCH("xG",PlayerStats!$B$2:$Z$2,0),0),0)</f>
        <v>0</v>
      </c>
      <c r="O812" s="32">
        <f>IFERROR(VLOOKUP(D812,PlayerStats!$B$1:$Z$999,MATCH("xG",PlayerStats!$B$2:$Z$2,0),0),0)</f>
        <v>0</v>
      </c>
      <c r="P812" s="40">
        <f t="shared" si="49"/>
        <v>0</v>
      </c>
      <c r="Q812" s="32">
        <f>IFERROR(VLOOKUP(A812,PlayerStats!$B$1:$Z$999,MATCH("xAG",PlayerStats!$B$2:$Z$2,0),0),0)</f>
        <v>0</v>
      </c>
      <c r="R812" s="32">
        <f>IFERROR(VLOOKUP(B812,PlayerStats!$B$1:$Z$999,MATCH("xAG",PlayerStats!$B$2:$Z$2,0),0),0)</f>
        <v>0</v>
      </c>
      <c r="S812" s="32">
        <f>IFERROR(VLOOKUP(C812,PlayerStats!$B$1:$Z$999,MATCH("xAG",PlayerStats!$B$2:$Z$2,0),0),0)</f>
        <v>0</v>
      </c>
      <c r="T812" s="32">
        <f>IFERROR(VLOOKUP(D812,PlayerStats!$B$1:$Z$999,MATCH("xAG",PlayerStats!$B$2:$Z$2,0),0),0)</f>
        <v>0</v>
      </c>
      <c r="U812" s="40">
        <f t="shared" si="50"/>
        <v>0</v>
      </c>
      <c r="V812" s="42" t="str">
        <f t="shared" si="51"/>
        <v/>
      </c>
      <c r="X812" s="43" t="str">
        <f>API!M812&amp;" "&amp;API!V812</f>
        <v xml:space="preserve"> </v>
      </c>
      <c r="Y812" s="43">
        <f>API!AC812</f>
        <v>0</v>
      </c>
    </row>
    <row r="813" spans="1:25">
      <c r="A813" s="32" t="str">
        <f>IF([1]FINAL!A813=0,"",[1]FINAL!A813)</f>
        <v/>
      </c>
      <c r="B813" s="32" t="str">
        <f>IF([1]FINAL!B813=0,"",[1]FINAL!B813)</f>
        <v/>
      </c>
      <c r="C813" s="32" t="str">
        <f>IF([1]FINAL!C813=0,"",[1]FINAL!C813)</f>
        <v/>
      </c>
      <c r="D813" s="32" t="str">
        <f>IF([1]FINAL!D813=0,"",[1]FINAL!D813)</f>
        <v/>
      </c>
      <c r="E813" s="43">
        <f>[1]FINAL!M813</f>
        <v>0</v>
      </c>
      <c r="F813" s="44" t="str">
        <f>IFERROR(VLOOKUP($E813,Table2!$B$1:$C$21,MATCH("MP",Table2!$B$1:$C$1,0),0),"")</f>
        <v/>
      </c>
      <c r="G813" s="33">
        <f>IFERROR(VLOOKUP(A813,PlayingTime!$B$1:$Z$999,MATCH("Min",PlayingTime!$B$2:$Z$2,0),0),0)</f>
        <v>0</v>
      </c>
      <c r="H813" s="33">
        <f>IFERROR(VLOOKUP(B813,PlayingTime!$B$1:$Z$999,MATCH("Min",PlayingTime!$B$2:$Z$2,0),0),0)</f>
        <v>0</v>
      </c>
      <c r="I813" s="33">
        <f>IFERROR(VLOOKUP(C813,PlayingTime!$B$1:$Z$999,MATCH("Min",PlayingTime!$B$2:$Z$2,0),0),0)</f>
        <v>0</v>
      </c>
      <c r="J813" s="33">
        <f>IFERROR(VLOOKUP(D813,PlayingTime!$B$1:$Z$999,MATCH("Min",PlayingTime!$B$2:$Z$2,0),0),0)</f>
        <v>0</v>
      </c>
      <c r="K813" s="38">
        <f t="shared" si="48"/>
        <v>0</v>
      </c>
      <c r="L813" s="32">
        <f>IFERROR(VLOOKUP(A813,PlayerStats!$B$1:$Z$999,MATCH("xG",PlayerStats!$B$2:$Z$2,0),0),0)</f>
        <v>0</v>
      </c>
      <c r="M813" s="32">
        <f>IFERROR(VLOOKUP(B813,PlayerStats!$B$1:$Z$999,MATCH("xG",PlayerStats!$B$2:$Z$2,0),0),0)</f>
        <v>0</v>
      </c>
      <c r="N813" s="32">
        <f>IFERROR(VLOOKUP(C813,PlayerStats!$B$1:$Z$999,MATCH("xG",PlayerStats!$B$2:$Z$2,0),0),0)</f>
        <v>0</v>
      </c>
      <c r="O813" s="32">
        <f>IFERROR(VLOOKUP(D813,PlayerStats!$B$1:$Z$999,MATCH("xG",PlayerStats!$B$2:$Z$2,0),0),0)</f>
        <v>0</v>
      </c>
      <c r="P813" s="40">
        <f t="shared" si="49"/>
        <v>0</v>
      </c>
      <c r="Q813" s="32">
        <f>IFERROR(VLOOKUP(A813,PlayerStats!$B$1:$Z$999,MATCH("xAG",PlayerStats!$B$2:$Z$2,0),0),0)</f>
        <v>0</v>
      </c>
      <c r="R813" s="32">
        <f>IFERROR(VLOOKUP(B813,PlayerStats!$B$1:$Z$999,MATCH("xAG",PlayerStats!$B$2:$Z$2,0),0),0)</f>
        <v>0</v>
      </c>
      <c r="S813" s="32">
        <f>IFERROR(VLOOKUP(C813,PlayerStats!$B$1:$Z$999,MATCH("xAG",PlayerStats!$B$2:$Z$2,0),0),0)</f>
        <v>0</v>
      </c>
      <c r="T813" s="32">
        <f>IFERROR(VLOOKUP(D813,PlayerStats!$B$1:$Z$999,MATCH("xAG",PlayerStats!$B$2:$Z$2,0),0),0)</f>
        <v>0</v>
      </c>
      <c r="U813" s="40">
        <f t="shared" si="50"/>
        <v>0</v>
      </c>
      <c r="V813" s="42" t="str">
        <f t="shared" si="51"/>
        <v/>
      </c>
      <c r="X813" s="43" t="str">
        <f>API!M813&amp;" "&amp;API!V813</f>
        <v xml:space="preserve"> </v>
      </c>
      <c r="Y813" s="43">
        <f>API!AC813</f>
        <v>0</v>
      </c>
    </row>
    <row r="814" spans="1:25">
      <c r="A814" s="32" t="str">
        <f>IF([1]FINAL!A814=0,"",[1]FINAL!A814)</f>
        <v/>
      </c>
      <c r="B814" s="32" t="str">
        <f>IF([1]FINAL!B814=0,"",[1]FINAL!B814)</f>
        <v/>
      </c>
      <c r="C814" s="32" t="str">
        <f>IF([1]FINAL!C814=0,"",[1]FINAL!C814)</f>
        <v/>
      </c>
      <c r="D814" s="32" t="str">
        <f>IF([1]FINAL!D814=0,"",[1]FINAL!D814)</f>
        <v/>
      </c>
      <c r="E814" s="43">
        <f>[1]FINAL!M814</f>
        <v>0</v>
      </c>
      <c r="F814" s="44" t="str">
        <f>IFERROR(VLOOKUP($E814,Table2!$B$1:$C$21,MATCH("MP",Table2!$B$1:$C$1,0),0),"")</f>
        <v/>
      </c>
      <c r="G814" s="33">
        <f>IFERROR(VLOOKUP(A814,PlayingTime!$B$1:$Z$999,MATCH("Min",PlayingTime!$B$2:$Z$2,0),0),0)</f>
        <v>0</v>
      </c>
      <c r="H814" s="33">
        <f>IFERROR(VLOOKUP(B814,PlayingTime!$B$1:$Z$999,MATCH("Min",PlayingTime!$B$2:$Z$2,0),0),0)</f>
        <v>0</v>
      </c>
      <c r="I814" s="33">
        <f>IFERROR(VLOOKUP(C814,PlayingTime!$B$1:$Z$999,MATCH("Min",PlayingTime!$B$2:$Z$2,0),0),0)</f>
        <v>0</v>
      </c>
      <c r="J814" s="33">
        <f>IFERROR(VLOOKUP(D814,PlayingTime!$B$1:$Z$999,MATCH("Min",PlayingTime!$B$2:$Z$2,0),0),0)</f>
        <v>0</v>
      </c>
      <c r="K814" s="38">
        <f t="shared" si="48"/>
        <v>0</v>
      </c>
      <c r="L814" s="32">
        <f>IFERROR(VLOOKUP(A814,PlayerStats!$B$1:$Z$999,MATCH("xG",PlayerStats!$B$2:$Z$2,0),0),0)</f>
        <v>0</v>
      </c>
      <c r="M814" s="32">
        <f>IFERROR(VLOOKUP(B814,PlayerStats!$B$1:$Z$999,MATCH("xG",PlayerStats!$B$2:$Z$2,0),0),0)</f>
        <v>0</v>
      </c>
      <c r="N814" s="32">
        <f>IFERROR(VLOOKUP(C814,PlayerStats!$B$1:$Z$999,MATCH("xG",PlayerStats!$B$2:$Z$2,0),0),0)</f>
        <v>0</v>
      </c>
      <c r="O814" s="32">
        <f>IFERROR(VLOOKUP(D814,PlayerStats!$B$1:$Z$999,MATCH("xG",PlayerStats!$B$2:$Z$2,0),0),0)</f>
        <v>0</v>
      </c>
      <c r="P814" s="40">
        <f t="shared" si="49"/>
        <v>0</v>
      </c>
      <c r="Q814" s="32">
        <f>IFERROR(VLOOKUP(A814,PlayerStats!$B$1:$Z$999,MATCH("xAG",PlayerStats!$B$2:$Z$2,0),0),0)</f>
        <v>0</v>
      </c>
      <c r="R814" s="32">
        <f>IFERROR(VLOOKUP(B814,PlayerStats!$B$1:$Z$999,MATCH("xAG",PlayerStats!$B$2:$Z$2,0),0),0)</f>
        <v>0</v>
      </c>
      <c r="S814" s="32">
        <f>IFERROR(VLOOKUP(C814,PlayerStats!$B$1:$Z$999,MATCH("xAG",PlayerStats!$B$2:$Z$2,0),0),0)</f>
        <v>0</v>
      </c>
      <c r="T814" s="32">
        <f>IFERROR(VLOOKUP(D814,PlayerStats!$B$1:$Z$999,MATCH("xAG",PlayerStats!$B$2:$Z$2,0),0),0)</f>
        <v>0</v>
      </c>
      <c r="U814" s="40">
        <f t="shared" si="50"/>
        <v>0</v>
      </c>
      <c r="V814" s="42" t="str">
        <f t="shared" si="51"/>
        <v/>
      </c>
      <c r="X814" s="43" t="str">
        <f>API!M814&amp;" "&amp;API!V814</f>
        <v xml:space="preserve"> </v>
      </c>
      <c r="Y814" s="43">
        <f>API!AC814</f>
        <v>0</v>
      </c>
    </row>
    <row r="815" spans="1:25">
      <c r="A815" s="32" t="str">
        <f>IF([1]FINAL!A815=0,"",[1]FINAL!A815)</f>
        <v/>
      </c>
      <c r="B815" s="32" t="str">
        <f>IF([1]FINAL!B815=0,"",[1]FINAL!B815)</f>
        <v/>
      </c>
      <c r="C815" s="32" t="str">
        <f>IF([1]FINAL!C815=0,"",[1]FINAL!C815)</f>
        <v/>
      </c>
      <c r="D815" s="32" t="str">
        <f>IF([1]FINAL!D815=0,"",[1]FINAL!D815)</f>
        <v/>
      </c>
      <c r="E815" s="43">
        <f>[1]FINAL!M815</f>
        <v>0</v>
      </c>
      <c r="F815" s="44" t="str">
        <f>IFERROR(VLOOKUP($E815,Table2!$B$1:$C$21,MATCH("MP",Table2!$B$1:$C$1,0),0),"")</f>
        <v/>
      </c>
      <c r="G815" s="33">
        <f>IFERROR(VLOOKUP(A815,PlayingTime!$B$1:$Z$999,MATCH("Min",PlayingTime!$B$2:$Z$2,0),0),0)</f>
        <v>0</v>
      </c>
      <c r="H815" s="33">
        <f>IFERROR(VLOOKUP(B815,PlayingTime!$B$1:$Z$999,MATCH("Min",PlayingTime!$B$2:$Z$2,0),0),0)</f>
        <v>0</v>
      </c>
      <c r="I815" s="33">
        <f>IFERROR(VLOOKUP(C815,PlayingTime!$B$1:$Z$999,MATCH("Min",PlayingTime!$B$2:$Z$2,0),0),0)</f>
        <v>0</v>
      </c>
      <c r="J815" s="33">
        <f>IFERROR(VLOOKUP(D815,PlayingTime!$B$1:$Z$999,MATCH("Min",PlayingTime!$B$2:$Z$2,0),0),0)</f>
        <v>0</v>
      </c>
      <c r="K815" s="38">
        <f t="shared" si="48"/>
        <v>0</v>
      </c>
      <c r="L815" s="32">
        <f>IFERROR(VLOOKUP(A815,PlayerStats!$B$1:$Z$999,MATCH("xG",PlayerStats!$B$2:$Z$2,0),0),0)</f>
        <v>0</v>
      </c>
      <c r="M815" s="32">
        <f>IFERROR(VLOOKUP(B815,PlayerStats!$B$1:$Z$999,MATCH("xG",PlayerStats!$B$2:$Z$2,0),0),0)</f>
        <v>0</v>
      </c>
      <c r="N815" s="32">
        <f>IFERROR(VLOOKUP(C815,PlayerStats!$B$1:$Z$999,MATCH("xG",PlayerStats!$B$2:$Z$2,0),0),0)</f>
        <v>0</v>
      </c>
      <c r="O815" s="32">
        <f>IFERROR(VLOOKUP(D815,PlayerStats!$B$1:$Z$999,MATCH("xG",PlayerStats!$B$2:$Z$2,0),0),0)</f>
        <v>0</v>
      </c>
      <c r="P815" s="40">
        <f t="shared" si="49"/>
        <v>0</v>
      </c>
      <c r="Q815" s="32">
        <f>IFERROR(VLOOKUP(A815,PlayerStats!$B$1:$Z$999,MATCH("xAG",PlayerStats!$B$2:$Z$2,0),0),0)</f>
        <v>0</v>
      </c>
      <c r="R815" s="32">
        <f>IFERROR(VLOOKUP(B815,PlayerStats!$B$1:$Z$999,MATCH("xAG",PlayerStats!$B$2:$Z$2,0),0),0)</f>
        <v>0</v>
      </c>
      <c r="S815" s="32">
        <f>IFERROR(VLOOKUP(C815,PlayerStats!$B$1:$Z$999,MATCH("xAG",PlayerStats!$B$2:$Z$2,0),0),0)</f>
        <v>0</v>
      </c>
      <c r="T815" s="32">
        <f>IFERROR(VLOOKUP(D815,PlayerStats!$B$1:$Z$999,MATCH("xAG",PlayerStats!$B$2:$Z$2,0),0),0)</f>
        <v>0</v>
      </c>
      <c r="U815" s="40">
        <f t="shared" si="50"/>
        <v>0</v>
      </c>
      <c r="V815" s="42" t="str">
        <f t="shared" si="51"/>
        <v/>
      </c>
      <c r="X815" s="43" t="str">
        <f>API!M815&amp;" "&amp;API!V815</f>
        <v xml:space="preserve"> </v>
      </c>
      <c r="Y815" s="43">
        <f>API!AC815</f>
        <v>0</v>
      </c>
    </row>
    <row r="816" spans="1:25">
      <c r="A816" s="32" t="str">
        <f>IF([1]FINAL!A816=0,"",[1]FINAL!A816)</f>
        <v/>
      </c>
      <c r="B816" s="32" t="str">
        <f>IF([1]FINAL!B816=0,"",[1]FINAL!B816)</f>
        <v/>
      </c>
      <c r="C816" s="32" t="str">
        <f>IF([1]FINAL!C816=0,"",[1]FINAL!C816)</f>
        <v/>
      </c>
      <c r="D816" s="32" t="str">
        <f>IF([1]FINAL!D816=0,"",[1]FINAL!D816)</f>
        <v/>
      </c>
      <c r="E816" s="43">
        <f>[1]FINAL!M816</f>
        <v>0</v>
      </c>
      <c r="F816" s="44" t="str">
        <f>IFERROR(VLOOKUP($E816,Table2!$B$1:$C$21,MATCH("MP",Table2!$B$1:$C$1,0),0),"")</f>
        <v/>
      </c>
      <c r="G816" s="33">
        <f>IFERROR(VLOOKUP(A816,PlayingTime!$B$1:$Z$999,MATCH("Min",PlayingTime!$B$2:$Z$2,0),0),0)</f>
        <v>0</v>
      </c>
      <c r="H816" s="33">
        <f>IFERROR(VLOOKUP(B816,PlayingTime!$B$1:$Z$999,MATCH("Min",PlayingTime!$B$2:$Z$2,0),0),0)</f>
        <v>0</v>
      </c>
      <c r="I816" s="33">
        <f>IFERROR(VLOOKUP(C816,PlayingTime!$B$1:$Z$999,MATCH("Min",PlayingTime!$B$2:$Z$2,0),0),0)</f>
        <v>0</v>
      </c>
      <c r="J816" s="33">
        <f>IFERROR(VLOOKUP(D816,PlayingTime!$B$1:$Z$999,MATCH("Min",PlayingTime!$B$2:$Z$2,0),0),0)</f>
        <v>0</v>
      </c>
      <c r="K816" s="38">
        <f t="shared" si="48"/>
        <v>0</v>
      </c>
      <c r="L816" s="32">
        <f>IFERROR(VLOOKUP(A816,PlayerStats!$B$1:$Z$999,MATCH("xG",PlayerStats!$B$2:$Z$2,0),0),0)</f>
        <v>0</v>
      </c>
      <c r="M816" s="32">
        <f>IFERROR(VLOOKUP(B816,PlayerStats!$B$1:$Z$999,MATCH("xG",PlayerStats!$B$2:$Z$2,0),0),0)</f>
        <v>0</v>
      </c>
      <c r="N816" s="32">
        <f>IFERROR(VLOOKUP(C816,PlayerStats!$B$1:$Z$999,MATCH("xG",PlayerStats!$B$2:$Z$2,0),0),0)</f>
        <v>0</v>
      </c>
      <c r="O816" s="32">
        <f>IFERROR(VLOOKUP(D816,PlayerStats!$B$1:$Z$999,MATCH("xG",PlayerStats!$B$2:$Z$2,0),0),0)</f>
        <v>0</v>
      </c>
      <c r="P816" s="40">
        <f t="shared" si="49"/>
        <v>0</v>
      </c>
      <c r="Q816" s="32">
        <f>IFERROR(VLOOKUP(A816,PlayerStats!$B$1:$Z$999,MATCH("xAG",PlayerStats!$B$2:$Z$2,0),0),0)</f>
        <v>0</v>
      </c>
      <c r="R816" s="32">
        <f>IFERROR(VLOOKUP(B816,PlayerStats!$B$1:$Z$999,MATCH("xAG",PlayerStats!$B$2:$Z$2,0),0),0)</f>
        <v>0</v>
      </c>
      <c r="S816" s="32">
        <f>IFERROR(VLOOKUP(C816,PlayerStats!$B$1:$Z$999,MATCH("xAG",PlayerStats!$B$2:$Z$2,0),0),0)</f>
        <v>0</v>
      </c>
      <c r="T816" s="32">
        <f>IFERROR(VLOOKUP(D816,PlayerStats!$B$1:$Z$999,MATCH("xAG",PlayerStats!$B$2:$Z$2,0),0),0)</f>
        <v>0</v>
      </c>
      <c r="U816" s="40">
        <f t="shared" si="50"/>
        <v>0</v>
      </c>
      <c r="V816" s="42" t="str">
        <f t="shared" si="51"/>
        <v/>
      </c>
      <c r="X816" s="43" t="str">
        <f>API!M816&amp;" "&amp;API!V816</f>
        <v xml:space="preserve"> </v>
      </c>
      <c r="Y816" s="43">
        <f>API!AC816</f>
        <v>0</v>
      </c>
    </row>
    <row r="817" spans="1:25">
      <c r="A817" s="32" t="str">
        <f>IF([1]FINAL!A817=0,"",[1]FINAL!A817)</f>
        <v/>
      </c>
      <c r="B817" s="32" t="str">
        <f>IF([1]FINAL!B817=0,"",[1]FINAL!B817)</f>
        <v/>
      </c>
      <c r="C817" s="32" t="str">
        <f>IF([1]FINAL!C817=0,"",[1]FINAL!C817)</f>
        <v/>
      </c>
      <c r="D817" s="32" t="str">
        <f>IF([1]FINAL!D817=0,"",[1]FINAL!D817)</f>
        <v/>
      </c>
      <c r="E817" s="43">
        <f>[1]FINAL!M817</f>
        <v>0</v>
      </c>
      <c r="F817" s="44" t="str">
        <f>IFERROR(VLOOKUP($E817,Table2!$B$1:$C$21,MATCH("MP",Table2!$B$1:$C$1,0),0),"")</f>
        <v/>
      </c>
      <c r="G817" s="33">
        <f>IFERROR(VLOOKUP(A817,PlayingTime!$B$1:$Z$999,MATCH("Min",PlayingTime!$B$2:$Z$2,0),0),0)</f>
        <v>0</v>
      </c>
      <c r="H817" s="33">
        <f>IFERROR(VLOOKUP(B817,PlayingTime!$B$1:$Z$999,MATCH("Min",PlayingTime!$B$2:$Z$2,0),0),0)</f>
        <v>0</v>
      </c>
      <c r="I817" s="33">
        <f>IFERROR(VLOOKUP(C817,PlayingTime!$B$1:$Z$999,MATCH("Min",PlayingTime!$B$2:$Z$2,0),0),0)</f>
        <v>0</v>
      </c>
      <c r="J817" s="33">
        <f>IFERROR(VLOOKUP(D817,PlayingTime!$B$1:$Z$999,MATCH("Min",PlayingTime!$B$2:$Z$2,0),0),0)</f>
        <v>0</v>
      </c>
      <c r="K817" s="38">
        <f t="shared" si="48"/>
        <v>0</v>
      </c>
      <c r="L817" s="32">
        <f>IFERROR(VLOOKUP(A817,PlayerStats!$B$1:$Z$999,MATCH("xG",PlayerStats!$B$2:$Z$2,0),0),0)</f>
        <v>0</v>
      </c>
      <c r="M817" s="32">
        <f>IFERROR(VLOOKUP(B817,PlayerStats!$B$1:$Z$999,MATCH("xG",PlayerStats!$B$2:$Z$2,0),0),0)</f>
        <v>0</v>
      </c>
      <c r="N817" s="32">
        <f>IFERROR(VLOOKUP(C817,PlayerStats!$B$1:$Z$999,MATCH("xG",PlayerStats!$B$2:$Z$2,0),0),0)</f>
        <v>0</v>
      </c>
      <c r="O817" s="32">
        <f>IFERROR(VLOOKUP(D817,PlayerStats!$B$1:$Z$999,MATCH("xG",PlayerStats!$B$2:$Z$2,0),0),0)</f>
        <v>0</v>
      </c>
      <c r="P817" s="40">
        <f t="shared" si="49"/>
        <v>0</v>
      </c>
      <c r="Q817" s="32">
        <f>IFERROR(VLOOKUP(A817,PlayerStats!$B$1:$Z$999,MATCH("xAG",PlayerStats!$B$2:$Z$2,0),0),0)</f>
        <v>0</v>
      </c>
      <c r="R817" s="32">
        <f>IFERROR(VLOOKUP(B817,PlayerStats!$B$1:$Z$999,MATCH("xAG",PlayerStats!$B$2:$Z$2,0),0),0)</f>
        <v>0</v>
      </c>
      <c r="S817" s="32">
        <f>IFERROR(VLOOKUP(C817,PlayerStats!$B$1:$Z$999,MATCH("xAG",PlayerStats!$B$2:$Z$2,0),0),0)</f>
        <v>0</v>
      </c>
      <c r="T817" s="32">
        <f>IFERROR(VLOOKUP(D817,PlayerStats!$B$1:$Z$999,MATCH("xAG",PlayerStats!$B$2:$Z$2,0),0),0)</f>
        <v>0</v>
      </c>
      <c r="U817" s="40">
        <f t="shared" si="50"/>
        <v>0</v>
      </c>
      <c r="V817" s="42" t="str">
        <f t="shared" si="51"/>
        <v/>
      </c>
      <c r="X817" s="43" t="str">
        <f>API!M817&amp;" "&amp;API!V817</f>
        <v xml:space="preserve"> </v>
      </c>
      <c r="Y817" s="43">
        <f>API!AC817</f>
        <v>0</v>
      </c>
    </row>
    <row r="818" spans="1:25">
      <c r="A818" s="32" t="str">
        <f>IF([1]FINAL!A818=0,"",[1]FINAL!A818)</f>
        <v/>
      </c>
      <c r="B818" s="32" t="str">
        <f>IF([1]FINAL!B818=0,"",[1]FINAL!B818)</f>
        <v/>
      </c>
      <c r="C818" s="32" t="str">
        <f>IF([1]FINAL!C818=0,"",[1]FINAL!C818)</f>
        <v/>
      </c>
      <c r="D818" s="32" t="str">
        <f>IF([1]FINAL!D818=0,"",[1]FINAL!D818)</f>
        <v/>
      </c>
      <c r="E818" s="43">
        <f>[1]FINAL!M818</f>
        <v>0</v>
      </c>
      <c r="F818" s="44" t="str">
        <f>IFERROR(VLOOKUP($E818,Table2!$B$1:$C$21,MATCH("MP",Table2!$B$1:$C$1,0),0),"")</f>
        <v/>
      </c>
      <c r="G818" s="33">
        <f>IFERROR(VLOOKUP(A818,PlayingTime!$B$1:$Z$999,MATCH("Min",PlayingTime!$B$2:$Z$2,0),0),0)</f>
        <v>0</v>
      </c>
      <c r="H818" s="33">
        <f>IFERROR(VLOOKUP(B818,PlayingTime!$B$1:$Z$999,MATCH("Min",PlayingTime!$B$2:$Z$2,0),0),0)</f>
        <v>0</v>
      </c>
      <c r="I818" s="33">
        <f>IFERROR(VLOOKUP(C818,PlayingTime!$B$1:$Z$999,MATCH("Min",PlayingTime!$B$2:$Z$2,0),0),0)</f>
        <v>0</v>
      </c>
      <c r="J818" s="33">
        <f>IFERROR(VLOOKUP(D818,PlayingTime!$B$1:$Z$999,MATCH("Min",PlayingTime!$B$2:$Z$2,0),0),0)</f>
        <v>0</v>
      </c>
      <c r="K818" s="38">
        <f t="shared" si="48"/>
        <v>0</v>
      </c>
      <c r="L818" s="32">
        <f>IFERROR(VLOOKUP(A818,PlayerStats!$B$1:$Z$999,MATCH("xG",PlayerStats!$B$2:$Z$2,0),0),0)</f>
        <v>0</v>
      </c>
      <c r="M818" s="32">
        <f>IFERROR(VLOOKUP(B818,PlayerStats!$B$1:$Z$999,MATCH("xG",PlayerStats!$B$2:$Z$2,0),0),0)</f>
        <v>0</v>
      </c>
      <c r="N818" s="32">
        <f>IFERROR(VLOOKUP(C818,PlayerStats!$B$1:$Z$999,MATCH("xG",PlayerStats!$B$2:$Z$2,0),0),0)</f>
        <v>0</v>
      </c>
      <c r="O818" s="32">
        <f>IFERROR(VLOOKUP(D818,PlayerStats!$B$1:$Z$999,MATCH("xG",PlayerStats!$B$2:$Z$2,0),0),0)</f>
        <v>0</v>
      </c>
      <c r="P818" s="40">
        <f t="shared" si="49"/>
        <v>0</v>
      </c>
      <c r="Q818" s="32">
        <f>IFERROR(VLOOKUP(A818,PlayerStats!$B$1:$Z$999,MATCH("xAG",PlayerStats!$B$2:$Z$2,0),0),0)</f>
        <v>0</v>
      </c>
      <c r="R818" s="32">
        <f>IFERROR(VLOOKUP(B818,PlayerStats!$B$1:$Z$999,MATCH("xAG",PlayerStats!$B$2:$Z$2,0),0),0)</f>
        <v>0</v>
      </c>
      <c r="S818" s="32">
        <f>IFERROR(VLOOKUP(C818,PlayerStats!$B$1:$Z$999,MATCH("xAG",PlayerStats!$B$2:$Z$2,0),0),0)</f>
        <v>0</v>
      </c>
      <c r="T818" s="32">
        <f>IFERROR(VLOOKUP(D818,PlayerStats!$B$1:$Z$999,MATCH("xAG",PlayerStats!$B$2:$Z$2,0),0),0)</f>
        <v>0</v>
      </c>
      <c r="U818" s="40">
        <f t="shared" si="50"/>
        <v>0</v>
      </c>
      <c r="V818" s="42" t="str">
        <f t="shared" si="51"/>
        <v/>
      </c>
      <c r="X818" s="43" t="str">
        <f>API!M818&amp;" "&amp;API!V818</f>
        <v xml:space="preserve"> </v>
      </c>
      <c r="Y818" s="43">
        <f>API!AC818</f>
        <v>0</v>
      </c>
    </row>
    <row r="819" spans="1:25">
      <c r="A819" s="32" t="str">
        <f>IF([1]FINAL!A819=0,"",[1]FINAL!A819)</f>
        <v/>
      </c>
      <c r="B819" s="32" t="str">
        <f>IF([1]FINAL!B819=0,"",[1]FINAL!B819)</f>
        <v/>
      </c>
      <c r="C819" s="32" t="str">
        <f>IF([1]FINAL!C819=0,"",[1]FINAL!C819)</f>
        <v/>
      </c>
      <c r="D819" s="32" t="str">
        <f>IF([1]FINAL!D819=0,"",[1]FINAL!D819)</f>
        <v/>
      </c>
      <c r="E819" s="43">
        <f>[1]FINAL!M819</f>
        <v>0</v>
      </c>
      <c r="F819" s="44" t="str">
        <f>IFERROR(VLOOKUP($E819,Table2!$B$1:$C$21,MATCH("MP",Table2!$B$1:$C$1,0),0),"")</f>
        <v/>
      </c>
      <c r="G819" s="33">
        <f>IFERROR(VLOOKUP(A819,PlayingTime!$B$1:$Z$999,MATCH("Min",PlayingTime!$B$2:$Z$2,0),0),0)</f>
        <v>0</v>
      </c>
      <c r="H819" s="33">
        <f>IFERROR(VLOOKUP(B819,PlayingTime!$B$1:$Z$999,MATCH("Min",PlayingTime!$B$2:$Z$2,0),0),0)</f>
        <v>0</v>
      </c>
      <c r="I819" s="33">
        <f>IFERROR(VLOOKUP(C819,PlayingTime!$B$1:$Z$999,MATCH("Min",PlayingTime!$B$2:$Z$2,0),0),0)</f>
        <v>0</v>
      </c>
      <c r="J819" s="33">
        <f>IFERROR(VLOOKUP(D819,PlayingTime!$B$1:$Z$999,MATCH("Min",PlayingTime!$B$2:$Z$2,0),0),0)</f>
        <v>0</v>
      </c>
      <c r="K819" s="38">
        <f t="shared" si="48"/>
        <v>0</v>
      </c>
      <c r="L819" s="32">
        <f>IFERROR(VLOOKUP(A819,PlayerStats!$B$1:$Z$999,MATCH("xG",PlayerStats!$B$2:$Z$2,0),0),0)</f>
        <v>0</v>
      </c>
      <c r="M819" s="32">
        <f>IFERROR(VLOOKUP(B819,PlayerStats!$B$1:$Z$999,MATCH("xG",PlayerStats!$B$2:$Z$2,0),0),0)</f>
        <v>0</v>
      </c>
      <c r="N819" s="32">
        <f>IFERROR(VLOOKUP(C819,PlayerStats!$B$1:$Z$999,MATCH("xG",PlayerStats!$B$2:$Z$2,0),0),0)</f>
        <v>0</v>
      </c>
      <c r="O819" s="32">
        <f>IFERROR(VLOOKUP(D819,PlayerStats!$B$1:$Z$999,MATCH("xG",PlayerStats!$B$2:$Z$2,0),0),0)</f>
        <v>0</v>
      </c>
      <c r="P819" s="40">
        <f t="shared" si="49"/>
        <v>0</v>
      </c>
      <c r="Q819" s="32">
        <f>IFERROR(VLOOKUP(A819,PlayerStats!$B$1:$Z$999,MATCH("xAG",PlayerStats!$B$2:$Z$2,0),0),0)</f>
        <v>0</v>
      </c>
      <c r="R819" s="32">
        <f>IFERROR(VLOOKUP(B819,PlayerStats!$B$1:$Z$999,MATCH("xAG",PlayerStats!$B$2:$Z$2,0),0),0)</f>
        <v>0</v>
      </c>
      <c r="S819" s="32">
        <f>IFERROR(VLOOKUP(C819,PlayerStats!$B$1:$Z$999,MATCH("xAG",PlayerStats!$B$2:$Z$2,0),0),0)</f>
        <v>0</v>
      </c>
      <c r="T819" s="32">
        <f>IFERROR(VLOOKUP(D819,PlayerStats!$B$1:$Z$999,MATCH("xAG",PlayerStats!$B$2:$Z$2,0),0),0)</f>
        <v>0</v>
      </c>
      <c r="U819" s="40">
        <f t="shared" si="50"/>
        <v>0</v>
      </c>
      <c r="V819" s="42" t="str">
        <f t="shared" si="51"/>
        <v/>
      </c>
      <c r="X819" s="43" t="str">
        <f>API!M819&amp;" "&amp;API!V819</f>
        <v xml:space="preserve"> </v>
      </c>
      <c r="Y819" s="43">
        <f>API!AC819</f>
        <v>0</v>
      </c>
    </row>
    <row r="820" spans="1:25">
      <c r="A820" s="32" t="str">
        <f>IF([1]FINAL!A820=0,"",[1]FINAL!A820)</f>
        <v/>
      </c>
      <c r="B820" s="32" t="str">
        <f>IF([1]FINAL!B820=0,"",[1]FINAL!B820)</f>
        <v/>
      </c>
      <c r="C820" s="32" t="str">
        <f>IF([1]FINAL!C820=0,"",[1]FINAL!C820)</f>
        <v/>
      </c>
      <c r="D820" s="32" t="str">
        <f>IF([1]FINAL!D820=0,"",[1]FINAL!D820)</f>
        <v/>
      </c>
      <c r="E820" s="43">
        <f>[1]FINAL!M820</f>
        <v>0</v>
      </c>
      <c r="F820" s="44" t="str">
        <f>IFERROR(VLOOKUP($E820,Table2!$B$1:$C$21,MATCH("MP",Table2!$B$1:$C$1,0),0),"")</f>
        <v/>
      </c>
      <c r="G820" s="33">
        <f>IFERROR(VLOOKUP(A820,PlayingTime!$B$1:$Z$999,MATCH("Min",PlayingTime!$B$2:$Z$2,0),0),0)</f>
        <v>0</v>
      </c>
      <c r="H820" s="33">
        <f>IFERROR(VLOOKUP(B820,PlayingTime!$B$1:$Z$999,MATCH("Min",PlayingTime!$B$2:$Z$2,0),0),0)</f>
        <v>0</v>
      </c>
      <c r="I820" s="33">
        <f>IFERROR(VLOOKUP(C820,PlayingTime!$B$1:$Z$999,MATCH("Min",PlayingTime!$B$2:$Z$2,0),0),0)</f>
        <v>0</v>
      </c>
      <c r="J820" s="33">
        <f>IFERROR(VLOOKUP(D820,PlayingTime!$B$1:$Z$999,MATCH("Min",PlayingTime!$B$2:$Z$2,0),0),0)</f>
        <v>0</v>
      </c>
      <c r="K820" s="38">
        <f t="shared" si="48"/>
        <v>0</v>
      </c>
      <c r="L820" s="32">
        <f>IFERROR(VLOOKUP(A820,PlayerStats!$B$1:$Z$999,MATCH("xG",PlayerStats!$B$2:$Z$2,0),0),0)</f>
        <v>0</v>
      </c>
      <c r="M820" s="32">
        <f>IFERROR(VLOOKUP(B820,PlayerStats!$B$1:$Z$999,MATCH("xG",PlayerStats!$B$2:$Z$2,0),0),0)</f>
        <v>0</v>
      </c>
      <c r="N820" s="32">
        <f>IFERROR(VLOOKUP(C820,PlayerStats!$B$1:$Z$999,MATCH("xG",PlayerStats!$B$2:$Z$2,0),0),0)</f>
        <v>0</v>
      </c>
      <c r="O820" s="32">
        <f>IFERROR(VLOOKUP(D820,PlayerStats!$B$1:$Z$999,MATCH("xG",PlayerStats!$B$2:$Z$2,0),0),0)</f>
        <v>0</v>
      </c>
      <c r="P820" s="40">
        <f t="shared" si="49"/>
        <v>0</v>
      </c>
      <c r="Q820" s="32">
        <f>IFERROR(VLOOKUP(A820,PlayerStats!$B$1:$Z$999,MATCH("xAG",PlayerStats!$B$2:$Z$2,0),0),0)</f>
        <v>0</v>
      </c>
      <c r="R820" s="32">
        <f>IFERROR(VLOOKUP(B820,PlayerStats!$B$1:$Z$999,MATCH("xAG",PlayerStats!$B$2:$Z$2,0),0),0)</f>
        <v>0</v>
      </c>
      <c r="S820" s="32">
        <f>IFERROR(VLOOKUP(C820,PlayerStats!$B$1:$Z$999,MATCH("xAG",PlayerStats!$B$2:$Z$2,0),0),0)</f>
        <v>0</v>
      </c>
      <c r="T820" s="32">
        <f>IFERROR(VLOOKUP(D820,PlayerStats!$B$1:$Z$999,MATCH("xAG",PlayerStats!$B$2:$Z$2,0),0),0)</f>
        <v>0</v>
      </c>
      <c r="U820" s="40">
        <f t="shared" si="50"/>
        <v>0</v>
      </c>
      <c r="V820" s="42" t="str">
        <f t="shared" si="51"/>
        <v/>
      </c>
      <c r="X820" s="43" t="str">
        <f>API!M820&amp;" "&amp;API!V820</f>
        <v xml:space="preserve"> </v>
      </c>
      <c r="Y820" s="43">
        <f>API!AC820</f>
        <v>0</v>
      </c>
    </row>
    <row r="821" spans="1:25">
      <c r="A821" s="32" t="str">
        <f>IF([1]FINAL!A821=0,"",[1]FINAL!A821)</f>
        <v/>
      </c>
      <c r="B821" s="32" t="str">
        <f>IF([1]FINAL!B821=0,"",[1]FINAL!B821)</f>
        <v/>
      </c>
      <c r="C821" s="32" t="str">
        <f>IF([1]FINAL!C821=0,"",[1]FINAL!C821)</f>
        <v/>
      </c>
      <c r="D821" s="32" t="str">
        <f>IF([1]FINAL!D821=0,"",[1]FINAL!D821)</f>
        <v/>
      </c>
      <c r="E821" s="43">
        <f>[1]FINAL!M821</f>
        <v>0</v>
      </c>
      <c r="F821" s="44" t="str">
        <f>IFERROR(VLOOKUP($E821,Table2!$B$1:$C$21,MATCH("MP",Table2!$B$1:$C$1,0),0),"")</f>
        <v/>
      </c>
      <c r="G821" s="33">
        <f>IFERROR(VLOOKUP(A821,PlayingTime!$B$1:$Z$999,MATCH("Min",PlayingTime!$B$2:$Z$2,0),0),0)</f>
        <v>0</v>
      </c>
      <c r="H821" s="33">
        <f>IFERROR(VLOOKUP(B821,PlayingTime!$B$1:$Z$999,MATCH("Min",PlayingTime!$B$2:$Z$2,0),0),0)</f>
        <v>0</v>
      </c>
      <c r="I821" s="33">
        <f>IFERROR(VLOOKUP(C821,PlayingTime!$B$1:$Z$999,MATCH("Min",PlayingTime!$B$2:$Z$2,0),0),0)</f>
        <v>0</v>
      </c>
      <c r="J821" s="33">
        <f>IFERROR(VLOOKUP(D821,PlayingTime!$B$1:$Z$999,MATCH("Min",PlayingTime!$B$2:$Z$2,0),0),0)</f>
        <v>0</v>
      </c>
      <c r="K821" s="38">
        <f t="shared" si="48"/>
        <v>0</v>
      </c>
      <c r="L821" s="32">
        <f>IFERROR(VLOOKUP(A821,PlayerStats!$B$1:$Z$999,MATCH("xG",PlayerStats!$B$2:$Z$2,0),0),0)</f>
        <v>0</v>
      </c>
      <c r="M821" s="32">
        <f>IFERROR(VLOOKUP(B821,PlayerStats!$B$1:$Z$999,MATCH("xG",PlayerStats!$B$2:$Z$2,0),0),0)</f>
        <v>0</v>
      </c>
      <c r="N821" s="32">
        <f>IFERROR(VLOOKUP(C821,PlayerStats!$B$1:$Z$999,MATCH("xG",PlayerStats!$B$2:$Z$2,0),0),0)</f>
        <v>0</v>
      </c>
      <c r="O821" s="32">
        <f>IFERROR(VLOOKUP(D821,PlayerStats!$B$1:$Z$999,MATCH("xG",PlayerStats!$B$2:$Z$2,0),0),0)</f>
        <v>0</v>
      </c>
      <c r="P821" s="40">
        <f t="shared" si="49"/>
        <v>0</v>
      </c>
      <c r="Q821" s="32">
        <f>IFERROR(VLOOKUP(A821,PlayerStats!$B$1:$Z$999,MATCH("xAG",PlayerStats!$B$2:$Z$2,0),0),0)</f>
        <v>0</v>
      </c>
      <c r="R821" s="32">
        <f>IFERROR(VLOOKUP(B821,PlayerStats!$B$1:$Z$999,MATCH("xAG",PlayerStats!$B$2:$Z$2,0),0),0)</f>
        <v>0</v>
      </c>
      <c r="S821" s="32">
        <f>IFERROR(VLOOKUP(C821,PlayerStats!$B$1:$Z$999,MATCH("xAG",PlayerStats!$B$2:$Z$2,0),0),0)</f>
        <v>0</v>
      </c>
      <c r="T821" s="32">
        <f>IFERROR(VLOOKUP(D821,PlayerStats!$B$1:$Z$999,MATCH("xAG",PlayerStats!$B$2:$Z$2,0),0),0)</f>
        <v>0</v>
      </c>
      <c r="U821" s="40">
        <f t="shared" si="50"/>
        <v>0</v>
      </c>
      <c r="V821" s="42" t="str">
        <f t="shared" si="51"/>
        <v/>
      </c>
      <c r="X821" s="43" t="str">
        <f>API!M821&amp;" "&amp;API!V821</f>
        <v xml:space="preserve"> </v>
      </c>
      <c r="Y821" s="43">
        <f>API!AC821</f>
        <v>0</v>
      </c>
    </row>
    <row r="822" spans="1:25">
      <c r="A822" s="32" t="str">
        <f>IF([1]FINAL!A822=0,"",[1]FINAL!A822)</f>
        <v/>
      </c>
      <c r="B822" s="32" t="str">
        <f>IF([1]FINAL!B822=0,"",[1]FINAL!B822)</f>
        <v/>
      </c>
      <c r="C822" s="32" t="str">
        <f>IF([1]FINAL!C822=0,"",[1]FINAL!C822)</f>
        <v/>
      </c>
      <c r="D822" s="32" t="str">
        <f>IF([1]FINAL!D822=0,"",[1]FINAL!D822)</f>
        <v/>
      </c>
      <c r="E822" s="43">
        <f>[1]FINAL!M822</f>
        <v>0</v>
      </c>
      <c r="F822" s="44" t="str">
        <f>IFERROR(VLOOKUP($E822,Table2!$B$1:$C$21,MATCH("MP",Table2!$B$1:$C$1,0),0),"")</f>
        <v/>
      </c>
      <c r="G822" s="33">
        <f>IFERROR(VLOOKUP(A822,PlayingTime!$B$1:$Z$999,MATCH("Min",PlayingTime!$B$2:$Z$2,0),0),0)</f>
        <v>0</v>
      </c>
      <c r="H822" s="33">
        <f>IFERROR(VLOOKUP(B822,PlayingTime!$B$1:$Z$999,MATCH("Min",PlayingTime!$B$2:$Z$2,0),0),0)</f>
        <v>0</v>
      </c>
      <c r="I822" s="33">
        <f>IFERROR(VLOOKUP(C822,PlayingTime!$B$1:$Z$999,MATCH("Min",PlayingTime!$B$2:$Z$2,0),0),0)</f>
        <v>0</v>
      </c>
      <c r="J822" s="33">
        <f>IFERROR(VLOOKUP(D822,PlayingTime!$B$1:$Z$999,MATCH("Min",PlayingTime!$B$2:$Z$2,0),0),0)</f>
        <v>0</v>
      </c>
      <c r="K822" s="38">
        <f t="shared" si="48"/>
        <v>0</v>
      </c>
      <c r="L822" s="32">
        <f>IFERROR(VLOOKUP(A822,PlayerStats!$B$1:$Z$999,MATCH("xG",PlayerStats!$B$2:$Z$2,0),0),0)</f>
        <v>0</v>
      </c>
      <c r="M822" s="32">
        <f>IFERROR(VLOOKUP(B822,PlayerStats!$B$1:$Z$999,MATCH("xG",PlayerStats!$B$2:$Z$2,0),0),0)</f>
        <v>0</v>
      </c>
      <c r="N822" s="32">
        <f>IFERROR(VLOOKUP(C822,PlayerStats!$B$1:$Z$999,MATCH("xG",PlayerStats!$B$2:$Z$2,0),0),0)</f>
        <v>0</v>
      </c>
      <c r="O822" s="32">
        <f>IFERROR(VLOOKUP(D822,PlayerStats!$B$1:$Z$999,MATCH("xG",PlayerStats!$B$2:$Z$2,0),0),0)</f>
        <v>0</v>
      </c>
      <c r="P822" s="40">
        <f t="shared" si="49"/>
        <v>0</v>
      </c>
      <c r="Q822" s="32">
        <f>IFERROR(VLOOKUP(A822,PlayerStats!$B$1:$Z$999,MATCH("xAG",PlayerStats!$B$2:$Z$2,0),0),0)</f>
        <v>0</v>
      </c>
      <c r="R822" s="32">
        <f>IFERROR(VLOOKUP(B822,PlayerStats!$B$1:$Z$999,MATCH("xAG",PlayerStats!$B$2:$Z$2,0),0),0)</f>
        <v>0</v>
      </c>
      <c r="S822" s="32">
        <f>IFERROR(VLOOKUP(C822,PlayerStats!$B$1:$Z$999,MATCH("xAG",PlayerStats!$B$2:$Z$2,0),0),0)</f>
        <v>0</v>
      </c>
      <c r="T822" s="32">
        <f>IFERROR(VLOOKUP(D822,PlayerStats!$B$1:$Z$999,MATCH("xAG",PlayerStats!$B$2:$Z$2,0),0),0)</f>
        <v>0</v>
      </c>
      <c r="U822" s="40">
        <f t="shared" si="50"/>
        <v>0</v>
      </c>
      <c r="V822" s="42" t="str">
        <f t="shared" si="51"/>
        <v/>
      </c>
      <c r="X822" s="43" t="str">
        <f>API!M822&amp;" "&amp;API!V822</f>
        <v xml:space="preserve"> </v>
      </c>
      <c r="Y822" s="43">
        <f>API!AC822</f>
        <v>0</v>
      </c>
    </row>
    <row r="823" spans="1:25">
      <c r="A823" s="32" t="str">
        <f>IF([1]FINAL!A823=0,"",[1]FINAL!A823)</f>
        <v/>
      </c>
      <c r="B823" s="32" t="str">
        <f>IF([1]FINAL!B823=0,"",[1]FINAL!B823)</f>
        <v/>
      </c>
      <c r="C823" s="32" t="str">
        <f>IF([1]FINAL!C823=0,"",[1]FINAL!C823)</f>
        <v/>
      </c>
      <c r="D823" s="32" t="str">
        <f>IF([1]FINAL!D823=0,"",[1]FINAL!D823)</f>
        <v/>
      </c>
      <c r="E823" s="43">
        <f>[1]FINAL!M823</f>
        <v>0</v>
      </c>
      <c r="F823" s="44" t="str">
        <f>IFERROR(VLOOKUP($E823,Table2!$B$1:$C$21,MATCH("MP",Table2!$B$1:$C$1,0),0),"")</f>
        <v/>
      </c>
      <c r="G823" s="33">
        <f>IFERROR(VLOOKUP(A823,PlayingTime!$B$1:$Z$999,MATCH("Min",PlayingTime!$B$2:$Z$2,0),0),0)</f>
        <v>0</v>
      </c>
      <c r="H823" s="33">
        <f>IFERROR(VLOOKUP(B823,PlayingTime!$B$1:$Z$999,MATCH("Min",PlayingTime!$B$2:$Z$2,0),0),0)</f>
        <v>0</v>
      </c>
      <c r="I823" s="33">
        <f>IFERROR(VLOOKUP(C823,PlayingTime!$B$1:$Z$999,MATCH("Min",PlayingTime!$B$2:$Z$2,0),0),0)</f>
        <v>0</v>
      </c>
      <c r="J823" s="33">
        <f>IFERROR(VLOOKUP(D823,PlayingTime!$B$1:$Z$999,MATCH("Min",PlayingTime!$B$2:$Z$2,0),0),0)</f>
        <v>0</v>
      </c>
      <c r="K823" s="38">
        <f t="shared" si="48"/>
        <v>0</v>
      </c>
      <c r="L823" s="32">
        <f>IFERROR(VLOOKUP(A823,PlayerStats!$B$1:$Z$999,MATCH("xG",PlayerStats!$B$2:$Z$2,0),0),0)</f>
        <v>0</v>
      </c>
      <c r="M823" s="32">
        <f>IFERROR(VLOOKUP(B823,PlayerStats!$B$1:$Z$999,MATCH("xG",PlayerStats!$B$2:$Z$2,0),0),0)</f>
        <v>0</v>
      </c>
      <c r="N823" s="32">
        <f>IFERROR(VLOOKUP(C823,PlayerStats!$B$1:$Z$999,MATCH("xG",PlayerStats!$B$2:$Z$2,0),0),0)</f>
        <v>0</v>
      </c>
      <c r="O823" s="32">
        <f>IFERROR(VLOOKUP(D823,PlayerStats!$B$1:$Z$999,MATCH("xG",PlayerStats!$B$2:$Z$2,0),0),0)</f>
        <v>0</v>
      </c>
      <c r="P823" s="40">
        <f t="shared" si="49"/>
        <v>0</v>
      </c>
      <c r="Q823" s="32">
        <f>IFERROR(VLOOKUP(A823,PlayerStats!$B$1:$Z$999,MATCH("xAG",PlayerStats!$B$2:$Z$2,0),0),0)</f>
        <v>0</v>
      </c>
      <c r="R823" s="32">
        <f>IFERROR(VLOOKUP(B823,PlayerStats!$B$1:$Z$999,MATCH("xAG",PlayerStats!$B$2:$Z$2,0),0),0)</f>
        <v>0</v>
      </c>
      <c r="S823" s="32">
        <f>IFERROR(VLOOKUP(C823,PlayerStats!$B$1:$Z$999,MATCH("xAG",PlayerStats!$B$2:$Z$2,0),0),0)</f>
        <v>0</v>
      </c>
      <c r="T823" s="32">
        <f>IFERROR(VLOOKUP(D823,PlayerStats!$B$1:$Z$999,MATCH("xAG",PlayerStats!$B$2:$Z$2,0),0),0)</f>
        <v>0</v>
      </c>
      <c r="U823" s="40">
        <f t="shared" si="50"/>
        <v>0</v>
      </c>
      <c r="V823" s="42" t="str">
        <f t="shared" si="51"/>
        <v/>
      </c>
      <c r="X823" s="43" t="str">
        <f>API!M823&amp;" "&amp;API!V823</f>
        <v xml:space="preserve"> </v>
      </c>
      <c r="Y823" s="43">
        <f>API!AC823</f>
        <v>0</v>
      </c>
    </row>
    <row r="824" spans="1:25">
      <c r="A824" s="32" t="str">
        <f>IF([1]FINAL!A824=0,"",[1]FINAL!A824)</f>
        <v/>
      </c>
      <c r="B824" s="32" t="str">
        <f>IF([1]FINAL!B824=0,"",[1]FINAL!B824)</f>
        <v/>
      </c>
      <c r="C824" s="32" t="str">
        <f>IF([1]FINAL!C824=0,"",[1]FINAL!C824)</f>
        <v/>
      </c>
      <c r="D824" s="32" t="str">
        <f>IF([1]FINAL!D824=0,"",[1]FINAL!D824)</f>
        <v/>
      </c>
      <c r="E824" s="43">
        <f>[1]FINAL!M824</f>
        <v>0</v>
      </c>
      <c r="F824" s="44" t="str">
        <f>IFERROR(VLOOKUP($E824,Table2!$B$1:$C$21,MATCH("MP",Table2!$B$1:$C$1,0),0),"")</f>
        <v/>
      </c>
      <c r="G824" s="33">
        <f>IFERROR(VLOOKUP(A824,PlayingTime!$B$1:$Z$999,MATCH("Min",PlayingTime!$B$2:$Z$2,0),0),0)</f>
        <v>0</v>
      </c>
      <c r="H824" s="33">
        <f>IFERROR(VLOOKUP(B824,PlayingTime!$B$1:$Z$999,MATCH("Min",PlayingTime!$B$2:$Z$2,0),0),0)</f>
        <v>0</v>
      </c>
      <c r="I824" s="33">
        <f>IFERROR(VLOOKUP(C824,PlayingTime!$B$1:$Z$999,MATCH("Min",PlayingTime!$B$2:$Z$2,0),0),0)</f>
        <v>0</v>
      </c>
      <c r="J824" s="33">
        <f>IFERROR(VLOOKUP(D824,PlayingTime!$B$1:$Z$999,MATCH("Min",PlayingTime!$B$2:$Z$2,0),0),0)</f>
        <v>0</v>
      </c>
      <c r="K824" s="38">
        <f t="shared" si="48"/>
        <v>0</v>
      </c>
      <c r="L824" s="32">
        <f>IFERROR(VLOOKUP(A824,PlayerStats!$B$1:$Z$999,MATCH("xG",PlayerStats!$B$2:$Z$2,0),0),0)</f>
        <v>0</v>
      </c>
      <c r="M824" s="32">
        <f>IFERROR(VLOOKUP(B824,PlayerStats!$B$1:$Z$999,MATCH("xG",PlayerStats!$B$2:$Z$2,0),0),0)</f>
        <v>0</v>
      </c>
      <c r="N824" s="32">
        <f>IFERROR(VLOOKUP(C824,PlayerStats!$B$1:$Z$999,MATCH("xG",PlayerStats!$B$2:$Z$2,0),0),0)</f>
        <v>0</v>
      </c>
      <c r="O824" s="32">
        <f>IFERROR(VLOOKUP(D824,PlayerStats!$B$1:$Z$999,MATCH("xG",PlayerStats!$B$2:$Z$2,0),0),0)</f>
        <v>0</v>
      </c>
      <c r="P824" s="40">
        <f t="shared" si="49"/>
        <v>0</v>
      </c>
      <c r="Q824" s="32">
        <f>IFERROR(VLOOKUP(A824,PlayerStats!$B$1:$Z$999,MATCH("xAG",PlayerStats!$B$2:$Z$2,0),0),0)</f>
        <v>0</v>
      </c>
      <c r="R824" s="32">
        <f>IFERROR(VLOOKUP(B824,PlayerStats!$B$1:$Z$999,MATCH("xAG",PlayerStats!$B$2:$Z$2,0),0),0)</f>
        <v>0</v>
      </c>
      <c r="S824" s="32">
        <f>IFERROR(VLOOKUP(C824,PlayerStats!$B$1:$Z$999,MATCH("xAG",PlayerStats!$B$2:$Z$2,0),0),0)</f>
        <v>0</v>
      </c>
      <c r="T824" s="32">
        <f>IFERROR(VLOOKUP(D824,PlayerStats!$B$1:$Z$999,MATCH("xAG",PlayerStats!$B$2:$Z$2,0),0),0)</f>
        <v>0</v>
      </c>
      <c r="U824" s="40">
        <f t="shared" si="50"/>
        <v>0</v>
      </c>
      <c r="V824" s="42" t="str">
        <f t="shared" si="51"/>
        <v/>
      </c>
      <c r="X824" s="43" t="str">
        <f>API!M824&amp;" "&amp;API!V824</f>
        <v xml:space="preserve"> </v>
      </c>
      <c r="Y824" s="43">
        <f>API!AC824</f>
        <v>0</v>
      </c>
    </row>
    <row r="825" spans="1:25">
      <c r="A825" s="32" t="str">
        <f>IF([1]FINAL!A825=0,"",[1]FINAL!A825)</f>
        <v/>
      </c>
      <c r="B825" s="32" t="str">
        <f>IF([1]FINAL!B825=0,"",[1]FINAL!B825)</f>
        <v/>
      </c>
      <c r="C825" s="32" t="str">
        <f>IF([1]FINAL!C825=0,"",[1]FINAL!C825)</f>
        <v/>
      </c>
      <c r="D825" s="32" t="str">
        <f>IF([1]FINAL!D825=0,"",[1]FINAL!D825)</f>
        <v/>
      </c>
      <c r="E825" s="43">
        <f>[1]FINAL!M825</f>
        <v>0</v>
      </c>
      <c r="F825" s="44" t="str">
        <f>IFERROR(VLOOKUP($E825,Table2!$B$1:$C$21,MATCH("MP",Table2!$B$1:$C$1,0),0),"")</f>
        <v/>
      </c>
      <c r="G825" s="33">
        <f>IFERROR(VLOOKUP(A825,PlayingTime!$B$1:$Z$999,MATCH("Min",PlayingTime!$B$2:$Z$2,0),0),0)</f>
        <v>0</v>
      </c>
      <c r="H825" s="33">
        <f>IFERROR(VLOOKUP(B825,PlayingTime!$B$1:$Z$999,MATCH("Min",PlayingTime!$B$2:$Z$2,0),0),0)</f>
        <v>0</v>
      </c>
      <c r="I825" s="33">
        <f>IFERROR(VLOOKUP(C825,PlayingTime!$B$1:$Z$999,MATCH("Min",PlayingTime!$B$2:$Z$2,0),0),0)</f>
        <v>0</v>
      </c>
      <c r="J825" s="33">
        <f>IFERROR(VLOOKUP(D825,PlayingTime!$B$1:$Z$999,MATCH("Min",PlayingTime!$B$2:$Z$2,0),0),0)</f>
        <v>0</v>
      </c>
      <c r="K825" s="38">
        <f t="shared" si="48"/>
        <v>0</v>
      </c>
      <c r="L825" s="32">
        <f>IFERROR(VLOOKUP(A825,PlayerStats!$B$1:$Z$999,MATCH("xG",PlayerStats!$B$2:$Z$2,0),0),0)</f>
        <v>0</v>
      </c>
      <c r="M825" s="32">
        <f>IFERROR(VLOOKUP(B825,PlayerStats!$B$1:$Z$999,MATCH("xG",PlayerStats!$B$2:$Z$2,0),0),0)</f>
        <v>0</v>
      </c>
      <c r="N825" s="32">
        <f>IFERROR(VLOOKUP(C825,PlayerStats!$B$1:$Z$999,MATCH("xG",PlayerStats!$B$2:$Z$2,0),0),0)</f>
        <v>0</v>
      </c>
      <c r="O825" s="32">
        <f>IFERROR(VLOOKUP(D825,PlayerStats!$B$1:$Z$999,MATCH("xG",PlayerStats!$B$2:$Z$2,0),0),0)</f>
        <v>0</v>
      </c>
      <c r="P825" s="40">
        <f t="shared" si="49"/>
        <v>0</v>
      </c>
      <c r="Q825" s="32">
        <f>IFERROR(VLOOKUP(A825,PlayerStats!$B$1:$Z$999,MATCH("xAG",PlayerStats!$B$2:$Z$2,0),0),0)</f>
        <v>0</v>
      </c>
      <c r="R825" s="32">
        <f>IFERROR(VLOOKUP(B825,PlayerStats!$B$1:$Z$999,MATCH("xAG",PlayerStats!$B$2:$Z$2,0),0),0)</f>
        <v>0</v>
      </c>
      <c r="S825" s="32">
        <f>IFERROR(VLOOKUP(C825,PlayerStats!$B$1:$Z$999,MATCH("xAG",PlayerStats!$B$2:$Z$2,0),0),0)</f>
        <v>0</v>
      </c>
      <c r="T825" s="32">
        <f>IFERROR(VLOOKUP(D825,PlayerStats!$B$1:$Z$999,MATCH("xAG",PlayerStats!$B$2:$Z$2,0),0),0)</f>
        <v>0</v>
      </c>
      <c r="U825" s="40">
        <f t="shared" si="50"/>
        <v>0</v>
      </c>
      <c r="V825" s="42" t="str">
        <f t="shared" si="51"/>
        <v/>
      </c>
      <c r="X825" s="43" t="str">
        <f>API!M825&amp;" "&amp;API!V825</f>
        <v xml:space="preserve"> </v>
      </c>
      <c r="Y825" s="43">
        <f>API!AC825</f>
        <v>0</v>
      </c>
    </row>
    <row r="826" spans="1:25">
      <c r="A826" s="32" t="str">
        <f>IF([1]FINAL!A826=0,"",[1]FINAL!A826)</f>
        <v/>
      </c>
      <c r="B826" s="32" t="str">
        <f>IF([1]FINAL!B826=0,"",[1]FINAL!B826)</f>
        <v/>
      </c>
      <c r="C826" s="32" t="str">
        <f>IF([1]FINAL!C826=0,"",[1]FINAL!C826)</f>
        <v/>
      </c>
      <c r="D826" s="32" t="str">
        <f>IF([1]FINAL!D826=0,"",[1]FINAL!D826)</f>
        <v/>
      </c>
      <c r="E826" s="43">
        <f>[1]FINAL!M826</f>
        <v>0</v>
      </c>
      <c r="F826" s="44" t="str">
        <f>IFERROR(VLOOKUP($E826,Table2!$B$1:$C$21,MATCH("MP",Table2!$B$1:$C$1,0),0),"")</f>
        <v/>
      </c>
      <c r="G826" s="33">
        <f>IFERROR(VLOOKUP(A826,PlayingTime!$B$1:$Z$999,MATCH("Min",PlayingTime!$B$2:$Z$2,0),0),0)</f>
        <v>0</v>
      </c>
      <c r="H826" s="33">
        <f>IFERROR(VLOOKUP(B826,PlayingTime!$B$1:$Z$999,MATCH("Min",PlayingTime!$B$2:$Z$2,0),0),0)</f>
        <v>0</v>
      </c>
      <c r="I826" s="33">
        <f>IFERROR(VLOOKUP(C826,PlayingTime!$B$1:$Z$999,MATCH("Min",PlayingTime!$B$2:$Z$2,0),0),0)</f>
        <v>0</v>
      </c>
      <c r="J826" s="33">
        <f>IFERROR(VLOOKUP(D826,PlayingTime!$B$1:$Z$999,MATCH("Min",PlayingTime!$B$2:$Z$2,0),0),0)</f>
        <v>0</v>
      </c>
      <c r="K826" s="38">
        <f t="shared" si="48"/>
        <v>0</v>
      </c>
      <c r="L826" s="32">
        <f>IFERROR(VLOOKUP(A826,PlayerStats!$B$1:$Z$999,MATCH("xG",PlayerStats!$B$2:$Z$2,0),0),0)</f>
        <v>0</v>
      </c>
      <c r="M826" s="32">
        <f>IFERROR(VLOOKUP(B826,PlayerStats!$B$1:$Z$999,MATCH("xG",PlayerStats!$B$2:$Z$2,0),0),0)</f>
        <v>0</v>
      </c>
      <c r="N826" s="32">
        <f>IFERROR(VLOOKUP(C826,PlayerStats!$B$1:$Z$999,MATCH("xG",PlayerStats!$B$2:$Z$2,0),0),0)</f>
        <v>0</v>
      </c>
      <c r="O826" s="32">
        <f>IFERROR(VLOOKUP(D826,PlayerStats!$B$1:$Z$999,MATCH("xG",PlayerStats!$B$2:$Z$2,0),0),0)</f>
        <v>0</v>
      </c>
      <c r="P826" s="40">
        <f t="shared" si="49"/>
        <v>0</v>
      </c>
      <c r="Q826" s="32">
        <f>IFERROR(VLOOKUP(A826,PlayerStats!$B$1:$Z$999,MATCH("xAG",PlayerStats!$B$2:$Z$2,0),0),0)</f>
        <v>0</v>
      </c>
      <c r="R826" s="32">
        <f>IFERROR(VLOOKUP(B826,PlayerStats!$B$1:$Z$999,MATCH("xAG",PlayerStats!$B$2:$Z$2,0),0),0)</f>
        <v>0</v>
      </c>
      <c r="S826" s="32">
        <f>IFERROR(VLOOKUP(C826,PlayerStats!$B$1:$Z$999,MATCH("xAG",PlayerStats!$B$2:$Z$2,0),0),0)</f>
        <v>0</v>
      </c>
      <c r="T826" s="32">
        <f>IFERROR(VLOOKUP(D826,PlayerStats!$B$1:$Z$999,MATCH("xAG",PlayerStats!$B$2:$Z$2,0),0),0)</f>
        <v>0</v>
      </c>
      <c r="U826" s="40">
        <f t="shared" si="50"/>
        <v>0</v>
      </c>
      <c r="V826" s="42" t="str">
        <f t="shared" si="51"/>
        <v/>
      </c>
      <c r="X826" s="43" t="str">
        <f>API!M826&amp;" "&amp;API!V826</f>
        <v xml:space="preserve"> </v>
      </c>
      <c r="Y826" s="43">
        <f>API!AC826</f>
        <v>0</v>
      </c>
    </row>
    <row r="827" spans="1:25">
      <c r="A827" s="32" t="str">
        <f>IF([1]FINAL!A827=0,"",[1]FINAL!A827)</f>
        <v/>
      </c>
      <c r="B827" s="32" t="str">
        <f>IF([1]FINAL!B827=0,"",[1]FINAL!B827)</f>
        <v/>
      </c>
      <c r="C827" s="32" t="str">
        <f>IF([1]FINAL!C827=0,"",[1]FINAL!C827)</f>
        <v/>
      </c>
      <c r="D827" s="32" t="str">
        <f>IF([1]FINAL!D827=0,"",[1]FINAL!D827)</f>
        <v/>
      </c>
      <c r="E827" s="43">
        <f>[1]FINAL!M827</f>
        <v>0</v>
      </c>
      <c r="F827" s="44" t="str">
        <f>IFERROR(VLOOKUP($E827,Table2!$B$1:$C$21,MATCH("MP",Table2!$B$1:$C$1,0),0),"")</f>
        <v/>
      </c>
      <c r="G827" s="33">
        <f>IFERROR(VLOOKUP(A827,PlayingTime!$B$1:$Z$999,MATCH("Min",PlayingTime!$B$2:$Z$2,0),0),0)</f>
        <v>0</v>
      </c>
      <c r="H827" s="33">
        <f>IFERROR(VLOOKUP(B827,PlayingTime!$B$1:$Z$999,MATCH("Min",PlayingTime!$B$2:$Z$2,0),0),0)</f>
        <v>0</v>
      </c>
      <c r="I827" s="33">
        <f>IFERROR(VLOOKUP(C827,PlayingTime!$B$1:$Z$999,MATCH("Min",PlayingTime!$B$2:$Z$2,0),0),0)</f>
        <v>0</v>
      </c>
      <c r="J827" s="33">
        <f>IFERROR(VLOOKUP(D827,PlayingTime!$B$1:$Z$999,MATCH("Min",PlayingTime!$B$2:$Z$2,0),0),0)</f>
        <v>0</v>
      </c>
      <c r="K827" s="38">
        <f t="shared" si="48"/>
        <v>0</v>
      </c>
      <c r="L827" s="32">
        <f>IFERROR(VLOOKUP(A827,PlayerStats!$B$1:$Z$999,MATCH("xG",PlayerStats!$B$2:$Z$2,0),0),0)</f>
        <v>0</v>
      </c>
      <c r="M827" s="32">
        <f>IFERROR(VLOOKUP(B827,PlayerStats!$B$1:$Z$999,MATCH("xG",PlayerStats!$B$2:$Z$2,0),0),0)</f>
        <v>0</v>
      </c>
      <c r="N827" s="32">
        <f>IFERROR(VLOOKUP(C827,PlayerStats!$B$1:$Z$999,MATCH("xG",PlayerStats!$B$2:$Z$2,0),0),0)</f>
        <v>0</v>
      </c>
      <c r="O827" s="32">
        <f>IFERROR(VLOOKUP(D827,PlayerStats!$B$1:$Z$999,MATCH("xG",PlayerStats!$B$2:$Z$2,0),0),0)</f>
        <v>0</v>
      </c>
      <c r="P827" s="40">
        <f t="shared" si="49"/>
        <v>0</v>
      </c>
      <c r="Q827" s="32">
        <f>IFERROR(VLOOKUP(A827,PlayerStats!$B$1:$Z$999,MATCH("xAG",PlayerStats!$B$2:$Z$2,0),0),0)</f>
        <v>0</v>
      </c>
      <c r="R827" s="32">
        <f>IFERROR(VLOOKUP(B827,PlayerStats!$B$1:$Z$999,MATCH("xAG",PlayerStats!$B$2:$Z$2,0),0),0)</f>
        <v>0</v>
      </c>
      <c r="S827" s="32">
        <f>IFERROR(VLOOKUP(C827,PlayerStats!$B$1:$Z$999,MATCH("xAG",PlayerStats!$B$2:$Z$2,0),0),0)</f>
        <v>0</v>
      </c>
      <c r="T827" s="32">
        <f>IFERROR(VLOOKUP(D827,PlayerStats!$B$1:$Z$999,MATCH("xAG",PlayerStats!$B$2:$Z$2,0),0),0)</f>
        <v>0</v>
      </c>
      <c r="U827" s="40">
        <f t="shared" si="50"/>
        <v>0</v>
      </c>
      <c r="V827" s="42" t="str">
        <f t="shared" si="51"/>
        <v/>
      </c>
      <c r="X827" s="43" t="str">
        <f>API!M827&amp;" "&amp;API!V827</f>
        <v xml:space="preserve"> </v>
      </c>
      <c r="Y827" s="43">
        <f>API!AC827</f>
        <v>0</v>
      </c>
    </row>
    <row r="828" spans="1:25">
      <c r="A828" s="32" t="str">
        <f>IF([1]FINAL!A828=0,"",[1]FINAL!A828)</f>
        <v/>
      </c>
      <c r="B828" s="32" t="str">
        <f>IF([1]FINAL!B828=0,"",[1]FINAL!B828)</f>
        <v/>
      </c>
      <c r="C828" s="32" t="str">
        <f>IF([1]FINAL!C828=0,"",[1]FINAL!C828)</f>
        <v/>
      </c>
      <c r="D828" s="32" t="str">
        <f>IF([1]FINAL!D828=0,"",[1]FINAL!D828)</f>
        <v/>
      </c>
      <c r="E828" s="43">
        <f>[1]FINAL!M828</f>
        <v>0</v>
      </c>
      <c r="F828" s="44" t="str">
        <f>IFERROR(VLOOKUP($E828,Table2!$B$1:$C$21,MATCH("MP",Table2!$B$1:$C$1,0),0),"")</f>
        <v/>
      </c>
      <c r="G828" s="33">
        <f>IFERROR(VLOOKUP(A828,PlayingTime!$B$1:$Z$999,MATCH("Min",PlayingTime!$B$2:$Z$2,0),0),0)</f>
        <v>0</v>
      </c>
      <c r="H828" s="33">
        <f>IFERROR(VLOOKUP(B828,PlayingTime!$B$1:$Z$999,MATCH("Min",PlayingTime!$B$2:$Z$2,0),0),0)</f>
        <v>0</v>
      </c>
      <c r="I828" s="33">
        <f>IFERROR(VLOOKUP(C828,PlayingTime!$B$1:$Z$999,MATCH("Min",PlayingTime!$B$2:$Z$2,0),0),0)</f>
        <v>0</v>
      </c>
      <c r="J828" s="33">
        <f>IFERROR(VLOOKUP(D828,PlayingTime!$B$1:$Z$999,MATCH("Min",PlayingTime!$B$2:$Z$2,0),0),0)</f>
        <v>0</v>
      </c>
      <c r="K828" s="38">
        <f t="shared" si="48"/>
        <v>0</v>
      </c>
      <c r="L828" s="32">
        <f>IFERROR(VLOOKUP(A828,PlayerStats!$B$1:$Z$999,MATCH("xG",PlayerStats!$B$2:$Z$2,0),0),0)</f>
        <v>0</v>
      </c>
      <c r="M828" s="32">
        <f>IFERROR(VLOOKUP(B828,PlayerStats!$B$1:$Z$999,MATCH("xG",PlayerStats!$B$2:$Z$2,0),0),0)</f>
        <v>0</v>
      </c>
      <c r="N828" s="32">
        <f>IFERROR(VLOOKUP(C828,PlayerStats!$B$1:$Z$999,MATCH("xG",PlayerStats!$B$2:$Z$2,0),0),0)</f>
        <v>0</v>
      </c>
      <c r="O828" s="32">
        <f>IFERROR(VLOOKUP(D828,PlayerStats!$B$1:$Z$999,MATCH("xG",PlayerStats!$B$2:$Z$2,0),0),0)</f>
        <v>0</v>
      </c>
      <c r="P828" s="40">
        <f t="shared" si="49"/>
        <v>0</v>
      </c>
      <c r="Q828" s="32">
        <f>IFERROR(VLOOKUP(A828,PlayerStats!$B$1:$Z$999,MATCH("xAG",PlayerStats!$B$2:$Z$2,0),0),0)</f>
        <v>0</v>
      </c>
      <c r="R828" s="32">
        <f>IFERROR(VLOOKUP(B828,PlayerStats!$B$1:$Z$999,MATCH("xAG",PlayerStats!$B$2:$Z$2,0),0),0)</f>
        <v>0</v>
      </c>
      <c r="S828" s="32">
        <f>IFERROR(VLOOKUP(C828,PlayerStats!$B$1:$Z$999,MATCH("xAG",PlayerStats!$B$2:$Z$2,0),0),0)</f>
        <v>0</v>
      </c>
      <c r="T828" s="32">
        <f>IFERROR(VLOOKUP(D828,PlayerStats!$B$1:$Z$999,MATCH("xAG",PlayerStats!$B$2:$Z$2,0),0),0)</f>
        <v>0</v>
      </c>
      <c r="U828" s="40">
        <f t="shared" si="50"/>
        <v>0</v>
      </c>
      <c r="V828" s="42" t="str">
        <f t="shared" si="51"/>
        <v/>
      </c>
      <c r="X828" s="43" t="str">
        <f>API!M828&amp;" "&amp;API!V828</f>
        <v xml:space="preserve"> </v>
      </c>
      <c r="Y828" s="43">
        <f>API!AC828</f>
        <v>0</v>
      </c>
    </row>
    <row r="829" spans="1:25">
      <c r="A829" s="32" t="str">
        <f>IF([1]FINAL!A829=0,"",[1]FINAL!A829)</f>
        <v/>
      </c>
      <c r="B829" s="32" t="str">
        <f>IF([1]FINAL!B829=0,"",[1]FINAL!B829)</f>
        <v/>
      </c>
      <c r="C829" s="32" t="str">
        <f>IF([1]FINAL!C829=0,"",[1]FINAL!C829)</f>
        <v/>
      </c>
      <c r="D829" s="32" t="str">
        <f>IF([1]FINAL!D829=0,"",[1]FINAL!D829)</f>
        <v/>
      </c>
      <c r="E829" s="43">
        <f>[1]FINAL!M829</f>
        <v>0</v>
      </c>
      <c r="F829" s="44" t="str">
        <f>IFERROR(VLOOKUP($E829,Table2!$B$1:$C$21,MATCH("MP",Table2!$B$1:$C$1,0),0),"")</f>
        <v/>
      </c>
      <c r="G829" s="33">
        <f>IFERROR(VLOOKUP(A829,PlayingTime!$B$1:$Z$999,MATCH("Min",PlayingTime!$B$2:$Z$2,0),0),0)</f>
        <v>0</v>
      </c>
      <c r="H829" s="33">
        <f>IFERROR(VLOOKUP(B829,PlayingTime!$B$1:$Z$999,MATCH("Min",PlayingTime!$B$2:$Z$2,0),0),0)</f>
        <v>0</v>
      </c>
      <c r="I829" s="33">
        <f>IFERROR(VLOOKUP(C829,PlayingTime!$B$1:$Z$999,MATCH("Min",PlayingTime!$B$2:$Z$2,0),0),0)</f>
        <v>0</v>
      </c>
      <c r="J829" s="33">
        <f>IFERROR(VLOOKUP(D829,PlayingTime!$B$1:$Z$999,MATCH("Min",PlayingTime!$B$2:$Z$2,0),0),0)</f>
        <v>0</v>
      </c>
      <c r="K829" s="38">
        <f t="shared" si="48"/>
        <v>0</v>
      </c>
      <c r="L829" s="32">
        <f>IFERROR(VLOOKUP(A829,PlayerStats!$B$1:$Z$999,MATCH("xG",PlayerStats!$B$2:$Z$2,0),0),0)</f>
        <v>0</v>
      </c>
      <c r="M829" s="32">
        <f>IFERROR(VLOOKUP(B829,PlayerStats!$B$1:$Z$999,MATCH("xG",PlayerStats!$B$2:$Z$2,0),0),0)</f>
        <v>0</v>
      </c>
      <c r="N829" s="32">
        <f>IFERROR(VLOOKUP(C829,PlayerStats!$B$1:$Z$999,MATCH("xG",PlayerStats!$B$2:$Z$2,0),0),0)</f>
        <v>0</v>
      </c>
      <c r="O829" s="32">
        <f>IFERROR(VLOOKUP(D829,PlayerStats!$B$1:$Z$999,MATCH("xG",PlayerStats!$B$2:$Z$2,0),0),0)</f>
        <v>0</v>
      </c>
      <c r="P829" s="40">
        <f t="shared" si="49"/>
        <v>0</v>
      </c>
      <c r="Q829" s="32">
        <f>IFERROR(VLOOKUP(A829,PlayerStats!$B$1:$Z$999,MATCH("xAG",PlayerStats!$B$2:$Z$2,0),0),0)</f>
        <v>0</v>
      </c>
      <c r="R829" s="32">
        <f>IFERROR(VLOOKUP(B829,PlayerStats!$B$1:$Z$999,MATCH("xAG",PlayerStats!$B$2:$Z$2,0),0),0)</f>
        <v>0</v>
      </c>
      <c r="S829" s="32">
        <f>IFERROR(VLOOKUP(C829,PlayerStats!$B$1:$Z$999,MATCH("xAG",PlayerStats!$B$2:$Z$2,0),0),0)</f>
        <v>0</v>
      </c>
      <c r="T829" s="32">
        <f>IFERROR(VLOOKUP(D829,PlayerStats!$B$1:$Z$999,MATCH("xAG",PlayerStats!$B$2:$Z$2,0),0),0)</f>
        <v>0</v>
      </c>
      <c r="U829" s="40">
        <f t="shared" si="50"/>
        <v>0</v>
      </c>
      <c r="V829" s="42" t="str">
        <f t="shared" si="51"/>
        <v/>
      </c>
      <c r="X829" s="43" t="str">
        <f>API!M829&amp;" "&amp;API!V829</f>
        <v xml:space="preserve"> </v>
      </c>
      <c r="Y829" s="43">
        <f>API!AC829</f>
        <v>0</v>
      </c>
    </row>
    <row r="830" spans="1:25">
      <c r="A830" s="32" t="str">
        <f>IF([1]FINAL!A830=0,"",[1]FINAL!A830)</f>
        <v/>
      </c>
      <c r="B830" s="32" t="str">
        <f>IF([1]FINAL!B830=0,"",[1]FINAL!B830)</f>
        <v/>
      </c>
      <c r="C830" s="32" t="str">
        <f>IF([1]FINAL!C830=0,"",[1]FINAL!C830)</f>
        <v/>
      </c>
      <c r="D830" s="32" t="str">
        <f>IF([1]FINAL!D830=0,"",[1]FINAL!D830)</f>
        <v/>
      </c>
      <c r="E830" s="43">
        <f>[1]FINAL!M830</f>
        <v>0</v>
      </c>
      <c r="F830" s="44" t="str">
        <f>IFERROR(VLOOKUP($E830,Table2!$B$1:$C$21,MATCH("MP",Table2!$B$1:$C$1,0),0),"")</f>
        <v/>
      </c>
      <c r="G830" s="33">
        <f>IFERROR(VLOOKUP(A830,PlayingTime!$B$1:$Z$999,MATCH("Min",PlayingTime!$B$2:$Z$2,0),0),0)</f>
        <v>0</v>
      </c>
      <c r="H830" s="33">
        <f>IFERROR(VLOOKUP(B830,PlayingTime!$B$1:$Z$999,MATCH("Min",PlayingTime!$B$2:$Z$2,0),0),0)</f>
        <v>0</v>
      </c>
      <c r="I830" s="33">
        <f>IFERROR(VLOOKUP(C830,PlayingTime!$B$1:$Z$999,MATCH("Min",PlayingTime!$B$2:$Z$2,0),0),0)</f>
        <v>0</v>
      </c>
      <c r="J830" s="33">
        <f>IFERROR(VLOOKUP(D830,PlayingTime!$B$1:$Z$999,MATCH("Min",PlayingTime!$B$2:$Z$2,0),0),0)</f>
        <v>0</v>
      </c>
      <c r="K830" s="38">
        <f t="shared" si="48"/>
        <v>0</v>
      </c>
      <c r="L830" s="32">
        <f>IFERROR(VLOOKUP(A830,PlayerStats!$B$1:$Z$999,MATCH("xG",PlayerStats!$B$2:$Z$2,0),0),0)</f>
        <v>0</v>
      </c>
      <c r="M830" s="32">
        <f>IFERROR(VLOOKUP(B830,PlayerStats!$B$1:$Z$999,MATCH("xG",PlayerStats!$B$2:$Z$2,0),0),0)</f>
        <v>0</v>
      </c>
      <c r="N830" s="32">
        <f>IFERROR(VLOOKUP(C830,PlayerStats!$B$1:$Z$999,MATCH("xG",PlayerStats!$B$2:$Z$2,0),0),0)</f>
        <v>0</v>
      </c>
      <c r="O830" s="32">
        <f>IFERROR(VLOOKUP(D830,PlayerStats!$B$1:$Z$999,MATCH("xG",PlayerStats!$B$2:$Z$2,0),0),0)</f>
        <v>0</v>
      </c>
      <c r="P830" s="40">
        <f t="shared" si="49"/>
        <v>0</v>
      </c>
      <c r="Q830" s="32">
        <f>IFERROR(VLOOKUP(A830,PlayerStats!$B$1:$Z$999,MATCH("xAG",PlayerStats!$B$2:$Z$2,0),0),0)</f>
        <v>0</v>
      </c>
      <c r="R830" s="32">
        <f>IFERROR(VLOOKUP(B830,PlayerStats!$B$1:$Z$999,MATCH("xAG",PlayerStats!$B$2:$Z$2,0),0),0)</f>
        <v>0</v>
      </c>
      <c r="S830" s="32">
        <f>IFERROR(VLOOKUP(C830,PlayerStats!$B$1:$Z$999,MATCH("xAG",PlayerStats!$B$2:$Z$2,0),0),0)</f>
        <v>0</v>
      </c>
      <c r="T830" s="32">
        <f>IFERROR(VLOOKUP(D830,PlayerStats!$B$1:$Z$999,MATCH("xAG",PlayerStats!$B$2:$Z$2,0),0),0)</f>
        <v>0</v>
      </c>
      <c r="U830" s="40">
        <f t="shared" si="50"/>
        <v>0</v>
      </c>
      <c r="V830" s="42" t="str">
        <f t="shared" si="51"/>
        <v/>
      </c>
      <c r="X830" s="43" t="str">
        <f>API!M830&amp;" "&amp;API!V830</f>
        <v xml:space="preserve"> </v>
      </c>
      <c r="Y830" s="43">
        <f>API!AC830</f>
        <v>0</v>
      </c>
    </row>
    <row r="831" spans="1:25">
      <c r="A831" s="32" t="str">
        <f>IF([1]FINAL!A831=0,"",[1]FINAL!A831)</f>
        <v/>
      </c>
      <c r="B831" s="32" t="str">
        <f>IF([1]FINAL!B831=0,"",[1]FINAL!B831)</f>
        <v/>
      </c>
      <c r="C831" s="32" t="str">
        <f>IF([1]FINAL!C831=0,"",[1]FINAL!C831)</f>
        <v/>
      </c>
      <c r="D831" s="32" t="str">
        <f>IF([1]FINAL!D831=0,"",[1]FINAL!D831)</f>
        <v/>
      </c>
      <c r="E831" s="43">
        <f>[1]FINAL!M831</f>
        <v>0</v>
      </c>
      <c r="F831" s="44" t="str">
        <f>IFERROR(VLOOKUP($E831,Table2!$B$1:$C$21,MATCH("MP",Table2!$B$1:$C$1,0),0),"")</f>
        <v/>
      </c>
      <c r="G831" s="33">
        <f>IFERROR(VLOOKUP(A831,PlayingTime!$B$1:$Z$999,MATCH("Min",PlayingTime!$B$2:$Z$2,0),0),0)</f>
        <v>0</v>
      </c>
      <c r="H831" s="33">
        <f>IFERROR(VLOOKUP(B831,PlayingTime!$B$1:$Z$999,MATCH("Min",PlayingTime!$B$2:$Z$2,0),0),0)</f>
        <v>0</v>
      </c>
      <c r="I831" s="33">
        <f>IFERROR(VLOOKUP(C831,PlayingTime!$B$1:$Z$999,MATCH("Min",PlayingTime!$B$2:$Z$2,0),0),0)</f>
        <v>0</v>
      </c>
      <c r="J831" s="33">
        <f>IFERROR(VLOOKUP(D831,PlayingTime!$B$1:$Z$999,MATCH("Min",PlayingTime!$B$2:$Z$2,0),0),0)</f>
        <v>0</v>
      </c>
      <c r="K831" s="38">
        <f t="shared" si="48"/>
        <v>0</v>
      </c>
      <c r="L831" s="32">
        <f>IFERROR(VLOOKUP(A831,PlayerStats!$B$1:$Z$999,MATCH("xG",PlayerStats!$B$2:$Z$2,0),0),0)</f>
        <v>0</v>
      </c>
      <c r="M831" s="32">
        <f>IFERROR(VLOOKUP(B831,PlayerStats!$B$1:$Z$999,MATCH("xG",PlayerStats!$B$2:$Z$2,0),0),0)</f>
        <v>0</v>
      </c>
      <c r="N831" s="32">
        <f>IFERROR(VLOOKUP(C831,PlayerStats!$B$1:$Z$999,MATCH("xG",PlayerStats!$B$2:$Z$2,0),0),0)</f>
        <v>0</v>
      </c>
      <c r="O831" s="32">
        <f>IFERROR(VLOOKUP(D831,PlayerStats!$B$1:$Z$999,MATCH("xG",PlayerStats!$B$2:$Z$2,0),0),0)</f>
        <v>0</v>
      </c>
      <c r="P831" s="40">
        <f t="shared" si="49"/>
        <v>0</v>
      </c>
      <c r="Q831" s="32">
        <f>IFERROR(VLOOKUP(A831,PlayerStats!$B$1:$Z$999,MATCH("xAG",PlayerStats!$B$2:$Z$2,0),0),0)</f>
        <v>0</v>
      </c>
      <c r="R831" s="32">
        <f>IFERROR(VLOOKUP(B831,PlayerStats!$B$1:$Z$999,MATCH("xAG",PlayerStats!$B$2:$Z$2,0),0),0)</f>
        <v>0</v>
      </c>
      <c r="S831" s="32">
        <f>IFERROR(VLOOKUP(C831,PlayerStats!$B$1:$Z$999,MATCH("xAG",PlayerStats!$B$2:$Z$2,0),0),0)</f>
        <v>0</v>
      </c>
      <c r="T831" s="32">
        <f>IFERROR(VLOOKUP(D831,PlayerStats!$B$1:$Z$999,MATCH("xAG",PlayerStats!$B$2:$Z$2,0),0),0)</f>
        <v>0</v>
      </c>
      <c r="U831" s="40">
        <f t="shared" si="50"/>
        <v>0</v>
      </c>
      <c r="V831" s="42" t="str">
        <f t="shared" si="51"/>
        <v/>
      </c>
      <c r="X831" s="43" t="str">
        <f>API!M831&amp;" "&amp;API!V831</f>
        <v xml:space="preserve"> </v>
      </c>
      <c r="Y831" s="43">
        <f>API!AC831</f>
        <v>0</v>
      </c>
    </row>
    <row r="832" spans="1:25">
      <c r="A832" s="32" t="str">
        <f>IF([1]FINAL!A832=0,"",[1]FINAL!A832)</f>
        <v/>
      </c>
      <c r="B832" s="32" t="str">
        <f>IF([1]FINAL!B832=0,"",[1]FINAL!B832)</f>
        <v/>
      </c>
      <c r="C832" s="32" t="str">
        <f>IF([1]FINAL!C832=0,"",[1]FINAL!C832)</f>
        <v/>
      </c>
      <c r="D832" s="32" t="str">
        <f>IF([1]FINAL!D832=0,"",[1]FINAL!D832)</f>
        <v/>
      </c>
      <c r="E832" s="43">
        <f>[1]FINAL!M832</f>
        <v>0</v>
      </c>
      <c r="F832" s="44" t="str">
        <f>IFERROR(VLOOKUP($E832,Table2!$B$1:$C$21,MATCH("MP",Table2!$B$1:$C$1,0),0),"")</f>
        <v/>
      </c>
      <c r="G832" s="33">
        <f>IFERROR(VLOOKUP(A832,PlayingTime!$B$1:$Z$999,MATCH("Min",PlayingTime!$B$2:$Z$2,0),0),0)</f>
        <v>0</v>
      </c>
      <c r="H832" s="33">
        <f>IFERROR(VLOOKUP(B832,PlayingTime!$B$1:$Z$999,MATCH("Min",PlayingTime!$B$2:$Z$2,0),0),0)</f>
        <v>0</v>
      </c>
      <c r="I832" s="33">
        <f>IFERROR(VLOOKUP(C832,PlayingTime!$B$1:$Z$999,MATCH("Min",PlayingTime!$B$2:$Z$2,0),0),0)</f>
        <v>0</v>
      </c>
      <c r="J832" s="33">
        <f>IFERROR(VLOOKUP(D832,PlayingTime!$B$1:$Z$999,MATCH("Min",PlayingTime!$B$2:$Z$2,0),0),0)</f>
        <v>0</v>
      </c>
      <c r="K832" s="38">
        <f t="shared" si="48"/>
        <v>0</v>
      </c>
      <c r="L832" s="32">
        <f>IFERROR(VLOOKUP(A832,PlayerStats!$B$1:$Z$999,MATCH("xG",PlayerStats!$B$2:$Z$2,0),0),0)</f>
        <v>0</v>
      </c>
      <c r="M832" s="32">
        <f>IFERROR(VLOOKUP(B832,PlayerStats!$B$1:$Z$999,MATCH("xG",PlayerStats!$B$2:$Z$2,0),0),0)</f>
        <v>0</v>
      </c>
      <c r="N832" s="32">
        <f>IFERROR(VLOOKUP(C832,PlayerStats!$B$1:$Z$999,MATCH("xG",PlayerStats!$B$2:$Z$2,0),0),0)</f>
        <v>0</v>
      </c>
      <c r="O832" s="32">
        <f>IFERROR(VLOOKUP(D832,PlayerStats!$B$1:$Z$999,MATCH("xG",PlayerStats!$B$2:$Z$2,0),0),0)</f>
        <v>0</v>
      </c>
      <c r="P832" s="40">
        <f t="shared" si="49"/>
        <v>0</v>
      </c>
      <c r="Q832" s="32">
        <f>IFERROR(VLOOKUP(A832,PlayerStats!$B$1:$Z$999,MATCH("xAG",PlayerStats!$B$2:$Z$2,0),0),0)</f>
        <v>0</v>
      </c>
      <c r="R832" s="32">
        <f>IFERROR(VLOOKUP(B832,PlayerStats!$B$1:$Z$999,MATCH("xAG",PlayerStats!$B$2:$Z$2,0),0),0)</f>
        <v>0</v>
      </c>
      <c r="S832" s="32">
        <f>IFERROR(VLOOKUP(C832,PlayerStats!$B$1:$Z$999,MATCH("xAG",PlayerStats!$B$2:$Z$2,0),0),0)</f>
        <v>0</v>
      </c>
      <c r="T832" s="32">
        <f>IFERROR(VLOOKUP(D832,PlayerStats!$B$1:$Z$999,MATCH("xAG",PlayerStats!$B$2:$Z$2,0),0),0)</f>
        <v>0</v>
      </c>
      <c r="U832" s="40">
        <f t="shared" si="50"/>
        <v>0</v>
      </c>
      <c r="V832" s="42" t="str">
        <f t="shared" si="51"/>
        <v/>
      </c>
      <c r="X832" s="43" t="str">
        <f>API!M832&amp;" "&amp;API!V832</f>
        <v xml:space="preserve"> </v>
      </c>
      <c r="Y832" s="43">
        <f>API!AC832</f>
        <v>0</v>
      </c>
    </row>
    <row r="833" spans="1:25">
      <c r="A833" s="32" t="str">
        <f>IF([1]FINAL!A833=0,"",[1]FINAL!A833)</f>
        <v/>
      </c>
      <c r="B833" s="32" t="str">
        <f>IF([1]FINAL!B833=0,"",[1]FINAL!B833)</f>
        <v/>
      </c>
      <c r="C833" s="32" t="str">
        <f>IF([1]FINAL!C833=0,"",[1]FINAL!C833)</f>
        <v/>
      </c>
      <c r="D833" s="32" t="str">
        <f>IF([1]FINAL!D833=0,"",[1]FINAL!D833)</f>
        <v/>
      </c>
      <c r="E833" s="43">
        <f>[1]FINAL!M833</f>
        <v>0</v>
      </c>
      <c r="F833" s="44" t="str">
        <f>IFERROR(VLOOKUP($E833,Table2!$B$1:$C$21,MATCH("MP",Table2!$B$1:$C$1,0),0),"")</f>
        <v/>
      </c>
      <c r="G833" s="33">
        <f>IFERROR(VLOOKUP(A833,PlayingTime!$B$1:$Z$999,MATCH("Min",PlayingTime!$B$2:$Z$2,0),0),0)</f>
        <v>0</v>
      </c>
      <c r="H833" s="33">
        <f>IFERROR(VLOOKUP(B833,PlayingTime!$B$1:$Z$999,MATCH("Min",PlayingTime!$B$2:$Z$2,0),0),0)</f>
        <v>0</v>
      </c>
      <c r="I833" s="33">
        <f>IFERROR(VLOOKUP(C833,PlayingTime!$B$1:$Z$999,MATCH("Min",PlayingTime!$B$2:$Z$2,0),0),0)</f>
        <v>0</v>
      </c>
      <c r="J833" s="33">
        <f>IFERROR(VLOOKUP(D833,PlayingTime!$B$1:$Z$999,MATCH("Min",PlayingTime!$B$2:$Z$2,0),0),0)</f>
        <v>0</v>
      </c>
      <c r="K833" s="38">
        <f t="shared" si="48"/>
        <v>0</v>
      </c>
      <c r="L833" s="32">
        <f>IFERROR(VLOOKUP(A833,PlayerStats!$B$1:$Z$999,MATCH("xG",PlayerStats!$B$2:$Z$2,0),0),0)</f>
        <v>0</v>
      </c>
      <c r="M833" s="32">
        <f>IFERROR(VLOOKUP(B833,PlayerStats!$B$1:$Z$999,MATCH("xG",PlayerStats!$B$2:$Z$2,0),0),0)</f>
        <v>0</v>
      </c>
      <c r="N833" s="32">
        <f>IFERROR(VLOOKUP(C833,PlayerStats!$B$1:$Z$999,MATCH("xG",PlayerStats!$B$2:$Z$2,0),0),0)</f>
        <v>0</v>
      </c>
      <c r="O833" s="32">
        <f>IFERROR(VLOOKUP(D833,PlayerStats!$B$1:$Z$999,MATCH("xG",PlayerStats!$B$2:$Z$2,0),0),0)</f>
        <v>0</v>
      </c>
      <c r="P833" s="40">
        <f t="shared" si="49"/>
        <v>0</v>
      </c>
      <c r="Q833" s="32">
        <f>IFERROR(VLOOKUP(A833,PlayerStats!$B$1:$Z$999,MATCH("xAG",PlayerStats!$B$2:$Z$2,0),0),0)</f>
        <v>0</v>
      </c>
      <c r="R833" s="32">
        <f>IFERROR(VLOOKUP(B833,PlayerStats!$B$1:$Z$999,MATCH("xAG",PlayerStats!$B$2:$Z$2,0),0),0)</f>
        <v>0</v>
      </c>
      <c r="S833" s="32">
        <f>IFERROR(VLOOKUP(C833,PlayerStats!$B$1:$Z$999,MATCH("xAG",PlayerStats!$B$2:$Z$2,0),0),0)</f>
        <v>0</v>
      </c>
      <c r="T833" s="32">
        <f>IFERROR(VLOOKUP(D833,PlayerStats!$B$1:$Z$999,MATCH("xAG",PlayerStats!$B$2:$Z$2,0),0),0)</f>
        <v>0</v>
      </c>
      <c r="U833" s="40">
        <f t="shared" si="50"/>
        <v>0</v>
      </c>
      <c r="V833" s="42" t="str">
        <f t="shared" si="51"/>
        <v/>
      </c>
      <c r="X833" s="43" t="str">
        <f>API!M833&amp;" "&amp;API!V833</f>
        <v xml:space="preserve"> </v>
      </c>
      <c r="Y833" s="43">
        <f>API!AC833</f>
        <v>0</v>
      </c>
    </row>
    <row r="834" spans="1:25">
      <c r="A834" s="32" t="str">
        <f>IF([1]FINAL!A834=0,"",[1]FINAL!A834)</f>
        <v/>
      </c>
      <c r="B834" s="32" t="str">
        <f>IF([1]FINAL!B834=0,"",[1]FINAL!B834)</f>
        <v/>
      </c>
      <c r="C834" s="32" t="str">
        <f>IF([1]FINAL!C834=0,"",[1]FINAL!C834)</f>
        <v/>
      </c>
      <c r="D834" s="32" t="str">
        <f>IF([1]FINAL!D834=0,"",[1]FINAL!D834)</f>
        <v/>
      </c>
      <c r="E834" s="43">
        <f>[1]FINAL!M834</f>
        <v>0</v>
      </c>
      <c r="F834" s="44" t="str">
        <f>IFERROR(VLOOKUP($E834,Table2!$B$1:$C$21,MATCH("MP",Table2!$B$1:$C$1,0),0),"")</f>
        <v/>
      </c>
      <c r="G834" s="33">
        <f>IFERROR(VLOOKUP(A834,PlayingTime!$B$1:$Z$999,MATCH("Min",PlayingTime!$B$2:$Z$2,0),0),0)</f>
        <v>0</v>
      </c>
      <c r="H834" s="33">
        <f>IFERROR(VLOOKUP(B834,PlayingTime!$B$1:$Z$999,MATCH("Min",PlayingTime!$B$2:$Z$2,0),0),0)</f>
        <v>0</v>
      </c>
      <c r="I834" s="33">
        <f>IFERROR(VLOOKUP(C834,PlayingTime!$B$1:$Z$999,MATCH("Min",PlayingTime!$B$2:$Z$2,0),0),0)</f>
        <v>0</v>
      </c>
      <c r="J834" s="33">
        <f>IFERROR(VLOOKUP(D834,PlayingTime!$B$1:$Z$999,MATCH("Min",PlayingTime!$B$2:$Z$2,0),0),0)</f>
        <v>0</v>
      </c>
      <c r="K834" s="38">
        <f t="shared" si="48"/>
        <v>0</v>
      </c>
      <c r="L834" s="32">
        <f>IFERROR(VLOOKUP(A834,PlayerStats!$B$1:$Z$999,MATCH("xG",PlayerStats!$B$2:$Z$2,0),0),0)</f>
        <v>0</v>
      </c>
      <c r="M834" s="32">
        <f>IFERROR(VLOOKUP(B834,PlayerStats!$B$1:$Z$999,MATCH("xG",PlayerStats!$B$2:$Z$2,0),0),0)</f>
        <v>0</v>
      </c>
      <c r="N834" s="32">
        <f>IFERROR(VLOOKUP(C834,PlayerStats!$B$1:$Z$999,MATCH("xG",PlayerStats!$B$2:$Z$2,0),0),0)</f>
        <v>0</v>
      </c>
      <c r="O834" s="32">
        <f>IFERROR(VLOOKUP(D834,PlayerStats!$B$1:$Z$999,MATCH("xG",PlayerStats!$B$2:$Z$2,0),0),0)</f>
        <v>0</v>
      </c>
      <c r="P834" s="40">
        <f t="shared" si="49"/>
        <v>0</v>
      </c>
      <c r="Q834" s="32">
        <f>IFERROR(VLOOKUP(A834,PlayerStats!$B$1:$Z$999,MATCH("xAG",PlayerStats!$B$2:$Z$2,0),0),0)</f>
        <v>0</v>
      </c>
      <c r="R834" s="32">
        <f>IFERROR(VLOOKUP(B834,PlayerStats!$B$1:$Z$999,MATCH("xAG",PlayerStats!$B$2:$Z$2,0),0),0)</f>
        <v>0</v>
      </c>
      <c r="S834" s="32">
        <f>IFERROR(VLOOKUP(C834,PlayerStats!$B$1:$Z$999,MATCH("xAG",PlayerStats!$B$2:$Z$2,0),0),0)</f>
        <v>0</v>
      </c>
      <c r="T834" s="32">
        <f>IFERROR(VLOOKUP(D834,PlayerStats!$B$1:$Z$999,MATCH("xAG",PlayerStats!$B$2:$Z$2,0),0),0)</f>
        <v>0</v>
      </c>
      <c r="U834" s="40">
        <f t="shared" si="50"/>
        <v>0</v>
      </c>
      <c r="V834" s="42" t="str">
        <f t="shared" si="51"/>
        <v/>
      </c>
      <c r="X834" s="43" t="str">
        <f>API!M834&amp;" "&amp;API!V834</f>
        <v xml:space="preserve"> </v>
      </c>
      <c r="Y834" s="43">
        <f>API!AC834</f>
        <v>0</v>
      </c>
    </row>
    <row r="835" spans="1:25">
      <c r="A835" s="32" t="str">
        <f>IF([1]FINAL!A835=0,"",[1]FINAL!A835)</f>
        <v/>
      </c>
      <c r="B835" s="32" t="str">
        <f>IF([1]FINAL!B835=0,"",[1]FINAL!B835)</f>
        <v/>
      </c>
      <c r="C835" s="32" t="str">
        <f>IF([1]FINAL!C835=0,"",[1]FINAL!C835)</f>
        <v/>
      </c>
      <c r="D835" s="32" t="str">
        <f>IF([1]FINAL!D835=0,"",[1]FINAL!D835)</f>
        <v/>
      </c>
      <c r="E835" s="43">
        <f>[1]FINAL!M835</f>
        <v>0</v>
      </c>
      <c r="F835" s="44" t="str">
        <f>IFERROR(VLOOKUP($E835,Table2!$B$1:$C$21,MATCH("MP",Table2!$B$1:$C$1,0),0),"")</f>
        <v/>
      </c>
      <c r="G835" s="33">
        <f>IFERROR(VLOOKUP(A835,PlayingTime!$B$1:$Z$999,MATCH("Min",PlayingTime!$B$2:$Z$2,0),0),0)</f>
        <v>0</v>
      </c>
      <c r="H835" s="33">
        <f>IFERROR(VLOOKUP(B835,PlayingTime!$B$1:$Z$999,MATCH("Min",PlayingTime!$B$2:$Z$2,0),0),0)</f>
        <v>0</v>
      </c>
      <c r="I835" s="33">
        <f>IFERROR(VLOOKUP(C835,PlayingTime!$B$1:$Z$999,MATCH("Min",PlayingTime!$B$2:$Z$2,0),0),0)</f>
        <v>0</v>
      </c>
      <c r="J835" s="33">
        <f>IFERROR(VLOOKUP(D835,PlayingTime!$B$1:$Z$999,MATCH("Min",PlayingTime!$B$2:$Z$2,0),0),0)</f>
        <v>0</v>
      </c>
      <c r="K835" s="38">
        <f t="shared" ref="K835:K898" si="52">G835+H835+I835+J835</f>
        <v>0</v>
      </c>
      <c r="L835" s="32">
        <f>IFERROR(VLOOKUP(A835,PlayerStats!$B$1:$Z$999,MATCH("xG",PlayerStats!$B$2:$Z$2,0),0),0)</f>
        <v>0</v>
      </c>
      <c r="M835" s="32">
        <f>IFERROR(VLOOKUP(B835,PlayerStats!$B$1:$Z$999,MATCH("xG",PlayerStats!$B$2:$Z$2,0),0),0)</f>
        <v>0</v>
      </c>
      <c r="N835" s="32">
        <f>IFERROR(VLOOKUP(C835,PlayerStats!$B$1:$Z$999,MATCH("xG",PlayerStats!$B$2:$Z$2,0),0),0)</f>
        <v>0</v>
      </c>
      <c r="O835" s="32">
        <f>IFERROR(VLOOKUP(D835,PlayerStats!$B$1:$Z$999,MATCH("xG",PlayerStats!$B$2:$Z$2,0),0),0)</f>
        <v>0</v>
      </c>
      <c r="P835" s="40">
        <f t="shared" ref="P835:P898" si="53">L835+M835+N835+O835</f>
        <v>0</v>
      </c>
      <c r="Q835" s="32">
        <f>IFERROR(VLOOKUP(A835,PlayerStats!$B$1:$Z$999,MATCH("xAG",PlayerStats!$B$2:$Z$2,0),0),0)</f>
        <v>0</v>
      </c>
      <c r="R835" s="32">
        <f>IFERROR(VLOOKUP(B835,PlayerStats!$B$1:$Z$999,MATCH("xAG",PlayerStats!$B$2:$Z$2,0),0),0)</f>
        <v>0</v>
      </c>
      <c r="S835" s="32">
        <f>IFERROR(VLOOKUP(C835,PlayerStats!$B$1:$Z$999,MATCH("xAG",PlayerStats!$B$2:$Z$2,0),0),0)</f>
        <v>0</v>
      </c>
      <c r="T835" s="32">
        <f>IFERROR(VLOOKUP(D835,PlayerStats!$B$1:$Z$999,MATCH("xAG",PlayerStats!$B$2:$Z$2,0),0),0)</f>
        <v>0</v>
      </c>
      <c r="U835" s="40">
        <f t="shared" ref="U835:U898" si="54">Q835+R835+S835+T835</f>
        <v>0</v>
      </c>
      <c r="V835" s="42" t="str">
        <f t="shared" ref="V835:V898" si="55">IFERROR(VLOOKUP(A835,$X$1:$Y$1000,MATCH("total_points",$X$1:$Y$1,0),0),"")</f>
        <v/>
      </c>
      <c r="X835" s="43" t="str">
        <f>API!M835&amp;" "&amp;API!V835</f>
        <v xml:space="preserve"> </v>
      </c>
      <c r="Y835" s="43">
        <f>API!AC835</f>
        <v>0</v>
      </c>
    </row>
    <row r="836" spans="1:25">
      <c r="A836" s="32" t="str">
        <f>IF([1]FINAL!A836=0,"",[1]FINAL!A836)</f>
        <v/>
      </c>
      <c r="B836" s="32" t="str">
        <f>IF([1]FINAL!B836=0,"",[1]FINAL!B836)</f>
        <v/>
      </c>
      <c r="C836" s="32" t="str">
        <f>IF([1]FINAL!C836=0,"",[1]FINAL!C836)</f>
        <v/>
      </c>
      <c r="D836" s="32" t="str">
        <f>IF([1]FINAL!D836=0,"",[1]FINAL!D836)</f>
        <v/>
      </c>
      <c r="E836" s="43">
        <f>[1]FINAL!M836</f>
        <v>0</v>
      </c>
      <c r="F836" s="44" t="str">
        <f>IFERROR(VLOOKUP($E836,Table2!$B$1:$C$21,MATCH("MP",Table2!$B$1:$C$1,0),0),"")</f>
        <v/>
      </c>
      <c r="G836" s="33">
        <f>IFERROR(VLOOKUP(A836,PlayingTime!$B$1:$Z$999,MATCH("Min",PlayingTime!$B$2:$Z$2,0),0),0)</f>
        <v>0</v>
      </c>
      <c r="H836" s="33">
        <f>IFERROR(VLOOKUP(B836,PlayingTime!$B$1:$Z$999,MATCH("Min",PlayingTime!$B$2:$Z$2,0),0),0)</f>
        <v>0</v>
      </c>
      <c r="I836" s="33">
        <f>IFERROR(VLOOKUP(C836,PlayingTime!$B$1:$Z$999,MATCH("Min",PlayingTime!$B$2:$Z$2,0),0),0)</f>
        <v>0</v>
      </c>
      <c r="J836" s="33">
        <f>IFERROR(VLOOKUP(D836,PlayingTime!$B$1:$Z$999,MATCH("Min",PlayingTime!$B$2:$Z$2,0),0),0)</f>
        <v>0</v>
      </c>
      <c r="K836" s="38">
        <f t="shared" si="52"/>
        <v>0</v>
      </c>
      <c r="L836" s="32">
        <f>IFERROR(VLOOKUP(A836,PlayerStats!$B$1:$Z$999,MATCH("xG",PlayerStats!$B$2:$Z$2,0),0),0)</f>
        <v>0</v>
      </c>
      <c r="M836" s="32">
        <f>IFERROR(VLOOKUP(B836,PlayerStats!$B$1:$Z$999,MATCH("xG",PlayerStats!$B$2:$Z$2,0),0),0)</f>
        <v>0</v>
      </c>
      <c r="N836" s="32">
        <f>IFERROR(VLOOKUP(C836,PlayerStats!$B$1:$Z$999,MATCH("xG",PlayerStats!$B$2:$Z$2,0),0),0)</f>
        <v>0</v>
      </c>
      <c r="O836" s="32">
        <f>IFERROR(VLOOKUP(D836,PlayerStats!$B$1:$Z$999,MATCH("xG",PlayerStats!$B$2:$Z$2,0),0),0)</f>
        <v>0</v>
      </c>
      <c r="P836" s="40">
        <f t="shared" si="53"/>
        <v>0</v>
      </c>
      <c r="Q836" s="32">
        <f>IFERROR(VLOOKUP(A836,PlayerStats!$B$1:$Z$999,MATCH("xAG",PlayerStats!$B$2:$Z$2,0),0),0)</f>
        <v>0</v>
      </c>
      <c r="R836" s="32">
        <f>IFERROR(VLOOKUP(B836,PlayerStats!$B$1:$Z$999,MATCH("xAG",PlayerStats!$B$2:$Z$2,0),0),0)</f>
        <v>0</v>
      </c>
      <c r="S836" s="32">
        <f>IFERROR(VLOOKUP(C836,PlayerStats!$B$1:$Z$999,MATCH("xAG",PlayerStats!$B$2:$Z$2,0),0),0)</f>
        <v>0</v>
      </c>
      <c r="T836" s="32">
        <f>IFERROR(VLOOKUP(D836,PlayerStats!$B$1:$Z$999,MATCH("xAG",PlayerStats!$B$2:$Z$2,0),0),0)</f>
        <v>0</v>
      </c>
      <c r="U836" s="40">
        <f t="shared" si="54"/>
        <v>0</v>
      </c>
      <c r="V836" s="42" t="str">
        <f t="shared" si="55"/>
        <v/>
      </c>
      <c r="X836" s="43" t="str">
        <f>API!M836&amp;" "&amp;API!V836</f>
        <v xml:space="preserve"> </v>
      </c>
      <c r="Y836" s="43">
        <f>API!AC836</f>
        <v>0</v>
      </c>
    </row>
    <row r="837" spans="1:25">
      <c r="A837" s="32" t="str">
        <f>IF([1]FINAL!A837=0,"",[1]FINAL!A837)</f>
        <v/>
      </c>
      <c r="B837" s="32" t="str">
        <f>IF([1]FINAL!B837=0,"",[1]FINAL!B837)</f>
        <v/>
      </c>
      <c r="C837" s="32" t="str">
        <f>IF([1]FINAL!C837=0,"",[1]FINAL!C837)</f>
        <v/>
      </c>
      <c r="D837" s="32" t="str">
        <f>IF([1]FINAL!D837=0,"",[1]FINAL!D837)</f>
        <v/>
      </c>
      <c r="E837" s="43">
        <f>[1]FINAL!M837</f>
        <v>0</v>
      </c>
      <c r="F837" s="44" t="str">
        <f>IFERROR(VLOOKUP($E837,Table2!$B$1:$C$21,MATCH("MP",Table2!$B$1:$C$1,0),0),"")</f>
        <v/>
      </c>
      <c r="G837" s="33">
        <f>IFERROR(VLOOKUP(A837,PlayingTime!$B$1:$Z$999,MATCH("Min",PlayingTime!$B$2:$Z$2,0),0),0)</f>
        <v>0</v>
      </c>
      <c r="H837" s="33">
        <f>IFERROR(VLOOKUP(B837,PlayingTime!$B$1:$Z$999,MATCH("Min",PlayingTime!$B$2:$Z$2,0),0),0)</f>
        <v>0</v>
      </c>
      <c r="I837" s="33">
        <f>IFERROR(VLOOKUP(C837,PlayingTime!$B$1:$Z$999,MATCH("Min",PlayingTime!$B$2:$Z$2,0),0),0)</f>
        <v>0</v>
      </c>
      <c r="J837" s="33">
        <f>IFERROR(VLOOKUP(D837,PlayingTime!$B$1:$Z$999,MATCH("Min",PlayingTime!$B$2:$Z$2,0),0),0)</f>
        <v>0</v>
      </c>
      <c r="K837" s="38">
        <f t="shared" si="52"/>
        <v>0</v>
      </c>
      <c r="L837" s="32">
        <f>IFERROR(VLOOKUP(A837,PlayerStats!$B$1:$Z$999,MATCH("xG",PlayerStats!$B$2:$Z$2,0),0),0)</f>
        <v>0</v>
      </c>
      <c r="M837" s="32">
        <f>IFERROR(VLOOKUP(B837,PlayerStats!$B$1:$Z$999,MATCH("xG",PlayerStats!$B$2:$Z$2,0),0),0)</f>
        <v>0</v>
      </c>
      <c r="N837" s="32">
        <f>IFERROR(VLOOKUP(C837,PlayerStats!$B$1:$Z$999,MATCH("xG",PlayerStats!$B$2:$Z$2,0),0),0)</f>
        <v>0</v>
      </c>
      <c r="O837" s="32">
        <f>IFERROR(VLOOKUP(D837,PlayerStats!$B$1:$Z$999,MATCH("xG",PlayerStats!$B$2:$Z$2,0),0),0)</f>
        <v>0</v>
      </c>
      <c r="P837" s="40">
        <f t="shared" si="53"/>
        <v>0</v>
      </c>
      <c r="Q837" s="32">
        <f>IFERROR(VLOOKUP(A837,PlayerStats!$B$1:$Z$999,MATCH("xAG",PlayerStats!$B$2:$Z$2,0),0),0)</f>
        <v>0</v>
      </c>
      <c r="R837" s="32">
        <f>IFERROR(VLOOKUP(B837,PlayerStats!$B$1:$Z$999,MATCH("xAG",PlayerStats!$B$2:$Z$2,0),0),0)</f>
        <v>0</v>
      </c>
      <c r="S837" s="32">
        <f>IFERROR(VLOOKUP(C837,PlayerStats!$B$1:$Z$999,MATCH("xAG",PlayerStats!$B$2:$Z$2,0),0),0)</f>
        <v>0</v>
      </c>
      <c r="T837" s="32">
        <f>IFERROR(VLOOKUP(D837,PlayerStats!$B$1:$Z$999,MATCH("xAG",PlayerStats!$B$2:$Z$2,0),0),0)</f>
        <v>0</v>
      </c>
      <c r="U837" s="40">
        <f t="shared" si="54"/>
        <v>0</v>
      </c>
      <c r="V837" s="42" t="str">
        <f t="shared" si="55"/>
        <v/>
      </c>
      <c r="X837" s="43" t="str">
        <f>API!M837&amp;" "&amp;API!V837</f>
        <v xml:space="preserve"> </v>
      </c>
      <c r="Y837" s="43">
        <f>API!AC837</f>
        <v>0</v>
      </c>
    </row>
    <row r="838" spans="1:25">
      <c r="A838" s="32" t="str">
        <f>IF([1]FINAL!A838=0,"",[1]FINAL!A838)</f>
        <v/>
      </c>
      <c r="B838" s="32" t="str">
        <f>IF([1]FINAL!B838=0,"",[1]FINAL!B838)</f>
        <v/>
      </c>
      <c r="C838" s="32" t="str">
        <f>IF([1]FINAL!C838=0,"",[1]FINAL!C838)</f>
        <v/>
      </c>
      <c r="D838" s="32" t="str">
        <f>IF([1]FINAL!D838=0,"",[1]FINAL!D838)</f>
        <v/>
      </c>
      <c r="E838" s="43">
        <f>[1]FINAL!M838</f>
        <v>0</v>
      </c>
      <c r="F838" s="44" t="str">
        <f>IFERROR(VLOOKUP($E838,Table2!$B$1:$C$21,MATCH("MP",Table2!$B$1:$C$1,0),0),"")</f>
        <v/>
      </c>
      <c r="G838" s="33">
        <f>IFERROR(VLOOKUP(A838,PlayingTime!$B$1:$Z$999,MATCH("Min",PlayingTime!$B$2:$Z$2,0),0),0)</f>
        <v>0</v>
      </c>
      <c r="H838" s="33">
        <f>IFERROR(VLOOKUP(B838,PlayingTime!$B$1:$Z$999,MATCH("Min",PlayingTime!$B$2:$Z$2,0),0),0)</f>
        <v>0</v>
      </c>
      <c r="I838" s="33">
        <f>IFERROR(VLOOKUP(C838,PlayingTime!$B$1:$Z$999,MATCH("Min",PlayingTime!$B$2:$Z$2,0),0),0)</f>
        <v>0</v>
      </c>
      <c r="J838" s="33">
        <f>IFERROR(VLOOKUP(D838,PlayingTime!$B$1:$Z$999,MATCH("Min",PlayingTime!$B$2:$Z$2,0),0),0)</f>
        <v>0</v>
      </c>
      <c r="K838" s="38">
        <f t="shared" si="52"/>
        <v>0</v>
      </c>
      <c r="L838" s="32">
        <f>IFERROR(VLOOKUP(A838,PlayerStats!$B$1:$Z$999,MATCH("xG",PlayerStats!$B$2:$Z$2,0),0),0)</f>
        <v>0</v>
      </c>
      <c r="M838" s="32">
        <f>IFERROR(VLOOKUP(B838,PlayerStats!$B$1:$Z$999,MATCH("xG",PlayerStats!$B$2:$Z$2,0),0),0)</f>
        <v>0</v>
      </c>
      <c r="N838" s="32">
        <f>IFERROR(VLOOKUP(C838,PlayerStats!$B$1:$Z$999,MATCH("xG",PlayerStats!$B$2:$Z$2,0),0),0)</f>
        <v>0</v>
      </c>
      <c r="O838" s="32">
        <f>IFERROR(VLOOKUP(D838,PlayerStats!$B$1:$Z$999,MATCH("xG",PlayerStats!$B$2:$Z$2,0),0),0)</f>
        <v>0</v>
      </c>
      <c r="P838" s="40">
        <f t="shared" si="53"/>
        <v>0</v>
      </c>
      <c r="Q838" s="32">
        <f>IFERROR(VLOOKUP(A838,PlayerStats!$B$1:$Z$999,MATCH("xAG",PlayerStats!$B$2:$Z$2,0),0),0)</f>
        <v>0</v>
      </c>
      <c r="R838" s="32">
        <f>IFERROR(VLOOKUP(B838,PlayerStats!$B$1:$Z$999,MATCH("xAG",PlayerStats!$B$2:$Z$2,0),0),0)</f>
        <v>0</v>
      </c>
      <c r="S838" s="32">
        <f>IFERROR(VLOOKUP(C838,PlayerStats!$B$1:$Z$999,MATCH("xAG",PlayerStats!$B$2:$Z$2,0),0),0)</f>
        <v>0</v>
      </c>
      <c r="T838" s="32">
        <f>IFERROR(VLOOKUP(D838,PlayerStats!$B$1:$Z$999,MATCH("xAG",PlayerStats!$B$2:$Z$2,0),0),0)</f>
        <v>0</v>
      </c>
      <c r="U838" s="40">
        <f t="shared" si="54"/>
        <v>0</v>
      </c>
      <c r="V838" s="42" t="str">
        <f t="shared" si="55"/>
        <v/>
      </c>
      <c r="X838" s="43" t="str">
        <f>API!M838&amp;" "&amp;API!V838</f>
        <v xml:space="preserve"> </v>
      </c>
      <c r="Y838" s="43">
        <f>API!AC838</f>
        <v>0</v>
      </c>
    </row>
    <row r="839" spans="1:25">
      <c r="A839" s="32" t="str">
        <f>IF([1]FINAL!A839=0,"",[1]FINAL!A839)</f>
        <v/>
      </c>
      <c r="B839" s="32" t="str">
        <f>IF([1]FINAL!B839=0,"",[1]FINAL!B839)</f>
        <v/>
      </c>
      <c r="C839" s="32" t="str">
        <f>IF([1]FINAL!C839=0,"",[1]FINAL!C839)</f>
        <v/>
      </c>
      <c r="D839" s="32" t="str">
        <f>IF([1]FINAL!D839=0,"",[1]FINAL!D839)</f>
        <v/>
      </c>
      <c r="E839" s="43">
        <f>[1]FINAL!M839</f>
        <v>0</v>
      </c>
      <c r="F839" s="44" t="str">
        <f>IFERROR(VLOOKUP($E839,Table2!$B$1:$C$21,MATCH("MP",Table2!$B$1:$C$1,0),0),"")</f>
        <v/>
      </c>
      <c r="G839" s="33">
        <f>IFERROR(VLOOKUP(A839,PlayingTime!$B$1:$Z$999,MATCH("Min",PlayingTime!$B$2:$Z$2,0),0),0)</f>
        <v>0</v>
      </c>
      <c r="H839" s="33">
        <f>IFERROR(VLOOKUP(B839,PlayingTime!$B$1:$Z$999,MATCH("Min",PlayingTime!$B$2:$Z$2,0),0),0)</f>
        <v>0</v>
      </c>
      <c r="I839" s="33">
        <f>IFERROR(VLOOKUP(C839,PlayingTime!$B$1:$Z$999,MATCH("Min",PlayingTime!$B$2:$Z$2,0),0),0)</f>
        <v>0</v>
      </c>
      <c r="J839" s="33">
        <f>IFERROR(VLOOKUP(D839,PlayingTime!$B$1:$Z$999,MATCH("Min",PlayingTime!$B$2:$Z$2,0),0),0)</f>
        <v>0</v>
      </c>
      <c r="K839" s="38">
        <f t="shared" si="52"/>
        <v>0</v>
      </c>
      <c r="L839" s="32">
        <f>IFERROR(VLOOKUP(A839,PlayerStats!$B$1:$Z$999,MATCH("xG",PlayerStats!$B$2:$Z$2,0),0),0)</f>
        <v>0</v>
      </c>
      <c r="M839" s="32">
        <f>IFERROR(VLOOKUP(B839,PlayerStats!$B$1:$Z$999,MATCH("xG",PlayerStats!$B$2:$Z$2,0),0),0)</f>
        <v>0</v>
      </c>
      <c r="N839" s="32">
        <f>IFERROR(VLOOKUP(C839,PlayerStats!$B$1:$Z$999,MATCH("xG",PlayerStats!$B$2:$Z$2,0),0),0)</f>
        <v>0</v>
      </c>
      <c r="O839" s="32">
        <f>IFERROR(VLOOKUP(D839,PlayerStats!$B$1:$Z$999,MATCH("xG",PlayerStats!$B$2:$Z$2,0),0),0)</f>
        <v>0</v>
      </c>
      <c r="P839" s="40">
        <f t="shared" si="53"/>
        <v>0</v>
      </c>
      <c r="Q839" s="32">
        <f>IFERROR(VLOOKUP(A839,PlayerStats!$B$1:$Z$999,MATCH("xAG",PlayerStats!$B$2:$Z$2,0),0),0)</f>
        <v>0</v>
      </c>
      <c r="R839" s="32">
        <f>IFERROR(VLOOKUP(B839,PlayerStats!$B$1:$Z$999,MATCH("xAG",PlayerStats!$B$2:$Z$2,0),0),0)</f>
        <v>0</v>
      </c>
      <c r="S839" s="32">
        <f>IFERROR(VLOOKUP(C839,PlayerStats!$B$1:$Z$999,MATCH("xAG",PlayerStats!$B$2:$Z$2,0),0),0)</f>
        <v>0</v>
      </c>
      <c r="T839" s="32">
        <f>IFERROR(VLOOKUP(D839,PlayerStats!$B$1:$Z$999,MATCH("xAG",PlayerStats!$B$2:$Z$2,0),0),0)</f>
        <v>0</v>
      </c>
      <c r="U839" s="40">
        <f t="shared" si="54"/>
        <v>0</v>
      </c>
      <c r="V839" s="42" t="str">
        <f t="shared" si="55"/>
        <v/>
      </c>
      <c r="X839" s="43" t="str">
        <f>API!M839&amp;" "&amp;API!V839</f>
        <v xml:space="preserve"> </v>
      </c>
      <c r="Y839" s="43">
        <f>API!AC839</f>
        <v>0</v>
      </c>
    </row>
    <row r="840" spans="1:25">
      <c r="A840" s="32" t="str">
        <f>IF([1]FINAL!A840=0,"",[1]FINAL!A840)</f>
        <v/>
      </c>
      <c r="B840" s="32" t="str">
        <f>IF([1]FINAL!B840=0,"",[1]FINAL!B840)</f>
        <v/>
      </c>
      <c r="C840" s="32" t="str">
        <f>IF([1]FINAL!C840=0,"",[1]FINAL!C840)</f>
        <v/>
      </c>
      <c r="D840" s="32" t="str">
        <f>IF([1]FINAL!D840=0,"",[1]FINAL!D840)</f>
        <v/>
      </c>
      <c r="E840" s="43">
        <f>[1]FINAL!M840</f>
        <v>0</v>
      </c>
      <c r="F840" s="44" t="str">
        <f>IFERROR(VLOOKUP($E840,Table2!$B$1:$C$21,MATCH("MP",Table2!$B$1:$C$1,0),0),"")</f>
        <v/>
      </c>
      <c r="G840" s="33">
        <f>IFERROR(VLOOKUP(A840,PlayingTime!$B$1:$Z$999,MATCH("Min",PlayingTime!$B$2:$Z$2,0),0),0)</f>
        <v>0</v>
      </c>
      <c r="H840" s="33">
        <f>IFERROR(VLOOKUP(B840,PlayingTime!$B$1:$Z$999,MATCH("Min",PlayingTime!$B$2:$Z$2,0),0),0)</f>
        <v>0</v>
      </c>
      <c r="I840" s="33">
        <f>IFERROR(VLOOKUP(C840,PlayingTime!$B$1:$Z$999,MATCH("Min",PlayingTime!$B$2:$Z$2,0),0),0)</f>
        <v>0</v>
      </c>
      <c r="J840" s="33">
        <f>IFERROR(VLOOKUP(D840,PlayingTime!$B$1:$Z$999,MATCH("Min",PlayingTime!$B$2:$Z$2,0),0),0)</f>
        <v>0</v>
      </c>
      <c r="K840" s="38">
        <f t="shared" si="52"/>
        <v>0</v>
      </c>
      <c r="L840" s="32">
        <f>IFERROR(VLOOKUP(A840,PlayerStats!$B$1:$Z$999,MATCH("xG",PlayerStats!$B$2:$Z$2,0),0),0)</f>
        <v>0</v>
      </c>
      <c r="M840" s="32">
        <f>IFERROR(VLOOKUP(B840,PlayerStats!$B$1:$Z$999,MATCH("xG",PlayerStats!$B$2:$Z$2,0),0),0)</f>
        <v>0</v>
      </c>
      <c r="N840" s="32">
        <f>IFERROR(VLOOKUP(C840,PlayerStats!$B$1:$Z$999,MATCH("xG",PlayerStats!$B$2:$Z$2,0),0),0)</f>
        <v>0</v>
      </c>
      <c r="O840" s="32">
        <f>IFERROR(VLOOKUP(D840,PlayerStats!$B$1:$Z$999,MATCH("xG",PlayerStats!$B$2:$Z$2,0),0),0)</f>
        <v>0</v>
      </c>
      <c r="P840" s="40">
        <f t="shared" si="53"/>
        <v>0</v>
      </c>
      <c r="Q840" s="32">
        <f>IFERROR(VLOOKUP(A840,PlayerStats!$B$1:$Z$999,MATCH("xAG",PlayerStats!$B$2:$Z$2,0),0),0)</f>
        <v>0</v>
      </c>
      <c r="R840" s="32">
        <f>IFERROR(VLOOKUP(B840,PlayerStats!$B$1:$Z$999,MATCH("xAG",PlayerStats!$B$2:$Z$2,0),0),0)</f>
        <v>0</v>
      </c>
      <c r="S840" s="32">
        <f>IFERROR(VLOOKUP(C840,PlayerStats!$B$1:$Z$999,MATCH("xAG",PlayerStats!$B$2:$Z$2,0),0),0)</f>
        <v>0</v>
      </c>
      <c r="T840" s="32">
        <f>IFERROR(VLOOKUP(D840,PlayerStats!$B$1:$Z$999,MATCH("xAG",PlayerStats!$B$2:$Z$2,0),0),0)</f>
        <v>0</v>
      </c>
      <c r="U840" s="40">
        <f t="shared" si="54"/>
        <v>0</v>
      </c>
      <c r="V840" s="42" t="str">
        <f t="shared" si="55"/>
        <v/>
      </c>
      <c r="X840" s="43" t="str">
        <f>API!M840&amp;" "&amp;API!V840</f>
        <v xml:space="preserve"> </v>
      </c>
      <c r="Y840" s="43">
        <f>API!AC840</f>
        <v>0</v>
      </c>
    </row>
    <row r="841" spans="1:25">
      <c r="A841" s="32" t="str">
        <f>IF([1]FINAL!A841=0,"",[1]FINAL!A841)</f>
        <v/>
      </c>
      <c r="B841" s="32" t="str">
        <f>IF([1]FINAL!B841=0,"",[1]FINAL!B841)</f>
        <v/>
      </c>
      <c r="C841" s="32" t="str">
        <f>IF([1]FINAL!C841=0,"",[1]FINAL!C841)</f>
        <v/>
      </c>
      <c r="D841" s="32" t="str">
        <f>IF([1]FINAL!D841=0,"",[1]FINAL!D841)</f>
        <v/>
      </c>
      <c r="E841" s="43">
        <f>[1]FINAL!M841</f>
        <v>0</v>
      </c>
      <c r="F841" s="44" t="str">
        <f>IFERROR(VLOOKUP($E841,Table2!$B$1:$C$21,MATCH("MP",Table2!$B$1:$C$1,0),0),"")</f>
        <v/>
      </c>
      <c r="G841" s="33">
        <f>IFERROR(VLOOKUP(A841,PlayingTime!$B$1:$Z$999,MATCH("Min",PlayingTime!$B$2:$Z$2,0),0),0)</f>
        <v>0</v>
      </c>
      <c r="H841" s="33">
        <f>IFERROR(VLOOKUP(B841,PlayingTime!$B$1:$Z$999,MATCH("Min",PlayingTime!$B$2:$Z$2,0),0),0)</f>
        <v>0</v>
      </c>
      <c r="I841" s="33">
        <f>IFERROR(VLOOKUP(C841,PlayingTime!$B$1:$Z$999,MATCH("Min",PlayingTime!$B$2:$Z$2,0),0),0)</f>
        <v>0</v>
      </c>
      <c r="J841" s="33">
        <f>IFERROR(VLOOKUP(D841,PlayingTime!$B$1:$Z$999,MATCH("Min",PlayingTime!$B$2:$Z$2,0),0),0)</f>
        <v>0</v>
      </c>
      <c r="K841" s="38">
        <f t="shared" si="52"/>
        <v>0</v>
      </c>
      <c r="L841" s="32">
        <f>IFERROR(VLOOKUP(A841,PlayerStats!$B$1:$Z$999,MATCH("xG",PlayerStats!$B$2:$Z$2,0),0),0)</f>
        <v>0</v>
      </c>
      <c r="M841" s="32">
        <f>IFERROR(VLOOKUP(B841,PlayerStats!$B$1:$Z$999,MATCH("xG",PlayerStats!$B$2:$Z$2,0),0),0)</f>
        <v>0</v>
      </c>
      <c r="N841" s="32">
        <f>IFERROR(VLOOKUP(C841,PlayerStats!$B$1:$Z$999,MATCH("xG",PlayerStats!$B$2:$Z$2,0),0),0)</f>
        <v>0</v>
      </c>
      <c r="O841" s="32">
        <f>IFERROR(VLOOKUP(D841,PlayerStats!$B$1:$Z$999,MATCH("xG",PlayerStats!$B$2:$Z$2,0),0),0)</f>
        <v>0</v>
      </c>
      <c r="P841" s="40">
        <f t="shared" si="53"/>
        <v>0</v>
      </c>
      <c r="Q841" s="32">
        <f>IFERROR(VLOOKUP(A841,PlayerStats!$B$1:$Z$999,MATCH("xAG",PlayerStats!$B$2:$Z$2,0),0),0)</f>
        <v>0</v>
      </c>
      <c r="R841" s="32">
        <f>IFERROR(VLOOKUP(B841,PlayerStats!$B$1:$Z$999,MATCH("xAG",PlayerStats!$B$2:$Z$2,0),0),0)</f>
        <v>0</v>
      </c>
      <c r="S841" s="32">
        <f>IFERROR(VLOOKUP(C841,PlayerStats!$B$1:$Z$999,MATCH("xAG",PlayerStats!$B$2:$Z$2,0),0),0)</f>
        <v>0</v>
      </c>
      <c r="T841" s="32">
        <f>IFERROR(VLOOKUP(D841,PlayerStats!$B$1:$Z$999,MATCH("xAG",PlayerStats!$B$2:$Z$2,0),0),0)</f>
        <v>0</v>
      </c>
      <c r="U841" s="40">
        <f t="shared" si="54"/>
        <v>0</v>
      </c>
      <c r="V841" s="42" t="str">
        <f t="shared" si="55"/>
        <v/>
      </c>
      <c r="X841" s="43" t="str">
        <f>API!M841&amp;" "&amp;API!V841</f>
        <v xml:space="preserve"> </v>
      </c>
      <c r="Y841" s="43">
        <f>API!AC841</f>
        <v>0</v>
      </c>
    </row>
    <row r="842" spans="1:25">
      <c r="A842" s="32" t="str">
        <f>IF([1]FINAL!A842=0,"",[1]FINAL!A842)</f>
        <v/>
      </c>
      <c r="B842" s="32" t="str">
        <f>IF([1]FINAL!B842=0,"",[1]FINAL!B842)</f>
        <v/>
      </c>
      <c r="C842" s="32" t="str">
        <f>IF([1]FINAL!C842=0,"",[1]FINAL!C842)</f>
        <v/>
      </c>
      <c r="D842" s="32" t="str">
        <f>IF([1]FINAL!D842=0,"",[1]FINAL!D842)</f>
        <v/>
      </c>
      <c r="E842" s="43">
        <f>[1]FINAL!M842</f>
        <v>0</v>
      </c>
      <c r="F842" s="44" t="str">
        <f>IFERROR(VLOOKUP($E842,Table2!$B$1:$C$21,MATCH("MP",Table2!$B$1:$C$1,0),0),"")</f>
        <v/>
      </c>
      <c r="G842" s="33">
        <f>IFERROR(VLOOKUP(A842,PlayingTime!$B$1:$Z$999,MATCH("Min",PlayingTime!$B$2:$Z$2,0),0),0)</f>
        <v>0</v>
      </c>
      <c r="H842" s="33">
        <f>IFERROR(VLOOKUP(B842,PlayingTime!$B$1:$Z$999,MATCH("Min",PlayingTime!$B$2:$Z$2,0),0),0)</f>
        <v>0</v>
      </c>
      <c r="I842" s="33">
        <f>IFERROR(VLOOKUP(C842,PlayingTime!$B$1:$Z$999,MATCH("Min",PlayingTime!$B$2:$Z$2,0),0),0)</f>
        <v>0</v>
      </c>
      <c r="J842" s="33">
        <f>IFERROR(VLOOKUP(D842,PlayingTime!$B$1:$Z$999,MATCH("Min",PlayingTime!$B$2:$Z$2,0),0),0)</f>
        <v>0</v>
      </c>
      <c r="K842" s="38">
        <f t="shared" si="52"/>
        <v>0</v>
      </c>
      <c r="L842" s="32">
        <f>IFERROR(VLOOKUP(A842,PlayerStats!$B$1:$Z$999,MATCH("xG",PlayerStats!$B$2:$Z$2,0),0),0)</f>
        <v>0</v>
      </c>
      <c r="M842" s="32">
        <f>IFERROR(VLOOKUP(B842,PlayerStats!$B$1:$Z$999,MATCH("xG",PlayerStats!$B$2:$Z$2,0),0),0)</f>
        <v>0</v>
      </c>
      <c r="N842" s="32">
        <f>IFERROR(VLOOKUP(C842,PlayerStats!$B$1:$Z$999,MATCH("xG",PlayerStats!$B$2:$Z$2,0),0),0)</f>
        <v>0</v>
      </c>
      <c r="O842" s="32">
        <f>IFERROR(VLOOKUP(D842,PlayerStats!$B$1:$Z$999,MATCH("xG",PlayerStats!$B$2:$Z$2,0),0),0)</f>
        <v>0</v>
      </c>
      <c r="P842" s="40">
        <f t="shared" si="53"/>
        <v>0</v>
      </c>
      <c r="Q842" s="32">
        <f>IFERROR(VLOOKUP(A842,PlayerStats!$B$1:$Z$999,MATCH("xAG",PlayerStats!$B$2:$Z$2,0),0),0)</f>
        <v>0</v>
      </c>
      <c r="R842" s="32">
        <f>IFERROR(VLOOKUP(B842,PlayerStats!$B$1:$Z$999,MATCH("xAG",PlayerStats!$B$2:$Z$2,0),0),0)</f>
        <v>0</v>
      </c>
      <c r="S842" s="32">
        <f>IFERROR(VLOOKUP(C842,PlayerStats!$B$1:$Z$999,MATCH("xAG",PlayerStats!$B$2:$Z$2,0),0),0)</f>
        <v>0</v>
      </c>
      <c r="T842" s="32">
        <f>IFERROR(VLOOKUP(D842,PlayerStats!$B$1:$Z$999,MATCH("xAG",PlayerStats!$B$2:$Z$2,0),0),0)</f>
        <v>0</v>
      </c>
      <c r="U842" s="40">
        <f t="shared" si="54"/>
        <v>0</v>
      </c>
      <c r="V842" s="42" t="str">
        <f t="shared" si="55"/>
        <v/>
      </c>
      <c r="X842" s="43" t="str">
        <f>API!M842&amp;" "&amp;API!V842</f>
        <v xml:space="preserve"> </v>
      </c>
      <c r="Y842" s="43">
        <f>API!AC842</f>
        <v>0</v>
      </c>
    </row>
    <row r="843" spans="1:25">
      <c r="A843" s="32" t="str">
        <f>IF([1]FINAL!A843=0,"",[1]FINAL!A843)</f>
        <v/>
      </c>
      <c r="B843" s="32" t="str">
        <f>IF([1]FINAL!B843=0,"",[1]FINAL!B843)</f>
        <v/>
      </c>
      <c r="C843" s="32" t="str">
        <f>IF([1]FINAL!C843=0,"",[1]FINAL!C843)</f>
        <v/>
      </c>
      <c r="D843" s="32" t="str">
        <f>IF([1]FINAL!D843=0,"",[1]FINAL!D843)</f>
        <v/>
      </c>
      <c r="E843" s="43">
        <f>[1]FINAL!M843</f>
        <v>0</v>
      </c>
      <c r="F843" s="44" t="str">
        <f>IFERROR(VLOOKUP($E843,Table2!$B$1:$C$21,MATCH("MP",Table2!$B$1:$C$1,0),0),"")</f>
        <v/>
      </c>
      <c r="G843" s="33">
        <f>IFERROR(VLOOKUP(A843,PlayingTime!$B$1:$Z$999,MATCH("Min",PlayingTime!$B$2:$Z$2,0),0),0)</f>
        <v>0</v>
      </c>
      <c r="H843" s="33">
        <f>IFERROR(VLOOKUP(B843,PlayingTime!$B$1:$Z$999,MATCH("Min",PlayingTime!$B$2:$Z$2,0),0),0)</f>
        <v>0</v>
      </c>
      <c r="I843" s="33">
        <f>IFERROR(VLOOKUP(C843,PlayingTime!$B$1:$Z$999,MATCH("Min",PlayingTime!$B$2:$Z$2,0),0),0)</f>
        <v>0</v>
      </c>
      <c r="J843" s="33">
        <f>IFERROR(VLOOKUP(D843,PlayingTime!$B$1:$Z$999,MATCH("Min",PlayingTime!$B$2:$Z$2,0),0),0)</f>
        <v>0</v>
      </c>
      <c r="K843" s="38">
        <f t="shared" si="52"/>
        <v>0</v>
      </c>
      <c r="L843" s="32">
        <f>IFERROR(VLOOKUP(A843,PlayerStats!$B$1:$Z$999,MATCH("xG",PlayerStats!$B$2:$Z$2,0),0),0)</f>
        <v>0</v>
      </c>
      <c r="M843" s="32">
        <f>IFERROR(VLOOKUP(B843,PlayerStats!$B$1:$Z$999,MATCH("xG",PlayerStats!$B$2:$Z$2,0),0),0)</f>
        <v>0</v>
      </c>
      <c r="N843" s="32">
        <f>IFERROR(VLOOKUP(C843,PlayerStats!$B$1:$Z$999,MATCH("xG",PlayerStats!$B$2:$Z$2,0),0),0)</f>
        <v>0</v>
      </c>
      <c r="O843" s="32">
        <f>IFERROR(VLOOKUP(D843,PlayerStats!$B$1:$Z$999,MATCH("xG",PlayerStats!$B$2:$Z$2,0),0),0)</f>
        <v>0</v>
      </c>
      <c r="P843" s="40">
        <f t="shared" si="53"/>
        <v>0</v>
      </c>
      <c r="Q843" s="32">
        <f>IFERROR(VLOOKUP(A843,PlayerStats!$B$1:$Z$999,MATCH("xAG",PlayerStats!$B$2:$Z$2,0),0),0)</f>
        <v>0</v>
      </c>
      <c r="R843" s="32">
        <f>IFERROR(VLOOKUP(B843,PlayerStats!$B$1:$Z$999,MATCH("xAG",PlayerStats!$B$2:$Z$2,0),0),0)</f>
        <v>0</v>
      </c>
      <c r="S843" s="32">
        <f>IFERROR(VLOOKUP(C843,PlayerStats!$B$1:$Z$999,MATCH("xAG",PlayerStats!$B$2:$Z$2,0),0),0)</f>
        <v>0</v>
      </c>
      <c r="T843" s="32">
        <f>IFERROR(VLOOKUP(D843,PlayerStats!$B$1:$Z$999,MATCH("xAG",PlayerStats!$B$2:$Z$2,0),0),0)</f>
        <v>0</v>
      </c>
      <c r="U843" s="40">
        <f t="shared" si="54"/>
        <v>0</v>
      </c>
      <c r="V843" s="42" t="str">
        <f t="shared" si="55"/>
        <v/>
      </c>
      <c r="X843" s="43" t="str">
        <f>API!M843&amp;" "&amp;API!V843</f>
        <v xml:space="preserve"> </v>
      </c>
      <c r="Y843" s="43">
        <f>API!AC843</f>
        <v>0</v>
      </c>
    </row>
    <row r="844" spans="1:25">
      <c r="A844" s="32" t="str">
        <f>IF([1]FINAL!A844=0,"",[1]FINAL!A844)</f>
        <v/>
      </c>
      <c r="B844" s="32" t="str">
        <f>IF([1]FINAL!B844=0,"",[1]FINAL!B844)</f>
        <v/>
      </c>
      <c r="C844" s="32" t="str">
        <f>IF([1]FINAL!C844=0,"",[1]FINAL!C844)</f>
        <v/>
      </c>
      <c r="D844" s="32" t="str">
        <f>IF([1]FINAL!D844=0,"",[1]FINAL!D844)</f>
        <v/>
      </c>
      <c r="E844" s="43">
        <f>[1]FINAL!M844</f>
        <v>0</v>
      </c>
      <c r="F844" s="44" t="str">
        <f>IFERROR(VLOOKUP($E844,Table2!$B$1:$C$21,MATCH("MP",Table2!$B$1:$C$1,0),0),"")</f>
        <v/>
      </c>
      <c r="G844" s="33">
        <f>IFERROR(VLOOKUP(A844,PlayingTime!$B$1:$Z$999,MATCH("Min",PlayingTime!$B$2:$Z$2,0),0),0)</f>
        <v>0</v>
      </c>
      <c r="H844" s="33">
        <f>IFERROR(VLOOKUP(B844,PlayingTime!$B$1:$Z$999,MATCH("Min",PlayingTime!$B$2:$Z$2,0),0),0)</f>
        <v>0</v>
      </c>
      <c r="I844" s="33">
        <f>IFERROR(VLOOKUP(C844,PlayingTime!$B$1:$Z$999,MATCH("Min",PlayingTime!$B$2:$Z$2,0),0),0)</f>
        <v>0</v>
      </c>
      <c r="J844" s="33">
        <f>IFERROR(VLOOKUP(D844,PlayingTime!$B$1:$Z$999,MATCH("Min",PlayingTime!$B$2:$Z$2,0),0),0)</f>
        <v>0</v>
      </c>
      <c r="K844" s="38">
        <f t="shared" si="52"/>
        <v>0</v>
      </c>
      <c r="L844" s="32">
        <f>IFERROR(VLOOKUP(A844,PlayerStats!$B$1:$Z$999,MATCH("xG",PlayerStats!$B$2:$Z$2,0),0),0)</f>
        <v>0</v>
      </c>
      <c r="M844" s="32">
        <f>IFERROR(VLOOKUP(B844,PlayerStats!$B$1:$Z$999,MATCH("xG",PlayerStats!$B$2:$Z$2,0),0),0)</f>
        <v>0</v>
      </c>
      <c r="N844" s="32">
        <f>IFERROR(VLOOKUP(C844,PlayerStats!$B$1:$Z$999,MATCH("xG",PlayerStats!$B$2:$Z$2,0),0),0)</f>
        <v>0</v>
      </c>
      <c r="O844" s="32">
        <f>IFERROR(VLOOKUP(D844,PlayerStats!$B$1:$Z$999,MATCH("xG",PlayerStats!$B$2:$Z$2,0),0),0)</f>
        <v>0</v>
      </c>
      <c r="P844" s="40">
        <f t="shared" si="53"/>
        <v>0</v>
      </c>
      <c r="Q844" s="32">
        <f>IFERROR(VLOOKUP(A844,PlayerStats!$B$1:$Z$999,MATCH("xAG",PlayerStats!$B$2:$Z$2,0),0),0)</f>
        <v>0</v>
      </c>
      <c r="R844" s="32">
        <f>IFERROR(VLOOKUP(B844,PlayerStats!$B$1:$Z$999,MATCH("xAG",PlayerStats!$B$2:$Z$2,0),0),0)</f>
        <v>0</v>
      </c>
      <c r="S844" s="32">
        <f>IFERROR(VLOOKUP(C844,PlayerStats!$B$1:$Z$999,MATCH("xAG",PlayerStats!$B$2:$Z$2,0),0),0)</f>
        <v>0</v>
      </c>
      <c r="T844" s="32">
        <f>IFERROR(VLOOKUP(D844,PlayerStats!$B$1:$Z$999,MATCH("xAG",PlayerStats!$B$2:$Z$2,0),0),0)</f>
        <v>0</v>
      </c>
      <c r="U844" s="40">
        <f t="shared" si="54"/>
        <v>0</v>
      </c>
      <c r="V844" s="42" t="str">
        <f t="shared" si="55"/>
        <v/>
      </c>
      <c r="X844" s="43" t="str">
        <f>API!M844&amp;" "&amp;API!V844</f>
        <v xml:space="preserve"> </v>
      </c>
      <c r="Y844" s="43">
        <f>API!AC844</f>
        <v>0</v>
      </c>
    </row>
    <row r="845" spans="1:25">
      <c r="A845" s="32" t="str">
        <f>IF([1]FINAL!A845=0,"",[1]FINAL!A845)</f>
        <v/>
      </c>
      <c r="B845" s="32" t="str">
        <f>IF([1]FINAL!B845=0,"",[1]FINAL!B845)</f>
        <v/>
      </c>
      <c r="C845" s="32" t="str">
        <f>IF([1]FINAL!C845=0,"",[1]FINAL!C845)</f>
        <v/>
      </c>
      <c r="D845" s="32" t="str">
        <f>IF([1]FINAL!D845=0,"",[1]FINAL!D845)</f>
        <v/>
      </c>
      <c r="E845" s="43">
        <f>[1]FINAL!M845</f>
        <v>0</v>
      </c>
      <c r="F845" s="44" t="str">
        <f>IFERROR(VLOOKUP($E845,Table2!$B$1:$C$21,MATCH("MP",Table2!$B$1:$C$1,0),0),"")</f>
        <v/>
      </c>
      <c r="G845" s="33">
        <f>IFERROR(VLOOKUP(A845,PlayingTime!$B$1:$Z$999,MATCH("Min",PlayingTime!$B$2:$Z$2,0),0),0)</f>
        <v>0</v>
      </c>
      <c r="H845" s="33">
        <f>IFERROR(VLOOKUP(B845,PlayingTime!$B$1:$Z$999,MATCH("Min",PlayingTime!$B$2:$Z$2,0),0),0)</f>
        <v>0</v>
      </c>
      <c r="I845" s="33">
        <f>IFERROR(VLOOKUP(C845,PlayingTime!$B$1:$Z$999,MATCH("Min",PlayingTime!$B$2:$Z$2,0),0),0)</f>
        <v>0</v>
      </c>
      <c r="J845" s="33">
        <f>IFERROR(VLOOKUP(D845,PlayingTime!$B$1:$Z$999,MATCH("Min",PlayingTime!$B$2:$Z$2,0),0),0)</f>
        <v>0</v>
      </c>
      <c r="K845" s="38">
        <f t="shared" si="52"/>
        <v>0</v>
      </c>
      <c r="L845" s="32">
        <f>IFERROR(VLOOKUP(A845,PlayerStats!$B$1:$Z$999,MATCH("xG",PlayerStats!$B$2:$Z$2,0),0),0)</f>
        <v>0</v>
      </c>
      <c r="M845" s="32">
        <f>IFERROR(VLOOKUP(B845,PlayerStats!$B$1:$Z$999,MATCH("xG",PlayerStats!$B$2:$Z$2,0),0),0)</f>
        <v>0</v>
      </c>
      <c r="N845" s="32">
        <f>IFERROR(VLOOKUP(C845,PlayerStats!$B$1:$Z$999,MATCH("xG",PlayerStats!$B$2:$Z$2,0),0),0)</f>
        <v>0</v>
      </c>
      <c r="O845" s="32">
        <f>IFERROR(VLOOKUP(D845,PlayerStats!$B$1:$Z$999,MATCH("xG",PlayerStats!$B$2:$Z$2,0),0),0)</f>
        <v>0</v>
      </c>
      <c r="P845" s="40">
        <f t="shared" si="53"/>
        <v>0</v>
      </c>
      <c r="Q845" s="32">
        <f>IFERROR(VLOOKUP(A845,PlayerStats!$B$1:$Z$999,MATCH("xAG",PlayerStats!$B$2:$Z$2,0),0),0)</f>
        <v>0</v>
      </c>
      <c r="R845" s="32">
        <f>IFERROR(VLOOKUP(B845,PlayerStats!$B$1:$Z$999,MATCH("xAG",PlayerStats!$B$2:$Z$2,0),0),0)</f>
        <v>0</v>
      </c>
      <c r="S845" s="32">
        <f>IFERROR(VLOOKUP(C845,PlayerStats!$B$1:$Z$999,MATCH("xAG",PlayerStats!$B$2:$Z$2,0),0),0)</f>
        <v>0</v>
      </c>
      <c r="T845" s="32">
        <f>IFERROR(VLOOKUP(D845,PlayerStats!$B$1:$Z$999,MATCH("xAG",PlayerStats!$B$2:$Z$2,0),0),0)</f>
        <v>0</v>
      </c>
      <c r="U845" s="40">
        <f t="shared" si="54"/>
        <v>0</v>
      </c>
      <c r="V845" s="42" t="str">
        <f t="shared" si="55"/>
        <v/>
      </c>
      <c r="X845" s="43" t="str">
        <f>API!M845&amp;" "&amp;API!V845</f>
        <v xml:space="preserve"> </v>
      </c>
      <c r="Y845" s="43">
        <f>API!AC845</f>
        <v>0</v>
      </c>
    </row>
    <row r="846" spans="1:25">
      <c r="A846" s="32" t="str">
        <f>IF([1]FINAL!A846=0,"",[1]FINAL!A846)</f>
        <v/>
      </c>
      <c r="B846" s="32" t="str">
        <f>IF([1]FINAL!B846=0,"",[1]FINAL!B846)</f>
        <v/>
      </c>
      <c r="C846" s="32" t="str">
        <f>IF([1]FINAL!C846=0,"",[1]FINAL!C846)</f>
        <v/>
      </c>
      <c r="D846" s="32" t="str">
        <f>IF([1]FINAL!D846=0,"",[1]FINAL!D846)</f>
        <v/>
      </c>
      <c r="E846" s="43">
        <f>[1]FINAL!M846</f>
        <v>0</v>
      </c>
      <c r="F846" s="44" t="str">
        <f>IFERROR(VLOOKUP($E846,Table2!$B$1:$C$21,MATCH("MP",Table2!$B$1:$C$1,0),0),"")</f>
        <v/>
      </c>
      <c r="G846" s="33">
        <f>IFERROR(VLOOKUP(A846,PlayingTime!$B$1:$Z$999,MATCH("Min",PlayingTime!$B$2:$Z$2,0),0),0)</f>
        <v>0</v>
      </c>
      <c r="H846" s="33">
        <f>IFERROR(VLOOKUP(B846,PlayingTime!$B$1:$Z$999,MATCH("Min",PlayingTime!$B$2:$Z$2,0),0),0)</f>
        <v>0</v>
      </c>
      <c r="I846" s="33">
        <f>IFERROR(VLOOKUP(C846,PlayingTime!$B$1:$Z$999,MATCH("Min",PlayingTime!$B$2:$Z$2,0),0),0)</f>
        <v>0</v>
      </c>
      <c r="J846" s="33">
        <f>IFERROR(VLOOKUP(D846,PlayingTime!$B$1:$Z$999,MATCH("Min",PlayingTime!$B$2:$Z$2,0),0),0)</f>
        <v>0</v>
      </c>
      <c r="K846" s="38">
        <f t="shared" si="52"/>
        <v>0</v>
      </c>
      <c r="L846" s="32">
        <f>IFERROR(VLOOKUP(A846,PlayerStats!$B$1:$Z$999,MATCH("xG",PlayerStats!$B$2:$Z$2,0),0),0)</f>
        <v>0</v>
      </c>
      <c r="M846" s="32">
        <f>IFERROR(VLOOKUP(B846,PlayerStats!$B$1:$Z$999,MATCH("xG",PlayerStats!$B$2:$Z$2,0),0),0)</f>
        <v>0</v>
      </c>
      <c r="N846" s="32">
        <f>IFERROR(VLOOKUP(C846,PlayerStats!$B$1:$Z$999,MATCH("xG",PlayerStats!$B$2:$Z$2,0),0),0)</f>
        <v>0</v>
      </c>
      <c r="O846" s="32">
        <f>IFERROR(VLOOKUP(D846,PlayerStats!$B$1:$Z$999,MATCH("xG",PlayerStats!$B$2:$Z$2,0),0),0)</f>
        <v>0</v>
      </c>
      <c r="P846" s="40">
        <f t="shared" si="53"/>
        <v>0</v>
      </c>
      <c r="Q846" s="32">
        <f>IFERROR(VLOOKUP(A846,PlayerStats!$B$1:$Z$999,MATCH("xAG",PlayerStats!$B$2:$Z$2,0),0),0)</f>
        <v>0</v>
      </c>
      <c r="R846" s="32">
        <f>IFERROR(VLOOKUP(B846,PlayerStats!$B$1:$Z$999,MATCH("xAG",PlayerStats!$B$2:$Z$2,0),0),0)</f>
        <v>0</v>
      </c>
      <c r="S846" s="32">
        <f>IFERROR(VLOOKUP(C846,PlayerStats!$B$1:$Z$999,MATCH("xAG",PlayerStats!$B$2:$Z$2,0),0),0)</f>
        <v>0</v>
      </c>
      <c r="T846" s="32">
        <f>IFERROR(VLOOKUP(D846,PlayerStats!$B$1:$Z$999,MATCH("xAG",PlayerStats!$B$2:$Z$2,0),0),0)</f>
        <v>0</v>
      </c>
      <c r="U846" s="40">
        <f t="shared" si="54"/>
        <v>0</v>
      </c>
      <c r="V846" s="42" t="str">
        <f t="shared" si="55"/>
        <v/>
      </c>
      <c r="X846" s="43" t="str">
        <f>API!M846&amp;" "&amp;API!V846</f>
        <v xml:space="preserve"> </v>
      </c>
      <c r="Y846" s="43">
        <f>API!AC846</f>
        <v>0</v>
      </c>
    </row>
    <row r="847" spans="1:25">
      <c r="A847" s="32" t="str">
        <f>IF([1]FINAL!A847=0,"",[1]FINAL!A847)</f>
        <v/>
      </c>
      <c r="B847" s="32" t="str">
        <f>IF([1]FINAL!B847=0,"",[1]FINAL!B847)</f>
        <v/>
      </c>
      <c r="C847" s="32" t="str">
        <f>IF([1]FINAL!C847=0,"",[1]FINAL!C847)</f>
        <v/>
      </c>
      <c r="D847" s="32" t="str">
        <f>IF([1]FINAL!D847=0,"",[1]FINAL!D847)</f>
        <v/>
      </c>
      <c r="E847" s="43">
        <f>[1]FINAL!M847</f>
        <v>0</v>
      </c>
      <c r="F847" s="44" t="str">
        <f>IFERROR(VLOOKUP($E847,Table2!$B$1:$C$21,MATCH("MP",Table2!$B$1:$C$1,0),0),"")</f>
        <v/>
      </c>
      <c r="G847" s="33">
        <f>IFERROR(VLOOKUP(A847,PlayingTime!$B$1:$Z$999,MATCH("Min",PlayingTime!$B$2:$Z$2,0),0),0)</f>
        <v>0</v>
      </c>
      <c r="H847" s="33">
        <f>IFERROR(VLOOKUP(B847,PlayingTime!$B$1:$Z$999,MATCH("Min",PlayingTime!$B$2:$Z$2,0),0),0)</f>
        <v>0</v>
      </c>
      <c r="I847" s="33">
        <f>IFERROR(VLOOKUP(C847,PlayingTime!$B$1:$Z$999,MATCH("Min",PlayingTime!$B$2:$Z$2,0),0),0)</f>
        <v>0</v>
      </c>
      <c r="J847" s="33">
        <f>IFERROR(VLOOKUP(D847,PlayingTime!$B$1:$Z$999,MATCH("Min",PlayingTime!$B$2:$Z$2,0),0),0)</f>
        <v>0</v>
      </c>
      <c r="K847" s="38">
        <f t="shared" si="52"/>
        <v>0</v>
      </c>
      <c r="L847" s="32">
        <f>IFERROR(VLOOKUP(A847,PlayerStats!$B$1:$Z$999,MATCH("xG",PlayerStats!$B$2:$Z$2,0),0),0)</f>
        <v>0</v>
      </c>
      <c r="M847" s="32">
        <f>IFERROR(VLOOKUP(B847,PlayerStats!$B$1:$Z$999,MATCH("xG",PlayerStats!$B$2:$Z$2,0),0),0)</f>
        <v>0</v>
      </c>
      <c r="N847" s="32">
        <f>IFERROR(VLOOKUP(C847,PlayerStats!$B$1:$Z$999,MATCH("xG",PlayerStats!$B$2:$Z$2,0),0),0)</f>
        <v>0</v>
      </c>
      <c r="O847" s="32">
        <f>IFERROR(VLOOKUP(D847,PlayerStats!$B$1:$Z$999,MATCH("xG",PlayerStats!$B$2:$Z$2,0),0),0)</f>
        <v>0</v>
      </c>
      <c r="P847" s="40">
        <f t="shared" si="53"/>
        <v>0</v>
      </c>
      <c r="Q847" s="32">
        <f>IFERROR(VLOOKUP(A847,PlayerStats!$B$1:$Z$999,MATCH("xAG",PlayerStats!$B$2:$Z$2,0),0),0)</f>
        <v>0</v>
      </c>
      <c r="R847" s="32">
        <f>IFERROR(VLOOKUP(B847,PlayerStats!$B$1:$Z$999,MATCH("xAG",PlayerStats!$B$2:$Z$2,0),0),0)</f>
        <v>0</v>
      </c>
      <c r="S847" s="32">
        <f>IFERROR(VLOOKUP(C847,PlayerStats!$B$1:$Z$999,MATCH("xAG",PlayerStats!$B$2:$Z$2,0),0),0)</f>
        <v>0</v>
      </c>
      <c r="T847" s="32">
        <f>IFERROR(VLOOKUP(D847,PlayerStats!$B$1:$Z$999,MATCH("xAG",PlayerStats!$B$2:$Z$2,0),0),0)</f>
        <v>0</v>
      </c>
      <c r="U847" s="40">
        <f t="shared" si="54"/>
        <v>0</v>
      </c>
      <c r="V847" s="42" t="str">
        <f t="shared" si="55"/>
        <v/>
      </c>
      <c r="X847" s="43" t="str">
        <f>API!M847&amp;" "&amp;API!V847</f>
        <v xml:space="preserve"> </v>
      </c>
      <c r="Y847" s="43">
        <f>API!AC847</f>
        <v>0</v>
      </c>
    </row>
    <row r="848" spans="1:25">
      <c r="A848" s="32" t="str">
        <f>IF([1]FINAL!A848=0,"",[1]FINAL!A848)</f>
        <v/>
      </c>
      <c r="B848" s="32" t="str">
        <f>IF([1]FINAL!B848=0,"",[1]FINAL!B848)</f>
        <v/>
      </c>
      <c r="C848" s="32" t="str">
        <f>IF([1]FINAL!C848=0,"",[1]FINAL!C848)</f>
        <v/>
      </c>
      <c r="D848" s="32" t="str">
        <f>IF([1]FINAL!D848=0,"",[1]FINAL!D848)</f>
        <v/>
      </c>
      <c r="E848" s="43">
        <f>[1]FINAL!M848</f>
        <v>0</v>
      </c>
      <c r="F848" s="44" t="str">
        <f>IFERROR(VLOOKUP($E848,Table2!$B$1:$C$21,MATCH("MP",Table2!$B$1:$C$1,0),0),"")</f>
        <v/>
      </c>
      <c r="G848" s="33">
        <f>IFERROR(VLOOKUP(A848,PlayingTime!$B$1:$Z$999,MATCH("Min",PlayingTime!$B$2:$Z$2,0),0),0)</f>
        <v>0</v>
      </c>
      <c r="H848" s="33">
        <f>IFERROR(VLOOKUP(B848,PlayingTime!$B$1:$Z$999,MATCH("Min",PlayingTime!$B$2:$Z$2,0),0),0)</f>
        <v>0</v>
      </c>
      <c r="I848" s="33">
        <f>IFERROR(VLOOKUP(C848,PlayingTime!$B$1:$Z$999,MATCH("Min",PlayingTime!$B$2:$Z$2,0),0),0)</f>
        <v>0</v>
      </c>
      <c r="J848" s="33">
        <f>IFERROR(VLOOKUP(D848,PlayingTime!$B$1:$Z$999,MATCH("Min",PlayingTime!$B$2:$Z$2,0),0),0)</f>
        <v>0</v>
      </c>
      <c r="K848" s="38">
        <f t="shared" si="52"/>
        <v>0</v>
      </c>
      <c r="L848" s="32">
        <f>IFERROR(VLOOKUP(A848,PlayerStats!$B$1:$Z$999,MATCH("xG",PlayerStats!$B$2:$Z$2,0),0),0)</f>
        <v>0</v>
      </c>
      <c r="M848" s="32">
        <f>IFERROR(VLOOKUP(B848,PlayerStats!$B$1:$Z$999,MATCH("xG",PlayerStats!$B$2:$Z$2,0),0),0)</f>
        <v>0</v>
      </c>
      <c r="N848" s="32">
        <f>IFERROR(VLOOKUP(C848,PlayerStats!$B$1:$Z$999,MATCH("xG",PlayerStats!$B$2:$Z$2,0),0),0)</f>
        <v>0</v>
      </c>
      <c r="O848" s="32">
        <f>IFERROR(VLOOKUP(D848,PlayerStats!$B$1:$Z$999,MATCH("xG",PlayerStats!$B$2:$Z$2,0),0),0)</f>
        <v>0</v>
      </c>
      <c r="P848" s="40">
        <f t="shared" si="53"/>
        <v>0</v>
      </c>
      <c r="Q848" s="32">
        <f>IFERROR(VLOOKUP(A848,PlayerStats!$B$1:$Z$999,MATCH("xAG",PlayerStats!$B$2:$Z$2,0),0),0)</f>
        <v>0</v>
      </c>
      <c r="R848" s="32">
        <f>IFERROR(VLOOKUP(B848,PlayerStats!$B$1:$Z$999,MATCH("xAG",PlayerStats!$B$2:$Z$2,0),0),0)</f>
        <v>0</v>
      </c>
      <c r="S848" s="32">
        <f>IFERROR(VLOOKUP(C848,PlayerStats!$B$1:$Z$999,MATCH("xAG",PlayerStats!$B$2:$Z$2,0),0),0)</f>
        <v>0</v>
      </c>
      <c r="T848" s="32">
        <f>IFERROR(VLOOKUP(D848,PlayerStats!$B$1:$Z$999,MATCH("xAG",PlayerStats!$B$2:$Z$2,0),0),0)</f>
        <v>0</v>
      </c>
      <c r="U848" s="40">
        <f t="shared" si="54"/>
        <v>0</v>
      </c>
      <c r="V848" s="42" t="str">
        <f t="shared" si="55"/>
        <v/>
      </c>
      <c r="X848" s="43" t="str">
        <f>API!M848&amp;" "&amp;API!V848</f>
        <v xml:space="preserve"> </v>
      </c>
      <c r="Y848" s="43">
        <f>API!AC848</f>
        <v>0</v>
      </c>
    </row>
    <row r="849" spans="1:25">
      <c r="A849" s="32" t="str">
        <f>IF([1]FINAL!A849=0,"",[1]FINAL!A849)</f>
        <v/>
      </c>
      <c r="B849" s="32" t="str">
        <f>IF([1]FINAL!B849=0,"",[1]FINAL!B849)</f>
        <v/>
      </c>
      <c r="C849" s="32" t="str">
        <f>IF([1]FINAL!C849=0,"",[1]FINAL!C849)</f>
        <v/>
      </c>
      <c r="D849" s="32" t="str">
        <f>IF([1]FINAL!D849=0,"",[1]FINAL!D849)</f>
        <v/>
      </c>
      <c r="E849" s="43">
        <f>[1]FINAL!M849</f>
        <v>0</v>
      </c>
      <c r="F849" s="44" t="str">
        <f>IFERROR(VLOOKUP($E849,Table2!$B$1:$C$21,MATCH("MP",Table2!$B$1:$C$1,0),0),"")</f>
        <v/>
      </c>
      <c r="G849" s="33">
        <f>IFERROR(VLOOKUP(A849,PlayingTime!$B$1:$Z$999,MATCH("Min",PlayingTime!$B$2:$Z$2,0),0),0)</f>
        <v>0</v>
      </c>
      <c r="H849" s="33">
        <f>IFERROR(VLOOKUP(B849,PlayingTime!$B$1:$Z$999,MATCH("Min",PlayingTime!$B$2:$Z$2,0),0),0)</f>
        <v>0</v>
      </c>
      <c r="I849" s="33">
        <f>IFERROR(VLOOKUP(C849,PlayingTime!$B$1:$Z$999,MATCH("Min",PlayingTime!$B$2:$Z$2,0),0),0)</f>
        <v>0</v>
      </c>
      <c r="J849" s="33">
        <f>IFERROR(VLOOKUP(D849,PlayingTime!$B$1:$Z$999,MATCH("Min",PlayingTime!$B$2:$Z$2,0),0),0)</f>
        <v>0</v>
      </c>
      <c r="K849" s="38">
        <f t="shared" si="52"/>
        <v>0</v>
      </c>
      <c r="L849" s="32">
        <f>IFERROR(VLOOKUP(A849,PlayerStats!$B$1:$Z$999,MATCH("xG",PlayerStats!$B$2:$Z$2,0),0),0)</f>
        <v>0</v>
      </c>
      <c r="M849" s="32">
        <f>IFERROR(VLOOKUP(B849,PlayerStats!$B$1:$Z$999,MATCH("xG",PlayerStats!$B$2:$Z$2,0),0),0)</f>
        <v>0</v>
      </c>
      <c r="N849" s="32">
        <f>IFERROR(VLOOKUP(C849,PlayerStats!$B$1:$Z$999,MATCH("xG",PlayerStats!$B$2:$Z$2,0),0),0)</f>
        <v>0</v>
      </c>
      <c r="O849" s="32">
        <f>IFERROR(VLOOKUP(D849,PlayerStats!$B$1:$Z$999,MATCH("xG",PlayerStats!$B$2:$Z$2,0),0),0)</f>
        <v>0</v>
      </c>
      <c r="P849" s="40">
        <f t="shared" si="53"/>
        <v>0</v>
      </c>
      <c r="Q849" s="32">
        <f>IFERROR(VLOOKUP(A849,PlayerStats!$B$1:$Z$999,MATCH("xAG",PlayerStats!$B$2:$Z$2,0),0),0)</f>
        <v>0</v>
      </c>
      <c r="R849" s="32">
        <f>IFERROR(VLOOKUP(B849,PlayerStats!$B$1:$Z$999,MATCH("xAG",PlayerStats!$B$2:$Z$2,0),0),0)</f>
        <v>0</v>
      </c>
      <c r="S849" s="32">
        <f>IFERROR(VLOOKUP(C849,PlayerStats!$B$1:$Z$999,MATCH("xAG",PlayerStats!$B$2:$Z$2,0),0),0)</f>
        <v>0</v>
      </c>
      <c r="T849" s="32">
        <f>IFERROR(VLOOKUP(D849,PlayerStats!$B$1:$Z$999,MATCH("xAG",PlayerStats!$B$2:$Z$2,0),0),0)</f>
        <v>0</v>
      </c>
      <c r="U849" s="40">
        <f t="shared" si="54"/>
        <v>0</v>
      </c>
      <c r="V849" s="42" t="str">
        <f t="shared" si="55"/>
        <v/>
      </c>
      <c r="X849" s="43" t="str">
        <f>API!M849&amp;" "&amp;API!V849</f>
        <v xml:space="preserve"> </v>
      </c>
      <c r="Y849" s="43">
        <f>API!AC849</f>
        <v>0</v>
      </c>
    </row>
    <row r="850" spans="1:25">
      <c r="A850" s="32" t="str">
        <f>IF([1]FINAL!A850=0,"",[1]FINAL!A850)</f>
        <v/>
      </c>
      <c r="B850" s="32" t="str">
        <f>IF([1]FINAL!B850=0,"",[1]FINAL!B850)</f>
        <v/>
      </c>
      <c r="C850" s="32" t="str">
        <f>IF([1]FINAL!C850=0,"",[1]FINAL!C850)</f>
        <v/>
      </c>
      <c r="D850" s="32" t="str">
        <f>IF([1]FINAL!D850=0,"",[1]FINAL!D850)</f>
        <v/>
      </c>
      <c r="E850" s="43">
        <f>[1]FINAL!M850</f>
        <v>0</v>
      </c>
      <c r="F850" s="44" t="str">
        <f>IFERROR(VLOOKUP($E850,Table2!$B$1:$C$21,MATCH("MP",Table2!$B$1:$C$1,0),0),"")</f>
        <v/>
      </c>
      <c r="G850" s="33">
        <f>IFERROR(VLOOKUP(A850,PlayingTime!$B$1:$Z$999,MATCH("Min",PlayingTime!$B$2:$Z$2,0),0),0)</f>
        <v>0</v>
      </c>
      <c r="H850" s="33">
        <f>IFERROR(VLOOKUP(B850,PlayingTime!$B$1:$Z$999,MATCH("Min",PlayingTime!$B$2:$Z$2,0),0),0)</f>
        <v>0</v>
      </c>
      <c r="I850" s="33">
        <f>IFERROR(VLOOKUP(C850,PlayingTime!$B$1:$Z$999,MATCH("Min",PlayingTime!$B$2:$Z$2,0),0),0)</f>
        <v>0</v>
      </c>
      <c r="J850" s="33">
        <f>IFERROR(VLOOKUP(D850,PlayingTime!$B$1:$Z$999,MATCH("Min",PlayingTime!$B$2:$Z$2,0),0),0)</f>
        <v>0</v>
      </c>
      <c r="K850" s="38">
        <f t="shared" si="52"/>
        <v>0</v>
      </c>
      <c r="L850" s="32">
        <f>IFERROR(VLOOKUP(A850,PlayerStats!$B$1:$Z$999,MATCH("xG",PlayerStats!$B$2:$Z$2,0),0),0)</f>
        <v>0</v>
      </c>
      <c r="M850" s="32">
        <f>IFERROR(VLOOKUP(B850,PlayerStats!$B$1:$Z$999,MATCH("xG",PlayerStats!$B$2:$Z$2,0),0),0)</f>
        <v>0</v>
      </c>
      <c r="N850" s="32">
        <f>IFERROR(VLOOKUP(C850,PlayerStats!$B$1:$Z$999,MATCH("xG",PlayerStats!$B$2:$Z$2,0),0),0)</f>
        <v>0</v>
      </c>
      <c r="O850" s="32">
        <f>IFERROR(VLOOKUP(D850,PlayerStats!$B$1:$Z$999,MATCH("xG",PlayerStats!$B$2:$Z$2,0),0),0)</f>
        <v>0</v>
      </c>
      <c r="P850" s="40">
        <f t="shared" si="53"/>
        <v>0</v>
      </c>
      <c r="Q850" s="32">
        <f>IFERROR(VLOOKUP(A850,PlayerStats!$B$1:$Z$999,MATCH("xAG",PlayerStats!$B$2:$Z$2,0),0),0)</f>
        <v>0</v>
      </c>
      <c r="R850" s="32">
        <f>IFERROR(VLOOKUP(B850,PlayerStats!$B$1:$Z$999,MATCH("xAG",PlayerStats!$B$2:$Z$2,0),0),0)</f>
        <v>0</v>
      </c>
      <c r="S850" s="32">
        <f>IFERROR(VLOOKUP(C850,PlayerStats!$B$1:$Z$999,MATCH("xAG",PlayerStats!$B$2:$Z$2,0),0),0)</f>
        <v>0</v>
      </c>
      <c r="T850" s="32">
        <f>IFERROR(VLOOKUP(D850,PlayerStats!$B$1:$Z$999,MATCH("xAG",PlayerStats!$B$2:$Z$2,0),0),0)</f>
        <v>0</v>
      </c>
      <c r="U850" s="40">
        <f t="shared" si="54"/>
        <v>0</v>
      </c>
      <c r="V850" s="42" t="str">
        <f t="shared" si="55"/>
        <v/>
      </c>
      <c r="X850" s="43" t="str">
        <f>API!M850&amp;" "&amp;API!V850</f>
        <v xml:space="preserve"> </v>
      </c>
      <c r="Y850" s="43">
        <f>API!AC850</f>
        <v>0</v>
      </c>
    </row>
    <row r="851" spans="1:25">
      <c r="A851" s="32" t="str">
        <f>IF([1]FINAL!A851=0,"",[1]FINAL!A851)</f>
        <v/>
      </c>
      <c r="B851" s="32" t="str">
        <f>IF([1]FINAL!B851=0,"",[1]FINAL!B851)</f>
        <v/>
      </c>
      <c r="C851" s="32" t="str">
        <f>IF([1]FINAL!C851=0,"",[1]FINAL!C851)</f>
        <v/>
      </c>
      <c r="D851" s="32" t="str">
        <f>IF([1]FINAL!D851=0,"",[1]FINAL!D851)</f>
        <v/>
      </c>
      <c r="E851" s="43">
        <f>[1]FINAL!M851</f>
        <v>0</v>
      </c>
      <c r="F851" s="44" t="str">
        <f>IFERROR(VLOOKUP($E851,Table2!$B$1:$C$21,MATCH("MP",Table2!$B$1:$C$1,0),0),"")</f>
        <v/>
      </c>
      <c r="G851" s="33">
        <f>IFERROR(VLOOKUP(A851,PlayingTime!$B$1:$Z$999,MATCH("Min",PlayingTime!$B$2:$Z$2,0),0),0)</f>
        <v>0</v>
      </c>
      <c r="H851" s="33">
        <f>IFERROR(VLOOKUP(B851,PlayingTime!$B$1:$Z$999,MATCH("Min",PlayingTime!$B$2:$Z$2,0),0),0)</f>
        <v>0</v>
      </c>
      <c r="I851" s="33">
        <f>IFERROR(VLOOKUP(C851,PlayingTime!$B$1:$Z$999,MATCH("Min",PlayingTime!$B$2:$Z$2,0),0),0)</f>
        <v>0</v>
      </c>
      <c r="J851" s="33">
        <f>IFERROR(VLOOKUP(D851,PlayingTime!$B$1:$Z$999,MATCH("Min",PlayingTime!$B$2:$Z$2,0),0),0)</f>
        <v>0</v>
      </c>
      <c r="K851" s="38">
        <f t="shared" si="52"/>
        <v>0</v>
      </c>
      <c r="L851" s="32">
        <f>IFERROR(VLOOKUP(A851,PlayerStats!$B$1:$Z$999,MATCH("xG",PlayerStats!$B$2:$Z$2,0),0),0)</f>
        <v>0</v>
      </c>
      <c r="M851" s="32">
        <f>IFERROR(VLOOKUP(B851,PlayerStats!$B$1:$Z$999,MATCH("xG",PlayerStats!$B$2:$Z$2,0),0),0)</f>
        <v>0</v>
      </c>
      <c r="N851" s="32">
        <f>IFERROR(VLOOKUP(C851,PlayerStats!$B$1:$Z$999,MATCH("xG",PlayerStats!$B$2:$Z$2,0),0),0)</f>
        <v>0</v>
      </c>
      <c r="O851" s="32">
        <f>IFERROR(VLOOKUP(D851,PlayerStats!$B$1:$Z$999,MATCH("xG",PlayerStats!$B$2:$Z$2,0),0),0)</f>
        <v>0</v>
      </c>
      <c r="P851" s="40">
        <f t="shared" si="53"/>
        <v>0</v>
      </c>
      <c r="Q851" s="32">
        <f>IFERROR(VLOOKUP(A851,PlayerStats!$B$1:$Z$999,MATCH("xAG",PlayerStats!$B$2:$Z$2,0),0),0)</f>
        <v>0</v>
      </c>
      <c r="R851" s="32">
        <f>IFERROR(VLOOKUP(B851,PlayerStats!$B$1:$Z$999,MATCH("xAG",PlayerStats!$B$2:$Z$2,0),0),0)</f>
        <v>0</v>
      </c>
      <c r="S851" s="32">
        <f>IFERROR(VLOOKUP(C851,PlayerStats!$B$1:$Z$999,MATCH("xAG",PlayerStats!$B$2:$Z$2,0),0),0)</f>
        <v>0</v>
      </c>
      <c r="T851" s="32">
        <f>IFERROR(VLOOKUP(D851,PlayerStats!$B$1:$Z$999,MATCH("xAG",PlayerStats!$B$2:$Z$2,0),0),0)</f>
        <v>0</v>
      </c>
      <c r="U851" s="40">
        <f t="shared" si="54"/>
        <v>0</v>
      </c>
      <c r="V851" s="42" t="str">
        <f t="shared" si="55"/>
        <v/>
      </c>
      <c r="X851" s="43" t="str">
        <f>API!M851&amp;" "&amp;API!V851</f>
        <v xml:space="preserve"> </v>
      </c>
      <c r="Y851" s="43">
        <f>API!AC851</f>
        <v>0</v>
      </c>
    </row>
    <row r="852" spans="1:25">
      <c r="A852" s="32" t="str">
        <f>IF([1]FINAL!A852=0,"",[1]FINAL!A852)</f>
        <v/>
      </c>
      <c r="B852" s="32" t="str">
        <f>IF([1]FINAL!B852=0,"",[1]FINAL!B852)</f>
        <v/>
      </c>
      <c r="C852" s="32" t="str">
        <f>IF([1]FINAL!C852=0,"",[1]FINAL!C852)</f>
        <v/>
      </c>
      <c r="D852" s="32" t="str">
        <f>IF([1]FINAL!D852=0,"",[1]FINAL!D852)</f>
        <v/>
      </c>
      <c r="E852" s="43">
        <f>[1]FINAL!M852</f>
        <v>0</v>
      </c>
      <c r="F852" s="44" t="str">
        <f>IFERROR(VLOOKUP($E852,Table2!$B$1:$C$21,MATCH("MP",Table2!$B$1:$C$1,0),0),"")</f>
        <v/>
      </c>
      <c r="G852" s="33">
        <f>IFERROR(VLOOKUP(A852,PlayingTime!$B$1:$Z$999,MATCH("Min",PlayingTime!$B$2:$Z$2,0),0),0)</f>
        <v>0</v>
      </c>
      <c r="H852" s="33">
        <f>IFERROR(VLOOKUP(B852,PlayingTime!$B$1:$Z$999,MATCH("Min",PlayingTime!$B$2:$Z$2,0),0),0)</f>
        <v>0</v>
      </c>
      <c r="I852" s="33">
        <f>IFERROR(VLOOKUP(C852,PlayingTime!$B$1:$Z$999,MATCH("Min",PlayingTime!$B$2:$Z$2,0),0),0)</f>
        <v>0</v>
      </c>
      <c r="J852" s="33">
        <f>IFERROR(VLOOKUP(D852,PlayingTime!$B$1:$Z$999,MATCH("Min",PlayingTime!$B$2:$Z$2,0),0),0)</f>
        <v>0</v>
      </c>
      <c r="K852" s="38">
        <f t="shared" si="52"/>
        <v>0</v>
      </c>
      <c r="L852" s="32">
        <f>IFERROR(VLOOKUP(A852,PlayerStats!$B$1:$Z$999,MATCH("xG",PlayerStats!$B$2:$Z$2,0),0),0)</f>
        <v>0</v>
      </c>
      <c r="M852" s="32">
        <f>IFERROR(VLOOKUP(B852,PlayerStats!$B$1:$Z$999,MATCH("xG",PlayerStats!$B$2:$Z$2,0),0),0)</f>
        <v>0</v>
      </c>
      <c r="N852" s="32">
        <f>IFERROR(VLOOKUP(C852,PlayerStats!$B$1:$Z$999,MATCH("xG",PlayerStats!$B$2:$Z$2,0),0),0)</f>
        <v>0</v>
      </c>
      <c r="O852" s="32">
        <f>IFERROR(VLOOKUP(D852,PlayerStats!$B$1:$Z$999,MATCH("xG",PlayerStats!$B$2:$Z$2,0),0),0)</f>
        <v>0</v>
      </c>
      <c r="P852" s="40">
        <f t="shared" si="53"/>
        <v>0</v>
      </c>
      <c r="Q852" s="32">
        <f>IFERROR(VLOOKUP(A852,PlayerStats!$B$1:$Z$999,MATCH("xAG",PlayerStats!$B$2:$Z$2,0),0),0)</f>
        <v>0</v>
      </c>
      <c r="R852" s="32">
        <f>IFERROR(VLOOKUP(B852,PlayerStats!$B$1:$Z$999,MATCH("xAG",PlayerStats!$B$2:$Z$2,0),0),0)</f>
        <v>0</v>
      </c>
      <c r="S852" s="32">
        <f>IFERROR(VLOOKUP(C852,PlayerStats!$B$1:$Z$999,MATCH("xAG",PlayerStats!$B$2:$Z$2,0),0),0)</f>
        <v>0</v>
      </c>
      <c r="T852" s="32">
        <f>IFERROR(VLOOKUP(D852,PlayerStats!$B$1:$Z$999,MATCH("xAG",PlayerStats!$B$2:$Z$2,0),0),0)</f>
        <v>0</v>
      </c>
      <c r="U852" s="40">
        <f t="shared" si="54"/>
        <v>0</v>
      </c>
      <c r="V852" s="42" t="str">
        <f t="shared" si="55"/>
        <v/>
      </c>
      <c r="X852" s="43" t="str">
        <f>API!M852&amp;" "&amp;API!V852</f>
        <v xml:space="preserve"> </v>
      </c>
      <c r="Y852" s="43">
        <f>API!AC852</f>
        <v>0</v>
      </c>
    </row>
    <row r="853" spans="1:25">
      <c r="A853" s="32" t="str">
        <f>IF([1]FINAL!A853=0,"",[1]FINAL!A853)</f>
        <v/>
      </c>
      <c r="B853" s="32" t="str">
        <f>IF([1]FINAL!B853=0,"",[1]FINAL!B853)</f>
        <v/>
      </c>
      <c r="C853" s="32" t="str">
        <f>IF([1]FINAL!C853=0,"",[1]FINAL!C853)</f>
        <v/>
      </c>
      <c r="D853" s="32" t="str">
        <f>IF([1]FINAL!D853=0,"",[1]FINAL!D853)</f>
        <v/>
      </c>
      <c r="E853" s="43">
        <f>[1]FINAL!M853</f>
        <v>0</v>
      </c>
      <c r="F853" s="44" t="str">
        <f>IFERROR(VLOOKUP($E853,Table2!$B$1:$C$21,MATCH("MP",Table2!$B$1:$C$1,0),0),"")</f>
        <v/>
      </c>
      <c r="G853" s="33">
        <f>IFERROR(VLOOKUP(A853,PlayingTime!$B$1:$Z$999,MATCH("Min",PlayingTime!$B$2:$Z$2,0),0),0)</f>
        <v>0</v>
      </c>
      <c r="H853" s="33">
        <f>IFERROR(VLOOKUP(B853,PlayingTime!$B$1:$Z$999,MATCH("Min",PlayingTime!$B$2:$Z$2,0),0),0)</f>
        <v>0</v>
      </c>
      <c r="I853" s="33">
        <f>IFERROR(VLOOKUP(C853,PlayingTime!$B$1:$Z$999,MATCH("Min",PlayingTime!$B$2:$Z$2,0),0),0)</f>
        <v>0</v>
      </c>
      <c r="J853" s="33">
        <f>IFERROR(VLOOKUP(D853,PlayingTime!$B$1:$Z$999,MATCH("Min",PlayingTime!$B$2:$Z$2,0),0),0)</f>
        <v>0</v>
      </c>
      <c r="K853" s="38">
        <f t="shared" si="52"/>
        <v>0</v>
      </c>
      <c r="L853" s="32">
        <f>IFERROR(VLOOKUP(A853,PlayerStats!$B$1:$Z$999,MATCH("xG",PlayerStats!$B$2:$Z$2,0),0),0)</f>
        <v>0</v>
      </c>
      <c r="M853" s="32">
        <f>IFERROR(VLOOKUP(B853,PlayerStats!$B$1:$Z$999,MATCH("xG",PlayerStats!$B$2:$Z$2,0),0),0)</f>
        <v>0</v>
      </c>
      <c r="N853" s="32">
        <f>IFERROR(VLOOKUP(C853,PlayerStats!$B$1:$Z$999,MATCH("xG",PlayerStats!$B$2:$Z$2,0),0),0)</f>
        <v>0</v>
      </c>
      <c r="O853" s="32">
        <f>IFERROR(VLOOKUP(D853,PlayerStats!$B$1:$Z$999,MATCH("xG",PlayerStats!$B$2:$Z$2,0),0),0)</f>
        <v>0</v>
      </c>
      <c r="P853" s="40">
        <f t="shared" si="53"/>
        <v>0</v>
      </c>
      <c r="Q853" s="32">
        <f>IFERROR(VLOOKUP(A853,PlayerStats!$B$1:$Z$999,MATCH("xAG",PlayerStats!$B$2:$Z$2,0),0),0)</f>
        <v>0</v>
      </c>
      <c r="R853" s="32">
        <f>IFERROR(VLOOKUP(B853,PlayerStats!$B$1:$Z$999,MATCH("xAG",PlayerStats!$B$2:$Z$2,0),0),0)</f>
        <v>0</v>
      </c>
      <c r="S853" s="32">
        <f>IFERROR(VLOOKUP(C853,PlayerStats!$B$1:$Z$999,MATCH("xAG",PlayerStats!$B$2:$Z$2,0),0),0)</f>
        <v>0</v>
      </c>
      <c r="T853" s="32">
        <f>IFERROR(VLOOKUP(D853,PlayerStats!$B$1:$Z$999,MATCH("xAG",PlayerStats!$B$2:$Z$2,0),0),0)</f>
        <v>0</v>
      </c>
      <c r="U853" s="40">
        <f t="shared" si="54"/>
        <v>0</v>
      </c>
      <c r="V853" s="42" t="str">
        <f t="shared" si="55"/>
        <v/>
      </c>
      <c r="X853" s="43" t="str">
        <f>API!M853&amp;" "&amp;API!V853</f>
        <v xml:space="preserve"> </v>
      </c>
      <c r="Y853" s="43">
        <f>API!AC853</f>
        <v>0</v>
      </c>
    </row>
    <row r="854" spans="1:25">
      <c r="A854" s="32" t="str">
        <f>IF([1]FINAL!A854=0,"",[1]FINAL!A854)</f>
        <v/>
      </c>
      <c r="B854" s="32" t="str">
        <f>IF([1]FINAL!B854=0,"",[1]FINAL!B854)</f>
        <v/>
      </c>
      <c r="C854" s="32" t="str">
        <f>IF([1]FINAL!C854=0,"",[1]FINAL!C854)</f>
        <v/>
      </c>
      <c r="D854" s="32" t="str">
        <f>IF([1]FINAL!D854=0,"",[1]FINAL!D854)</f>
        <v/>
      </c>
      <c r="E854" s="43">
        <f>[1]FINAL!M854</f>
        <v>0</v>
      </c>
      <c r="F854" s="44" t="str">
        <f>IFERROR(VLOOKUP($E854,Table2!$B$1:$C$21,MATCH("MP",Table2!$B$1:$C$1,0),0),"")</f>
        <v/>
      </c>
      <c r="G854" s="33">
        <f>IFERROR(VLOOKUP(A854,PlayingTime!$B$1:$Z$999,MATCH("Min",PlayingTime!$B$2:$Z$2,0),0),0)</f>
        <v>0</v>
      </c>
      <c r="H854" s="33">
        <f>IFERROR(VLOOKUP(B854,PlayingTime!$B$1:$Z$999,MATCH("Min",PlayingTime!$B$2:$Z$2,0),0),0)</f>
        <v>0</v>
      </c>
      <c r="I854" s="33">
        <f>IFERROR(VLOOKUP(C854,PlayingTime!$B$1:$Z$999,MATCH("Min",PlayingTime!$B$2:$Z$2,0),0),0)</f>
        <v>0</v>
      </c>
      <c r="J854" s="33">
        <f>IFERROR(VLOOKUP(D854,PlayingTime!$B$1:$Z$999,MATCH("Min",PlayingTime!$B$2:$Z$2,0),0),0)</f>
        <v>0</v>
      </c>
      <c r="K854" s="38">
        <f t="shared" si="52"/>
        <v>0</v>
      </c>
      <c r="L854" s="32">
        <f>IFERROR(VLOOKUP(A854,PlayerStats!$B$1:$Z$999,MATCH("xG",PlayerStats!$B$2:$Z$2,0),0),0)</f>
        <v>0</v>
      </c>
      <c r="M854" s="32">
        <f>IFERROR(VLOOKUP(B854,PlayerStats!$B$1:$Z$999,MATCH("xG",PlayerStats!$B$2:$Z$2,0),0),0)</f>
        <v>0</v>
      </c>
      <c r="N854" s="32">
        <f>IFERROR(VLOOKUP(C854,PlayerStats!$B$1:$Z$999,MATCH("xG",PlayerStats!$B$2:$Z$2,0),0),0)</f>
        <v>0</v>
      </c>
      <c r="O854" s="32">
        <f>IFERROR(VLOOKUP(D854,PlayerStats!$B$1:$Z$999,MATCH("xG",PlayerStats!$B$2:$Z$2,0),0),0)</f>
        <v>0</v>
      </c>
      <c r="P854" s="40">
        <f t="shared" si="53"/>
        <v>0</v>
      </c>
      <c r="Q854" s="32">
        <f>IFERROR(VLOOKUP(A854,PlayerStats!$B$1:$Z$999,MATCH("xAG",PlayerStats!$B$2:$Z$2,0),0),0)</f>
        <v>0</v>
      </c>
      <c r="R854" s="32">
        <f>IFERROR(VLOOKUP(B854,PlayerStats!$B$1:$Z$999,MATCH("xAG",PlayerStats!$B$2:$Z$2,0),0),0)</f>
        <v>0</v>
      </c>
      <c r="S854" s="32">
        <f>IFERROR(VLOOKUP(C854,PlayerStats!$B$1:$Z$999,MATCH("xAG",PlayerStats!$B$2:$Z$2,0),0),0)</f>
        <v>0</v>
      </c>
      <c r="T854" s="32">
        <f>IFERROR(VLOOKUP(D854,PlayerStats!$B$1:$Z$999,MATCH("xAG",PlayerStats!$B$2:$Z$2,0),0),0)</f>
        <v>0</v>
      </c>
      <c r="U854" s="40">
        <f t="shared" si="54"/>
        <v>0</v>
      </c>
      <c r="V854" s="42" t="str">
        <f t="shared" si="55"/>
        <v/>
      </c>
      <c r="X854" s="43" t="str">
        <f>API!M854&amp;" "&amp;API!V854</f>
        <v xml:space="preserve"> </v>
      </c>
      <c r="Y854" s="43">
        <f>API!AC854</f>
        <v>0</v>
      </c>
    </row>
    <row r="855" spans="1:25">
      <c r="A855" s="32" t="str">
        <f>IF([1]FINAL!A855=0,"",[1]FINAL!A855)</f>
        <v/>
      </c>
      <c r="B855" s="32" t="str">
        <f>IF([1]FINAL!B855=0,"",[1]FINAL!B855)</f>
        <v/>
      </c>
      <c r="C855" s="32" t="str">
        <f>IF([1]FINAL!C855=0,"",[1]FINAL!C855)</f>
        <v/>
      </c>
      <c r="D855" s="32" t="str">
        <f>IF([1]FINAL!D855=0,"",[1]FINAL!D855)</f>
        <v/>
      </c>
      <c r="E855" s="43">
        <f>[1]FINAL!M855</f>
        <v>0</v>
      </c>
      <c r="F855" s="44" t="str">
        <f>IFERROR(VLOOKUP($E855,Table2!$B$1:$C$21,MATCH("MP",Table2!$B$1:$C$1,0),0),"")</f>
        <v/>
      </c>
      <c r="G855" s="33">
        <f>IFERROR(VLOOKUP(A855,PlayingTime!$B$1:$Z$999,MATCH("Min",PlayingTime!$B$2:$Z$2,0),0),0)</f>
        <v>0</v>
      </c>
      <c r="H855" s="33">
        <f>IFERROR(VLOOKUP(B855,PlayingTime!$B$1:$Z$999,MATCH("Min",PlayingTime!$B$2:$Z$2,0),0),0)</f>
        <v>0</v>
      </c>
      <c r="I855" s="33">
        <f>IFERROR(VLOOKUP(C855,PlayingTime!$B$1:$Z$999,MATCH("Min",PlayingTime!$B$2:$Z$2,0),0),0)</f>
        <v>0</v>
      </c>
      <c r="J855" s="33">
        <f>IFERROR(VLOOKUP(D855,PlayingTime!$B$1:$Z$999,MATCH("Min",PlayingTime!$B$2:$Z$2,0),0),0)</f>
        <v>0</v>
      </c>
      <c r="K855" s="38">
        <f t="shared" si="52"/>
        <v>0</v>
      </c>
      <c r="L855" s="32">
        <f>IFERROR(VLOOKUP(A855,PlayerStats!$B$1:$Z$999,MATCH("xG",PlayerStats!$B$2:$Z$2,0),0),0)</f>
        <v>0</v>
      </c>
      <c r="M855" s="32">
        <f>IFERROR(VLOOKUP(B855,PlayerStats!$B$1:$Z$999,MATCH("xG",PlayerStats!$B$2:$Z$2,0),0),0)</f>
        <v>0</v>
      </c>
      <c r="N855" s="32">
        <f>IFERROR(VLOOKUP(C855,PlayerStats!$B$1:$Z$999,MATCH("xG",PlayerStats!$B$2:$Z$2,0),0),0)</f>
        <v>0</v>
      </c>
      <c r="O855" s="32">
        <f>IFERROR(VLOOKUP(D855,PlayerStats!$B$1:$Z$999,MATCH("xG",PlayerStats!$B$2:$Z$2,0),0),0)</f>
        <v>0</v>
      </c>
      <c r="P855" s="40">
        <f t="shared" si="53"/>
        <v>0</v>
      </c>
      <c r="Q855" s="32">
        <f>IFERROR(VLOOKUP(A855,PlayerStats!$B$1:$Z$999,MATCH("xAG",PlayerStats!$B$2:$Z$2,0),0),0)</f>
        <v>0</v>
      </c>
      <c r="R855" s="32">
        <f>IFERROR(VLOOKUP(B855,PlayerStats!$B$1:$Z$999,MATCH("xAG",PlayerStats!$B$2:$Z$2,0),0),0)</f>
        <v>0</v>
      </c>
      <c r="S855" s="32">
        <f>IFERROR(VLOOKUP(C855,PlayerStats!$B$1:$Z$999,MATCH("xAG",PlayerStats!$B$2:$Z$2,0),0),0)</f>
        <v>0</v>
      </c>
      <c r="T855" s="32">
        <f>IFERROR(VLOOKUP(D855,PlayerStats!$B$1:$Z$999,MATCH("xAG",PlayerStats!$B$2:$Z$2,0),0),0)</f>
        <v>0</v>
      </c>
      <c r="U855" s="40">
        <f t="shared" si="54"/>
        <v>0</v>
      </c>
      <c r="V855" s="42" t="str">
        <f t="shared" si="55"/>
        <v/>
      </c>
      <c r="X855" s="43" t="str">
        <f>API!M855&amp;" "&amp;API!V855</f>
        <v xml:space="preserve"> </v>
      </c>
      <c r="Y855" s="43">
        <f>API!AC855</f>
        <v>0</v>
      </c>
    </row>
    <row r="856" spans="1:25">
      <c r="A856" s="32" t="str">
        <f>IF([1]FINAL!A856=0,"",[1]FINAL!A856)</f>
        <v/>
      </c>
      <c r="B856" s="32" t="str">
        <f>IF([1]FINAL!B856=0,"",[1]FINAL!B856)</f>
        <v/>
      </c>
      <c r="C856" s="32" t="str">
        <f>IF([1]FINAL!C856=0,"",[1]FINAL!C856)</f>
        <v/>
      </c>
      <c r="D856" s="32" t="str">
        <f>IF([1]FINAL!D856=0,"",[1]FINAL!D856)</f>
        <v/>
      </c>
      <c r="E856" s="43">
        <f>[1]FINAL!M856</f>
        <v>0</v>
      </c>
      <c r="F856" s="44" t="str">
        <f>IFERROR(VLOOKUP($E856,Table2!$B$1:$C$21,MATCH("MP",Table2!$B$1:$C$1,0),0),"")</f>
        <v/>
      </c>
      <c r="G856" s="33">
        <f>IFERROR(VLOOKUP(A856,PlayingTime!$B$1:$Z$999,MATCH("Min",PlayingTime!$B$2:$Z$2,0),0),0)</f>
        <v>0</v>
      </c>
      <c r="H856" s="33">
        <f>IFERROR(VLOOKUP(B856,PlayingTime!$B$1:$Z$999,MATCH("Min",PlayingTime!$B$2:$Z$2,0),0),0)</f>
        <v>0</v>
      </c>
      <c r="I856" s="33">
        <f>IFERROR(VLOOKUP(C856,PlayingTime!$B$1:$Z$999,MATCH("Min",PlayingTime!$B$2:$Z$2,0),0),0)</f>
        <v>0</v>
      </c>
      <c r="J856" s="33">
        <f>IFERROR(VLOOKUP(D856,PlayingTime!$B$1:$Z$999,MATCH("Min",PlayingTime!$B$2:$Z$2,0),0),0)</f>
        <v>0</v>
      </c>
      <c r="K856" s="38">
        <f t="shared" si="52"/>
        <v>0</v>
      </c>
      <c r="L856" s="32">
        <f>IFERROR(VLOOKUP(A856,PlayerStats!$B$1:$Z$999,MATCH("xG",PlayerStats!$B$2:$Z$2,0),0),0)</f>
        <v>0</v>
      </c>
      <c r="M856" s="32">
        <f>IFERROR(VLOOKUP(B856,PlayerStats!$B$1:$Z$999,MATCH("xG",PlayerStats!$B$2:$Z$2,0),0),0)</f>
        <v>0</v>
      </c>
      <c r="N856" s="32">
        <f>IFERROR(VLOOKUP(C856,PlayerStats!$B$1:$Z$999,MATCH("xG",PlayerStats!$B$2:$Z$2,0),0),0)</f>
        <v>0</v>
      </c>
      <c r="O856" s="32">
        <f>IFERROR(VLOOKUP(D856,PlayerStats!$B$1:$Z$999,MATCH("xG",PlayerStats!$B$2:$Z$2,0),0),0)</f>
        <v>0</v>
      </c>
      <c r="P856" s="40">
        <f t="shared" si="53"/>
        <v>0</v>
      </c>
      <c r="Q856" s="32">
        <f>IFERROR(VLOOKUP(A856,PlayerStats!$B$1:$Z$999,MATCH("xAG",PlayerStats!$B$2:$Z$2,0),0),0)</f>
        <v>0</v>
      </c>
      <c r="R856" s="32">
        <f>IFERROR(VLOOKUP(B856,PlayerStats!$B$1:$Z$999,MATCH("xAG",PlayerStats!$B$2:$Z$2,0),0),0)</f>
        <v>0</v>
      </c>
      <c r="S856" s="32">
        <f>IFERROR(VLOOKUP(C856,PlayerStats!$B$1:$Z$999,MATCH("xAG",PlayerStats!$B$2:$Z$2,0),0),0)</f>
        <v>0</v>
      </c>
      <c r="T856" s="32">
        <f>IFERROR(VLOOKUP(D856,PlayerStats!$B$1:$Z$999,MATCH("xAG",PlayerStats!$B$2:$Z$2,0),0),0)</f>
        <v>0</v>
      </c>
      <c r="U856" s="40">
        <f t="shared" si="54"/>
        <v>0</v>
      </c>
      <c r="V856" s="42" t="str">
        <f t="shared" si="55"/>
        <v/>
      </c>
      <c r="X856" s="43" t="str">
        <f>API!M856&amp;" "&amp;API!V856</f>
        <v xml:space="preserve"> </v>
      </c>
      <c r="Y856" s="43">
        <f>API!AC856</f>
        <v>0</v>
      </c>
    </row>
    <row r="857" spans="1:25">
      <c r="A857" s="32" t="str">
        <f>IF([1]FINAL!A857=0,"",[1]FINAL!A857)</f>
        <v/>
      </c>
      <c r="B857" s="32" t="str">
        <f>IF([1]FINAL!B857=0,"",[1]FINAL!B857)</f>
        <v/>
      </c>
      <c r="C857" s="32" t="str">
        <f>IF([1]FINAL!C857=0,"",[1]FINAL!C857)</f>
        <v/>
      </c>
      <c r="D857" s="32" t="str">
        <f>IF([1]FINAL!D857=0,"",[1]FINAL!D857)</f>
        <v/>
      </c>
      <c r="E857" s="43">
        <f>[1]FINAL!M857</f>
        <v>0</v>
      </c>
      <c r="F857" s="44" t="str">
        <f>IFERROR(VLOOKUP($E857,Table2!$B$1:$C$21,MATCH("MP",Table2!$B$1:$C$1,0),0),"")</f>
        <v/>
      </c>
      <c r="G857" s="33">
        <f>IFERROR(VLOOKUP(A857,PlayingTime!$B$1:$Z$999,MATCH("Min",PlayingTime!$B$2:$Z$2,0),0),0)</f>
        <v>0</v>
      </c>
      <c r="H857" s="33">
        <f>IFERROR(VLOOKUP(B857,PlayingTime!$B$1:$Z$999,MATCH("Min",PlayingTime!$B$2:$Z$2,0),0),0)</f>
        <v>0</v>
      </c>
      <c r="I857" s="33">
        <f>IFERROR(VLOOKUP(C857,PlayingTime!$B$1:$Z$999,MATCH("Min",PlayingTime!$B$2:$Z$2,0),0),0)</f>
        <v>0</v>
      </c>
      <c r="J857" s="33">
        <f>IFERROR(VLOOKUP(D857,PlayingTime!$B$1:$Z$999,MATCH("Min",PlayingTime!$B$2:$Z$2,0),0),0)</f>
        <v>0</v>
      </c>
      <c r="K857" s="38">
        <f t="shared" si="52"/>
        <v>0</v>
      </c>
      <c r="L857" s="32">
        <f>IFERROR(VLOOKUP(A857,PlayerStats!$B$1:$Z$999,MATCH("xG",PlayerStats!$B$2:$Z$2,0),0),0)</f>
        <v>0</v>
      </c>
      <c r="M857" s="32">
        <f>IFERROR(VLOOKUP(B857,PlayerStats!$B$1:$Z$999,MATCH("xG",PlayerStats!$B$2:$Z$2,0),0),0)</f>
        <v>0</v>
      </c>
      <c r="N857" s="32">
        <f>IFERROR(VLOOKUP(C857,PlayerStats!$B$1:$Z$999,MATCH("xG",PlayerStats!$B$2:$Z$2,0),0),0)</f>
        <v>0</v>
      </c>
      <c r="O857" s="32">
        <f>IFERROR(VLOOKUP(D857,PlayerStats!$B$1:$Z$999,MATCH("xG",PlayerStats!$B$2:$Z$2,0),0),0)</f>
        <v>0</v>
      </c>
      <c r="P857" s="40">
        <f t="shared" si="53"/>
        <v>0</v>
      </c>
      <c r="Q857" s="32">
        <f>IFERROR(VLOOKUP(A857,PlayerStats!$B$1:$Z$999,MATCH("xAG",PlayerStats!$B$2:$Z$2,0),0),0)</f>
        <v>0</v>
      </c>
      <c r="R857" s="32">
        <f>IFERROR(VLOOKUP(B857,PlayerStats!$B$1:$Z$999,MATCH("xAG",PlayerStats!$B$2:$Z$2,0),0),0)</f>
        <v>0</v>
      </c>
      <c r="S857" s="32">
        <f>IFERROR(VLOOKUP(C857,PlayerStats!$B$1:$Z$999,MATCH("xAG",PlayerStats!$B$2:$Z$2,0),0),0)</f>
        <v>0</v>
      </c>
      <c r="T857" s="32">
        <f>IFERROR(VLOOKUP(D857,PlayerStats!$B$1:$Z$999,MATCH("xAG",PlayerStats!$B$2:$Z$2,0),0),0)</f>
        <v>0</v>
      </c>
      <c r="U857" s="40">
        <f t="shared" si="54"/>
        <v>0</v>
      </c>
      <c r="V857" s="42" t="str">
        <f t="shared" si="55"/>
        <v/>
      </c>
      <c r="X857" s="43" t="str">
        <f>API!M857&amp;" "&amp;API!V857</f>
        <v xml:space="preserve"> </v>
      </c>
      <c r="Y857" s="43">
        <f>API!AC857</f>
        <v>0</v>
      </c>
    </row>
    <row r="858" spans="1:25">
      <c r="A858" s="32" t="str">
        <f>IF([1]FINAL!A858=0,"",[1]FINAL!A858)</f>
        <v/>
      </c>
      <c r="B858" s="32" t="str">
        <f>IF([1]FINAL!B858=0,"",[1]FINAL!B858)</f>
        <v/>
      </c>
      <c r="C858" s="32" t="str">
        <f>IF([1]FINAL!C858=0,"",[1]FINAL!C858)</f>
        <v/>
      </c>
      <c r="D858" s="32" t="str">
        <f>IF([1]FINAL!D858=0,"",[1]FINAL!D858)</f>
        <v/>
      </c>
      <c r="E858" s="43">
        <f>[1]FINAL!M858</f>
        <v>0</v>
      </c>
      <c r="F858" s="44" t="str">
        <f>IFERROR(VLOOKUP($E858,Table2!$B$1:$C$21,MATCH("MP",Table2!$B$1:$C$1,0),0),"")</f>
        <v/>
      </c>
      <c r="G858" s="33">
        <f>IFERROR(VLOOKUP(A858,PlayingTime!$B$1:$Z$999,MATCH("Min",PlayingTime!$B$2:$Z$2,0),0),0)</f>
        <v>0</v>
      </c>
      <c r="H858" s="33">
        <f>IFERROR(VLOOKUP(B858,PlayingTime!$B$1:$Z$999,MATCH("Min",PlayingTime!$B$2:$Z$2,0),0),0)</f>
        <v>0</v>
      </c>
      <c r="I858" s="33">
        <f>IFERROR(VLOOKUP(C858,PlayingTime!$B$1:$Z$999,MATCH("Min",PlayingTime!$B$2:$Z$2,0),0),0)</f>
        <v>0</v>
      </c>
      <c r="J858" s="33">
        <f>IFERROR(VLOOKUP(D858,PlayingTime!$B$1:$Z$999,MATCH("Min",PlayingTime!$B$2:$Z$2,0),0),0)</f>
        <v>0</v>
      </c>
      <c r="K858" s="38">
        <f t="shared" si="52"/>
        <v>0</v>
      </c>
      <c r="L858" s="32">
        <f>IFERROR(VLOOKUP(A858,PlayerStats!$B$1:$Z$999,MATCH("xG",PlayerStats!$B$2:$Z$2,0),0),0)</f>
        <v>0</v>
      </c>
      <c r="M858" s="32">
        <f>IFERROR(VLOOKUP(B858,PlayerStats!$B$1:$Z$999,MATCH("xG",PlayerStats!$B$2:$Z$2,0),0),0)</f>
        <v>0</v>
      </c>
      <c r="N858" s="32">
        <f>IFERROR(VLOOKUP(C858,PlayerStats!$B$1:$Z$999,MATCH("xG",PlayerStats!$B$2:$Z$2,0),0),0)</f>
        <v>0</v>
      </c>
      <c r="O858" s="32">
        <f>IFERROR(VLOOKUP(D858,PlayerStats!$B$1:$Z$999,MATCH("xG",PlayerStats!$B$2:$Z$2,0),0),0)</f>
        <v>0</v>
      </c>
      <c r="P858" s="40">
        <f t="shared" si="53"/>
        <v>0</v>
      </c>
      <c r="Q858" s="32">
        <f>IFERROR(VLOOKUP(A858,PlayerStats!$B$1:$Z$999,MATCH("xAG",PlayerStats!$B$2:$Z$2,0),0),0)</f>
        <v>0</v>
      </c>
      <c r="R858" s="32">
        <f>IFERROR(VLOOKUP(B858,PlayerStats!$B$1:$Z$999,MATCH("xAG",PlayerStats!$B$2:$Z$2,0),0),0)</f>
        <v>0</v>
      </c>
      <c r="S858" s="32">
        <f>IFERROR(VLOOKUP(C858,PlayerStats!$B$1:$Z$999,MATCH("xAG",PlayerStats!$B$2:$Z$2,0),0),0)</f>
        <v>0</v>
      </c>
      <c r="T858" s="32">
        <f>IFERROR(VLOOKUP(D858,PlayerStats!$B$1:$Z$999,MATCH("xAG",PlayerStats!$B$2:$Z$2,0),0),0)</f>
        <v>0</v>
      </c>
      <c r="U858" s="40">
        <f t="shared" si="54"/>
        <v>0</v>
      </c>
      <c r="V858" s="42" t="str">
        <f t="shared" si="55"/>
        <v/>
      </c>
      <c r="X858" s="43" t="str">
        <f>API!M858&amp;" "&amp;API!V858</f>
        <v xml:space="preserve"> </v>
      </c>
      <c r="Y858" s="43">
        <f>API!AC858</f>
        <v>0</v>
      </c>
    </row>
    <row r="859" spans="1:25">
      <c r="A859" s="32" t="str">
        <f>IF([1]FINAL!A859=0,"",[1]FINAL!A859)</f>
        <v/>
      </c>
      <c r="B859" s="32" t="str">
        <f>IF([1]FINAL!B859=0,"",[1]FINAL!B859)</f>
        <v/>
      </c>
      <c r="C859" s="32" t="str">
        <f>IF([1]FINAL!C859=0,"",[1]FINAL!C859)</f>
        <v/>
      </c>
      <c r="D859" s="32" t="str">
        <f>IF([1]FINAL!D859=0,"",[1]FINAL!D859)</f>
        <v/>
      </c>
      <c r="E859" s="43">
        <f>[1]FINAL!M859</f>
        <v>0</v>
      </c>
      <c r="F859" s="44" t="str">
        <f>IFERROR(VLOOKUP($E859,Table2!$B$1:$C$21,MATCH("MP",Table2!$B$1:$C$1,0),0),"")</f>
        <v/>
      </c>
      <c r="G859" s="33">
        <f>IFERROR(VLOOKUP(A859,PlayingTime!$B$1:$Z$999,MATCH("Min",PlayingTime!$B$2:$Z$2,0),0),0)</f>
        <v>0</v>
      </c>
      <c r="H859" s="33">
        <f>IFERROR(VLOOKUP(B859,PlayingTime!$B$1:$Z$999,MATCH("Min",PlayingTime!$B$2:$Z$2,0),0),0)</f>
        <v>0</v>
      </c>
      <c r="I859" s="33">
        <f>IFERROR(VLOOKUP(C859,PlayingTime!$B$1:$Z$999,MATCH("Min",PlayingTime!$B$2:$Z$2,0),0),0)</f>
        <v>0</v>
      </c>
      <c r="J859" s="33">
        <f>IFERROR(VLOOKUP(D859,PlayingTime!$B$1:$Z$999,MATCH("Min",PlayingTime!$B$2:$Z$2,0),0),0)</f>
        <v>0</v>
      </c>
      <c r="K859" s="38">
        <f t="shared" si="52"/>
        <v>0</v>
      </c>
      <c r="L859" s="32">
        <f>IFERROR(VLOOKUP(A859,PlayerStats!$B$1:$Z$999,MATCH("xG",PlayerStats!$B$2:$Z$2,0),0),0)</f>
        <v>0</v>
      </c>
      <c r="M859" s="32">
        <f>IFERROR(VLOOKUP(B859,PlayerStats!$B$1:$Z$999,MATCH("xG",PlayerStats!$B$2:$Z$2,0),0),0)</f>
        <v>0</v>
      </c>
      <c r="N859" s="32">
        <f>IFERROR(VLOOKUP(C859,PlayerStats!$B$1:$Z$999,MATCH("xG",PlayerStats!$B$2:$Z$2,0),0),0)</f>
        <v>0</v>
      </c>
      <c r="O859" s="32">
        <f>IFERROR(VLOOKUP(D859,PlayerStats!$B$1:$Z$999,MATCH("xG",PlayerStats!$B$2:$Z$2,0),0),0)</f>
        <v>0</v>
      </c>
      <c r="P859" s="40">
        <f t="shared" si="53"/>
        <v>0</v>
      </c>
      <c r="Q859" s="32">
        <f>IFERROR(VLOOKUP(A859,PlayerStats!$B$1:$Z$999,MATCH("xAG",PlayerStats!$B$2:$Z$2,0),0),0)</f>
        <v>0</v>
      </c>
      <c r="R859" s="32">
        <f>IFERROR(VLOOKUP(B859,PlayerStats!$B$1:$Z$999,MATCH("xAG",PlayerStats!$B$2:$Z$2,0),0),0)</f>
        <v>0</v>
      </c>
      <c r="S859" s="32">
        <f>IFERROR(VLOOKUP(C859,PlayerStats!$B$1:$Z$999,MATCH("xAG",PlayerStats!$B$2:$Z$2,0),0),0)</f>
        <v>0</v>
      </c>
      <c r="T859" s="32">
        <f>IFERROR(VLOOKUP(D859,PlayerStats!$B$1:$Z$999,MATCH("xAG",PlayerStats!$B$2:$Z$2,0),0),0)</f>
        <v>0</v>
      </c>
      <c r="U859" s="40">
        <f t="shared" si="54"/>
        <v>0</v>
      </c>
      <c r="V859" s="42" t="str">
        <f t="shared" si="55"/>
        <v/>
      </c>
      <c r="X859" s="43" t="str">
        <f>API!M859&amp;" "&amp;API!V859</f>
        <v xml:space="preserve"> </v>
      </c>
      <c r="Y859" s="43">
        <f>API!AC859</f>
        <v>0</v>
      </c>
    </row>
    <row r="860" spans="1:25">
      <c r="A860" s="32" t="str">
        <f>IF([1]FINAL!A860=0,"",[1]FINAL!A860)</f>
        <v/>
      </c>
      <c r="B860" s="32" t="str">
        <f>IF([1]FINAL!B860=0,"",[1]FINAL!B860)</f>
        <v/>
      </c>
      <c r="C860" s="32" t="str">
        <f>IF([1]FINAL!C860=0,"",[1]FINAL!C860)</f>
        <v/>
      </c>
      <c r="D860" s="32" t="str">
        <f>IF([1]FINAL!D860=0,"",[1]FINAL!D860)</f>
        <v/>
      </c>
      <c r="E860" s="43">
        <f>[1]FINAL!M860</f>
        <v>0</v>
      </c>
      <c r="F860" s="44" t="str">
        <f>IFERROR(VLOOKUP($E860,Table2!$B$1:$C$21,MATCH("MP",Table2!$B$1:$C$1,0),0),"")</f>
        <v/>
      </c>
      <c r="G860" s="33">
        <f>IFERROR(VLOOKUP(A860,PlayingTime!$B$1:$Z$999,MATCH("Min",PlayingTime!$B$2:$Z$2,0),0),0)</f>
        <v>0</v>
      </c>
      <c r="H860" s="33">
        <f>IFERROR(VLOOKUP(B860,PlayingTime!$B$1:$Z$999,MATCH("Min",PlayingTime!$B$2:$Z$2,0),0),0)</f>
        <v>0</v>
      </c>
      <c r="I860" s="33">
        <f>IFERROR(VLOOKUP(C860,PlayingTime!$B$1:$Z$999,MATCH("Min",PlayingTime!$B$2:$Z$2,0),0),0)</f>
        <v>0</v>
      </c>
      <c r="J860" s="33">
        <f>IFERROR(VLOOKUP(D860,PlayingTime!$B$1:$Z$999,MATCH("Min",PlayingTime!$B$2:$Z$2,0),0),0)</f>
        <v>0</v>
      </c>
      <c r="K860" s="38">
        <f t="shared" si="52"/>
        <v>0</v>
      </c>
      <c r="L860" s="32">
        <f>IFERROR(VLOOKUP(A860,PlayerStats!$B$1:$Z$999,MATCH("xG",PlayerStats!$B$2:$Z$2,0),0),0)</f>
        <v>0</v>
      </c>
      <c r="M860" s="32">
        <f>IFERROR(VLOOKUP(B860,PlayerStats!$B$1:$Z$999,MATCH("xG",PlayerStats!$B$2:$Z$2,0),0),0)</f>
        <v>0</v>
      </c>
      <c r="N860" s="32">
        <f>IFERROR(VLOOKUP(C860,PlayerStats!$B$1:$Z$999,MATCH("xG",PlayerStats!$B$2:$Z$2,0),0),0)</f>
        <v>0</v>
      </c>
      <c r="O860" s="32">
        <f>IFERROR(VLOOKUP(D860,PlayerStats!$B$1:$Z$999,MATCH("xG",PlayerStats!$B$2:$Z$2,0),0),0)</f>
        <v>0</v>
      </c>
      <c r="P860" s="40">
        <f t="shared" si="53"/>
        <v>0</v>
      </c>
      <c r="Q860" s="32">
        <f>IFERROR(VLOOKUP(A860,PlayerStats!$B$1:$Z$999,MATCH("xAG",PlayerStats!$B$2:$Z$2,0),0),0)</f>
        <v>0</v>
      </c>
      <c r="R860" s="32">
        <f>IFERROR(VLOOKUP(B860,PlayerStats!$B$1:$Z$999,MATCH("xAG",PlayerStats!$B$2:$Z$2,0),0),0)</f>
        <v>0</v>
      </c>
      <c r="S860" s="32">
        <f>IFERROR(VLOOKUP(C860,PlayerStats!$B$1:$Z$999,MATCH("xAG",PlayerStats!$B$2:$Z$2,0),0),0)</f>
        <v>0</v>
      </c>
      <c r="T860" s="32">
        <f>IFERROR(VLOOKUP(D860,PlayerStats!$B$1:$Z$999,MATCH("xAG",PlayerStats!$B$2:$Z$2,0),0),0)</f>
        <v>0</v>
      </c>
      <c r="U860" s="40">
        <f t="shared" si="54"/>
        <v>0</v>
      </c>
      <c r="V860" s="42" t="str">
        <f t="shared" si="55"/>
        <v/>
      </c>
      <c r="X860" s="43" t="str">
        <f>API!M860&amp;" "&amp;API!V860</f>
        <v xml:space="preserve"> </v>
      </c>
      <c r="Y860" s="43">
        <f>API!AC860</f>
        <v>0</v>
      </c>
    </row>
    <row r="861" spans="1:25">
      <c r="A861" s="32" t="str">
        <f>IF([1]FINAL!A861=0,"",[1]FINAL!A861)</f>
        <v/>
      </c>
      <c r="B861" s="32" t="str">
        <f>IF([1]FINAL!B861=0,"",[1]FINAL!B861)</f>
        <v/>
      </c>
      <c r="C861" s="32" t="str">
        <f>IF([1]FINAL!C861=0,"",[1]FINAL!C861)</f>
        <v/>
      </c>
      <c r="D861" s="32" t="str">
        <f>IF([1]FINAL!D861=0,"",[1]FINAL!D861)</f>
        <v/>
      </c>
      <c r="E861" s="43">
        <f>[1]FINAL!M861</f>
        <v>0</v>
      </c>
      <c r="F861" s="44" t="str">
        <f>IFERROR(VLOOKUP($E861,Table2!$B$1:$C$21,MATCH("MP",Table2!$B$1:$C$1,0),0),"")</f>
        <v/>
      </c>
      <c r="G861" s="33">
        <f>IFERROR(VLOOKUP(A861,PlayingTime!$B$1:$Z$999,MATCH("Min",PlayingTime!$B$2:$Z$2,0),0),0)</f>
        <v>0</v>
      </c>
      <c r="H861" s="33">
        <f>IFERROR(VLOOKUP(B861,PlayingTime!$B$1:$Z$999,MATCH("Min",PlayingTime!$B$2:$Z$2,0),0),0)</f>
        <v>0</v>
      </c>
      <c r="I861" s="33">
        <f>IFERROR(VLOOKUP(C861,PlayingTime!$B$1:$Z$999,MATCH("Min",PlayingTime!$B$2:$Z$2,0),0),0)</f>
        <v>0</v>
      </c>
      <c r="J861" s="33">
        <f>IFERROR(VLOOKUP(D861,PlayingTime!$B$1:$Z$999,MATCH("Min",PlayingTime!$B$2:$Z$2,0),0),0)</f>
        <v>0</v>
      </c>
      <c r="K861" s="38">
        <f t="shared" si="52"/>
        <v>0</v>
      </c>
      <c r="L861" s="32">
        <f>IFERROR(VLOOKUP(A861,PlayerStats!$B$1:$Z$999,MATCH("xG",PlayerStats!$B$2:$Z$2,0),0),0)</f>
        <v>0</v>
      </c>
      <c r="M861" s="32">
        <f>IFERROR(VLOOKUP(B861,PlayerStats!$B$1:$Z$999,MATCH("xG",PlayerStats!$B$2:$Z$2,0),0),0)</f>
        <v>0</v>
      </c>
      <c r="N861" s="32">
        <f>IFERROR(VLOOKUP(C861,PlayerStats!$B$1:$Z$999,MATCH("xG",PlayerStats!$B$2:$Z$2,0),0),0)</f>
        <v>0</v>
      </c>
      <c r="O861" s="32">
        <f>IFERROR(VLOOKUP(D861,PlayerStats!$B$1:$Z$999,MATCH("xG",PlayerStats!$B$2:$Z$2,0),0),0)</f>
        <v>0</v>
      </c>
      <c r="P861" s="40">
        <f t="shared" si="53"/>
        <v>0</v>
      </c>
      <c r="Q861" s="32">
        <f>IFERROR(VLOOKUP(A861,PlayerStats!$B$1:$Z$999,MATCH("xAG",PlayerStats!$B$2:$Z$2,0),0),0)</f>
        <v>0</v>
      </c>
      <c r="R861" s="32">
        <f>IFERROR(VLOOKUP(B861,PlayerStats!$B$1:$Z$999,MATCH("xAG",PlayerStats!$B$2:$Z$2,0),0),0)</f>
        <v>0</v>
      </c>
      <c r="S861" s="32">
        <f>IFERROR(VLOOKUP(C861,PlayerStats!$B$1:$Z$999,MATCH("xAG",PlayerStats!$B$2:$Z$2,0),0),0)</f>
        <v>0</v>
      </c>
      <c r="T861" s="32">
        <f>IFERROR(VLOOKUP(D861,PlayerStats!$B$1:$Z$999,MATCH("xAG",PlayerStats!$B$2:$Z$2,0),0),0)</f>
        <v>0</v>
      </c>
      <c r="U861" s="40">
        <f t="shared" si="54"/>
        <v>0</v>
      </c>
      <c r="V861" s="42" t="str">
        <f t="shared" si="55"/>
        <v/>
      </c>
      <c r="X861" s="43" t="str">
        <f>API!M861&amp;" "&amp;API!V861</f>
        <v xml:space="preserve"> </v>
      </c>
      <c r="Y861" s="43">
        <f>API!AC861</f>
        <v>0</v>
      </c>
    </row>
    <row r="862" spans="1:25">
      <c r="A862" s="32" t="str">
        <f>IF([1]FINAL!A862=0,"",[1]FINAL!A862)</f>
        <v/>
      </c>
      <c r="B862" s="32" t="str">
        <f>IF([1]FINAL!B862=0,"",[1]FINAL!B862)</f>
        <v/>
      </c>
      <c r="C862" s="32" t="str">
        <f>IF([1]FINAL!C862=0,"",[1]FINAL!C862)</f>
        <v/>
      </c>
      <c r="D862" s="32" t="str">
        <f>IF([1]FINAL!D862=0,"",[1]FINAL!D862)</f>
        <v/>
      </c>
      <c r="E862" s="43">
        <f>[1]FINAL!M862</f>
        <v>0</v>
      </c>
      <c r="F862" s="44" t="str">
        <f>IFERROR(VLOOKUP($E862,Table2!$B$1:$C$21,MATCH("MP",Table2!$B$1:$C$1,0),0),"")</f>
        <v/>
      </c>
      <c r="G862" s="33">
        <f>IFERROR(VLOOKUP(A862,PlayingTime!$B$1:$Z$999,MATCH("Min",PlayingTime!$B$2:$Z$2,0),0),0)</f>
        <v>0</v>
      </c>
      <c r="H862" s="33">
        <f>IFERROR(VLOOKUP(B862,PlayingTime!$B$1:$Z$999,MATCH("Min",PlayingTime!$B$2:$Z$2,0),0),0)</f>
        <v>0</v>
      </c>
      <c r="I862" s="33">
        <f>IFERROR(VLOOKUP(C862,PlayingTime!$B$1:$Z$999,MATCH("Min",PlayingTime!$B$2:$Z$2,0),0),0)</f>
        <v>0</v>
      </c>
      <c r="J862" s="33">
        <f>IFERROR(VLOOKUP(D862,PlayingTime!$B$1:$Z$999,MATCH("Min",PlayingTime!$B$2:$Z$2,0),0),0)</f>
        <v>0</v>
      </c>
      <c r="K862" s="38">
        <f t="shared" si="52"/>
        <v>0</v>
      </c>
      <c r="L862" s="32">
        <f>IFERROR(VLOOKUP(A862,PlayerStats!$B$1:$Z$999,MATCH("xG",PlayerStats!$B$2:$Z$2,0),0),0)</f>
        <v>0</v>
      </c>
      <c r="M862" s="32">
        <f>IFERROR(VLOOKUP(B862,PlayerStats!$B$1:$Z$999,MATCH("xG",PlayerStats!$B$2:$Z$2,0),0),0)</f>
        <v>0</v>
      </c>
      <c r="N862" s="32">
        <f>IFERROR(VLOOKUP(C862,PlayerStats!$B$1:$Z$999,MATCH("xG",PlayerStats!$B$2:$Z$2,0),0),0)</f>
        <v>0</v>
      </c>
      <c r="O862" s="32">
        <f>IFERROR(VLOOKUP(D862,PlayerStats!$B$1:$Z$999,MATCH("xG",PlayerStats!$B$2:$Z$2,0),0),0)</f>
        <v>0</v>
      </c>
      <c r="P862" s="40">
        <f t="shared" si="53"/>
        <v>0</v>
      </c>
      <c r="Q862" s="32">
        <f>IFERROR(VLOOKUP(A862,PlayerStats!$B$1:$Z$999,MATCH("xAG",PlayerStats!$B$2:$Z$2,0),0),0)</f>
        <v>0</v>
      </c>
      <c r="R862" s="32">
        <f>IFERROR(VLOOKUP(B862,PlayerStats!$B$1:$Z$999,MATCH("xAG",PlayerStats!$B$2:$Z$2,0),0),0)</f>
        <v>0</v>
      </c>
      <c r="S862" s="32">
        <f>IFERROR(VLOOKUP(C862,PlayerStats!$B$1:$Z$999,MATCH("xAG",PlayerStats!$B$2:$Z$2,0),0),0)</f>
        <v>0</v>
      </c>
      <c r="T862" s="32">
        <f>IFERROR(VLOOKUP(D862,PlayerStats!$B$1:$Z$999,MATCH("xAG",PlayerStats!$B$2:$Z$2,0),0),0)</f>
        <v>0</v>
      </c>
      <c r="U862" s="40">
        <f t="shared" si="54"/>
        <v>0</v>
      </c>
      <c r="V862" s="42" t="str">
        <f t="shared" si="55"/>
        <v/>
      </c>
      <c r="X862" s="43" t="str">
        <f>API!M862&amp;" "&amp;API!V862</f>
        <v xml:space="preserve"> </v>
      </c>
      <c r="Y862" s="43">
        <f>API!AC862</f>
        <v>0</v>
      </c>
    </row>
    <row r="863" spans="1:25">
      <c r="A863" s="32" t="str">
        <f>IF([1]FINAL!A863=0,"",[1]FINAL!A863)</f>
        <v/>
      </c>
      <c r="B863" s="32" t="str">
        <f>IF([1]FINAL!B863=0,"",[1]FINAL!B863)</f>
        <v/>
      </c>
      <c r="C863" s="32" t="str">
        <f>IF([1]FINAL!C863=0,"",[1]FINAL!C863)</f>
        <v/>
      </c>
      <c r="D863" s="32" t="str">
        <f>IF([1]FINAL!D863=0,"",[1]FINAL!D863)</f>
        <v/>
      </c>
      <c r="E863" s="43">
        <f>[1]FINAL!M863</f>
        <v>0</v>
      </c>
      <c r="F863" s="44" t="str">
        <f>IFERROR(VLOOKUP($E863,Table2!$B$1:$C$21,MATCH("MP",Table2!$B$1:$C$1,0),0),"")</f>
        <v/>
      </c>
      <c r="G863" s="33">
        <f>IFERROR(VLOOKUP(A863,PlayingTime!$B$1:$Z$999,MATCH("Min",PlayingTime!$B$2:$Z$2,0),0),0)</f>
        <v>0</v>
      </c>
      <c r="H863" s="33">
        <f>IFERROR(VLOOKUP(B863,PlayingTime!$B$1:$Z$999,MATCH("Min",PlayingTime!$B$2:$Z$2,0),0),0)</f>
        <v>0</v>
      </c>
      <c r="I863" s="33">
        <f>IFERROR(VLOOKUP(C863,PlayingTime!$B$1:$Z$999,MATCH("Min",PlayingTime!$B$2:$Z$2,0),0),0)</f>
        <v>0</v>
      </c>
      <c r="J863" s="33">
        <f>IFERROR(VLOOKUP(D863,PlayingTime!$B$1:$Z$999,MATCH("Min",PlayingTime!$B$2:$Z$2,0),0),0)</f>
        <v>0</v>
      </c>
      <c r="K863" s="38">
        <f t="shared" si="52"/>
        <v>0</v>
      </c>
      <c r="L863" s="32">
        <f>IFERROR(VLOOKUP(A863,PlayerStats!$B$1:$Z$999,MATCH("xG",PlayerStats!$B$2:$Z$2,0),0),0)</f>
        <v>0</v>
      </c>
      <c r="M863" s="32">
        <f>IFERROR(VLOOKUP(B863,PlayerStats!$B$1:$Z$999,MATCH("xG",PlayerStats!$B$2:$Z$2,0),0),0)</f>
        <v>0</v>
      </c>
      <c r="N863" s="32">
        <f>IFERROR(VLOOKUP(C863,PlayerStats!$B$1:$Z$999,MATCH("xG",PlayerStats!$B$2:$Z$2,0),0),0)</f>
        <v>0</v>
      </c>
      <c r="O863" s="32">
        <f>IFERROR(VLOOKUP(D863,PlayerStats!$B$1:$Z$999,MATCH("xG",PlayerStats!$B$2:$Z$2,0),0),0)</f>
        <v>0</v>
      </c>
      <c r="P863" s="40">
        <f t="shared" si="53"/>
        <v>0</v>
      </c>
      <c r="Q863" s="32">
        <f>IFERROR(VLOOKUP(A863,PlayerStats!$B$1:$Z$999,MATCH("xAG",PlayerStats!$B$2:$Z$2,0),0),0)</f>
        <v>0</v>
      </c>
      <c r="R863" s="32">
        <f>IFERROR(VLOOKUP(B863,PlayerStats!$B$1:$Z$999,MATCH("xAG",PlayerStats!$B$2:$Z$2,0),0),0)</f>
        <v>0</v>
      </c>
      <c r="S863" s="32">
        <f>IFERROR(VLOOKUP(C863,PlayerStats!$B$1:$Z$999,MATCH("xAG",PlayerStats!$B$2:$Z$2,0),0),0)</f>
        <v>0</v>
      </c>
      <c r="T863" s="32">
        <f>IFERROR(VLOOKUP(D863,PlayerStats!$B$1:$Z$999,MATCH("xAG",PlayerStats!$B$2:$Z$2,0),0),0)</f>
        <v>0</v>
      </c>
      <c r="U863" s="40">
        <f t="shared" si="54"/>
        <v>0</v>
      </c>
      <c r="V863" s="42" t="str">
        <f t="shared" si="55"/>
        <v/>
      </c>
      <c r="X863" s="43" t="str">
        <f>API!M863&amp;" "&amp;API!V863</f>
        <v xml:space="preserve"> </v>
      </c>
      <c r="Y863" s="43">
        <f>API!AC863</f>
        <v>0</v>
      </c>
    </row>
    <row r="864" spans="1:25">
      <c r="A864" s="32" t="str">
        <f>IF([1]FINAL!A864=0,"",[1]FINAL!A864)</f>
        <v/>
      </c>
      <c r="B864" s="32" t="str">
        <f>IF([1]FINAL!B864=0,"",[1]FINAL!B864)</f>
        <v/>
      </c>
      <c r="C864" s="32" t="str">
        <f>IF([1]FINAL!C864=0,"",[1]FINAL!C864)</f>
        <v/>
      </c>
      <c r="D864" s="32" t="str">
        <f>IF([1]FINAL!D864=0,"",[1]FINAL!D864)</f>
        <v/>
      </c>
      <c r="E864" s="43">
        <f>[1]FINAL!M864</f>
        <v>0</v>
      </c>
      <c r="F864" s="44" t="str">
        <f>IFERROR(VLOOKUP($E864,Table2!$B$1:$C$21,MATCH("MP",Table2!$B$1:$C$1,0),0),"")</f>
        <v/>
      </c>
      <c r="G864" s="33">
        <f>IFERROR(VLOOKUP(A864,PlayingTime!$B$1:$Z$999,MATCH("Min",PlayingTime!$B$2:$Z$2,0),0),0)</f>
        <v>0</v>
      </c>
      <c r="H864" s="33">
        <f>IFERROR(VLOOKUP(B864,PlayingTime!$B$1:$Z$999,MATCH("Min",PlayingTime!$B$2:$Z$2,0),0),0)</f>
        <v>0</v>
      </c>
      <c r="I864" s="33">
        <f>IFERROR(VLOOKUP(C864,PlayingTime!$B$1:$Z$999,MATCH("Min",PlayingTime!$B$2:$Z$2,0),0),0)</f>
        <v>0</v>
      </c>
      <c r="J864" s="33">
        <f>IFERROR(VLOOKUP(D864,PlayingTime!$B$1:$Z$999,MATCH("Min",PlayingTime!$B$2:$Z$2,0),0),0)</f>
        <v>0</v>
      </c>
      <c r="K864" s="38">
        <f t="shared" si="52"/>
        <v>0</v>
      </c>
      <c r="L864" s="32">
        <f>IFERROR(VLOOKUP(A864,PlayerStats!$B$1:$Z$999,MATCH("xG",PlayerStats!$B$2:$Z$2,0),0),0)</f>
        <v>0</v>
      </c>
      <c r="M864" s="32">
        <f>IFERROR(VLOOKUP(B864,PlayerStats!$B$1:$Z$999,MATCH("xG",PlayerStats!$B$2:$Z$2,0),0),0)</f>
        <v>0</v>
      </c>
      <c r="N864" s="32">
        <f>IFERROR(VLOOKUP(C864,PlayerStats!$B$1:$Z$999,MATCH("xG",PlayerStats!$B$2:$Z$2,0),0),0)</f>
        <v>0</v>
      </c>
      <c r="O864" s="32">
        <f>IFERROR(VLOOKUP(D864,PlayerStats!$B$1:$Z$999,MATCH("xG",PlayerStats!$B$2:$Z$2,0),0),0)</f>
        <v>0</v>
      </c>
      <c r="P864" s="40">
        <f t="shared" si="53"/>
        <v>0</v>
      </c>
      <c r="Q864" s="32">
        <f>IFERROR(VLOOKUP(A864,PlayerStats!$B$1:$Z$999,MATCH("xAG",PlayerStats!$B$2:$Z$2,0),0),0)</f>
        <v>0</v>
      </c>
      <c r="R864" s="32">
        <f>IFERROR(VLOOKUP(B864,PlayerStats!$B$1:$Z$999,MATCH("xAG",PlayerStats!$B$2:$Z$2,0),0),0)</f>
        <v>0</v>
      </c>
      <c r="S864" s="32">
        <f>IFERROR(VLOOKUP(C864,PlayerStats!$B$1:$Z$999,MATCH("xAG",PlayerStats!$B$2:$Z$2,0),0),0)</f>
        <v>0</v>
      </c>
      <c r="T864" s="32">
        <f>IFERROR(VLOOKUP(D864,PlayerStats!$B$1:$Z$999,MATCH("xAG",PlayerStats!$B$2:$Z$2,0),0),0)</f>
        <v>0</v>
      </c>
      <c r="U864" s="40">
        <f t="shared" si="54"/>
        <v>0</v>
      </c>
      <c r="V864" s="42" t="str">
        <f t="shared" si="55"/>
        <v/>
      </c>
      <c r="X864" s="43" t="str">
        <f>API!M864&amp;" "&amp;API!V864</f>
        <v xml:space="preserve"> </v>
      </c>
      <c r="Y864" s="43">
        <f>API!AC864</f>
        <v>0</v>
      </c>
    </row>
    <row r="865" spans="1:25">
      <c r="A865" s="32" t="str">
        <f>IF([1]FINAL!A865=0,"",[1]FINAL!A865)</f>
        <v/>
      </c>
      <c r="B865" s="32" t="str">
        <f>IF([1]FINAL!B865=0,"",[1]FINAL!B865)</f>
        <v/>
      </c>
      <c r="C865" s="32" t="str">
        <f>IF([1]FINAL!C865=0,"",[1]FINAL!C865)</f>
        <v/>
      </c>
      <c r="D865" s="32" t="str">
        <f>IF([1]FINAL!D865=0,"",[1]FINAL!D865)</f>
        <v/>
      </c>
      <c r="E865" s="43">
        <f>[1]FINAL!M865</f>
        <v>0</v>
      </c>
      <c r="F865" s="44" t="str">
        <f>IFERROR(VLOOKUP($E865,Table2!$B$1:$C$21,MATCH("MP",Table2!$B$1:$C$1,0),0),"")</f>
        <v/>
      </c>
      <c r="G865" s="33">
        <f>IFERROR(VLOOKUP(A865,PlayingTime!$B$1:$Z$999,MATCH("Min",PlayingTime!$B$2:$Z$2,0),0),0)</f>
        <v>0</v>
      </c>
      <c r="H865" s="33">
        <f>IFERROR(VLOOKUP(B865,PlayingTime!$B$1:$Z$999,MATCH("Min",PlayingTime!$B$2:$Z$2,0),0),0)</f>
        <v>0</v>
      </c>
      <c r="I865" s="33">
        <f>IFERROR(VLOOKUP(C865,PlayingTime!$B$1:$Z$999,MATCH("Min",PlayingTime!$B$2:$Z$2,0),0),0)</f>
        <v>0</v>
      </c>
      <c r="J865" s="33">
        <f>IFERROR(VLOOKUP(D865,PlayingTime!$B$1:$Z$999,MATCH("Min",PlayingTime!$B$2:$Z$2,0),0),0)</f>
        <v>0</v>
      </c>
      <c r="K865" s="38">
        <f t="shared" si="52"/>
        <v>0</v>
      </c>
      <c r="L865" s="32">
        <f>IFERROR(VLOOKUP(A865,PlayerStats!$B$1:$Z$999,MATCH("xG",PlayerStats!$B$2:$Z$2,0),0),0)</f>
        <v>0</v>
      </c>
      <c r="M865" s="32">
        <f>IFERROR(VLOOKUP(B865,PlayerStats!$B$1:$Z$999,MATCH("xG",PlayerStats!$B$2:$Z$2,0),0),0)</f>
        <v>0</v>
      </c>
      <c r="N865" s="32">
        <f>IFERROR(VLOOKUP(C865,PlayerStats!$B$1:$Z$999,MATCH("xG",PlayerStats!$B$2:$Z$2,0),0),0)</f>
        <v>0</v>
      </c>
      <c r="O865" s="32">
        <f>IFERROR(VLOOKUP(D865,PlayerStats!$B$1:$Z$999,MATCH("xG",PlayerStats!$B$2:$Z$2,0),0),0)</f>
        <v>0</v>
      </c>
      <c r="P865" s="40">
        <f t="shared" si="53"/>
        <v>0</v>
      </c>
      <c r="Q865" s="32">
        <f>IFERROR(VLOOKUP(A865,PlayerStats!$B$1:$Z$999,MATCH("xAG",PlayerStats!$B$2:$Z$2,0),0),0)</f>
        <v>0</v>
      </c>
      <c r="R865" s="32">
        <f>IFERROR(VLOOKUP(B865,PlayerStats!$B$1:$Z$999,MATCH("xAG",PlayerStats!$B$2:$Z$2,0),0),0)</f>
        <v>0</v>
      </c>
      <c r="S865" s="32">
        <f>IFERROR(VLOOKUP(C865,PlayerStats!$B$1:$Z$999,MATCH("xAG",PlayerStats!$B$2:$Z$2,0),0),0)</f>
        <v>0</v>
      </c>
      <c r="T865" s="32">
        <f>IFERROR(VLOOKUP(D865,PlayerStats!$B$1:$Z$999,MATCH("xAG",PlayerStats!$B$2:$Z$2,0),0),0)</f>
        <v>0</v>
      </c>
      <c r="U865" s="40">
        <f t="shared" si="54"/>
        <v>0</v>
      </c>
      <c r="V865" s="42" t="str">
        <f t="shared" si="55"/>
        <v/>
      </c>
      <c r="X865" s="43" t="str">
        <f>API!M865&amp;" "&amp;API!V865</f>
        <v xml:space="preserve"> </v>
      </c>
      <c r="Y865" s="43">
        <f>API!AC865</f>
        <v>0</v>
      </c>
    </row>
    <row r="866" spans="1:25">
      <c r="A866" s="32" t="str">
        <f>IF([1]FINAL!A866=0,"",[1]FINAL!A866)</f>
        <v/>
      </c>
      <c r="B866" s="32" t="str">
        <f>IF([1]FINAL!B866=0,"",[1]FINAL!B866)</f>
        <v/>
      </c>
      <c r="C866" s="32" t="str">
        <f>IF([1]FINAL!C866=0,"",[1]FINAL!C866)</f>
        <v/>
      </c>
      <c r="D866" s="32" t="str">
        <f>IF([1]FINAL!D866=0,"",[1]FINAL!D866)</f>
        <v/>
      </c>
      <c r="E866" s="43">
        <f>[1]FINAL!M866</f>
        <v>0</v>
      </c>
      <c r="F866" s="44" t="str">
        <f>IFERROR(VLOOKUP($E866,Table2!$B$1:$C$21,MATCH("MP",Table2!$B$1:$C$1,0),0),"")</f>
        <v/>
      </c>
      <c r="G866" s="33">
        <f>IFERROR(VLOOKUP(A866,PlayingTime!$B$1:$Z$999,MATCH("Min",PlayingTime!$B$2:$Z$2,0),0),0)</f>
        <v>0</v>
      </c>
      <c r="H866" s="33">
        <f>IFERROR(VLOOKUP(B866,PlayingTime!$B$1:$Z$999,MATCH("Min",PlayingTime!$B$2:$Z$2,0),0),0)</f>
        <v>0</v>
      </c>
      <c r="I866" s="33">
        <f>IFERROR(VLOOKUP(C866,PlayingTime!$B$1:$Z$999,MATCH("Min",PlayingTime!$B$2:$Z$2,0),0),0)</f>
        <v>0</v>
      </c>
      <c r="J866" s="33">
        <f>IFERROR(VLOOKUP(D866,PlayingTime!$B$1:$Z$999,MATCH("Min",PlayingTime!$B$2:$Z$2,0),0),0)</f>
        <v>0</v>
      </c>
      <c r="K866" s="38">
        <f t="shared" si="52"/>
        <v>0</v>
      </c>
      <c r="L866" s="32">
        <f>IFERROR(VLOOKUP(A866,PlayerStats!$B$1:$Z$999,MATCH("xG",PlayerStats!$B$2:$Z$2,0),0),0)</f>
        <v>0</v>
      </c>
      <c r="M866" s="32">
        <f>IFERROR(VLOOKUP(B866,PlayerStats!$B$1:$Z$999,MATCH("xG",PlayerStats!$B$2:$Z$2,0),0),0)</f>
        <v>0</v>
      </c>
      <c r="N866" s="32">
        <f>IFERROR(VLOOKUP(C866,PlayerStats!$B$1:$Z$999,MATCH("xG",PlayerStats!$B$2:$Z$2,0),0),0)</f>
        <v>0</v>
      </c>
      <c r="O866" s="32">
        <f>IFERROR(VLOOKUP(D866,PlayerStats!$B$1:$Z$999,MATCH("xG",PlayerStats!$B$2:$Z$2,0),0),0)</f>
        <v>0</v>
      </c>
      <c r="P866" s="40">
        <f t="shared" si="53"/>
        <v>0</v>
      </c>
      <c r="Q866" s="32">
        <f>IFERROR(VLOOKUP(A866,PlayerStats!$B$1:$Z$999,MATCH("xAG",PlayerStats!$B$2:$Z$2,0),0),0)</f>
        <v>0</v>
      </c>
      <c r="R866" s="32">
        <f>IFERROR(VLOOKUP(B866,PlayerStats!$B$1:$Z$999,MATCH("xAG",PlayerStats!$B$2:$Z$2,0),0),0)</f>
        <v>0</v>
      </c>
      <c r="S866" s="32">
        <f>IFERROR(VLOOKUP(C866,PlayerStats!$B$1:$Z$999,MATCH("xAG",PlayerStats!$B$2:$Z$2,0),0),0)</f>
        <v>0</v>
      </c>
      <c r="T866" s="32">
        <f>IFERROR(VLOOKUP(D866,PlayerStats!$B$1:$Z$999,MATCH("xAG",PlayerStats!$B$2:$Z$2,0),0),0)</f>
        <v>0</v>
      </c>
      <c r="U866" s="40">
        <f t="shared" si="54"/>
        <v>0</v>
      </c>
      <c r="V866" s="42" t="str">
        <f t="shared" si="55"/>
        <v/>
      </c>
      <c r="X866" s="43" t="str">
        <f>API!M866&amp;" "&amp;API!V866</f>
        <v xml:space="preserve"> </v>
      </c>
      <c r="Y866" s="43">
        <f>API!AC866</f>
        <v>0</v>
      </c>
    </row>
    <row r="867" spans="1:25">
      <c r="A867" s="32" t="str">
        <f>IF([1]FINAL!A867=0,"",[1]FINAL!A867)</f>
        <v/>
      </c>
      <c r="B867" s="32" t="str">
        <f>IF([1]FINAL!B867=0,"",[1]FINAL!B867)</f>
        <v/>
      </c>
      <c r="C867" s="32" t="str">
        <f>IF([1]FINAL!C867=0,"",[1]FINAL!C867)</f>
        <v/>
      </c>
      <c r="D867" s="32" t="str">
        <f>IF([1]FINAL!D867=0,"",[1]FINAL!D867)</f>
        <v/>
      </c>
      <c r="E867" s="43">
        <f>[1]FINAL!M867</f>
        <v>0</v>
      </c>
      <c r="F867" s="44" t="str">
        <f>IFERROR(VLOOKUP($E867,Table2!$B$1:$C$21,MATCH("MP",Table2!$B$1:$C$1,0),0),"")</f>
        <v/>
      </c>
      <c r="G867" s="33">
        <f>IFERROR(VLOOKUP(A867,PlayingTime!$B$1:$Z$999,MATCH("Min",PlayingTime!$B$2:$Z$2,0),0),0)</f>
        <v>0</v>
      </c>
      <c r="H867" s="33">
        <f>IFERROR(VLOOKUP(B867,PlayingTime!$B$1:$Z$999,MATCH("Min",PlayingTime!$B$2:$Z$2,0),0),0)</f>
        <v>0</v>
      </c>
      <c r="I867" s="33">
        <f>IFERROR(VLOOKUP(C867,PlayingTime!$B$1:$Z$999,MATCH("Min",PlayingTime!$B$2:$Z$2,0),0),0)</f>
        <v>0</v>
      </c>
      <c r="J867" s="33">
        <f>IFERROR(VLOOKUP(D867,PlayingTime!$B$1:$Z$999,MATCH("Min",PlayingTime!$B$2:$Z$2,0),0),0)</f>
        <v>0</v>
      </c>
      <c r="K867" s="38">
        <f t="shared" si="52"/>
        <v>0</v>
      </c>
      <c r="L867" s="32">
        <f>IFERROR(VLOOKUP(A867,PlayerStats!$B$1:$Z$999,MATCH("xG",PlayerStats!$B$2:$Z$2,0),0),0)</f>
        <v>0</v>
      </c>
      <c r="M867" s="32">
        <f>IFERROR(VLOOKUP(B867,PlayerStats!$B$1:$Z$999,MATCH("xG",PlayerStats!$B$2:$Z$2,0),0),0)</f>
        <v>0</v>
      </c>
      <c r="N867" s="32">
        <f>IFERROR(VLOOKUP(C867,PlayerStats!$B$1:$Z$999,MATCH("xG",PlayerStats!$B$2:$Z$2,0),0),0)</f>
        <v>0</v>
      </c>
      <c r="O867" s="32">
        <f>IFERROR(VLOOKUP(D867,PlayerStats!$B$1:$Z$999,MATCH("xG",PlayerStats!$B$2:$Z$2,0),0),0)</f>
        <v>0</v>
      </c>
      <c r="P867" s="40">
        <f t="shared" si="53"/>
        <v>0</v>
      </c>
      <c r="Q867" s="32">
        <f>IFERROR(VLOOKUP(A867,PlayerStats!$B$1:$Z$999,MATCH("xAG",PlayerStats!$B$2:$Z$2,0),0),0)</f>
        <v>0</v>
      </c>
      <c r="R867" s="32">
        <f>IFERROR(VLOOKUP(B867,PlayerStats!$B$1:$Z$999,MATCH("xAG",PlayerStats!$B$2:$Z$2,0),0),0)</f>
        <v>0</v>
      </c>
      <c r="S867" s="32">
        <f>IFERROR(VLOOKUP(C867,PlayerStats!$B$1:$Z$999,MATCH("xAG",PlayerStats!$B$2:$Z$2,0),0),0)</f>
        <v>0</v>
      </c>
      <c r="T867" s="32">
        <f>IFERROR(VLOOKUP(D867,PlayerStats!$B$1:$Z$999,MATCH("xAG",PlayerStats!$B$2:$Z$2,0),0),0)</f>
        <v>0</v>
      </c>
      <c r="U867" s="40">
        <f t="shared" si="54"/>
        <v>0</v>
      </c>
      <c r="V867" s="42" t="str">
        <f t="shared" si="55"/>
        <v/>
      </c>
      <c r="X867" s="43" t="str">
        <f>API!M867&amp;" "&amp;API!V867</f>
        <v xml:space="preserve"> </v>
      </c>
      <c r="Y867" s="43">
        <f>API!AC867</f>
        <v>0</v>
      </c>
    </row>
    <row r="868" spans="1:25">
      <c r="A868" s="32" t="str">
        <f>IF([1]FINAL!A868=0,"",[1]FINAL!A868)</f>
        <v/>
      </c>
      <c r="B868" s="32" t="str">
        <f>IF([1]FINAL!B868=0,"",[1]FINAL!B868)</f>
        <v/>
      </c>
      <c r="C868" s="32" t="str">
        <f>IF([1]FINAL!C868=0,"",[1]FINAL!C868)</f>
        <v/>
      </c>
      <c r="D868" s="32" t="str">
        <f>IF([1]FINAL!D868=0,"",[1]FINAL!D868)</f>
        <v/>
      </c>
      <c r="E868" s="43">
        <f>[1]FINAL!M868</f>
        <v>0</v>
      </c>
      <c r="F868" s="44" t="str">
        <f>IFERROR(VLOOKUP($E868,Table2!$B$1:$C$21,MATCH("MP",Table2!$B$1:$C$1,0),0),"")</f>
        <v/>
      </c>
      <c r="G868" s="33">
        <f>IFERROR(VLOOKUP(A868,PlayingTime!$B$1:$Z$999,MATCH("Min",PlayingTime!$B$2:$Z$2,0),0),0)</f>
        <v>0</v>
      </c>
      <c r="H868" s="33">
        <f>IFERROR(VLOOKUP(B868,PlayingTime!$B$1:$Z$999,MATCH("Min",PlayingTime!$B$2:$Z$2,0),0),0)</f>
        <v>0</v>
      </c>
      <c r="I868" s="33">
        <f>IFERROR(VLOOKUP(C868,PlayingTime!$B$1:$Z$999,MATCH("Min",PlayingTime!$B$2:$Z$2,0),0),0)</f>
        <v>0</v>
      </c>
      <c r="J868" s="33">
        <f>IFERROR(VLOOKUP(D868,PlayingTime!$B$1:$Z$999,MATCH("Min",PlayingTime!$B$2:$Z$2,0),0),0)</f>
        <v>0</v>
      </c>
      <c r="K868" s="38">
        <f t="shared" si="52"/>
        <v>0</v>
      </c>
      <c r="L868" s="32">
        <f>IFERROR(VLOOKUP(A868,PlayerStats!$B$1:$Z$999,MATCH("xG",PlayerStats!$B$2:$Z$2,0),0),0)</f>
        <v>0</v>
      </c>
      <c r="M868" s="32">
        <f>IFERROR(VLOOKUP(B868,PlayerStats!$B$1:$Z$999,MATCH("xG",PlayerStats!$B$2:$Z$2,0),0),0)</f>
        <v>0</v>
      </c>
      <c r="N868" s="32">
        <f>IFERROR(VLOOKUP(C868,PlayerStats!$B$1:$Z$999,MATCH("xG",PlayerStats!$B$2:$Z$2,0),0),0)</f>
        <v>0</v>
      </c>
      <c r="O868" s="32">
        <f>IFERROR(VLOOKUP(D868,PlayerStats!$B$1:$Z$999,MATCH("xG",PlayerStats!$B$2:$Z$2,0),0),0)</f>
        <v>0</v>
      </c>
      <c r="P868" s="40">
        <f t="shared" si="53"/>
        <v>0</v>
      </c>
      <c r="Q868" s="32">
        <f>IFERROR(VLOOKUP(A868,PlayerStats!$B$1:$Z$999,MATCH("xAG",PlayerStats!$B$2:$Z$2,0),0),0)</f>
        <v>0</v>
      </c>
      <c r="R868" s="32">
        <f>IFERROR(VLOOKUP(B868,PlayerStats!$B$1:$Z$999,MATCH("xAG",PlayerStats!$B$2:$Z$2,0),0),0)</f>
        <v>0</v>
      </c>
      <c r="S868" s="32">
        <f>IFERROR(VLOOKUP(C868,PlayerStats!$B$1:$Z$999,MATCH("xAG",PlayerStats!$B$2:$Z$2,0),0),0)</f>
        <v>0</v>
      </c>
      <c r="T868" s="32">
        <f>IFERROR(VLOOKUP(D868,PlayerStats!$B$1:$Z$999,MATCH("xAG",PlayerStats!$B$2:$Z$2,0),0),0)</f>
        <v>0</v>
      </c>
      <c r="U868" s="40">
        <f t="shared" si="54"/>
        <v>0</v>
      </c>
      <c r="V868" s="42" t="str">
        <f t="shared" si="55"/>
        <v/>
      </c>
      <c r="X868" s="43" t="str">
        <f>API!M868&amp;" "&amp;API!V868</f>
        <v xml:space="preserve"> </v>
      </c>
      <c r="Y868" s="43">
        <f>API!AC868</f>
        <v>0</v>
      </c>
    </row>
    <row r="869" spans="1:25">
      <c r="A869" s="32" t="str">
        <f>IF([1]FINAL!A869=0,"",[1]FINAL!A869)</f>
        <v/>
      </c>
      <c r="B869" s="32" t="str">
        <f>IF([1]FINAL!B869=0,"",[1]FINAL!B869)</f>
        <v/>
      </c>
      <c r="C869" s="32" t="str">
        <f>IF([1]FINAL!C869=0,"",[1]FINAL!C869)</f>
        <v/>
      </c>
      <c r="D869" s="32" t="str">
        <f>IF([1]FINAL!D869=0,"",[1]FINAL!D869)</f>
        <v/>
      </c>
      <c r="E869" s="43">
        <f>[1]FINAL!M869</f>
        <v>0</v>
      </c>
      <c r="F869" s="44" t="str">
        <f>IFERROR(VLOOKUP($E869,Table2!$B$1:$C$21,MATCH("MP",Table2!$B$1:$C$1,0),0),"")</f>
        <v/>
      </c>
      <c r="G869" s="33">
        <f>IFERROR(VLOOKUP(A869,PlayingTime!$B$1:$Z$999,MATCH("Min",PlayingTime!$B$2:$Z$2,0),0),0)</f>
        <v>0</v>
      </c>
      <c r="H869" s="33">
        <f>IFERROR(VLOOKUP(B869,PlayingTime!$B$1:$Z$999,MATCH("Min",PlayingTime!$B$2:$Z$2,0),0),0)</f>
        <v>0</v>
      </c>
      <c r="I869" s="33">
        <f>IFERROR(VLOOKUP(C869,PlayingTime!$B$1:$Z$999,MATCH("Min",PlayingTime!$B$2:$Z$2,0),0),0)</f>
        <v>0</v>
      </c>
      <c r="J869" s="33">
        <f>IFERROR(VLOOKUP(D869,PlayingTime!$B$1:$Z$999,MATCH("Min",PlayingTime!$B$2:$Z$2,0),0),0)</f>
        <v>0</v>
      </c>
      <c r="K869" s="38">
        <f t="shared" si="52"/>
        <v>0</v>
      </c>
      <c r="L869" s="32">
        <f>IFERROR(VLOOKUP(A869,PlayerStats!$B$1:$Z$999,MATCH("xG",PlayerStats!$B$2:$Z$2,0),0),0)</f>
        <v>0</v>
      </c>
      <c r="M869" s="32">
        <f>IFERROR(VLOOKUP(B869,PlayerStats!$B$1:$Z$999,MATCH("xG",PlayerStats!$B$2:$Z$2,0),0),0)</f>
        <v>0</v>
      </c>
      <c r="N869" s="32">
        <f>IFERROR(VLOOKUP(C869,PlayerStats!$B$1:$Z$999,MATCH("xG",PlayerStats!$B$2:$Z$2,0),0),0)</f>
        <v>0</v>
      </c>
      <c r="O869" s="32">
        <f>IFERROR(VLOOKUP(D869,PlayerStats!$B$1:$Z$999,MATCH("xG",PlayerStats!$B$2:$Z$2,0),0),0)</f>
        <v>0</v>
      </c>
      <c r="P869" s="40">
        <f t="shared" si="53"/>
        <v>0</v>
      </c>
      <c r="Q869" s="32">
        <f>IFERROR(VLOOKUP(A869,PlayerStats!$B$1:$Z$999,MATCH("xAG",PlayerStats!$B$2:$Z$2,0),0),0)</f>
        <v>0</v>
      </c>
      <c r="R869" s="32">
        <f>IFERROR(VLOOKUP(B869,PlayerStats!$B$1:$Z$999,MATCH("xAG",PlayerStats!$B$2:$Z$2,0),0),0)</f>
        <v>0</v>
      </c>
      <c r="S869" s="32">
        <f>IFERROR(VLOOKUP(C869,PlayerStats!$B$1:$Z$999,MATCH("xAG",PlayerStats!$B$2:$Z$2,0),0),0)</f>
        <v>0</v>
      </c>
      <c r="T869" s="32">
        <f>IFERROR(VLOOKUP(D869,PlayerStats!$B$1:$Z$999,MATCH("xAG",PlayerStats!$B$2:$Z$2,0),0),0)</f>
        <v>0</v>
      </c>
      <c r="U869" s="40">
        <f t="shared" si="54"/>
        <v>0</v>
      </c>
      <c r="V869" s="42" t="str">
        <f t="shared" si="55"/>
        <v/>
      </c>
      <c r="X869" s="43" t="str">
        <f>API!M869&amp;" "&amp;API!V869</f>
        <v xml:space="preserve"> </v>
      </c>
      <c r="Y869" s="43">
        <f>API!AC869</f>
        <v>0</v>
      </c>
    </row>
    <row r="870" spans="1:25">
      <c r="A870" s="32" t="str">
        <f>IF([1]FINAL!A870=0,"",[1]FINAL!A870)</f>
        <v/>
      </c>
      <c r="B870" s="32" t="str">
        <f>IF([1]FINAL!B870=0,"",[1]FINAL!B870)</f>
        <v/>
      </c>
      <c r="C870" s="32" t="str">
        <f>IF([1]FINAL!C870=0,"",[1]FINAL!C870)</f>
        <v/>
      </c>
      <c r="D870" s="32" t="str">
        <f>IF([1]FINAL!D870=0,"",[1]FINAL!D870)</f>
        <v/>
      </c>
      <c r="E870" s="43">
        <f>[1]FINAL!M870</f>
        <v>0</v>
      </c>
      <c r="F870" s="44" t="str">
        <f>IFERROR(VLOOKUP($E870,Table2!$B$1:$C$21,MATCH("MP",Table2!$B$1:$C$1,0),0),"")</f>
        <v/>
      </c>
      <c r="G870" s="33">
        <f>IFERROR(VLOOKUP(A870,PlayingTime!$B$1:$Z$999,MATCH("Min",PlayingTime!$B$2:$Z$2,0),0),0)</f>
        <v>0</v>
      </c>
      <c r="H870" s="33">
        <f>IFERROR(VLOOKUP(B870,PlayingTime!$B$1:$Z$999,MATCH("Min",PlayingTime!$B$2:$Z$2,0),0),0)</f>
        <v>0</v>
      </c>
      <c r="I870" s="33">
        <f>IFERROR(VLOOKUP(C870,PlayingTime!$B$1:$Z$999,MATCH("Min",PlayingTime!$B$2:$Z$2,0),0),0)</f>
        <v>0</v>
      </c>
      <c r="J870" s="33">
        <f>IFERROR(VLOOKUP(D870,PlayingTime!$B$1:$Z$999,MATCH("Min",PlayingTime!$B$2:$Z$2,0),0),0)</f>
        <v>0</v>
      </c>
      <c r="K870" s="38">
        <f t="shared" si="52"/>
        <v>0</v>
      </c>
      <c r="L870" s="32">
        <f>IFERROR(VLOOKUP(A870,PlayerStats!$B$1:$Z$999,MATCH("xG",PlayerStats!$B$2:$Z$2,0),0),0)</f>
        <v>0</v>
      </c>
      <c r="M870" s="32">
        <f>IFERROR(VLOOKUP(B870,PlayerStats!$B$1:$Z$999,MATCH("xG",PlayerStats!$B$2:$Z$2,0),0),0)</f>
        <v>0</v>
      </c>
      <c r="N870" s="32">
        <f>IFERROR(VLOOKUP(C870,PlayerStats!$B$1:$Z$999,MATCH("xG",PlayerStats!$B$2:$Z$2,0),0),0)</f>
        <v>0</v>
      </c>
      <c r="O870" s="32">
        <f>IFERROR(VLOOKUP(D870,PlayerStats!$B$1:$Z$999,MATCH("xG",PlayerStats!$B$2:$Z$2,0),0),0)</f>
        <v>0</v>
      </c>
      <c r="P870" s="40">
        <f t="shared" si="53"/>
        <v>0</v>
      </c>
      <c r="Q870" s="32">
        <f>IFERROR(VLOOKUP(A870,PlayerStats!$B$1:$Z$999,MATCH("xAG",PlayerStats!$B$2:$Z$2,0),0),0)</f>
        <v>0</v>
      </c>
      <c r="R870" s="32">
        <f>IFERROR(VLOOKUP(B870,PlayerStats!$B$1:$Z$999,MATCH("xAG",PlayerStats!$B$2:$Z$2,0),0),0)</f>
        <v>0</v>
      </c>
      <c r="S870" s="32">
        <f>IFERROR(VLOOKUP(C870,PlayerStats!$B$1:$Z$999,MATCH("xAG",PlayerStats!$B$2:$Z$2,0),0),0)</f>
        <v>0</v>
      </c>
      <c r="T870" s="32">
        <f>IFERROR(VLOOKUP(D870,PlayerStats!$B$1:$Z$999,MATCH("xAG",PlayerStats!$B$2:$Z$2,0),0),0)</f>
        <v>0</v>
      </c>
      <c r="U870" s="40">
        <f t="shared" si="54"/>
        <v>0</v>
      </c>
      <c r="V870" s="42" t="str">
        <f t="shared" si="55"/>
        <v/>
      </c>
      <c r="X870" s="43" t="str">
        <f>API!M870&amp;" "&amp;API!V870</f>
        <v xml:space="preserve"> </v>
      </c>
      <c r="Y870" s="43">
        <f>API!AC870</f>
        <v>0</v>
      </c>
    </row>
    <row r="871" spans="1:25">
      <c r="A871" s="32" t="str">
        <f>IF([1]FINAL!A871=0,"",[1]FINAL!A871)</f>
        <v/>
      </c>
      <c r="B871" s="32" t="str">
        <f>IF([1]FINAL!B871=0,"",[1]FINAL!B871)</f>
        <v/>
      </c>
      <c r="C871" s="32" t="str">
        <f>IF([1]FINAL!C871=0,"",[1]FINAL!C871)</f>
        <v/>
      </c>
      <c r="D871" s="32" t="str">
        <f>IF([1]FINAL!D871=0,"",[1]FINAL!D871)</f>
        <v/>
      </c>
      <c r="E871" s="43">
        <f>[1]FINAL!M871</f>
        <v>0</v>
      </c>
      <c r="F871" s="44" t="str">
        <f>IFERROR(VLOOKUP($E871,Table2!$B$1:$C$21,MATCH("MP",Table2!$B$1:$C$1,0),0),"")</f>
        <v/>
      </c>
      <c r="G871" s="33">
        <f>IFERROR(VLOOKUP(A871,PlayingTime!$B$1:$Z$999,MATCH("Min",PlayingTime!$B$2:$Z$2,0),0),0)</f>
        <v>0</v>
      </c>
      <c r="H871" s="33">
        <f>IFERROR(VLOOKUP(B871,PlayingTime!$B$1:$Z$999,MATCH("Min",PlayingTime!$B$2:$Z$2,0),0),0)</f>
        <v>0</v>
      </c>
      <c r="I871" s="33">
        <f>IFERROR(VLOOKUP(C871,PlayingTime!$B$1:$Z$999,MATCH("Min",PlayingTime!$B$2:$Z$2,0),0),0)</f>
        <v>0</v>
      </c>
      <c r="J871" s="33">
        <f>IFERROR(VLOOKUP(D871,PlayingTime!$B$1:$Z$999,MATCH("Min",PlayingTime!$B$2:$Z$2,0),0),0)</f>
        <v>0</v>
      </c>
      <c r="K871" s="38">
        <f t="shared" si="52"/>
        <v>0</v>
      </c>
      <c r="L871" s="32">
        <f>IFERROR(VLOOKUP(A871,PlayerStats!$B$1:$Z$999,MATCH("xG",PlayerStats!$B$2:$Z$2,0),0),0)</f>
        <v>0</v>
      </c>
      <c r="M871" s="32">
        <f>IFERROR(VLOOKUP(B871,PlayerStats!$B$1:$Z$999,MATCH("xG",PlayerStats!$B$2:$Z$2,0),0),0)</f>
        <v>0</v>
      </c>
      <c r="N871" s="32">
        <f>IFERROR(VLOOKUP(C871,PlayerStats!$B$1:$Z$999,MATCH("xG",PlayerStats!$B$2:$Z$2,0),0),0)</f>
        <v>0</v>
      </c>
      <c r="O871" s="32">
        <f>IFERROR(VLOOKUP(D871,PlayerStats!$B$1:$Z$999,MATCH("xG",PlayerStats!$B$2:$Z$2,0),0),0)</f>
        <v>0</v>
      </c>
      <c r="P871" s="40">
        <f t="shared" si="53"/>
        <v>0</v>
      </c>
      <c r="Q871" s="32">
        <f>IFERROR(VLOOKUP(A871,PlayerStats!$B$1:$Z$999,MATCH("xAG",PlayerStats!$B$2:$Z$2,0),0),0)</f>
        <v>0</v>
      </c>
      <c r="R871" s="32">
        <f>IFERROR(VLOOKUP(B871,PlayerStats!$B$1:$Z$999,MATCH("xAG",PlayerStats!$B$2:$Z$2,0),0),0)</f>
        <v>0</v>
      </c>
      <c r="S871" s="32">
        <f>IFERROR(VLOOKUP(C871,PlayerStats!$B$1:$Z$999,MATCH("xAG",PlayerStats!$B$2:$Z$2,0),0),0)</f>
        <v>0</v>
      </c>
      <c r="T871" s="32">
        <f>IFERROR(VLOOKUP(D871,PlayerStats!$B$1:$Z$999,MATCH("xAG",PlayerStats!$B$2:$Z$2,0),0),0)</f>
        <v>0</v>
      </c>
      <c r="U871" s="40">
        <f t="shared" si="54"/>
        <v>0</v>
      </c>
      <c r="V871" s="42" t="str">
        <f t="shared" si="55"/>
        <v/>
      </c>
      <c r="X871" s="43" t="str">
        <f>API!M871&amp;" "&amp;API!V871</f>
        <v xml:space="preserve"> </v>
      </c>
      <c r="Y871" s="43">
        <f>API!AC871</f>
        <v>0</v>
      </c>
    </row>
    <row r="872" spans="1:25">
      <c r="A872" s="32" t="str">
        <f>IF([1]FINAL!A872=0,"",[1]FINAL!A872)</f>
        <v/>
      </c>
      <c r="B872" s="32" t="str">
        <f>IF([1]FINAL!B872=0,"",[1]FINAL!B872)</f>
        <v/>
      </c>
      <c r="C872" s="32" t="str">
        <f>IF([1]FINAL!C872=0,"",[1]FINAL!C872)</f>
        <v/>
      </c>
      <c r="D872" s="32" t="str">
        <f>IF([1]FINAL!D872=0,"",[1]FINAL!D872)</f>
        <v/>
      </c>
      <c r="E872" s="43">
        <f>[1]FINAL!M872</f>
        <v>0</v>
      </c>
      <c r="F872" s="44" t="str">
        <f>IFERROR(VLOOKUP($E872,Table2!$B$1:$C$21,MATCH("MP",Table2!$B$1:$C$1,0),0),"")</f>
        <v/>
      </c>
      <c r="G872" s="33">
        <f>IFERROR(VLOOKUP(A872,PlayingTime!$B$1:$Z$999,MATCH("Min",PlayingTime!$B$2:$Z$2,0),0),0)</f>
        <v>0</v>
      </c>
      <c r="H872" s="33">
        <f>IFERROR(VLOOKUP(B872,PlayingTime!$B$1:$Z$999,MATCH("Min",PlayingTime!$B$2:$Z$2,0),0),0)</f>
        <v>0</v>
      </c>
      <c r="I872" s="33">
        <f>IFERROR(VLOOKUP(C872,PlayingTime!$B$1:$Z$999,MATCH("Min",PlayingTime!$B$2:$Z$2,0),0),0)</f>
        <v>0</v>
      </c>
      <c r="J872" s="33">
        <f>IFERROR(VLOOKUP(D872,PlayingTime!$B$1:$Z$999,MATCH("Min",PlayingTime!$B$2:$Z$2,0),0),0)</f>
        <v>0</v>
      </c>
      <c r="K872" s="38">
        <f t="shared" si="52"/>
        <v>0</v>
      </c>
      <c r="L872" s="32">
        <f>IFERROR(VLOOKUP(A872,PlayerStats!$B$1:$Z$999,MATCH("xG",PlayerStats!$B$2:$Z$2,0),0),0)</f>
        <v>0</v>
      </c>
      <c r="M872" s="32">
        <f>IFERROR(VLOOKUP(B872,PlayerStats!$B$1:$Z$999,MATCH("xG",PlayerStats!$B$2:$Z$2,0),0),0)</f>
        <v>0</v>
      </c>
      <c r="N872" s="32">
        <f>IFERROR(VLOOKUP(C872,PlayerStats!$B$1:$Z$999,MATCH("xG",PlayerStats!$B$2:$Z$2,0),0),0)</f>
        <v>0</v>
      </c>
      <c r="O872" s="32">
        <f>IFERROR(VLOOKUP(D872,PlayerStats!$B$1:$Z$999,MATCH("xG",PlayerStats!$B$2:$Z$2,0),0),0)</f>
        <v>0</v>
      </c>
      <c r="P872" s="40">
        <f t="shared" si="53"/>
        <v>0</v>
      </c>
      <c r="Q872" s="32">
        <f>IFERROR(VLOOKUP(A872,PlayerStats!$B$1:$Z$999,MATCH("xAG",PlayerStats!$B$2:$Z$2,0),0),0)</f>
        <v>0</v>
      </c>
      <c r="R872" s="32">
        <f>IFERROR(VLOOKUP(B872,PlayerStats!$B$1:$Z$999,MATCH("xAG",PlayerStats!$B$2:$Z$2,0),0),0)</f>
        <v>0</v>
      </c>
      <c r="S872" s="32">
        <f>IFERROR(VLOOKUP(C872,PlayerStats!$B$1:$Z$999,MATCH("xAG",PlayerStats!$B$2:$Z$2,0),0),0)</f>
        <v>0</v>
      </c>
      <c r="T872" s="32">
        <f>IFERROR(VLOOKUP(D872,PlayerStats!$B$1:$Z$999,MATCH("xAG",PlayerStats!$B$2:$Z$2,0),0),0)</f>
        <v>0</v>
      </c>
      <c r="U872" s="40">
        <f t="shared" si="54"/>
        <v>0</v>
      </c>
      <c r="V872" s="42" t="str">
        <f t="shared" si="55"/>
        <v/>
      </c>
      <c r="X872" s="43" t="str">
        <f>API!M872&amp;" "&amp;API!V872</f>
        <v xml:space="preserve"> </v>
      </c>
      <c r="Y872" s="43">
        <f>API!AC872</f>
        <v>0</v>
      </c>
    </row>
    <row r="873" spans="1:25">
      <c r="A873" s="32" t="str">
        <f>IF([1]FINAL!A873=0,"",[1]FINAL!A873)</f>
        <v/>
      </c>
      <c r="B873" s="32" t="str">
        <f>IF([1]FINAL!B873=0,"",[1]FINAL!B873)</f>
        <v/>
      </c>
      <c r="C873" s="32" t="str">
        <f>IF([1]FINAL!C873=0,"",[1]FINAL!C873)</f>
        <v/>
      </c>
      <c r="D873" s="32" t="str">
        <f>IF([1]FINAL!D873=0,"",[1]FINAL!D873)</f>
        <v/>
      </c>
      <c r="E873" s="43">
        <f>[1]FINAL!M873</f>
        <v>0</v>
      </c>
      <c r="F873" s="44" t="str">
        <f>IFERROR(VLOOKUP($E873,Table2!$B$1:$C$21,MATCH("MP",Table2!$B$1:$C$1,0),0),"")</f>
        <v/>
      </c>
      <c r="G873" s="33">
        <f>IFERROR(VLOOKUP(A873,PlayingTime!$B$1:$Z$999,MATCH("Min",PlayingTime!$B$2:$Z$2,0),0),0)</f>
        <v>0</v>
      </c>
      <c r="H873" s="33">
        <f>IFERROR(VLOOKUP(B873,PlayingTime!$B$1:$Z$999,MATCH("Min",PlayingTime!$B$2:$Z$2,0),0),0)</f>
        <v>0</v>
      </c>
      <c r="I873" s="33">
        <f>IFERROR(VLOOKUP(C873,PlayingTime!$B$1:$Z$999,MATCH("Min",PlayingTime!$B$2:$Z$2,0),0),0)</f>
        <v>0</v>
      </c>
      <c r="J873" s="33">
        <f>IFERROR(VLOOKUP(D873,PlayingTime!$B$1:$Z$999,MATCH("Min",PlayingTime!$B$2:$Z$2,0),0),0)</f>
        <v>0</v>
      </c>
      <c r="K873" s="38">
        <f t="shared" si="52"/>
        <v>0</v>
      </c>
      <c r="L873" s="32">
        <f>IFERROR(VLOOKUP(A873,PlayerStats!$B$1:$Z$999,MATCH("xG",PlayerStats!$B$2:$Z$2,0),0),0)</f>
        <v>0</v>
      </c>
      <c r="M873" s="32">
        <f>IFERROR(VLOOKUP(B873,PlayerStats!$B$1:$Z$999,MATCH("xG",PlayerStats!$B$2:$Z$2,0),0),0)</f>
        <v>0</v>
      </c>
      <c r="N873" s="32">
        <f>IFERROR(VLOOKUP(C873,PlayerStats!$B$1:$Z$999,MATCH("xG",PlayerStats!$B$2:$Z$2,0),0),0)</f>
        <v>0</v>
      </c>
      <c r="O873" s="32">
        <f>IFERROR(VLOOKUP(D873,PlayerStats!$B$1:$Z$999,MATCH("xG",PlayerStats!$B$2:$Z$2,0),0),0)</f>
        <v>0</v>
      </c>
      <c r="P873" s="40">
        <f t="shared" si="53"/>
        <v>0</v>
      </c>
      <c r="Q873" s="32">
        <f>IFERROR(VLOOKUP(A873,PlayerStats!$B$1:$Z$999,MATCH("xAG",PlayerStats!$B$2:$Z$2,0),0),0)</f>
        <v>0</v>
      </c>
      <c r="R873" s="32">
        <f>IFERROR(VLOOKUP(B873,PlayerStats!$B$1:$Z$999,MATCH("xAG",PlayerStats!$B$2:$Z$2,0),0),0)</f>
        <v>0</v>
      </c>
      <c r="S873" s="32">
        <f>IFERROR(VLOOKUP(C873,PlayerStats!$B$1:$Z$999,MATCH("xAG",PlayerStats!$B$2:$Z$2,0),0),0)</f>
        <v>0</v>
      </c>
      <c r="T873" s="32">
        <f>IFERROR(VLOOKUP(D873,PlayerStats!$B$1:$Z$999,MATCH("xAG",PlayerStats!$B$2:$Z$2,0),0),0)</f>
        <v>0</v>
      </c>
      <c r="U873" s="40">
        <f t="shared" si="54"/>
        <v>0</v>
      </c>
      <c r="V873" s="42" t="str">
        <f t="shared" si="55"/>
        <v/>
      </c>
      <c r="X873" s="43" t="str">
        <f>API!M873&amp;" "&amp;API!V873</f>
        <v xml:space="preserve"> </v>
      </c>
      <c r="Y873" s="43">
        <f>API!AC873</f>
        <v>0</v>
      </c>
    </row>
    <row r="874" spans="1:25">
      <c r="A874" s="32" t="str">
        <f>IF([1]FINAL!A874=0,"",[1]FINAL!A874)</f>
        <v/>
      </c>
      <c r="B874" s="32" t="str">
        <f>IF([1]FINAL!B874=0,"",[1]FINAL!B874)</f>
        <v/>
      </c>
      <c r="C874" s="32" t="str">
        <f>IF([1]FINAL!C874=0,"",[1]FINAL!C874)</f>
        <v/>
      </c>
      <c r="D874" s="32" t="str">
        <f>IF([1]FINAL!D874=0,"",[1]FINAL!D874)</f>
        <v/>
      </c>
      <c r="E874" s="43">
        <f>[1]FINAL!M874</f>
        <v>0</v>
      </c>
      <c r="F874" s="44" t="str">
        <f>IFERROR(VLOOKUP($E874,Table2!$B$1:$C$21,MATCH("MP",Table2!$B$1:$C$1,0),0),"")</f>
        <v/>
      </c>
      <c r="G874" s="33">
        <f>IFERROR(VLOOKUP(A874,PlayingTime!$B$1:$Z$999,MATCH("Min",PlayingTime!$B$2:$Z$2,0),0),0)</f>
        <v>0</v>
      </c>
      <c r="H874" s="33">
        <f>IFERROR(VLOOKUP(B874,PlayingTime!$B$1:$Z$999,MATCH("Min",PlayingTime!$B$2:$Z$2,0),0),0)</f>
        <v>0</v>
      </c>
      <c r="I874" s="33">
        <f>IFERROR(VLOOKUP(C874,PlayingTime!$B$1:$Z$999,MATCH("Min",PlayingTime!$B$2:$Z$2,0),0),0)</f>
        <v>0</v>
      </c>
      <c r="J874" s="33">
        <f>IFERROR(VLOOKUP(D874,PlayingTime!$B$1:$Z$999,MATCH("Min",PlayingTime!$B$2:$Z$2,0),0),0)</f>
        <v>0</v>
      </c>
      <c r="K874" s="38">
        <f t="shared" si="52"/>
        <v>0</v>
      </c>
      <c r="L874" s="32">
        <f>IFERROR(VLOOKUP(A874,PlayerStats!$B$1:$Z$999,MATCH("xG",PlayerStats!$B$2:$Z$2,0),0),0)</f>
        <v>0</v>
      </c>
      <c r="M874" s="32">
        <f>IFERROR(VLOOKUP(B874,PlayerStats!$B$1:$Z$999,MATCH("xG",PlayerStats!$B$2:$Z$2,0),0),0)</f>
        <v>0</v>
      </c>
      <c r="N874" s="32">
        <f>IFERROR(VLOOKUP(C874,PlayerStats!$B$1:$Z$999,MATCH("xG",PlayerStats!$B$2:$Z$2,0),0),0)</f>
        <v>0</v>
      </c>
      <c r="O874" s="32">
        <f>IFERROR(VLOOKUP(D874,PlayerStats!$B$1:$Z$999,MATCH("xG",PlayerStats!$B$2:$Z$2,0),0),0)</f>
        <v>0</v>
      </c>
      <c r="P874" s="40">
        <f t="shared" si="53"/>
        <v>0</v>
      </c>
      <c r="Q874" s="32">
        <f>IFERROR(VLOOKUP(A874,PlayerStats!$B$1:$Z$999,MATCH("xAG",PlayerStats!$B$2:$Z$2,0),0),0)</f>
        <v>0</v>
      </c>
      <c r="R874" s="32">
        <f>IFERROR(VLOOKUP(B874,PlayerStats!$B$1:$Z$999,MATCH("xAG",PlayerStats!$B$2:$Z$2,0),0),0)</f>
        <v>0</v>
      </c>
      <c r="S874" s="32">
        <f>IFERROR(VLOOKUP(C874,PlayerStats!$B$1:$Z$999,MATCH("xAG",PlayerStats!$B$2:$Z$2,0),0),0)</f>
        <v>0</v>
      </c>
      <c r="T874" s="32">
        <f>IFERROR(VLOOKUP(D874,PlayerStats!$B$1:$Z$999,MATCH("xAG",PlayerStats!$B$2:$Z$2,0),0),0)</f>
        <v>0</v>
      </c>
      <c r="U874" s="40">
        <f t="shared" si="54"/>
        <v>0</v>
      </c>
      <c r="V874" s="42" t="str">
        <f t="shared" si="55"/>
        <v/>
      </c>
      <c r="X874" s="43" t="str">
        <f>API!M874&amp;" "&amp;API!V874</f>
        <v xml:space="preserve"> </v>
      </c>
      <c r="Y874" s="43">
        <f>API!AC874</f>
        <v>0</v>
      </c>
    </row>
    <row r="875" spans="1:25">
      <c r="A875" s="32" t="str">
        <f>IF([1]FINAL!A875=0,"",[1]FINAL!A875)</f>
        <v/>
      </c>
      <c r="B875" s="32" t="str">
        <f>IF([1]FINAL!B875=0,"",[1]FINAL!B875)</f>
        <v/>
      </c>
      <c r="C875" s="32" t="str">
        <f>IF([1]FINAL!C875=0,"",[1]FINAL!C875)</f>
        <v/>
      </c>
      <c r="D875" s="32" t="str">
        <f>IF([1]FINAL!D875=0,"",[1]FINAL!D875)</f>
        <v/>
      </c>
      <c r="E875" s="43">
        <f>[1]FINAL!M875</f>
        <v>0</v>
      </c>
      <c r="F875" s="44" t="str">
        <f>IFERROR(VLOOKUP($E875,Table2!$B$1:$C$21,MATCH("MP",Table2!$B$1:$C$1,0),0),"")</f>
        <v/>
      </c>
      <c r="G875" s="33">
        <f>IFERROR(VLOOKUP(A875,PlayingTime!$B$1:$Z$999,MATCH("Min",PlayingTime!$B$2:$Z$2,0),0),0)</f>
        <v>0</v>
      </c>
      <c r="H875" s="33">
        <f>IFERROR(VLOOKUP(B875,PlayingTime!$B$1:$Z$999,MATCH("Min",PlayingTime!$B$2:$Z$2,0),0),0)</f>
        <v>0</v>
      </c>
      <c r="I875" s="33">
        <f>IFERROR(VLOOKUP(C875,PlayingTime!$B$1:$Z$999,MATCH("Min",PlayingTime!$B$2:$Z$2,0),0),0)</f>
        <v>0</v>
      </c>
      <c r="J875" s="33">
        <f>IFERROR(VLOOKUP(D875,PlayingTime!$B$1:$Z$999,MATCH("Min",PlayingTime!$B$2:$Z$2,0),0),0)</f>
        <v>0</v>
      </c>
      <c r="K875" s="38">
        <f t="shared" si="52"/>
        <v>0</v>
      </c>
      <c r="L875" s="32">
        <f>IFERROR(VLOOKUP(A875,PlayerStats!$B$1:$Z$999,MATCH("xG",PlayerStats!$B$2:$Z$2,0),0),0)</f>
        <v>0</v>
      </c>
      <c r="M875" s="32">
        <f>IFERROR(VLOOKUP(B875,PlayerStats!$B$1:$Z$999,MATCH("xG",PlayerStats!$B$2:$Z$2,0),0),0)</f>
        <v>0</v>
      </c>
      <c r="N875" s="32">
        <f>IFERROR(VLOOKUP(C875,PlayerStats!$B$1:$Z$999,MATCH("xG",PlayerStats!$B$2:$Z$2,0),0),0)</f>
        <v>0</v>
      </c>
      <c r="O875" s="32">
        <f>IFERROR(VLOOKUP(D875,PlayerStats!$B$1:$Z$999,MATCH("xG",PlayerStats!$B$2:$Z$2,0),0),0)</f>
        <v>0</v>
      </c>
      <c r="P875" s="40">
        <f t="shared" si="53"/>
        <v>0</v>
      </c>
      <c r="Q875" s="32">
        <f>IFERROR(VLOOKUP(A875,PlayerStats!$B$1:$Z$999,MATCH("xAG",PlayerStats!$B$2:$Z$2,0),0),0)</f>
        <v>0</v>
      </c>
      <c r="R875" s="32">
        <f>IFERROR(VLOOKUP(B875,PlayerStats!$B$1:$Z$999,MATCH("xAG",PlayerStats!$B$2:$Z$2,0),0),0)</f>
        <v>0</v>
      </c>
      <c r="S875" s="32">
        <f>IFERROR(VLOOKUP(C875,PlayerStats!$B$1:$Z$999,MATCH("xAG",PlayerStats!$B$2:$Z$2,0),0),0)</f>
        <v>0</v>
      </c>
      <c r="T875" s="32">
        <f>IFERROR(VLOOKUP(D875,PlayerStats!$B$1:$Z$999,MATCH("xAG",PlayerStats!$B$2:$Z$2,0),0),0)</f>
        <v>0</v>
      </c>
      <c r="U875" s="40">
        <f t="shared" si="54"/>
        <v>0</v>
      </c>
      <c r="V875" s="42" t="str">
        <f t="shared" si="55"/>
        <v/>
      </c>
      <c r="X875" s="43" t="str">
        <f>API!M875&amp;" "&amp;API!V875</f>
        <v xml:space="preserve"> </v>
      </c>
      <c r="Y875" s="43">
        <f>API!AC875</f>
        <v>0</v>
      </c>
    </row>
    <row r="876" spans="1:25">
      <c r="A876" s="32" t="str">
        <f>IF([1]FINAL!A876=0,"",[1]FINAL!A876)</f>
        <v/>
      </c>
      <c r="B876" s="32" t="str">
        <f>IF([1]FINAL!B876=0,"",[1]FINAL!B876)</f>
        <v/>
      </c>
      <c r="C876" s="32" t="str">
        <f>IF([1]FINAL!C876=0,"",[1]FINAL!C876)</f>
        <v/>
      </c>
      <c r="D876" s="32" t="str">
        <f>IF([1]FINAL!D876=0,"",[1]FINAL!D876)</f>
        <v/>
      </c>
      <c r="E876" s="43">
        <f>[1]FINAL!M876</f>
        <v>0</v>
      </c>
      <c r="F876" s="44" t="str">
        <f>IFERROR(VLOOKUP($E876,Table2!$B$1:$C$21,MATCH("MP",Table2!$B$1:$C$1,0),0),"")</f>
        <v/>
      </c>
      <c r="G876" s="33">
        <f>IFERROR(VLOOKUP(A876,PlayingTime!$B$1:$Z$999,MATCH("Min",PlayingTime!$B$2:$Z$2,0),0),0)</f>
        <v>0</v>
      </c>
      <c r="H876" s="33">
        <f>IFERROR(VLOOKUP(B876,PlayingTime!$B$1:$Z$999,MATCH("Min",PlayingTime!$B$2:$Z$2,0),0),0)</f>
        <v>0</v>
      </c>
      <c r="I876" s="33">
        <f>IFERROR(VLOOKUP(C876,PlayingTime!$B$1:$Z$999,MATCH("Min",PlayingTime!$B$2:$Z$2,0),0),0)</f>
        <v>0</v>
      </c>
      <c r="J876" s="33">
        <f>IFERROR(VLOOKUP(D876,PlayingTime!$B$1:$Z$999,MATCH("Min",PlayingTime!$B$2:$Z$2,0),0),0)</f>
        <v>0</v>
      </c>
      <c r="K876" s="38">
        <f t="shared" si="52"/>
        <v>0</v>
      </c>
      <c r="L876" s="32">
        <f>IFERROR(VLOOKUP(A876,PlayerStats!$B$1:$Z$999,MATCH("xG",PlayerStats!$B$2:$Z$2,0),0),0)</f>
        <v>0</v>
      </c>
      <c r="M876" s="32">
        <f>IFERROR(VLOOKUP(B876,PlayerStats!$B$1:$Z$999,MATCH("xG",PlayerStats!$B$2:$Z$2,0),0),0)</f>
        <v>0</v>
      </c>
      <c r="N876" s="32">
        <f>IFERROR(VLOOKUP(C876,PlayerStats!$B$1:$Z$999,MATCH("xG",PlayerStats!$B$2:$Z$2,0),0),0)</f>
        <v>0</v>
      </c>
      <c r="O876" s="32">
        <f>IFERROR(VLOOKUP(D876,PlayerStats!$B$1:$Z$999,MATCH("xG",PlayerStats!$B$2:$Z$2,0),0),0)</f>
        <v>0</v>
      </c>
      <c r="P876" s="40">
        <f t="shared" si="53"/>
        <v>0</v>
      </c>
      <c r="Q876" s="32">
        <f>IFERROR(VLOOKUP(A876,PlayerStats!$B$1:$Z$999,MATCH("xAG",PlayerStats!$B$2:$Z$2,0),0),0)</f>
        <v>0</v>
      </c>
      <c r="R876" s="32">
        <f>IFERROR(VLOOKUP(B876,PlayerStats!$B$1:$Z$999,MATCH("xAG",PlayerStats!$B$2:$Z$2,0),0),0)</f>
        <v>0</v>
      </c>
      <c r="S876" s="32">
        <f>IFERROR(VLOOKUP(C876,PlayerStats!$B$1:$Z$999,MATCH("xAG",PlayerStats!$B$2:$Z$2,0),0),0)</f>
        <v>0</v>
      </c>
      <c r="T876" s="32">
        <f>IFERROR(VLOOKUP(D876,PlayerStats!$B$1:$Z$999,MATCH("xAG",PlayerStats!$B$2:$Z$2,0),0),0)</f>
        <v>0</v>
      </c>
      <c r="U876" s="40">
        <f t="shared" si="54"/>
        <v>0</v>
      </c>
      <c r="V876" s="42" t="str">
        <f t="shared" si="55"/>
        <v/>
      </c>
      <c r="X876" s="43" t="str">
        <f>API!M876&amp;" "&amp;API!V876</f>
        <v xml:space="preserve"> </v>
      </c>
      <c r="Y876" s="43">
        <f>API!AC876</f>
        <v>0</v>
      </c>
    </row>
    <row r="877" spans="1:25">
      <c r="A877" s="32" t="str">
        <f>IF([1]FINAL!A877=0,"",[1]FINAL!A877)</f>
        <v/>
      </c>
      <c r="B877" s="32" t="str">
        <f>IF([1]FINAL!B877=0,"",[1]FINAL!B877)</f>
        <v/>
      </c>
      <c r="C877" s="32" t="str">
        <f>IF([1]FINAL!C877=0,"",[1]FINAL!C877)</f>
        <v/>
      </c>
      <c r="D877" s="32" t="str">
        <f>IF([1]FINAL!D877=0,"",[1]FINAL!D877)</f>
        <v/>
      </c>
      <c r="E877" s="43">
        <f>[1]FINAL!M877</f>
        <v>0</v>
      </c>
      <c r="F877" s="44" t="str">
        <f>IFERROR(VLOOKUP($E877,Table2!$B$1:$C$21,MATCH("MP",Table2!$B$1:$C$1,0),0),"")</f>
        <v/>
      </c>
      <c r="G877" s="33">
        <f>IFERROR(VLOOKUP(A877,PlayingTime!$B$1:$Z$999,MATCH("Min",PlayingTime!$B$2:$Z$2,0),0),0)</f>
        <v>0</v>
      </c>
      <c r="H877" s="33">
        <f>IFERROR(VLOOKUP(B877,PlayingTime!$B$1:$Z$999,MATCH("Min",PlayingTime!$B$2:$Z$2,0),0),0)</f>
        <v>0</v>
      </c>
      <c r="I877" s="33">
        <f>IFERROR(VLOOKUP(C877,PlayingTime!$B$1:$Z$999,MATCH("Min",PlayingTime!$B$2:$Z$2,0),0),0)</f>
        <v>0</v>
      </c>
      <c r="J877" s="33">
        <f>IFERROR(VLOOKUP(D877,PlayingTime!$B$1:$Z$999,MATCH("Min",PlayingTime!$B$2:$Z$2,0),0),0)</f>
        <v>0</v>
      </c>
      <c r="K877" s="38">
        <f t="shared" si="52"/>
        <v>0</v>
      </c>
      <c r="L877" s="32">
        <f>IFERROR(VLOOKUP(A877,PlayerStats!$B$1:$Z$999,MATCH("xG",PlayerStats!$B$2:$Z$2,0),0),0)</f>
        <v>0</v>
      </c>
      <c r="M877" s="32">
        <f>IFERROR(VLOOKUP(B877,PlayerStats!$B$1:$Z$999,MATCH("xG",PlayerStats!$B$2:$Z$2,0),0),0)</f>
        <v>0</v>
      </c>
      <c r="N877" s="32">
        <f>IFERROR(VLOOKUP(C877,PlayerStats!$B$1:$Z$999,MATCH("xG",PlayerStats!$B$2:$Z$2,0),0),0)</f>
        <v>0</v>
      </c>
      <c r="O877" s="32">
        <f>IFERROR(VLOOKUP(D877,PlayerStats!$B$1:$Z$999,MATCH("xG",PlayerStats!$B$2:$Z$2,0),0),0)</f>
        <v>0</v>
      </c>
      <c r="P877" s="40">
        <f t="shared" si="53"/>
        <v>0</v>
      </c>
      <c r="Q877" s="32">
        <f>IFERROR(VLOOKUP(A877,PlayerStats!$B$1:$Z$999,MATCH("xAG",PlayerStats!$B$2:$Z$2,0),0),0)</f>
        <v>0</v>
      </c>
      <c r="R877" s="32">
        <f>IFERROR(VLOOKUP(B877,PlayerStats!$B$1:$Z$999,MATCH("xAG",PlayerStats!$B$2:$Z$2,0),0),0)</f>
        <v>0</v>
      </c>
      <c r="S877" s="32">
        <f>IFERROR(VLOOKUP(C877,PlayerStats!$B$1:$Z$999,MATCH("xAG",PlayerStats!$B$2:$Z$2,0),0),0)</f>
        <v>0</v>
      </c>
      <c r="T877" s="32">
        <f>IFERROR(VLOOKUP(D877,PlayerStats!$B$1:$Z$999,MATCH("xAG",PlayerStats!$B$2:$Z$2,0),0),0)</f>
        <v>0</v>
      </c>
      <c r="U877" s="40">
        <f t="shared" si="54"/>
        <v>0</v>
      </c>
      <c r="V877" s="42" t="str">
        <f t="shared" si="55"/>
        <v/>
      </c>
      <c r="X877" s="43" t="str">
        <f>API!M877&amp;" "&amp;API!V877</f>
        <v xml:space="preserve"> </v>
      </c>
      <c r="Y877" s="43">
        <f>API!AC877</f>
        <v>0</v>
      </c>
    </row>
    <row r="878" spans="1:25">
      <c r="A878" s="32" t="str">
        <f>IF([1]FINAL!A878=0,"",[1]FINAL!A878)</f>
        <v/>
      </c>
      <c r="B878" s="32" t="str">
        <f>IF([1]FINAL!B878=0,"",[1]FINAL!B878)</f>
        <v/>
      </c>
      <c r="C878" s="32" t="str">
        <f>IF([1]FINAL!C878=0,"",[1]FINAL!C878)</f>
        <v/>
      </c>
      <c r="D878" s="32" t="str">
        <f>IF([1]FINAL!D878=0,"",[1]FINAL!D878)</f>
        <v/>
      </c>
      <c r="E878" s="43">
        <f>[1]FINAL!M878</f>
        <v>0</v>
      </c>
      <c r="F878" s="44" t="str">
        <f>IFERROR(VLOOKUP($E878,Table2!$B$1:$C$21,MATCH("MP",Table2!$B$1:$C$1,0),0),"")</f>
        <v/>
      </c>
      <c r="G878" s="33">
        <f>IFERROR(VLOOKUP(A878,PlayingTime!$B$1:$Z$999,MATCH("Min",PlayingTime!$B$2:$Z$2,0),0),0)</f>
        <v>0</v>
      </c>
      <c r="H878" s="33">
        <f>IFERROR(VLOOKUP(B878,PlayingTime!$B$1:$Z$999,MATCH("Min",PlayingTime!$B$2:$Z$2,0),0),0)</f>
        <v>0</v>
      </c>
      <c r="I878" s="33">
        <f>IFERROR(VLOOKUP(C878,PlayingTime!$B$1:$Z$999,MATCH("Min",PlayingTime!$B$2:$Z$2,0),0),0)</f>
        <v>0</v>
      </c>
      <c r="J878" s="33">
        <f>IFERROR(VLOOKUP(D878,PlayingTime!$B$1:$Z$999,MATCH("Min",PlayingTime!$B$2:$Z$2,0),0),0)</f>
        <v>0</v>
      </c>
      <c r="K878" s="38">
        <f t="shared" si="52"/>
        <v>0</v>
      </c>
      <c r="L878" s="32">
        <f>IFERROR(VLOOKUP(A878,PlayerStats!$B$1:$Z$999,MATCH("xG",PlayerStats!$B$2:$Z$2,0),0),0)</f>
        <v>0</v>
      </c>
      <c r="M878" s="32">
        <f>IFERROR(VLOOKUP(B878,PlayerStats!$B$1:$Z$999,MATCH("xG",PlayerStats!$B$2:$Z$2,0),0),0)</f>
        <v>0</v>
      </c>
      <c r="N878" s="32">
        <f>IFERROR(VLOOKUP(C878,PlayerStats!$B$1:$Z$999,MATCH("xG",PlayerStats!$B$2:$Z$2,0),0),0)</f>
        <v>0</v>
      </c>
      <c r="O878" s="32">
        <f>IFERROR(VLOOKUP(D878,PlayerStats!$B$1:$Z$999,MATCH("xG",PlayerStats!$B$2:$Z$2,0),0),0)</f>
        <v>0</v>
      </c>
      <c r="P878" s="40">
        <f t="shared" si="53"/>
        <v>0</v>
      </c>
      <c r="Q878" s="32">
        <f>IFERROR(VLOOKUP(A878,PlayerStats!$B$1:$Z$999,MATCH("xAG",PlayerStats!$B$2:$Z$2,0),0),0)</f>
        <v>0</v>
      </c>
      <c r="R878" s="32">
        <f>IFERROR(VLOOKUP(B878,PlayerStats!$B$1:$Z$999,MATCH("xAG",PlayerStats!$B$2:$Z$2,0),0),0)</f>
        <v>0</v>
      </c>
      <c r="S878" s="32">
        <f>IFERROR(VLOOKUP(C878,PlayerStats!$B$1:$Z$999,MATCH("xAG",PlayerStats!$B$2:$Z$2,0),0),0)</f>
        <v>0</v>
      </c>
      <c r="T878" s="32">
        <f>IFERROR(VLOOKUP(D878,PlayerStats!$B$1:$Z$999,MATCH("xAG",PlayerStats!$B$2:$Z$2,0),0),0)</f>
        <v>0</v>
      </c>
      <c r="U878" s="40">
        <f t="shared" si="54"/>
        <v>0</v>
      </c>
      <c r="V878" s="42" t="str">
        <f t="shared" si="55"/>
        <v/>
      </c>
      <c r="X878" s="43" t="str">
        <f>API!M878&amp;" "&amp;API!V878</f>
        <v xml:space="preserve"> </v>
      </c>
      <c r="Y878" s="43">
        <f>API!AC878</f>
        <v>0</v>
      </c>
    </row>
    <row r="879" spans="1:25">
      <c r="A879" s="32" t="str">
        <f>IF([1]FINAL!A879=0,"",[1]FINAL!A879)</f>
        <v/>
      </c>
      <c r="B879" s="32" t="str">
        <f>IF([1]FINAL!B879=0,"",[1]FINAL!B879)</f>
        <v/>
      </c>
      <c r="C879" s="32" t="str">
        <f>IF([1]FINAL!C879=0,"",[1]FINAL!C879)</f>
        <v/>
      </c>
      <c r="D879" s="32" t="str">
        <f>IF([1]FINAL!D879=0,"",[1]FINAL!D879)</f>
        <v/>
      </c>
      <c r="E879" s="43">
        <f>[1]FINAL!M879</f>
        <v>0</v>
      </c>
      <c r="F879" s="44" t="str">
        <f>IFERROR(VLOOKUP($E879,Table2!$B$1:$C$21,MATCH("MP",Table2!$B$1:$C$1,0),0),"")</f>
        <v/>
      </c>
      <c r="G879" s="33">
        <f>IFERROR(VLOOKUP(A879,PlayingTime!$B$1:$Z$999,MATCH("Min",PlayingTime!$B$2:$Z$2,0),0),0)</f>
        <v>0</v>
      </c>
      <c r="H879" s="33">
        <f>IFERROR(VLOOKUP(B879,PlayingTime!$B$1:$Z$999,MATCH("Min",PlayingTime!$B$2:$Z$2,0),0),0)</f>
        <v>0</v>
      </c>
      <c r="I879" s="33">
        <f>IFERROR(VLOOKUP(C879,PlayingTime!$B$1:$Z$999,MATCH("Min",PlayingTime!$B$2:$Z$2,0),0),0)</f>
        <v>0</v>
      </c>
      <c r="J879" s="33">
        <f>IFERROR(VLOOKUP(D879,PlayingTime!$B$1:$Z$999,MATCH("Min",PlayingTime!$B$2:$Z$2,0),0),0)</f>
        <v>0</v>
      </c>
      <c r="K879" s="38">
        <f t="shared" si="52"/>
        <v>0</v>
      </c>
      <c r="L879" s="32">
        <f>IFERROR(VLOOKUP(A879,PlayerStats!$B$1:$Z$999,MATCH("xG",PlayerStats!$B$2:$Z$2,0),0),0)</f>
        <v>0</v>
      </c>
      <c r="M879" s="32">
        <f>IFERROR(VLOOKUP(B879,PlayerStats!$B$1:$Z$999,MATCH("xG",PlayerStats!$B$2:$Z$2,0),0),0)</f>
        <v>0</v>
      </c>
      <c r="N879" s="32">
        <f>IFERROR(VLOOKUP(C879,PlayerStats!$B$1:$Z$999,MATCH("xG",PlayerStats!$B$2:$Z$2,0),0),0)</f>
        <v>0</v>
      </c>
      <c r="O879" s="32">
        <f>IFERROR(VLOOKUP(D879,PlayerStats!$B$1:$Z$999,MATCH("xG",PlayerStats!$B$2:$Z$2,0),0),0)</f>
        <v>0</v>
      </c>
      <c r="P879" s="40">
        <f t="shared" si="53"/>
        <v>0</v>
      </c>
      <c r="Q879" s="32">
        <f>IFERROR(VLOOKUP(A879,PlayerStats!$B$1:$Z$999,MATCH("xAG",PlayerStats!$B$2:$Z$2,0),0),0)</f>
        <v>0</v>
      </c>
      <c r="R879" s="32">
        <f>IFERROR(VLOOKUP(B879,PlayerStats!$B$1:$Z$999,MATCH("xAG",PlayerStats!$B$2:$Z$2,0),0),0)</f>
        <v>0</v>
      </c>
      <c r="S879" s="32">
        <f>IFERROR(VLOOKUP(C879,PlayerStats!$B$1:$Z$999,MATCH("xAG",PlayerStats!$B$2:$Z$2,0),0),0)</f>
        <v>0</v>
      </c>
      <c r="T879" s="32">
        <f>IFERROR(VLOOKUP(D879,PlayerStats!$B$1:$Z$999,MATCH("xAG",PlayerStats!$B$2:$Z$2,0),0),0)</f>
        <v>0</v>
      </c>
      <c r="U879" s="40">
        <f t="shared" si="54"/>
        <v>0</v>
      </c>
      <c r="V879" s="42" t="str">
        <f t="shared" si="55"/>
        <v/>
      </c>
      <c r="X879" s="43" t="str">
        <f>API!M879&amp;" "&amp;API!V879</f>
        <v xml:space="preserve"> </v>
      </c>
      <c r="Y879" s="43">
        <f>API!AC879</f>
        <v>0</v>
      </c>
    </row>
    <row r="880" spans="1:25">
      <c r="A880" s="32" t="str">
        <f>IF([1]FINAL!A880=0,"",[1]FINAL!A880)</f>
        <v/>
      </c>
      <c r="B880" s="32" t="str">
        <f>IF([1]FINAL!B880=0,"",[1]FINAL!B880)</f>
        <v/>
      </c>
      <c r="C880" s="32" t="str">
        <f>IF([1]FINAL!C880=0,"",[1]FINAL!C880)</f>
        <v/>
      </c>
      <c r="D880" s="32" t="str">
        <f>IF([1]FINAL!D880=0,"",[1]FINAL!D880)</f>
        <v/>
      </c>
      <c r="E880" s="43">
        <f>[1]FINAL!M880</f>
        <v>0</v>
      </c>
      <c r="F880" s="44" t="str">
        <f>IFERROR(VLOOKUP($E880,Table2!$B$1:$C$21,MATCH("MP",Table2!$B$1:$C$1,0),0),"")</f>
        <v/>
      </c>
      <c r="G880" s="33">
        <f>IFERROR(VLOOKUP(A880,PlayingTime!$B$1:$Z$999,MATCH("Min",PlayingTime!$B$2:$Z$2,0),0),0)</f>
        <v>0</v>
      </c>
      <c r="H880" s="33">
        <f>IFERROR(VLOOKUP(B880,PlayingTime!$B$1:$Z$999,MATCH("Min",PlayingTime!$B$2:$Z$2,0),0),0)</f>
        <v>0</v>
      </c>
      <c r="I880" s="33">
        <f>IFERROR(VLOOKUP(C880,PlayingTime!$B$1:$Z$999,MATCH("Min",PlayingTime!$B$2:$Z$2,0),0),0)</f>
        <v>0</v>
      </c>
      <c r="J880" s="33">
        <f>IFERROR(VLOOKUP(D880,PlayingTime!$B$1:$Z$999,MATCH("Min",PlayingTime!$B$2:$Z$2,0),0),0)</f>
        <v>0</v>
      </c>
      <c r="K880" s="38">
        <f t="shared" si="52"/>
        <v>0</v>
      </c>
      <c r="L880" s="32">
        <f>IFERROR(VLOOKUP(A880,PlayerStats!$B$1:$Z$999,MATCH("xG",PlayerStats!$B$2:$Z$2,0),0),0)</f>
        <v>0</v>
      </c>
      <c r="M880" s="32">
        <f>IFERROR(VLOOKUP(B880,PlayerStats!$B$1:$Z$999,MATCH("xG",PlayerStats!$B$2:$Z$2,0),0),0)</f>
        <v>0</v>
      </c>
      <c r="N880" s="32">
        <f>IFERROR(VLOOKUP(C880,PlayerStats!$B$1:$Z$999,MATCH("xG",PlayerStats!$B$2:$Z$2,0),0),0)</f>
        <v>0</v>
      </c>
      <c r="O880" s="32">
        <f>IFERROR(VLOOKUP(D880,PlayerStats!$B$1:$Z$999,MATCH("xG",PlayerStats!$B$2:$Z$2,0),0),0)</f>
        <v>0</v>
      </c>
      <c r="P880" s="40">
        <f t="shared" si="53"/>
        <v>0</v>
      </c>
      <c r="Q880" s="32">
        <f>IFERROR(VLOOKUP(A880,PlayerStats!$B$1:$Z$999,MATCH("xAG",PlayerStats!$B$2:$Z$2,0),0),0)</f>
        <v>0</v>
      </c>
      <c r="R880" s="32">
        <f>IFERROR(VLOOKUP(B880,PlayerStats!$B$1:$Z$999,MATCH("xAG",PlayerStats!$B$2:$Z$2,0),0),0)</f>
        <v>0</v>
      </c>
      <c r="S880" s="32">
        <f>IFERROR(VLOOKUP(C880,PlayerStats!$B$1:$Z$999,MATCH("xAG",PlayerStats!$B$2:$Z$2,0),0),0)</f>
        <v>0</v>
      </c>
      <c r="T880" s="32">
        <f>IFERROR(VLOOKUP(D880,PlayerStats!$B$1:$Z$999,MATCH("xAG",PlayerStats!$B$2:$Z$2,0),0),0)</f>
        <v>0</v>
      </c>
      <c r="U880" s="40">
        <f t="shared" si="54"/>
        <v>0</v>
      </c>
      <c r="V880" s="42" t="str">
        <f t="shared" si="55"/>
        <v/>
      </c>
      <c r="X880" s="43" t="str">
        <f>API!M880&amp;" "&amp;API!V880</f>
        <v xml:space="preserve"> </v>
      </c>
      <c r="Y880" s="43">
        <f>API!AC880</f>
        <v>0</v>
      </c>
    </row>
    <row r="881" spans="1:25">
      <c r="A881" s="32" t="str">
        <f>IF([1]FINAL!A881=0,"",[1]FINAL!A881)</f>
        <v/>
      </c>
      <c r="B881" s="32" t="str">
        <f>IF([1]FINAL!B881=0,"",[1]FINAL!B881)</f>
        <v/>
      </c>
      <c r="C881" s="32" t="str">
        <f>IF([1]FINAL!C881=0,"",[1]FINAL!C881)</f>
        <v/>
      </c>
      <c r="D881" s="32" t="str">
        <f>IF([1]FINAL!D881=0,"",[1]FINAL!D881)</f>
        <v/>
      </c>
      <c r="E881" s="43">
        <f>[1]FINAL!M881</f>
        <v>0</v>
      </c>
      <c r="F881" s="44" t="str">
        <f>IFERROR(VLOOKUP($E881,Table2!$B$1:$C$21,MATCH("MP",Table2!$B$1:$C$1,0),0),"")</f>
        <v/>
      </c>
      <c r="G881" s="33">
        <f>IFERROR(VLOOKUP(A881,PlayingTime!$B$1:$Z$999,MATCH("Min",PlayingTime!$B$2:$Z$2,0),0),0)</f>
        <v>0</v>
      </c>
      <c r="H881" s="33">
        <f>IFERROR(VLOOKUP(B881,PlayingTime!$B$1:$Z$999,MATCH("Min",PlayingTime!$B$2:$Z$2,0),0),0)</f>
        <v>0</v>
      </c>
      <c r="I881" s="33">
        <f>IFERROR(VLOOKUP(C881,PlayingTime!$B$1:$Z$999,MATCH("Min",PlayingTime!$B$2:$Z$2,0),0),0)</f>
        <v>0</v>
      </c>
      <c r="J881" s="33">
        <f>IFERROR(VLOOKUP(D881,PlayingTime!$B$1:$Z$999,MATCH("Min",PlayingTime!$B$2:$Z$2,0),0),0)</f>
        <v>0</v>
      </c>
      <c r="K881" s="38">
        <f t="shared" si="52"/>
        <v>0</v>
      </c>
      <c r="L881" s="32">
        <f>IFERROR(VLOOKUP(A881,PlayerStats!$B$1:$Z$999,MATCH("xG",PlayerStats!$B$2:$Z$2,0),0),0)</f>
        <v>0</v>
      </c>
      <c r="M881" s="32">
        <f>IFERROR(VLOOKUP(B881,PlayerStats!$B$1:$Z$999,MATCH("xG",PlayerStats!$B$2:$Z$2,0),0),0)</f>
        <v>0</v>
      </c>
      <c r="N881" s="32">
        <f>IFERROR(VLOOKUP(C881,PlayerStats!$B$1:$Z$999,MATCH("xG",PlayerStats!$B$2:$Z$2,0),0),0)</f>
        <v>0</v>
      </c>
      <c r="O881" s="32">
        <f>IFERROR(VLOOKUP(D881,PlayerStats!$B$1:$Z$999,MATCH("xG",PlayerStats!$B$2:$Z$2,0),0),0)</f>
        <v>0</v>
      </c>
      <c r="P881" s="40">
        <f t="shared" si="53"/>
        <v>0</v>
      </c>
      <c r="Q881" s="32">
        <f>IFERROR(VLOOKUP(A881,PlayerStats!$B$1:$Z$999,MATCH("xAG",PlayerStats!$B$2:$Z$2,0),0),0)</f>
        <v>0</v>
      </c>
      <c r="R881" s="32">
        <f>IFERROR(VLOOKUP(B881,PlayerStats!$B$1:$Z$999,MATCH("xAG",PlayerStats!$B$2:$Z$2,0),0),0)</f>
        <v>0</v>
      </c>
      <c r="S881" s="32">
        <f>IFERROR(VLOOKUP(C881,PlayerStats!$B$1:$Z$999,MATCH("xAG",PlayerStats!$B$2:$Z$2,0),0),0)</f>
        <v>0</v>
      </c>
      <c r="T881" s="32">
        <f>IFERROR(VLOOKUP(D881,PlayerStats!$B$1:$Z$999,MATCH("xAG",PlayerStats!$B$2:$Z$2,0),0),0)</f>
        <v>0</v>
      </c>
      <c r="U881" s="40">
        <f t="shared" si="54"/>
        <v>0</v>
      </c>
      <c r="V881" s="42" t="str">
        <f t="shared" si="55"/>
        <v/>
      </c>
      <c r="X881" s="43" t="str">
        <f>API!M881&amp;" "&amp;API!V881</f>
        <v xml:space="preserve"> </v>
      </c>
      <c r="Y881" s="43">
        <f>API!AC881</f>
        <v>0</v>
      </c>
    </row>
    <row r="882" spans="1:25">
      <c r="A882" s="32" t="str">
        <f>IF([1]FINAL!A882=0,"",[1]FINAL!A882)</f>
        <v/>
      </c>
      <c r="B882" s="32" t="str">
        <f>IF([1]FINAL!B882=0,"",[1]FINAL!B882)</f>
        <v/>
      </c>
      <c r="C882" s="32" t="str">
        <f>IF([1]FINAL!C882=0,"",[1]FINAL!C882)</f>
        <v/>
      </c>
      <c r="D882" s="32" t="str">
        <f>IF([1]FINAL!D882=0,"",[1]FINAL!D882)</f>
        <v/>
      </c>
      <c r="E882" s="43">
        <f>[1]FINAL!M882</f>
        <v>0</v>
      </c>
      <c r="F882" s="44" t="str">
        <f>IFERROR(VLOOKUP($E882,Table2!$B$1:$C$21,MATCH("MP",Table2!$B$1:$C$1,0),0),"")</f>
        <v/>
      </c>
      <c r="G882" s="33">
        <f>IFERROR(VLOOKUP(A882,PlayingTime!$B$1:$Z$999,MATCH("Min",PlayingTime!$B$2:$Z$2,0),0),0)</f>
        <v>0</v>
      </c>
      <c r="H882" s="33">
        <f>IFERROR(VLOOKUP(B882,PlayingTime!$B$1:$Z$999,MATCH("Min",PlayingTime!$B$2:$Z$2,0),0),0)</f>
        <v>0</v>
      </c>
      <c r="I882" s="33">
        <f>IFERROR(VLOOKUP(C882,PlayingTime!$B$1:$Z$999,MATCH("Min",PlayingTime!$B$2:$Z$2,0),0),0)</f>
        <v>0</v>
      </c>
      <c r="J882" s="33">
        <f>IFERROR(VLOOKUP(D882,PlayingTime!$B$1:$Z$999,MATCH("Min",PlayingTime!$B$2:$Z$2,0),0),0)</f>
        <v>0</v>
      </c>
      <c r="K882" s="38">
        <f t="shared" si="52"/>
        <v>0</v>
      </c>
      <c r="L882" s="32">
        <f>IFERROR(VLOOKUP(A882,PlayerStats!$B$1:$Z$999,MATCH("xG",PlayerStats!$B$2:$Z$2,0),0),0)</f>
        <v>0</v>
      </c>
      <c r="M882" s="32">
        <f>IFERROR(VLOOKUP(B882,PlayerStats!$B$1:$Z$999,MATCH("xG",PlayerStats!$B$2:$Z$2,0),0),0)</f>
        <v>0</v>
      </c>
      <c r="N882" s="32">
        <f>IFERROR(VLOOKUP(C882,PlayerStats!$B$1:$Z$999,MATCH("xG",PlayerStats!$B$2:$Z$2,0),0),0)</f>
        <v>0</v>
      </c>
      <c r="O882" s="32">
        <f>IFERROR(VLOOKUP(D882,PlayerStats!$B$1:$Z$999,MATCH("xG",PlayerStats!$B$2:$Z$2,0),0),0)</f>
        <v>0</v>
      </c>
      <c r="P882" s="40">
        <f t="shared" si="53"/>
        <v>0</v>
      </c>
      <c r="Q882" s="32">
        <f>IFERROR(VLOOKUP(A882,PlayerStats!$B$1:$Z$999,MATCH("xAG",PlayerStats!$B$2:$Z$2,0),0),0)</f>
        <v>0</v>
      </c>
      <c r="R882" s="32">
        <f>IFERROR(VLOOKUP(B882,PlayerStats!$B$1:$Z$999,MATCH("xAG",PlayerStats!$B$2:$Z$2,0),0),0)</f>
        <v>0</v>
      </c>
      <c r="S882" s="32">
        <f>IFERROR(VLOOKUP(C882,PlayerStats!$B$1:$Z$999,MATCH("xAG",PlayerStats!$B$2:$Z$2,0),0),0)</f>
        <v>0</v>
      </c>
      <c r="T882" s="32">
        <f>IFERROR(VLOOKUP(D882,PlayerStats!$B$1:$Z$999,MATCH("xAG",PlayerStats!$B$2:$Z$2,0),0),0)</f>
        <v>0</v>
      </c>
      <c r="U882" s="40">
        <f t="shared" si="54"/>
        <v>0</v>
      </c>
      <c r="V882" s="42" t="str">
        <f t="shared" si="55"/>
        <v/>
      </c>
      <c r="X882" s="43" t="str">
        <f>API!M882&amp;" "&amp;API!V882</f>
        <v xml:space="preserve"> </v>
      </c>
      <c r="Y882" s="43">
        <f>API!AC882</f>
        <v>0</v>
      </c>
    </row>
    <row r="883" spans="1:25">
      <c r="A883" s="32" t="str">
        <f>IF([1]FINAL!A883=0,"",[1]FINAL!A883)</f>
        <v/>
      </c>
      <c r="B883" s="32" t="str">
        <f>IF([1]FINAL!B883=0,"",[1]FINAL!B883)</f>
        <v/>
      </c>
      <c r="C883" s="32" t="str">
        <f>IF([1]FINAL!C883=0,"",[1]FINAL!C883)</f>
        <v/>
      </c>
      <c r="D883" s="32" t="str">
        <f>IF([1]FINAL!D883=0,"",[1]FINAL!D883)</f>
        <v/>
      </c>
      <c r="E883" s="43">
        <f>[1]FINAL!M883</f>
        <v>0</v>
      </c>
      <c r="F883" s="44" t="str">
        <f>IFERROR(VLOOKUP($E883,Table2!$B$1:$C$21,MATCH("MP",Table2!$B$1:$C$1,0),0),"")</f>
        <v/>
      </c>
      <c r="G883" s="33">
        <f>IFERROR(VLOOKUP(A883,PlayingTime!$B$1:$Z$999,MATCH("Min",PlayingTime!$B$2:$Z$2,0),0),0)</f>
        <v>0</v>
      </c>
      <c r="H883" s="33">
        <f>IFERROR(VLOOKUP(B883,PlayingTime!$B$1:$Z$999,MATCH("Min",PlayingTime!$B$2:$Z$2,0),0),0)</f>
        <v>0</v>
      </c>
      <c r="I883" s="33">
        <f>IFERROR(VLOOKUP(C883,PlayingTime!$B$1:$Z$999,MATCH("Min",PlayingTime!$B$2:$Z$2,0),0),0)</f>
        <v>0</v>
      </c>
      <c r="J883" s="33">
        <f>IFERROR(VLOOKUP(D883,PlayingTime!$B$1:$Z$999,MATCH("Min",PlayingTime!$B$2:$Z$2,0),0),0)</f>
        <v>0</v>
      </c>
      <c r="K883" s="38">
        <f t="shared" si="52"/>
        <v>0</v>
      </c>
      <c r="L883" s="32">
        <f>IFERROR(VLOOKUP(A883,PlayerStats!$B$1:$Z$999,MATCH("xG",PlayerStats!$B$2:$Z$2,0),0),0)</f>
        <v>0</v>
      </c>
      <c r="M883" s="32">
        <f>IFERROR(VLOOKUP(B883,PlayerStats!$B$1:$Z$999,MATCH("xG",PlayerStats!$B$2:$Z$2,0),0),0)</f>
        <v>0</v>
      </c>
      <c r="N883" s="32">
        <f>IFERROR(VLOOKUP(C883,PlayerStats!$B$1:$Z$999,MATCH("xG",PlayerStats!$B$2:$Z$2,0),0),0)</f>
        <v>0</v>
      </c>
      <c r="O883" s="32">
        <f>IFERROR(VLOOKUP(D883,PlayerStats!$B$1:$Z$999,MATCH("xG",PlayerStats!$B$2:$Z$2,0),0),0)</f>
        <v>0</v>
      </c>
      <c r="P883" s="40">
        <f t="shared" si="53"/>
        <v>0</v>
      </c>
      <c r="Q883" s="32">
        <f>IFERROR(VLOOKUP(A883,PlayerStats!$B$1:$Z$999,MATCH("xAG",PlayerStats!$B$2:$Z$2,0),0),0)</f>
        <v>0</v>
      </c>
      <c r="R883" s="32">
        <f>IFERROR(VLOOKUP(B883,PlayerStats!$B$1:$Z$999,MATCH("xAG",PlayerStats!$B$2:$Z$2,0),0),0)</f>
        <v>0</v>
      </c>
      <c r="S883" s="32">
        <f>IFERROR(VLOOKUP(C883,PlayerStats!$B$1:$Z$999,MATCH("xAG",PlayerStats!$B$2:$Z$2,0),0),0)</f>
        <v>0</v>
      </c>
      <c r="T883" s="32">
        <f>IFERROR(VLOOKUP(D883,PlayerStats!$B$1:$Z$999,MATCH("xAG",PlayerStats!$B$2:$Z$2,0),0),0)</f>
        <v>0</v>
      </c>
      <c r="U883" s="40">
        <f t="shared" si="54"/>
        <v>0</v>
      </c>
      <c r="V883" s="42" t="str">
        <f t="shared" si="55"/>
        <v/>
      </c>
      <c r="X883" s="43" t="str">
        <f>API!M883&amp;" "&amp;API!V883</f>
        <v xml:space="preserve"> </v>
      </c>
      <c r="Y883" s="43">
        <f>API!AC883</f>
        <v>0</v>
      </c>
    </row>
    <row r="884" spans="1:25">
      <c r="A884" s="32" t="str">
        <f>IF([1]FINAL!A884=0,"",[1]FINAL!A884)</f>
        <v/>
      </c>
      <c r="B884" s="32" t="str">
        <f>IF([1]FINAL!B884=0,"",[1]FINAL!B884)</f>
        <v/>
      </c>
      <c r="C884" s="32" t="str">
        <f>IF([1]FINAL!C884=0,"",[1]FINAL!C884)</f>
        <v/>
      </c>
      <c r="D884" s="32" t="str">
        <f>IF([1]FINAL!D884=0,"",[1]FINAL!D884)</f>
        <v/>
      </c>
      <c r="E884" s="43">
        <f>[1]FINAL!M884</f>
        <v>0</v>
      </c>
      <c r="F884" s="44" t="str">
        <f>IFERROR(VLOOKUP($E884,Table2!$B$1:$C$21,MATCH("MP",Table2!$B$1:$C$1,0),0),"")</f>
        <v/>
      </c>
      <c r="G884" s="33">
        <f>IFERROR(VLOOKUP(A884,PlayingTime!$B$1:$Z$999,MATCH("Min",PlayingTime!$B$2:$Z$2,0),0),0)</f>
        <v>0</v>
      </c>
      <c r="H884" s="33">
        <f>IFERROR(VLOOKUP(B884,PlayingTime!$B$1:$Z$999,MATCH("Min",PlayingTime!$B$2:$Z$2,0),0),0)</f>
        <v>0</v>
      </c>
      <c r="I884" s="33">
        <f>IFERROR(VLOOKUP(C884,PlayingTime!$B$1:$Z$999,MATCH("Min",PlayingTime!$B$2:$Z$2,0),0),0)</f>
        <v>0</v>
      </c>
      <c r="J884" s="33">
        <f>IFERROR(VLOOKUP(D884,PlayingTime!$B$1:$Z$999,MATCH("Min",PlayingTime!$B$2:$Z$2,0),0),0)</f>
        <v>0</v>
      </c>
      <c r="K884" s="38">
        <f t="shared" si="52"/>
        <v>0</v>
      </c>
      <c r="L884" s="32">
        <f>IFERROR(VLOOKUP(A884,PlayerStats!$B$1:$Z$999,MATCH("xG",PlayerStats!$B$2:$Z$2,0),0),0)</f>
        <v>0</v>
      </c>
      <c r="M884" s="32">
        <f>IFERROR(VLOOKUP(B884,PlayerStats!$B$1:$Z$999,MATCH("xG",PlayerStats!$B$2:$Z$2,0),0),0)</f>
        <v>0</v>
      </c>
      <c r="N884" s="32">
        <f>IFERROR(VLOOKUP(C884,PlayerStats!$B$1:$Z$999,MATCH("xG",PlayerStats!$B$2:$Z$2,0),0),0)</f>
        <v>0</v>
      </c>
      <c r="O884" s="32">
        <f>IFERROR(VLOOKUP(D884,PlayerStats!$B$1:$Z$999,MATCH("xG",PlayerStats!$B$2:$Z$2,0),0),0)</f>
        <v>0</v>
      </c>
      <c r="P884" s="40">
        <f t="shared" si="53"/>
        <v>0</v>
      </c>
      <c r="Q884" s="32">
        <f>IFERROR(VLOOKUP(A884,PlayerStats!$B$1:$Z$999,MATCH("xAG",PlayerStats!$B$2:$Z$2,0),0),0)</f>
        <v>0</v>
      </c>
      <c r="R884" s="32">
        <f>IFERROR(VLOOKUP(B884,PlayerStats!$B$1:$Z$999,MATCH("xAG",PlayerStats!$B$2:$Z$2,0),0),0)</f>
        <v>0</v>
      </c>
      <c r="S884" s="32">
        <f>IFERROR(VLOOKUP(C884,PlayerStats!$B$1:$Z$999,MATCH("xAG",PlayerStats!$B$2:$Z$2,0),0),0)</f>
        <v>0</v>
      </c>
      <c r="T884" s="32">
        <f>IFERROR(VLOOKUP(D884,PlayerStats!$B$1:$Z$999,MATCH("xAG",PlayerStats!$B$2:$Z$2,0),0),0)</f>
        <v>0</v>
      </c>
      <c r="U884" s="40">
        <f t="shared" si="54"/>
        <v>0</v>
      </c>
      <c r="V884" s="42" t="str">
        <f t="shared" si="55"/>
        <v/>
      </c>
      <c r="X884" s="43" t="str">
        <f>API!M884&amp;" "&amp;API!V884</f>
        <v xml:space="preserve"> </v>
      </c>
      <c r="Y884" s="43">
        <f>API!AC884</f>
        <v>0</v>
      </c>
    </row>
    <row r="885" spans="1:25">
      <c r="A885" s="32" t="str">
        <f>IF([1]FINAL!A885=0,"",[1]FINAL!A885)</f>
        <v/>
      </c>
      <c r="B885" s="32" t="str">
        <f>IF([1]FINAL!B885=0,"",[1]FINAL!B885)</f>
        <v/>
      </c>
      <c r="C885" s="32" t="str">
        <f>IF([1]FINAL!C885=0,"",[1]FINAL!C885)</f>
        <v/>
      </c>
      <c r="D885" s="32" t="str">
        <f>IF([1]FINAL!D885=0,"",[1]FINAL!D885)</f>
        <v/>
      </c>
      <c r="E885" s="43">
        <f>[1]FINAL!M885</f>
        <v>0</v>
      </c>
      <c r="F885" s="44" t="str">
        <f>IFERROR(VLOOKUP($E885,Table2!$B$1:$C$21,MATCH("MP",Table2!$B$1:$C$1,0),0),"")</f>
        <v/>
      </c>
      <c r="G885" s="33">
        <f>IFERROR(VLOOKUP(A885,PlayingTime!$B$1:$Z$999,MATCH("Min",PlayingTime!$B$2:$Z$2,0),0),0)</f>
        <v>0</v>
      </c>
      <c r="H885" s="33">
        <f>IFERROR(VLOOKUP(B885,PlayingTime!$B$1:$Z$999,MATCH("Min",PlayingTime!$B$2:$Z$2,0),0),0)</f>
        <v>0</v>
      </c>
      <c r="I885" s="33">
        <f>IFERROR(VLOOKUP(C885,PlayingTime!$B$1:$Z$999,MATCH("Min",PlayingTime!$B$2:$Z$2,0),0),0)</f>
        <v>0</v>
      </c>
      <c r="J885" s="33">
        <f>IFERROR(VLOOKUP(D885,PlayingTime!$B$1:$Z$999,MATCH("Min",PlayingTime!$B$2:$Z$2,0),0),0)</f>
        <v>0</v>
      </c>
      <c r="K885" s="38">
        <f t="shared" si="52"/>
        <v>0</v>
      </c>
      <c r="L885" s="32">
        <f>IFERROR(VLOOKUP(A885,PlayerStats!$B$1:$Z$999,MATCH("xG",PlayerStats!$B$2:$Z$2,0),0),0)</f>
        <v>0</v>
      </c>
      <c r="M885" s="32">
        <f>IFERROR(VLOOKUP(B885,PlayerStats!$B$1:$Z$999,MATCH("xG",PlayerStats!$B$2:$Z$2,0),0),0)</f>
        <v>0</v>
      </c>
      <c r="N885" s="32">
        <f>IFERROR(VLOOKUP(C885,PlayerStats!$B$1:$Z$999,MATCH("xG",PlayerStats!$B$2:$Z$2,0),0),0)</f>
        <v>0</v>
      </c>
      <c r="O885" s="32">
        <f>IFERROR(VLOOKUP(D885,PlayerStats!$B$1:$Z$999,MATCH("xG",PlayerStats!$B$2:$Z$2,0),0),0)</f>
        <v>0</v>
      </c>
      <c r="P885" s="40">
        <f t="shared" si="53"/>
        <v>0</v>
      </c>
      <c r="Q885" s="32">
        <f>IFERROR(VLOOKUP(A885,PlayerStats!$B$1:$Z$999,MATCH("xAG",PlayerStats!$B$2:$Z$2,0),0),0)</f>
        <v>0</v>
      </c>
      <c r="R885" s="32">
        <f>IFERROR(VLOOKUP(B885,PlayerStats!$B$1:$Z$999,MATCH("xAG",PlayerStats!$B$2:$Z$2,0),0),0)</f>
        <v>0</v>
      </c>
      <c r="S885" s="32">
        <f>IFERROR(VLOOKUP(C885,PlayerStats!$B$1:$Z$999,MATCH("xAG",PlayerStats!$B$2:$Z$2,0),0),0)</f>
        <v>0</v>
      </c>
      <c r="T885" s="32">
        <f>IFERROR(VLOOKUP(D885,PlayerStats!$B$1:$Z$999,MATCH("xAG",PlayerStats!$B$2:$Z$2,0),0),0)</f>
        <v>0</v>
      </c>
      <c r="U885" s="40">
        <f t="shared" si="54"/>
        <v>0</v>
      </c>
      <c r="V885" s="42" t="str">
        <f t="shared" si="55"/>
        <v/>
      </c>
      <c r="X885" s="43" t="str">
        <f>API!M885&amp;" "&amp;API!V885</f>
        <v xml:space="preserve"> </v>
      </c>
      <c r="Y885" s="43">
        <f>API!AC885</f>
        <v>0</v>
      </c>
    </row>
    <row r="886" spans="1:25">
      <c r="A886" s="32" t="str">
        <f>IF([1]FINAL!A886=0,"",[1]FINAL!A886)</f>
        <v/>
      </c>
      <c r="B886" s="32" t="str">
        <f>IF([1]FINAL!B886=0,"",[1]FINAL!B886)</f>
        <v/>
      </c>
      <c r="C886" s="32" t="str">
        <f>IF([1]FINAL!C886=0,"",[1]FINAL!C886)</f>
        <v/>
      </c>
      <c r="D886" s="32" t="str">
        <f>IF([1]FINAL!D886=0,"",[1]FINAL!D886)</f>
        <v/>
      </c>
      <c r="E886" s="43">
        <f>[1]FINAL!M886</f>
        <v>0</v>
      </c>
      <c r="F886" s="44" t="str">
        <f>IFERROR(VLOOKUP($E886,Table2!$B$1:$C$21,MATCH("MP",Table2!$B$1:$C$1,0),0),"")</f>
        <v/>
      </c>
      <c r="G886" s="33">
        <f>IFERROR(VLOOKUP(A886,PlayingTime!$B$1:$Z$999,MATCH("Min",PlayingTime!$B$2:$Z$2,0),0),0)</f>
        <v>0</v>
      </c>
      <c r="H886" s="33">
        <f>IFERROR(VLOOKUP(B886,PlayingTime!$B$1:$Z$999,MATCH("Min",PlayingTime!$B$2:$Z$2,0),0),0)</f>
        <v>0</v>
      </c>
      <c r="I886" s="33">
        <f>IFERROR(VLOOKUP(C886,PlayingTime!$B$1:$Z$999,MATCH("Min",PlayingTime!$B$2:$Z$2,0),0),0)</f>
        <v>0</v>
      </c>
      <c r="J886" s="33">
        <f>IFERROR(VLOOKUP(D886,PlayingTime!$B$1:$Z$999,MATCH("Min",PlayingTime!$B$2:$Z$2,0),0),0)</f>
        <v>0</v>
      </c>
      <c r="K886" s="38">
        <f t="shared" si="52"/>
        <v>0</v>
      </c>
      <c r="L886" s="32">
        <f>IFERROR(VLOOKUP(A886,PlayerStats!$B$1:$Z$999,MATCH("xG",PlayerStats!$B$2:$Z$2,0),0),0)</f>
        <v>0</v>
      </c>
      <c r="M886" s="32">
        <f>IFERROR(VLOOKUP(B886,PlayerStats!$B$1:$Z$999,MATCH("xG",PlayerStats!$B$2:$Z$2,0),0),0)</f>
        <v>0</v>
      </c>
      <c r="N886" s="32">
        <f>IFERROR(VLOOKUP(C886,PlayerStats!$B$1:$Z$999,MATCH("xG",PlayerStats!$B$2:$Z$2,0),0),0)</f>
        <v>0</v>
      </c>
      <c r="O886" s="32">
        <f>IFERROR(VLOOKUP(D886,PlayerStats!$B$1:$Z$999,MATCH("xG",PlayerStats!$B$2:$Z$2,0),0),0)</f>
        <v>0</v>
      </c>
      <c r="P886" s="40">
        <f t="shared" si="53"/>
        <v>0</v>
      </c>
      <c r="Q886" s="32">
        <f>IFERROR(VLOOKUP(A886,PlayerStats!$B$1:$Z$999,MATCH("xAG",PlayerStats!$B$2:$Z$2,0),0),0)</f>
        <v>0</v>
      </c>
      <c r="R886" s="32">
        <f>IFERROR(VLOOKUP(B886,PlayerStats!$B$1:$Z$999,MATCH("xAG",PlayerStats!$B$2:$Z$2,0),0),0)</f>
        <v>0</v>
      </c>
      <c r="S886" s="32">
        <f>IFERROR(VLOOKUP(C886,PlayerStats!$B$1:$Z$999,MATCH("xAG",PlayerStats!$B$2:$Z$2,0),0),0)</f>
        <v>0</v>
      </c>
      <c r="T886" s="32">
        <f>IFERROR(VLOOKUP(D886,PlayerStats!$B$1:$Z$999,MATCH("xAG",PlayerStats!$B$2:$Z$2,0),0),0)</f>
        <v>0</v>
      </c>
      <c r="U886" s="40">
        <f t="shared" si="54"/>
        <v>0</v>
      </c>
      <c r="V886" s="42" t="str">
        <f t="shared" si="55"/>
        <v/>
      </c>
      <c r="X886" s="43" t="str">
        <f>API!M886&amp;" "&amp;API!V886</f>
        <v xml:space="preserve"> </v>
      </c>
      <c r="Y886" s="43">
        <f>API!AC886</f>
        <v>0</v>
      </c>
    </row>
    <row r="887" spans="1:25">
      <c r="A887" s="32" t="str">
        <f>IF([1]FINAL!A887=0,"",[1]FINAL!A887)</f>
        <v/>
      </c>
      <c r="B887" s="32" t="str">
        <f>IF([1]FINAL!B887=0,"",[1]FINAL!B887)</f>
        <v/>
      </c>
      <c r="C887" s="32" t="str">
        <f>IF([1]FINAL!C887=0,"",[1]FINAL!C887)</f>
        <v/>
      </c>
      <c r="D887" s="32" t="str">
        <f>IF([1]FINAL!D887=0,"",[1]FINAL!D887)</f>
        <v/>
      </c>
      <c r="E887" s="43">
        <f>[1]FINAL!M887</f>
        <v>0</v>
      </c>
      <c r="F887" s="44" t="str">
        <f>IFERROR(VLOOKUP($E887,Table2!$B$1:$C$21,MATCH("MP",Table2!$B$1:$C$1,0),0),"")</f>
        <v/>
      </c>
      <c r="G887" s="33">
        <f>IFERROR(VLOOKUP(A887,PlayingTime!$B$1:$Z$999,MATCH("Min",PlayingTime!$B$2:$Z$2,0),0),0)</f>
        <v>0</v>
      </c>
      <c r="H887" s="33">
        <f>IFERROR(VLOOKUP(B887,PlayingTime!$B$1:$Z$999,MATCH("Min",PlayingTime!$B$2:$Z$2,0),0),0)</f>
        <v>0</v>
      </c>
      <c r="I887" s="33">
        <f>IFERROR(VLOOKUP(C887,PlayingTime!$B$1:$Z$999,MATCH("Min",PlayingTime!$B$2:$Z$2,0),0),0)</f>
        <v>0</v>
      </c>
      <c r="J887" s="33">
        <f>IFERROR(VLOOKUP(D887,PlayingTime!$B$1:$Z$999,MATCH("Min",PlayingTime!$B$2:$Z$2,0),0),0)</f>
        <v>0</v>
      </c>
      <c r="K887" s="38">
        <f t="shared" si="52"/>
        <v>0</v>
      </c>
      <c r="L887" s="32">
        <f>IFERROR(VLOOKUP(A887,PlayerStats!$B$1:$Z$999,MATCH("xG",PlayerStats!$B$2:$Z$2,0),0),0)</f>
        <v>0</v>
      </c>
      <c r="M887" s="32">
        <f>IFERROR(VLOOKUP(B887,PlayerStats!$B$1:$Z$999,MATCH("xG",PlayerStats!$B$2:$Z$2,0),0),0)</f>
        <v>0</v>
      </c>
      <c r="N887" s="32">
        <f>IFERROR(VLOOKUP(C887,PlayerStats!$B$1:$Z$999,MATCH("xG",PlayerStats!$B$2:$Z$2,0),0),0)</f>
        <v>0</v>
      </c>
      <c r="O887" s="32">
        <f>IFERROR(VLOOKUP(D887,PlayerStats!$B$1:$Z$999,MATCH("xG",PlayerStats!$B$2:$Z$2,0),0),0)</f>
        <v>0</v>
      </c>
      <c r="P887" s="40">
        <f t="shared" si="53"/>
        <v>0</v>
      </c>
      <c r="Q887" s="32">
        <f>IFERROR(VLOOKUP(A887,PlayerStats!$B$1:$Z$999,MATCH("xAG",PlayerStats!$B$2:$Z$2,0),0),0)</f>
        <v>0</v>
      </c>
      <c r="R887" s="32">
        <f>IFERROR(VLOOKUP(B887,PlayerStats!$B$1:$Z$999,MATCH("xAG",PlayerStats!$B$2:$Z$2,0),0),0)</f>
        <v>0</v>
      </c>
      <c r="S887" s="32">
        <f>IFERROR(VLOOKUP(C887,PlayerStats!$B$1:$Z$999,MATCH("xAG",PlayerStats!$B$2:$Z$2,0),0),0)</f>
        <v>0</v>
      </c>
      <c r="T887" s="32">
        <f>IFERROR(VLOOKUP(D887,PlayerStats!$B$1:$Z$999,MATCH("xAG",PlayerStats!$B$2:$Z$2,0),0),0)</f>
        <v>0</v>
      </c>
      <c r="U887" s="40">
        <f t="shared" si="54"/>
        <v>0</v>
      </c>
      <c r="V887" s="42" t="str">
        <f t="shared" si="55"/>
        <v/>
      </c>
      <c r="X887" s="43" t="str">
        <f>API!M887&amp;" "&amp;API!V887</f>
        <v xml:space="preserve"> </v>
      </c>
      <c r="Y887" s="43">
        <f>API!AC887</f>
        <v>0</v>
      </c>
    </row>
    <row r="888" spans="1:25">
      <c r="A888" s="32" t="str">
        <f>IF([1]FINAL!A888=0,"",[1]FINAL!A888)</f>
        <v/>
      </c>
      <c r="B888" s="32" t="str">
        <f>IF([1]FINAL!B888=0,"",[1]FINAL!B888)</f>
        <v/>
      </c>
      <c r="C888" s="32" t="str">
        <f>IF([1]FINAL!C888=0,"",[1]FINAL!C888)</f>
        <v/>
      </c>
      <c r="D888" s="32" t="str">
        <f>IF([1]FINAL!D888=0,"",[1]FINAL!D888)</f>
        <v/>
      </c>
      <c r="E888" s="43">
        <f>[1]FINAL!M888</f>
        <v>0</v>
      </c>
      <c r="F888" s="44" t="str">
        <f>IFERROR(VLOOKUP($E888,Table2!$B$1:$C$21,MATCH("MP",Table2!$B$1:$C$1,0),0),"")</f>
        <v/>
      </c>
      <c r="G888" s="33">
        <f>IFERROR(VLOOKUP(A888,PlayingTime!$B$1:$Z$999,MATCH("Min",PlayingTime!$B$2:$Z$2,0),0),0)</f>
        <v>0</v>
      </c>
      <c r="H888" s="33">
        <f>IFERROR(VLOOKUP(B888,PlayingTime!$B$1:$Z$999,MATCH("Min",PlayingTime!$B$2:$Z$2,0),0),0)</f>
        <v>0</v>
      </c>
      <c r="I888" s="33">
        <f>IFERROR(VLOOKUP(C888,PlayingTime!$B$1:$Z$999,MATCH("Min",PlayingTime!$B$2:$Z$2,0),0),0)</f>
        <v>0</v>
      </c>
      <c r="J888" s="33">
        <f>IFERROR(VLOOKUP(D888,PlayingTime!$B$1:$Z$999,MATCH("Min",PlayingTime!$B$2:$Z$2,0),0),0)</f>
        <v>0</v>
      </c>
      <c r="K888" s="38">
        <f t="shared" si="52"/>
        <v>0</v>
      </c>
      <c r="L888" s="32">
        <f>IFERROR(VLOOKUP(A888,PlayerStats!$B$1:$Z$999,MATCH("xG",PlayerStats!$B$2:$Z$2,0),0),0)</f>
        <v>0</v>
      </c>
      <c r="M888" s="32">
        <f>IFERROR(VLOOKUP(B888,PlayerStats!$B$1:$Z$999,MATCH("xG",PlayerStats!$B$2:$Z$2,0),0),0)</f>
        <v>0</v>
      </c>
      <c r="N888" s="32">
        <f>IFERROR(VLOOKUP(C888,PlayerStats!$B$1:$Z$999,MATCH("xG",PlayerStats!$B$2:$Z$2,0),0),0)</f>
        <v>0</v>
      </c>
      <c r="O888" s="32">
        <f>IFERROR(VLOOKUP(D888,PlayerStats!$B$1:$Z$999,MATCH("xG",PlayerStats!$B$2:$Z$2,0),0),0)</f>
        <v>0</v>
      </c>
      <c r="P888" s="40">
        <f t="shared" si="53"/>
        <v>0</v>
      </c>
      <c r="Q888" s="32">
        <f>IFERROR(VLOOKUP(A888,PlayerStats!$B$1:$Z$999,MATCH("xAG",PlayerStats!$B$2:$Z$2,0),0),0)</f>
        <v>0</v>
      </c>
      <c r="R888" s="32">
        <f>IFERROR(VLOOKUP(B888,PlayerStats!$B$1:$Z$999,MATCH("xAG",PlayerStats!$B$2:$Z$2,0),0),0)</f>
        <v>0</v>
      </c>
      <c r="S888" s="32">
        <f>IFERROR(VLOOKUP(C888,PlayerStats!$B$1:$Z$999,MATCH("xAG",PlayerStats!$B$2:$Z$2,0),0),0)</f>
        <v>0</v>
      </c>
      <c r="T888" s="32">
        <f>IFERROR(VLOOKUP(D888,PlayerStats!$B$1:$Z$999,MATCH("xAG",PlayerStats!$B$2:$Z$2,0),0),0)</f>
        <v>0</v>
      </c>
      <c r="U888" s="40">
        <f t="shared" si="54"/>
        <v>0</v>
      </c>
      <c r="V888" s="42" t="str">
        <f t="shared" si="55"/>
        <v/>
      </c>
      <c r="X888" s="43" t="str">
        <f>API!M888&amp;" "&amp;API!V888</f>
        <v xml:space="preserve"> </v>
      </c>
      <c r="Y888" s="43">
        <f>API!AC888</f>
        <v>0</v>
      </c>
    </row>
    <row r="889" spans="1:25">
      <c r="A889" s="32" t="str">
        <f>IF([1]FINAL!A889=0,"",[1]FINAL!A889)</f>
        <v/>
      </c>
      <c r="B889" s="32" t="str">
        <f>IF([1]FINAL!B889=0,"",[1]FINAL!B889)</f>
        <v/>
      </c>
      <c r="C889" s="32" t="str">
        <f>IF([1]FINAL!C889=0,"",[1]FINAL!C889)</f>
        <v/>
      </c>
      <c r="D889" s="32" t="str">
        <f>IF([1]FINAL!D889=0,"",[1]FINAL!D889)</f>
        <v/>
      </c>
      <c r="E889" s="43">
        <f>[1]FINAL!M889</f>
        <v>0</v>
      </c>
      <c r="F889" s="44" t="str">
        <f>IFERROR(VLOOKUP($E889,Table2!$B$1:$C$21,MATCH("MP",Table2!$B$1:$C$1,0),0),"")</f>
        <v/>
      </c>
      <c r="G889" s="33">
        <f>IFERROR(VLOOKUP(A889,PlayingTime!$B$1:$Z$999,MATCH("Min",PlayingTime!$B$2:$Z$2,0),0),0)</f>
        <v>0</v>
      </c>
      <c r="H889" s="33">
        <f>IFERROR(VLOOKUP(B889,PlayingTime!$B$1:$Z$999,MATCH("Min",PlayingTime!$B$2:$Z$2,0),0),0)</f>
        <v>0</v>
      </c>
      <c r="I889" s="33">
        <f>IFERROR(VLOOKUP(C889,PlayingTime!$B$1:$Z$999,MATCH("Min",PlayingTime!$B$2:$Z$2,0),0),0)</f>
        <v>0</v>
      </c>
      <c r="J889" s="33">
        <f>IFERROR(VLOOKUP(D889,PlayingTime!$B$1:$Z$999,MATCH("Min",PlayingTime!$B$2:$Z$2,0),0),0)</f>
        <v>0</v>
      </c>
      <c r="K889" s="38">
        <f t="shared" si="52"/>
        <v>0</v>
      </c>
      <c r="L889" s="32">
        <f>IFERROR(VLOOKUP(A889,PlayerStats!$B$1:$Z$999,MATCH("xG",PlayerStats!$B$2:$Z$2,0),0),0)</f>
        <v>0</v>
      </c>
      <c r="M889" s="32">
        <f>IFERROR(VLOOKUP(B889,PlayerStats!$B$1:$Z$999,MATCH("xG",PlayerStats!$B$2:$Z$2,0),0),0)</f>
        <v>0</v>
      </c>
      <c r="N889" s="32">
        <f>IFERROR(VLOOKUP(C889,PlayerStats!$B$1:$Z$999,MATCH("xG",PlayerStats!$B$2:$Z$2,0),0),0)</f>
        <v>0</v>
      </c>
      <c r="O889" s="32">
        <f>IFERROR(VLOOKUP(D889,PlayerStats!$B$1:$Z$999,MATCH("xG",PlayerStats!$B$2:$Z$2,0),0),0)</f>
        <v>0</v>
      </c>
      <c r="P889" s="40">
        <f t="shared" si="53"/>
        <v>0</v>
      </c>
      <c r="Q889" s="32">
        <f>IFERROR(VLOOKUP(A889,PlayerStats!$B$1:$Z$999,MATCH("xAG",PlayerStats!$B$2:$Z$2,0),0),0)</f>
        <v>0</v>
      </c>
      <c r="R889" s="32">
        <f>IFERROR(VLOOKUP(B889,PlayerStats!$B$1:$Z$999,MATCH("xAG",PlayerStats!$B$2:$Z$2,0),0),0)</f>
        <v>0</v>
      </c>
      <c r="S889" s="32">
        <f>IFERROR(VLOOKUP(C889,PlayerStats!$B$1:$Z$999,MATCH("xAG",PlayerStats!$B$2:$Z$2,0),0),0)</f>
        <v>0</v>
      </c>
      <c r="T889" s="32">
        <f>IFERROR(VLOOKUP(D889,PlayerStats!$B$1:$Z$999,MATCH("xAG",PlayerStats!$B$2:$Z$2,0),0),0)</f>
        <v>0</v>
      </c>
      <c r="U889" s="40">
        <f t="shared" si="54"/>
        <v>0</v>
      </c>
      <c r="V889" s="42" t="str">
        <f t="shared" si="55"/>
        <v/>
      </c>
      <c r="X889" s="43" t="str">
        <f>API!M889&amp;" "&amp;API!V889</f>
        <v xml:space="preserve"> </v>
      </c>
      <c r="Y889" s="43">
        <f>API!AC889</f>
        <v>0</v>
      </c>
    </row>
    <row r="890" spans="1:25">
      <c r="A890" s="32" t="str">
        <f>IF([1]FINAL!A890=0,"",[1]FINAL!A890)</f>
        <v/>
      </c>
      <c r="B890" s="32" t="str">
        <f>IF([1]FINAL!B890=0,"",[1]FINAL!B890)</f>
        <v/>
      </c>
      <c r="C890" s="32" t="str">
        <f>IF([1]FINAL!C890=0,"",[1]FINAL!C890)</f>
        <v/>
      </c>
      <c r="D890" s="32" t="str">
        <f>IF([1]FINAL!D890=0,"",[1]FINAL!D890)</f>
        <v/>
      </c>
      <c r="E890" s="43">
        <f>[1]FINAL!M890</f>
        <v>0</v>
      </c>
      <c r="F890" s="44" t="str">
        <f>IFERROR(VLOOKUP($E890,Table2!$B$1:$C$21,MATCH("MP",Table2!$B$1:$C$1,0),0),"")</f>
        <v/>
      </c>
      <c r="G890" s="33">
        <f>IFERROR(VLOOKUP(A890,PlayingTime!$B$1:$Z$999,MATCH("Min",PlayingTime!$B$2:$Z$2,0),0),0)</f>
        <v>0</v>
      </c>
      <c r="H890" s="33">
        <f>IFERROR(VLOOKUP(B890,PlayingTime!$B$1:$Z$999,MATCH("Min",PlayingTime!$B$2:$Z$2,0),0),0)</f>
        <v>0</v>
      </c>
      <c r="I890" s="33">
        <f>IFERROR(VLOOKUP(C890,PlayingTime!$B$1:$Z$999,MATCH("Min",PlayingTime!$B$2:$Z$2,0),0),0)</f>
        <v>0</v>
      </c>
      <c r="J890" s="33">
        <f>IFERROR(VLOOKUP(D890,PlayingTime!$B$1:$Z$999,MATCH("Min",PlayingTime!$B$2:$Z$2,0),0),0)</f>
        <v>0</v>
      </c>
      <c r="K890" s="38">
        <f t="shared" si="52"/>
        <v>0</v>
      </c>
      <c r="L890" s="32">
        <f>IFERROR(VLOOKUP(A890,PlayerStats!$B$1:$Z$999,MATCH("xG",PlayerStats!$B$2:$Z$2,0),0),0)</f>
        <v>0</v>
      </c>
      <c r="M890" s="32">
        <f>IFERROR(VLOOKUP(B890,PlayerStats!$B$1:$Z$999,MATCH("xG",PlayerStats!$B$2:$Z$2,0),0),0)</f>
        <v>0</v>
      </c>
      <c r="N890" s="32">
        <f>IFERROR(VLOOKUP(C890,PlayerStats!$B$1:$Z$999,MATCH("xG",PlayerStats!$B$2:$Z$2,0),0),0)</f>
        <v>0</v>
      </c>
      <c r="O890" s="32">
        <f>IFERROR(VLOOKUP(D890,PlayerStats!$B$1:$Z$999,MATCH("xG",PlayerStats!$B$2:$Z$2,0),0),0)</f>
        <v>0</v>
      </c>
      <c r="P890" s="40">
        <f t="shared" si="53"/>
        <v>0</v>
      </c>
      <c r="Q890" s="32">
        <f>IFERROR(VLOOKUP(A890,PlayerStats!$B$1:$Z$999,MATCH("xAG",PlayerStats!$B$2:$Z$2,0),0),0)</f>
        <v>0</v>
      </c>
      <c r="R890" s="32">
        <f>IFERROR(VLOOKUP(B890,PlayerStats!$B$1:$Z$999,MATCH("xAG",PlayerStats!$B$2:$Z$2,0),0),0)</f>
        <v>0</v>
      </c>
      <c r="S890" s="32">
        <f>IFERROR(VLOOKUP(C890,PlayerStats!$B$1:$Z$999,MATCH("xAG",PlayerStats!$B$2:$Z$2,0),0),0)</f>
        <v>0</v>
      </c>
      <c r="T890" s="32">
        <f>IFERROR(VLOOKUP(D890,PlayerStats!$B$1:$Z$999,MATCH("xAG",PlayerStats!$B$2:$Z$2,0),0),0)</f>
        <v>0</v>
      </c>
      <c r="U890" s="40">
        <f t="shared" si="54"/>
        <v>0</v>
      </c>
      <c r="V890" s="42" t="str">
        <f t="shared" si="55"/>
        <v/>
      </c>
      <c r="X890" s="43" t="str">
        <f>API!M890&amp;" "&amp;API!V890</f>
        <v xml:space="preserve"> </v>
      </c>
      <c r="Y890" s="43">
        <f>API!AC890</f>
        <v>0</v>
      </c>
    </row>
    <row r="891" spans="1:25">
      <c r="A891" s="32" t="str">
        <f>IF([1]FINAL!A891=0,"",[1]FINAL!A891)</f>
        <v/>
      </c>
      <c r="B891" s="32" t="str">
        <f>IF([1]FINAL!B891=0,"",[1]FINAL!B891)</f>
        <v/>
      </c>
      <c r="C891" s="32" t="str">
        <f>IF([1]FINAL!C891=0,"",[1]FINAL!C891)</f>
        <v/>
      </c>
      <c r="D891" s="32" t="str">
        <f>IF([1]FINAL!D891=0,"",[1]FINAL!D891)</f>
        <v/>
      </c>
      <c r="E891" s="43">
        <f>[1]FINAL!M891</f>
        <v>0</v>
      </c>
      <c r="F891" s="44" t="str">
        <f>IFERROR(VLOOKUP($E891,Table2!$B$1:$C$21,MATCH("MP",Table2!$B$1:$C$1,0),0),"")</f>
        <v/>
      </c>
      <c r="G891" s="33">
        <f>IFERROR(VLOOKUP(A891,PlayingTime!$B$1:$Z$999,MATCH("Min",PlayingTime!$B$2:$Z$2,0),0),0)</f>
        <v>0</v>
      </c>
      <c r="H891" s="33">
        <f>IFERROR(VLOOKUP(B891,PlayingTime!$B$1:$Z$999,MATCH("Min",PlayingTime!$B$2:$Z$2,0),0),0)</f>
        <v>0</v>
      </c>
      <c r="I891" s="33">
        <f>IFERROR(VLOOKUP(C891,PlayingTime!$B$1:$Z$999,MATCH("Min",PlayingTime!$B$2:$Z$2,0),0),0)</f>
        <v>0</v>
      </c>
      <c r="J891" s="33">
        <f>IFERROR(VLOOKUP(D891,PlayingTime!$B$1:$Z$999,MATCH("Min",PlayingTime!$B$2:$Z$2,0),0),0)</f>
        <v>0</v>
      </c>
      <c r="K891" s="38">
        <f t="shared" si="52"/>
        <v>0</v>
      </c>
      <c r="L891" s="32">
        <f>IFERROR(VLOOKUP(A891,PlayerStats!$B$1:$Z$999,MATCH("xG",PlayerStats!$B$2:$Z$2,0),0),0)</f>
        <v>0</v>
      </c>
      <c r="M891" s="32">
        <f>IFERROR(VLOOKUP(B891,PlayerStats!$B$1:$Z$999,MATCH("xG",PlayerStats!$B$2:$Z$2,0),0),0)</f>
        <v>0</v>
      </c>
      <c r="N891" s="32">
        <f>IFERROR(VLOOKUP(C891,PlayerStats!$B$1:$Z$999,MATCH("xG",PlayerStats!$B$2:$Z$2,0),0),0)</f>
        <v>0</v>
      </c>
      <c r="O891" s="32">
        <f>IFERROR(VLOOKUP(D891,PlayerStats!$B$1:$Z$999,MATCH("xG",PlayerStats!$B$2:$Z$2,0),0),0)</f>
        <v>0</v>
      </c>
      <c r="P891" s="40">
        <f t="shared" si="53"/>
        <v>0</v>
      </c>
      <c r="Q891" s="32">
        <f>IFERROR(VLOOKUP(A891,PlayerStats!$B$1:$Z$999,MATCH("xAG",PlayerStats!$B$2:$Z$2,0),0),0)</f>
        <v>0</v>
      </c>
      <c r="R891" s="32">
        <f>IFERROR(VLOOKUP(B891,PlayerStats!$B$1:$Z$999,MATCH("xAG",PlayerStats!$B$2:$Z$2,0),0),0)</f>
        <v>0</v>
      </c>
      <c r="S891" s="32">
        <f>IFERROR(VLOOKUP(C891,PlayerStats!$B$1:$Z$999,MATCH("xAG",PlayerStats!$B$2:$Z$2,0),0),0)</f>
        <v>0</v>
      </c>
      <c r="T891" s="32">
        <f>IFERROR(VLOOKUP(D891,PlayerStats!$B$1:$Z$999,MATCH("xAG",PlayerStats!$B$2:$Z$2,0),0),0)</f>
        <v>0</v>
      </c>
      <c r="U891" s="40">
        <f t="shared" si="54"/>
        <v>0</v>
      </c>
      <c r="V891" s="42" t="str">
        <f t="shared" si="55"/>
        <v/>
      </c>
      <c r="X891" s="43" t="str">
        <f>API!M891&amp;" "&amp;API!V891</f>
        <v xml:space="preserve"> </v>
      </c>
      <c r="Y891" s="43">
        <f>API!AC891</f>
        <v>0</v>
      </c>
    </row>
    <row r="892" spans="1:25">
      <c r="A892" s="32" t="str">
        <f>IF([1]FINAL!A892=0,"",[1]FINAL!A892)</f>
        <v/>
      </c>
      <c r="B892" s="32" t="str">
        <f>IF([1]FINAL!B892=0,"",[1]FINAL!B892)</f>
        <v/>
      </c>
      <c r="C892" s="32" t="str">
        <f>IF([1]FINAL!C892=0,"",[1]FINAL!C892)</f>
        <v/>
      </c>
      <c r="D892" s="32" t="str">
        <f>IF([1]FINAL!D892=0,"",[1]FINAL!D892)</f>
        <v/>
      </c>
      <c r="E892" s="43">
        <f>[1]FINAL!M892</f>
        <v>0</v>
      </c>
      <c r="F892" s="44" t="str">
        <f>IFERROR(VLOOKUP($E892,Table2!$B$1:$C$21,MATCH("MP",Table2!$B$1:$C$1,0),0),"")</f>
        <v/>
      </c>
      <c r="G892" s="33">
        <f>IFERROR(VLOOKUP(A892,PlayingTime!$B$1:$Z$999,MATCH("Min",PlayingTime!$B$2:$Z$2,0),0),0)</f>
        <v>0</v>
      </c>
      <c r="H892" s="33">
        <f>IFERROR(VLOOKUP(B892,PlayingTime!$B$1:$Z$999,MATCH("Min",PlayingTime!$B$2:$Z$2,0),0),0)</f>
        <v>0</v>
      </c>
      <c r="I892" s="33">
        <f>IFERROR(VLOOKUP(C892,PlayingTime!$B$1:$Z$999,MATCH("Min",PlayingTime!$B$2:$Z$2,0),0),0)</f>
        <v>0</v>
      </c>
      <c r="J892" s="33">
        <f>IFERROR(VLOOKUP(D892,PlayingTime!$B$1:$Z$999,MATCH("Min",PlayingTime!$B$2:$Z$2,0),0),0)</f>
        <v>0</v>
      </c>
      <c r="K892" s="38">
        <f t="shared" si="52"/>
        <v>0</v>
      </c>
      <c r="L892" s="32">
        <f>IFERROR(VLOOKUP(A892,PlayerStats!$B$1:$Z$999,MATCH("xG",PlayerStats!$B$2:$Z$2,0),0),0)</f>
        <v>0</v>
      </c>
      <c r="M892" s="32">
        <f>IFERROR(VLOOKUP(B892,PlayerStats!$B$1:$Z$999,MATCH("xG",PlayerStats!$B$2:$Z$2,0),0),0)</f>
        <v>0</v>
      </c>
      <c r="N892" s="32">
        <f>IFERROR(VLOOKUP(C892,PlayerStats!$B$1:$Z$999,MATCH("xG",PlayerStats!$B$2:$Z$2,0),0),0)</f>
        <v>0</v>
      </c>
      <c r="O892" s="32">
        <f>IFERROR(VLOOKUP(D892,PlayerStats!$B$1:$Z$999,MATCH("xG",PlayerStats!$B$2:$Z$2,0),0),0)</f>
        <v>0</v>
      </c>
      <c r="P892" s="40">
        <f t="shared" si="53"/>
        <v>0</v>
      </c>
      <c r="Q892" s="32">
        <f>IFERROR(VLOOKUP(A892,PlayerStats!$B$1:$Z$999,MATCH("xAG",PlayerStats!$B$2:$Z$2,0),0),0)</f>
        <v>0</v>
      </c>
      <c r="R892" s="32">
        <f>IFERROR(VLOOKUP(B892,PlayerStats!$B$1:$Z$999,MATCH("xAG",PlayerStats!$B$2:$Z$2,0),0),0)</f>
        <v>0</v>
      </c>
      <c r="S892" s="32">
        <f>IFERROR(VLOOKUP(C892,PlayerStats!$B$1:$Z$999,MATCH("xAG",PlayerStats!$B$2:$Z$2,0),0),0)</f>
        <v>0</v>
      </c>
      <c r="T892" s="32">
        <f>IFERROR(VLOOKUP(D892,PlayerStats!$B$1:$Z$999,MATCH("xAG",PlayerStats!$B$2:$Z$2,0),0),0)</f>
        <v>0</v>
      </c>
      <c r="U892" s="40">
        <f t="shared" si="54"/>
        <v>0</v>
      </c>
      <c r="V892" s="42" t="str">
        <f t="shared" si="55"/>
        <v/>
      </c>
      <c r="X892" s="43" t="str">
        <f>API!M892&amp;" "&amp;API!V892</f>
        <v xml:space="preserve"> </v>
      </c>
      <c r="Y892" s="43">
        <f>API!AC892</f>
        <v>0</v>
      </c>
    </row>
    <row r="893" spans="1:25">
      <c r="A893" s="32" t="str">
        <f>IF([1]FINAL!A893=0,"",[1]FINAL!A893)</f>
        <v/>
      </c>
      <c r="B893" s="32" t="str">
        <f>IF([1]FINAL!B893=0,"",[1]FINAL!B893)</f>
        <v/>
      </c>
      <c r="C893" s="32" t="str">
        <f>IF([1]FINAL!C893=0,"",[1]FINAL!C893)</f>
        <v/>
      </c>
      <c r="D893" s="32" t="str">
        <f>IF([1]FINAL!D893=0,"",[1]FINAL!D893)</f>
        <v/>
      </c>
      <c r="E893" s="43">
        <f>[1]FINAL!M893</f>
        <v>0</v>
      </c>
      <c r="F893" s="44" t="str">
        <f>IFERROR(VLOOKUP($E893,Table2!$B$1:$C$21,MATCH("MP",Table2!$B$1:$C$1,0),0),"")</f>
        <v/>
      </c>
      <c r="G893" s="33">
        <f>IFERROR(VLOOKUP(A893,PlayingTime!$B$1:$Z$999,MATCH("Min",PlayingTime!$B$2:$Z$2,0),0),0)</f>
        <v>0</v>
      </c>
      <c r="H893" s="33">
        <f>IFERROR(VLOOKUP(B893,PlayingTime!$B$1:$Z$999,MATCH("Min",PlayingTime!$B$2:$Z$2,0),0),0)</f>
        <v>0</v>
      </c>
      <c r="I893" s="33">
        <f>IFERROR(VLOOKUP(C893,PlayingTime!$B$1:$Z$999,MATCH("Min",PlayingTime!$B$2:$Z$2,0),0),0)</f>
        <v>0</v>
      </c>
      <c r="J893" s="33">
        <f>IFERROR(VLOOKUP(D893,PlayingTime!$B$1:$Z$999,MATCH("Min",PlayingTime!$B$2:$Z$2,0),0),0)</f>
        <v>0</v>
      </c>
      <c r="K893" s="38">
        <f t="shared" si="52"/>
        <v>0</v>
      </c>
      <c r="L893" s="32">
        <f>IFERROR(VLOOKUP(A893,PlayerStats!$B$1:$Z$999,MATCH("xG",PlayerStats!$B$2:$Z$2,0),0),0)</f>
        <v>0</v>
      </c>
      <c r="M893" s="32">
        <f>IFERROR(VLOOKUP(B893,PlayerStats!$B$1:$Z$999,MATCH("xG",PlayerStats!$B$2:$Z$2,0),0),0)</f>
        <v>0</v>
      </c>
      <c r="N893" s="32">
        <f>IFERROR(VLOOKUP(C893,PlayerStats!$B$1:$Z$999,MATCH("xG",PlayerStats!$B$2:$Z$2,0),0),0)</f>
        <v>0</v>
      </c>
      <c r="O893" s="32">
        <f>IFERROR(VLOOKUP(D893,PlayerStats!$B$1:$Z$999,MATCH("xG",PlayerStats!$B$2:$Z$2,0),0),0)</f>
        <v>0</v>
      </c>
      <c r="P893" s="40">
        <f t="shared" si="53"/>
        <v>0</v>
      </c>
      <c r="Q893" s="32">
        <f>IFERROR(VLOOKUP(A893,PlayerStats!$B$1:$Z$999,MATCH("xAG",PlayerStats!$B$2:$Z$2,0),0),0)</f>
        <v>0</v>
      </c>
      <c r="R893" s="32">
        <f>IFERROR(VLOOKUP(B893,PlayerStats!$B$1:$Z$999,MATCH("xAG",PlayerStats!$B$2:$Z$2,0),0),0)</f>
        <v>0</v>
      </c>
      <c r="S893" s="32">
        <f>IFERROR(VLOOKUP(C893,PlayerStats!$B$1:$Z$999,MATCH("xAG",PlayerStats!$B$2:$Z$2,0),0),0)</f>
        <v>0</v>
      </c>
      <c r="T893" s="32">
        <f>IFERROR(VLOOKUP(D893,PlayerStats!$B$1:$Z$999,MATCH("xAG",PlayerStats!$B$2:$Z$2,0),0),0)</f>
        <v>0</v>
      </c>
      <c r="U893" s="40">
        <f t="shared" si="54"/>
        <v>0</v>
      </c>
      <c r="V893" s="42" t="str">
        <f t="shared" si="55"/>
        <v/>
      </c>
      <c r="X893" s="43" t="str">
        <f>API!M893&amp;" "&amp;API!V893</f>
        <v xml:space="preserve"> </v>
      </c>
      <c r="Y893" s="43">
        <f>API!AC893</f>
        <v>0</v>
      </c>
    </row>
    <row r="894" spans="1:25">
      <c r="A894" s="32" t="str">
        <f>IF([1]FINAL!A894=0,"",[1]FINAL!A894)</f>
        <v/>
      </c>
      <c r="B894" s="32" t="str">
        <f>IF([1]FINAL!B894=0,"",[1]FINAL!B894)</f>
        <v/>
      </c>
      <c r="C894" s="32" t="str">
        <f>IF([1]FINAL!C894=0,"",[1]FINAL!C894)</f>
        <v/>
      </c>
      <c r="D894" s="32" t="str">
        <f>IF([1]FINAL!D894=0,"",[1]FINAL!D894)</f>
        <v/>
      </c>
      <c r="E894" s="43">
        <f>[1]FINAL!M894</f>
        <v>0</v>
      </c>
      <c r="F894" s="44" t="str">
        <f>IFERROR(VLOOKUP($E894,Table2!$B$1:$C$21,MATCH("MP",Table2!$B$1:$C$1,0),0),"")</f>
        <v/>
      </c>
      <c r="G894" s="33">
        <f>IFERROR(VLOOKUP(A894,PlayingTime!$B$1:$Z$999,MATCH("Min",PlayingTime!$B$2:$Z$2,0),0),0)</f>
        <v>0</v>
      </c>
      <c r="H894" s="33">
        <f>IFERROR(VLOOKUP(B894,PlayingTime!$B$1:$Z$999,MATCH("Min",PlayingTime!$B$2:$Z$2,0),0),0)</f>
        <v>0</v>
      </c>
      <c r="I894" s="33">
        <f>IFERROR(VLOOKUP(C894,PlayingTime!$B$1:$Z$999,MATCH("Min",PlayingTime!$B$2:$Z$2,0),0),0)</f>
        <v>0</v>
      </c>
      <c r="J894" s="33">
        <f>IFERROR(VLOOKUP(D894,PlayingTime!$B$1:$Z$999,MATCH("Min",PlayingTime!$B$2:$Z$2,0),0),0)</f>
        <v>0</v>
      </c>
      <c r="K894" s="38">
        <f t="shared" si="52"/>
        <v>0</v>
      </c>
      <c r="L894" s="32">
        <f>IFERROR(VLOOKUP(A894,PlayerStats!$B$1:$Z$999,MATCH("xG",PlayerStats!$B$2:$Z$2,0),0),0)</f>
        <v>0</v>
      </c>
      <c r="M894" s="32">
        <f>IFERROR(VLOOKUP(B894,PlayerStats!$B$1:$Z$999,MATCH("xG",PlayerStats!$B$2:$Z$2,0),0),0)</f>
        <v>0</v>
      </c>
      <c r="N894" s="32">
        <f>IFERROR(VLOOKUP(C894,PlayerStats!$B$1:$Z$999,MATCH("xG",PlayerStats!$B$2:$Z$2,0),0),0)</f>
        <v>0</v>
      </c>
      <c r="O894" s="32">
        <f>IFERROR(VLOOKUP(D894,PlayerStats!$B$1:$Z$999,MATCH("xG",PlayerStats!$B$2:$Z$2,0),0),0)</f>
        <v>0</v>
      </c>
      <c r="P894" s="40">
        <f t="shared" si="53"/>
        <v>0</v>
      </c>
      <c r="Q894" s="32">
        <f>IFERROR(VLOOKUP(A894,PlayerStats!$B$1:$Z$999,MATCH("xAG",PlayerStats!$B$2:$Z$2,0),0),0)</f>
        <v>0</v>
      </c>
      <c r="R894" s="32">
        <f>IFERROR(VLOOKUP(B894,PlayerStats!$B$1:$Z$999,MATCH("xAG",PlayerStats!$B$2:$Z$2,0),0),0)</f>
        <v>0</v>
      </c>
      <c r="S894" s="32">
        <f>IFERROR(VLOOKUP(C894,PlayerStats!$B$1:$Z$999,MATCH("xAG",PlayerStats!$B$2:$Z$2,0),0),0)</f>
        <v>0</v>
      </c>
      <c r="T894" s="32">
        <f>IFERROR(VLOOKUP(D894,PlayerStats!$B$1:$Z$999,MATCH("xAG",PlayerStats!$B$2:$Z$2,0),0),0)</f>
        <v>0</v>
      </c>
      <c r="U894" s="40">
        <f t="shared" si="54"/>
        <v>0</v>
      </c>
      <c r="V894" s="42" t="str">
        <f t="shared" si="55"/>
        <v/>
      </c>
      <c r="X894" s="43" t="str">
        <f>API!M894&amp;" "&amp;API!V894</f>
        <v xml:space="preserve"> </v>
      </c>
      <c r="Y894" s="43">
        <f>API!AC894</f>
        <v>0</v>
      </c>
    </row>
    <row r="895" spans="1:25">
      <c r="A895" s="32" t="str">
        <f>IF([1]FINAL!A895=0,"",[1]FINAL!A895)</f>
        <v/>
      </c>
      <c r="B895" s="32" t="str">
        <f>IF([1]FINAL!B895=0,"",[1]FINAL!B895)</f>
        <v/>
      </c>
      <c r="C895" s="32" t="str">
        <f>IF([1]FINAL!C895=0,"",[1]FINAL!C895)</f>
        <v/>
      </c>
      <c r="D895" s="32" t="str">
        <f>IF([1]FINAL!D895=0,"",[1]FINAL!D895)</f>
        <v/>
      </c>
      <c r="E895" s="43">
        <f>[1]FINAL!M895</f>
        <v>0</v>
      </c>
      <c r="F895" s="44" t="str">
        <f>IFERROR(VLOOKUP($E895,Table2!$B$1:$C$21,MATCH("MP",Table2!$B$1:$C$1,0),0),"")</f>
        <v/>
      </c>
      <c r="G895" s="33">
        <f>IFERROR(VLOOKUP(A895,PlayingTime!$B$1:$Z$999,MATCH("Min",PlayingTime!$B$2:$Z$2,0),0),0)</f>
        <v>0</v>
      </c>
      <c r="H895" s="33">
        <f>IFERROR(VLOOKUP(B895,PlayingTime!$B$1:$Z$999,MATCH("Min",PlayingTime!$B$2:$Z$2,0),0),0)</f>
        <v>0</v>
      </c>
      <c r="I895" s="33">
        <f>IFERROR(VLOOKUP(C895,PlayingTime!$B$1:$Z$999,MATCH("Min",PlayingTime!$B$2:$Z$2,0),0),0)</f>
        <v>0</v>
      </c>
      <c r="J895" s="33">
        <f>IFERROR(VLOOKUP(D895,PlayingTime!$B$1:$Z$999,MATCH("Min",PlayingTime!$B$2:$Z$2,0),0),0)</f>
        <v>0</v>
      </c>
      <c r="K895" s="38">
        <f t="shared" si="52"/>
        <v>0</v>
      </c>
      <c r="L895" s="32">
        <f>IFERROR(VLOOKUP(A895,PlayerStats!$B$1:$Z$999,MATCH("xG",PlayerStats!$B$2:$Z$2,0),0),0)</f>
        <v>0</v>
      </c>
      <c r="M895" s="32">
        <f>IFERROR(VLOOKUP(B895,PlayerStats!$B$1:$Z$999,MATCH("xG",PlayerStats!$B$2:$Z$2,0),0),0)</f>
        <v>0</v>
      </c>
      <c r="N895" s="32">
        <f>IFERROR(VLOOKUP(C895,PlayerStats!$B$1:$Z$999,MATCH("xG",PlayerStats!$B$2:$Z$2,0),0),0)</f>
        <v>0</v>
      </c>
      <c r="O895" s="32">
        <f>IFERROR(VLOOKUP(D895,PlayerStats!$B$1:$Z$999,MATCH("xG",PlayerStats!$B$2:$Z$2,0),0),0)</f>
        <v>0</v>
      </c>
      <c r="P895" s="40">
        <f t="shared" si="53"/>
        <v>0</v>
      </c>
      <c r="Q895" s="32">
        <f>IFERROR(VLOOKUP(A895,PlayerStats!$B$1:$Z$999,MATCH("xAG",PlayerStats!$B$2:$Z$2,0),0),0)</f>
        <v>0</v>
      </c>
      <c r="R895" s="32">
        <f>IFERROR(VLOOKUP(B895,PlayerStats!$B$1:$Z$999,MATCH("xAG",PlayerStats!$B$2:$Z$2,0),0),0)</f>
        <v>0</v>
      </c>
      <c r="S895" s="32">
        <f>IFERROR(VLOOKUP(C895,PlayerStats!$B$1:$Z$999,MATCH("xAG",PlayerStats!$B$2:$Z$2,0),0),0)</f>
        <v>0</v>
      </c>
      <c r="T895" s="32">
        <f>IFERROR(VLOOKUP(D895,PlayerStats!$B$1:$Z$999,MATCH("xAG",PlayerStats!$B$2:$Z$2,0),0),0)</f>
        <v>0</v>
      </c>
      <c r="U895" s="40">
        <f t="shared" si="54"/>
        <v>0</v>
      </c>
      <c r="V895" s="42" t="str">
        <f t="shared" si="55"/>
        <v/>
      </c>
      <c r="X895" s="43" t="str">
        <f>API!M895&amp;" "&amp;API!V895</f>
        <v xml:space="preserve"> </v>
      </c>
      <c r="Y895" s="43">
        <f>API!AC895</f>
        <v>0</v>
      </c>
    </row>
    <row r="896" spans="1:25">
      <c r="A896" s="32" t="str">
        <f>IF([1]FINAL!A896=0,"",[1]FINAL!A896)</f>
        <v/>
      </c>
      <c r="B896" s="32" t="str">
        <f>IF([1]FINAL!B896=0,"",[1]FINAL!B896)</f>
        <v/>
      </c>
      <c r="C896" s="32" t="str">
        <f>IF([1]FINAL!C896=0,"",[1]FINAL!C896)</f>
        <v/>
      </c>
      <c r="D896" s="32" t="str">
        <f>IF([1]FINAL!D896=0,"",[1]FINAL!D896)</f>
        <v/>
      </c>
      <c r="E896" s="43">
        <f>[1]FINAL!M896</f>
        <v>0</v>
      </c>
      <c r="F896" s="44" t="str">
        <f>IFERROR(VLOOKUP($E896,Table2!$B$1:$C$21,MATCH("MP",Table2!$B$1:$C$1,0),0),"")</f>
        <v/>
      </c>
      <c r="G896" s="33">
        <f>IFERROR(VLOOKUP(A896,PlayingTime!$B$1:$Z$999,MATCH("Min",PlayingTime!$B$2:$Z$2,0),0),0)</f>
        <v>0</v>
      </c>
      <c r="H896" s="33">
        <f>IFERROR(VLOOKUP(B896,PlayingTime!$B$1:$Z$999,MATCH("Min",PlayingTime!$B$2:$Z$2,0),0),0)</f>
        <v>0</v>
      </c>
      <c r="I896" s="33">
        <f>IFERROR(VLOOKUP(C896,PlayingTime!$B$1:$Z$999,MATCH("Min",PlayingTime!$B$2:$Z$2,0),0),0)</f>
        <v>0</v>
      </c>
      <c r="J896" s="33">
        <f>IFERROR(VLOOKUP(D896,PlayingTime!$B$1:$Z$999,MATCH("Min",PlayingTime!$B$2:$Z$2,0),0),0)</f>
        <v>0</v>
      </c>
      <c r="K896" s="38">
        <f t="shared" si="52"/>
        <v>0</v>
      </c>
      <c r="L896" s="32">
        <f>IFERROR(VLOOKUP(A896,PlayerStats!$B$1:$Z$999,MATCH("xG",PlayerStats!$B$2:$Z$2,0),0),0)</f>
        <v>0</v>
      </c>
      <c r="M896" s="32">
        <f>IFERROR(VLOOKUP(B896,PlayerStats!$B$1:$Z$999,MATCH("xG",PlayerStats!$B$2:$Z$2,0),0),0)</f>
        <v>0</v>
      </c>
      <c r="N896" s="32">
        <f>IFERROR(VLOOKUP(C896,PlayerStats!$B$1:$Z$999,MATCH("xG",PlayerStats!$B$2:$Z$2,0),0),0)</f>
        <v>0</v>
      </c>
      <c r="O896" s="32">
        <f>IFERROR(VLOOKUP(D896,PlayerStats!$B$1:$Z$999,MATCH("xG",PlayerStats!$B$2:$Z$2,0),0),0)</f>
        <v>0</v>
      </c>
      <c r="P896" s="40">
        <f t="shared" si="53"/>
        <v>0</v>
      </c>
      <c r="Q896" s="32">
        <f>IFERROR(VLOOKUP(A896,PlayerStats!$B$1:$Z$999,MATCH("xAG",PlayerStats!$B$2:$Z$2,0),0),0)</f>
        <v>0</v>
      </c>
      <c r="R896" s="32">
        <f>IFERROR(VLOOKUP(B896,PlayerStats!$B$1:$Z$999,MATCH("xAG",PlayerStats!$B$2:$Z$2,0),0),0)</f>
        <v>0</v>
      </c>
      <c r="S896" s="32">
        <f>IFERROR(VLOOKUP(C896,PlayerStats!$B$1:$Z$999,MATCH("xAG",PlayerStats!$B$2:$Z$2,0),0),0)</f>
        <v>0</v>
      </c>
      <c r="T896" s="32">
        <f>IFERROR(VLOOKUP(D896,PlayerStats!$B$1:$Z$999,MATCH("xAG",PlayerStats!$B$2:$Z$2,0),0),0)</f>
        <v>0</v>
      </c>
      <c r="U896" s="40">
        <f t="shared" si="54"/>
        <v>0</v>
      </c>
      <c r="V896" s="42" t="str">
        <f t="shared" si="55"/>
        <v/>
      </c>
      <c r="X896" s="43" t="str">
        <f>API!M896&amp;" "&amp;API!V896</f>
        <v xml:space="preserve"> </v>
      </c>
      <c r="Y896" s="43">
        <f>API!AC896</f>
        <v>0</v>
      </c>
    </row>
    <row r="897" spans="1:25">
      <c r="A897" s="32" t="str">
        <f>IF([1]FINAL!A897=0,"",[1]FINAL!A897)</f>
        <v/>
      </c>
      <c r="B897" s="32" t="str">
        <f>IF([1]FINAL!B897=0,"",[1]FINAL!B897)</f>
        <v/>
      </c>
      <c r="C897" s="32" t="str">
        <f>IF([1]FINAL!C897=0,"",[1]FINAL!C897)</f>
        <v/>
      </c>
      <c r="D897" s="32" t="str">
        <f>IF([1]FINAL!D897=0,"",[1]FINAL!D897)</f>
        <v/>
      </c>
      <c r="E897" s="43">
        <f>[1]FINAL!M897</f>
        <v>0</v>
      </c>
      <c r="F897" s="44" t="str">
        <f>IFERROR(VLOOKUP($E897,Table2!$B$1:$C$21,MATCH("MP",Table2!$B$1:$C$1,0),0),"")</f>
        <v/>
      </c>
      <c r="G897" s="33">
        <f>IFERROR(VLOOKUP(A897,PlayingTime!$B$1:$Z$999,MATCH("Min",PlayingTime!$B$2:$Z$2,0),0),0)</f>
        <v>0</v>
      </c>
      <c r="H897" s="33">
        <f>IFERROR(VLOOKUP(B897,PlayingTime!$B$1:$Z$999,MATCH("Min",PlayingTime!$B$2:$Z$2,0),0),0)</f>
        <v>0</v>
      </c>
      <c r="I897" s="33">
        <f>IFERROR(VLOOKUP(C897,PlayingTime!$B$1:$Z$999,MATCH("Min",PlayingTime!$B$2:$Z$2,0),0),0)</f>
        <v>0</v>
      </c>
      <c r="J897" s="33">
        <f>IFERROR(VLOOKUP(D897,PlayingTime!$B$1:$Z$999,MATCH("Min",PlayingTime!$B$2:$Z$2,0),0),0)</f>
        <v>0</v>
      </c>
      <c r="K897" s="38">
        <f t="shared" si="52"/>
        <v>0</v>
      </c>
      <c r="L897" s="32">
        <f>IFERROR(VLOOKUP(A897,PlayerStats!$B$1:$Z$999,MATCH("xG",PlayerStats!$B$2:$Z$2,0),0),0)</f>
        <v>0</v>
      </c>
      <c r="M897" s="32">
        <f>IFERROR(VLOOKUP(B897,PlayerStats!$B$1:$Z$999,MATCH("xG",PlayerStats!$B$2:$Z$2,0),0),0)</f>
        <v>0</v>
      </c>
      <c r="N897" s="32">
        <f>IFERROR(VLOOKUP(C897,PlayerStats!$B$1:$Z$999,MATCH("xG",PlayerStats!$B$2:$Z$2,0),0),0)</f>
        <v>0</v>
      </c>
      <c r="O897" s="32">
        <f>IFERROR(VLOOKUP(D897,PlayerStats!$B$1:$Z$999,MATCH("xG",PlayerStats!$B$2:$Z$2,0),0),0)</f>
        <v>0</v>
      </c>
      <c r="P897" s="40">
        <f t="shared" si="53"/>
        <v>0</v>
      </c>
      <c r="Q897" s="32">
        <f>IFERROR(VLOOKUP(A897,PlayerStats!$B$1:$Z$999,MATCH("xAG",PlayerStats!$B$2:$Z$2,0),0),0)</f>
        <v>0</v>
      </c>
      <c r="R897" s="32">
        <f>IFERROR(VLOOKUP(B897,PlayerStats!$B$1:$Z$999,MATCH("xAG",PlayerStats!$B$2:$Z$2,0),0),0)</f>
        <v>0</v>
      </c>
      <c r="S897" s="32">
        <f>IFERROR(VLOOKUP(C897,PlayerStats!$B$1:$Z$999,MATCH("xAG",PlayerStats!$B$2:$Z$2,0),0),0)</f>
        <v>0</v>
      </c>
      <c r="T897" s="32">
        <f>IFERROR(VLOOKUP(D897,PlayerStats!$B$1:$Z$999,MATCH("xAG",PlayerStats!$B$2:$Z$2,0),0),0)</f>
        <v>0</v>
      </c>
      <c r="U897" s="40">
        <f t="shared" si="54"/>
        <v>0</v>
      </c>
      <c r="V897" s="42" t="str">
        <f t="shared" si="55"/>
        <v/>
      </c>
      <c r="X897" s="43" t="str">
        <f>API!M897&amp;" "&amp;API!V897</f>
        <v xml:space="preserve"> </v>
      </c>
      <c r="Y897" s="43">
        <f>API!AC897</f>
        <v>0</v>
      </c>
    </row>
    <row r="898" spans="1:25">
      <c r="A898" s="32" t="str">
        <f>IF([1]FINAL!A898=0,"",[1]FINAL!A898)</f>
        <v/>
      </c>
      <c r="B898" s="32" t="str">
        <f>IF([1]FINAL!B898=0,"",[1]FINAL!B898)</f>
        <v/>
      </c>
      <c r="C898" s="32" t="str">
        <f>IF([1]FINAL!C898=0,"",[1]FINAL!C898)</f>
        <v/>
      </c>
      <c r="D898" s="32" t="str">
        <f>IF([1]FINAL!D898=0,"",[1]FINAL!D898)</f>
        <v/>
      </c>
      <c r="E898" s="43">
        <f>[1]FINAL!M898</f>
        <v>0</v>
      </c>
      <c r="F898" s="44" t="str">
        <f>IFERROR(VLOOKUP($E898,Table2!$B$1:$C$21,MATCH("MP",Table2!$B$1:$C$1,0),0),"")</f>
        <v/>
      </c>
      <c r="G898" s="33">
        <f>IFERROR(VLOOKUP(A898,PlayingTime!$B$1:$Z$999,MATCH("Min",PlayingTime!$B$2:$Z$2,0),0),0)</f>
        <v>0</v>
      </c>
      <c r="H898" s="33">
        <f>IFERROR(VLOOKUP(B898,PlayingTime!$B$1:$Z$999,MATCH("Min",PlayingTime!$B$2:$Z$2,0),0),0)</f>
        <v>0</v>
      </c>
      <c r="I898" s="33">
        <f>IFERROR(VLOOKUP(C898,PlayingTime!$B$1:$Z$999,MATCH("Min",PlayingTime!$B$2:$Z$2,0),0),0)</f>
        <v>0</v>
      </c>
      <c r="J898" s="33">
        <f>IFERROR(VLOOKUP(D898,PlayingTime!$B$1:$Z$999,MATCH("Min",PlayingTime!$B$2:$Z$2,0),0),0)</f>
        <v>0</v>
      </c>
      <c r="K898" s="38">
        <f t="shared" si="52"/>
        <v>0</v>
      </c>
      <c r="L898" s="32">
        <f>IFERROR(VLOOKUP(A898,PlayerStats!$B$1:$Z$999,MATCH("xG",PlayerStats!$B$2:$Z$2,0),0),0)</f>
        <v>0</v>
      </c>
      <c r="M898" s="32">
        <f>IFERROR(VLOOKUP(B898,PlayerStats!$B$1:$Z$999,MATCH("xG",PlayerStats!$B$2:$Z$2,0),0),0)</f>
        <v>0</v>
      </c>
      <c r="N898" s="32">
        <f>IFERROR(VLOOKUP(C898,PlayerStats!$B$1:$Z$999,MATCH("xG",PlayerStats!$B$2:$Z$2,0),0),0)</f>
        <v>0</v>
      </c>
      <c r="O898" s="32">
        <f>IFERROR(VLOOKUP(D898,PlayerStats!$B$1:$Z$999,MATCH("xG",PlayerStats!$B$2:$Z$2,0),0),0)</f>
        <v>0</v>
      </c>
      <c r="P898" s="40">
        <f t="shared" si="53"/>
        <v>0</v>
      </c>
      <c r="Q898" s="32">
        <f>IFERROR(VLOOKUP(A898,PlayerStats!$B$1:$Z$999,MATCH("xAG",PlayerStats!$B$2:$Z$2,0),0),0)</f>
        <v>0</v>
      </c>
      <c r="R898" s="32">
        <f>IFERROR(VLOOKUP(B898,PlayerStats!$B$1:$Z$999,MATCH("xAG",PlayerStats!$B$2:$Z$2,0),0),0)</f>
        <v>0</v>
      </c>
      <c r="S898" s="32">
        <f>IFERROR(VLOOKUP(C898,PlayerStats!$B$1:$Z$999,MATCH("xAG",PlayerStats!$B$2:$Z$2,0),0),0)</f>
        <v>0</v>
      </c>
      <c r="T898" s="32">
        <f>IFERROR(VLOOKUP(D898,PlayerStats!$B$1:$Z$999,MATCH("xAG",PlayerStats!$B$2:$Z$2,0),0),0)</f>
        <v>0</v>
      </c>
      <c r="U898" s="40">
        <f t="shared" si="54"/>
        <v>0</v>
      </c>
      <c r="V898" s="42" t="str">
        <f t="shared" si="55"/>
        <v/>
      </c>
      <c r="X898" s="43" t="str">
        <f>API!M898&amp;" "&amp;API!V898</f>
        <v xml:space="preserve"> </v>
      </c>
      <c r="Y898" s="43">
        <f>API!AC898</f>
        <v>0</v>
      </c>
    </row>
    <row r="899" spans="1:25">
      <c r="A899" s="32" t="str">
        <f>IF([1]FINAL!A899=0,"",[1]FINAL!A899)</f>
        <v/>
      </c>
      <c r="B899" s="32" t="str">
        <f>IF([1]FINAL!B899=0,"",[1]FINAL!B899)</f>
        <v/>
      </c>
      <c r="C899" s="32" t="str">
        <f>IF([1]FINAL!C899=0,"",[1]FINAL!C899)</f>
        <v/>
      </c>
      <c r="D899" s="32" t="str">
        <f>IF([1]FINAL!D899=0,"",[1]FINAL!D899)</f>
        <v/>
      </c>
      <c r="E899" s="43">
        <f>[1]FINAL!M899</f>
        <v>0</v>
      </c>
      <c r="F899" s="44" t="str">
        <f>IFERROR(VLOOKUP($E899,Table2!$B$1:$C$21,MATCH("MP",Table2!$B$1:$C$1,0),0),"")</f>
        <v/>
      </c>
      <c r="G899" s="33">
        <f>IFERROR(VLOOKUP(A899,PlayingTime!$B$1:$Z$999,MATCH("Min",PlayingTime!$B$2:$Z$2,0),0),0)</f>
        <v>0</v>
      </c>
      <c r="H899" s="33">
        <f>IFERROR(VLOOKUP(B899,PlayingTime!$B$1:$Z$999,MATCH("Min",PlayingTime!$B$2:$Z$2,0),0),0)</f>
        <v>0</v>
      </c>
      <c r="I899" s="33">
        <f>IFERROR(VLOOKUP(C899,PlayingTime!$B$1:$Z$999,MATCH("Min",PlayingTime!$B$2:$Z$2,0),0),0)</f>
        <v>0</v>
      </c>
      <c r="J899" s="33">
        <f>IFERROR(VLOOKUP(D899,PlayingTime!$B$1:$Z$999,MATCH("Min",PlayingTime!$B$2:$Z$2,0),0),0)</f>
        <v>0</v>
      </c>
      <c r="K899" s="38">
        <f t="shared" ref="K899:K962" si="56">G899+H899+I899+J899</f>
        <v>0</v>
      </c>
      <c r="L899" s="32">
        <f>IFERROR(VLOOKUP(A899,PlayerStats!$B$1:$Z$999,MATCH("xG",PlayerStats!$B$2:$Z$2,0),0),0)</f>
        <v>0</v>
      </c>
      <c r="M899" s="32">
        <f>IFERROR(VLOOKUP(B899,PlayerStats!$B$1:$Z$999,MATCH("xG",PlayerStats!$B$2:$Z$2,0),0),0)</f>
        <v>0</v>
      </c>
      <c r="N899" s="32">
        <f>IFERROR(VLOOKUP(C899,PlayerStats!$B$1:$Z$999,MATCH("xG",PlayerStats!$B$2:$Z$2,0),0),0)</f>
        <v>0</v>
      </c>
      <c r="O899" s="32">
        <f>IFERROR(VLOOKUP(D899,PlayerStats!$B$1:$Z$999,MATCH("xG",PlayerStats!$B$2:$Z$2,0),0),0)</f>
        <v>0</v>
      </c>
      <c r="P899" s="40">
        <f t="shared" ref="P899:P962" si="57">L899+M899+N899+O899</f>
        <v>0</v>
      </c>
      <c r="Q899" s="32">
        <f>IFERROR(VLOOKUP(A899,PlayerStats!$B$1:$Z$999,MATCH("xAG",PlayerStats!$B$2:$Z$2,0),0),0)</f>
        <v>0</v>
      </c>
      <c r="R899" s="32">
        <f>IFERROR(VLOOKUP(B899,PlayerStats!$B$1:$Z$999,MATCH("xAG",PlayerStats!$B$2:$Z$2,0),0),0)</f>
        <v>0</v>
      </c>
      <c r="S899" s="32">
        <f>IFERROR(VLOOKUP(C899,PlayerStats!$B$1:$Z$999,MATCH("xAG",PlayerStats!$B$2:$Z$2,0),0),0)</f>
        <v>0</v>
      </c>
      <c r="T899" s="32">
        <f>IFERROR(VLOOKUP(D899,PlayerStats!$B$1:$Z$999,MATCH("xAG",PlayerStats!$B$2:$Z$2,0),0),0)</f>
        <v>0</v>
      </c>
      <c r="U899" s="40">
        <f t="shared" ref="U899:U962" si="58">Q899+R899+S899+T899</f>
        <v>0</v>
      </c>
      <c r="V899" s="42" t="str">
        <f t="shared" ref="V899:V962" si="59">IFERROR(VLOOKUP(A899,$X$1:$Y$1000,MATCH("total_points",$X$1:$Y$1,0),0),"")</f>
        <v/>
      </c>
      <c r="X899" s="43" t="str">
        <f>API!M899&amp;" "&amp;API!V899</f>
        <v xml:space="preserve"> </v>
      </c>
      <c r="Y899" s="43">
        <f>API!AC899</f>
        <v>0</v>
      </c>
    </row>
    <row r="900" spans="1:25">
      <c r="A900" s="32" t="str">
        <f>IF([1]FINAL!A900=0,"",[1]FINAL!A900)</f>
        <v/>
      </c>
      <c r="B900" s="32" t="str">
        <f>IF([1]FINAL!B900=0,"",[1]FINAL!B900)</f>
        <v/>
      </c>
      <c r="C900" s="32" t="str">
        <f>IF([1]FINAL!C900=0,"",[1]FINAL!C900)</f>
        <v/>
      </c>
      <c r="D900" s="32" t="str">
        <f>IF([1]FINAL!D900=0,"",[1]FINAL!D900)</f>
        <v/>
      </c>
      <c r="E900" s="43">
        <f>[1]FINAL!M900</f>
        <v>0</v>
      </c>
      <c r="F900" s="44" t="str">
        <f>IFERROR(VLOOKUP($E900,Table2!$B$1:$C$21,MATCH("MP",Table2!$B$1:$C$1,0),0),"")</f>
        <v/>
      </c>
      <c r="G900" s="33">
        <f>IFERROR(VLOOKUP(A900,PlayingTime!$B$1:$Z$999,MATCH("Min",PlayingTime!$B$2:$Z$2,0),0),0)</f>
        <v>0</v>
      </c>
      <c r="H900" s="33">
        <f>IFERROR(VLOOKUP(B900,PlayingTime!$B$1:$Z$999,MATCH("Min",PlayingTime!$B$2:$Z$2,0),0),0)</f>
        <v>0</v>
      </c>
      <c r="I900" s="33">
        <f>IFERROR(VLOOKUP(C900,PlayingTime!$B$1:$Z$999,MATCH("Min",PlayingTime!$B$2:$Z$2,0),0),0)</f>
        <v>0</v>
      </c>
      <c r="J900" s="33">
        <f>IFERROR(VLOOKUP(D900,PlayingTime!$B$1:$Z$999,MATCH("Min",PlayingTime!$B$2:$Z$2,0),0),0)</f>
        <v>0</v>
      </c>
      <c r="K900" s="38">
        <f t="shared" si="56"/>
        <v>0</v>
      </c>
      <c r="L900" s="32">
        <f>IFERROR(VLOOKUP(A900,PlayerStats!$B$1:$Z$999,MATCH("xG",PlayerStats!$B$2:$Z$2,0),0),0)</f>
        <v>0</v>
      </c>
      <c r="M900" s="32">
        <f>IFERROR(VLOOKUP(B900,PlayerStats!$B$1:$Z$999,MATCH("xG",PlayerStats!$B$2:$Z$2,0),0),0)</f>
        <v>0</v>
      </c>
      <c r="N900" s="32">
        <f>IFERROR(VLOOKUP(C900,PlayerStats!$B$1:$Z$999,MATCH("xG",PlayerStats!$B$2:$Z$2,0),0),0)</f>
        <v>0</v>
      </c>
      <c r="O900" s="32">
        <f>IFERROR(VLOOKUP(D900,PlayerStats!$B$1:$Z$999,MATCH("xG",PlayerStats!$B$2:$Z$2,0),0),0)</f>
        <v>0</v>
      </c>
      <c r="P900" s="40">
        <f t="shared" si="57"/>
        <v>0</v>
      </c>
      <c r="Q900" s="32">
        <f>IFERROR(VLOOKUP(A900,PlayerStats!$B$1:$Z$999,MATCH("xAG",PlayerStats!$B$2:$Z$2,0),0),0)</f>
        <v>0</v>
      </c>
      <c r="R900" s="32">
        <f>IFERROR(VLOOKUP(B900,PlayerStats!$B$1:$Z$999,MATCH("xAG",PlayerStats!$B$2:$Z$2,0),0),0)</f>
        <v>0</v>
      </c>
      <c r="S900" s="32">
        <f>IFERROR(VLOOKUP(C900,PlayerStats!$B$1:$Z$999,MATCH("xAG",PlayerStats!$B$2:$Z$2,0),0),0)</f>
        <v>0</v>
      </c>
      <c r="T900" s="32">
        <f>IFERROR(VLOOKUP(D900,PlayerStats!$B$1:$Z$999,MATCH("xAG",PlayerStats!$B$2:$Z$2,0),0),0)</f>
        <v>0</v>
      </c>
      <c r="U900" s="40">
        <f t="shared" si="58"/>
        <v>0</v>
      </c>
      <c r="V900" s="42" t="str">
        <f t="shared" si="59"/>
        <v/>
      </c>
      <c r="X900" s="43" t="str">
        <f>API!M900&amp;" "&amp;API!V900</f>
        <v xml:space="preserve"> </v>
      </c>
      <c r="Y900" s="43">
        <f>API!AC900</f>
        <v>0</v>
      </c>
    </row>
    <row r="901" spans="1:25">
      <c r="A901" s="32" t="str">
        <f>IF([1]FINAL!A901=0,"",[1]FINAL!A901)</f>
        <v/>
      </c>
      <c r="B901" s="32" t="str">
        <f>IF([1]FINAL!B901=0,"",[1]FINAL!B901)</f>
        <v/>
      </c>
      <c r="C901" s="32" t="str">
        <f>IF([1]FINAL!C901=0,"",[1]FINAL!C901)</f>
        <v/>
      </c>
      <c r="D901" s="32" t="str">
        <f>IF([1]FINAL!D901=0,"",[1]FINAL!D901)</f>
        <v/>
      </c>
      <c r="E901" s="43">
        <f>[1]FINAL!M901</f>
        <v>0</v>
      </c>
      <c r="F901" s="44" t="str">
        <f>IFERROR(VLOOKUP($E901,Table2!$B$1:$C$21,MATCH("MP",Table2!$B$1:$C$1,0),0),"")</f>
        <v/>
      </c>
      <c r="G901" s="33">
        <f>IFERROR(VLOOKUP(A901,PlayingTime!$B$1:$Z$999,MATCH("Min",PlayingTime!$B$2:$Z$2,0),0),0)</f>
        <v>0</v>
      </c>
      <c r="H901" s="33">
        <f>IFERROR(VLOOKUP(B901,PlayingTime!$B$1:$Z$999,MATCH("Min",PlayingTime!$B$2:$Z$2,0),0),0)</f>
        <v>0</v>
      </c>
      <c r="I901" s="33">
        <f>IFERROR(VLOOKUP(C901,PlayingTime!$B$1:$Z$999,MATCH("Min",PlayingTime!$B$2:$Z$2,0),0),0)</f>
        <v>0</v>
      </c>
      <c r="J901" s="33">
        <f>IFERROR(VLOOKUP(D901,PlayingTime!$B$1:$Z$999,MATCH("Min",PlayingTime!$B$2:$Z$2,0),0),0)</f>
        <v>0</v>
      </c>
      <c r="K901" s="38">
        <f t="shared" si="56"/>
        <v>0</v>
      </c>
      <c r="L901" s="32">
        <f>IFERROR(VLOOKUP(A901,PlayerStats!$B$1:$Z$999,MATCH("xG",PlayerStats!$B$2:$Z$2,0),0),0)</f>
        <v>0</v>
      </c>
      <c r="M901" s="32">
        <f>IFERROR(VLOOKUP(B901,PlayerStats!$B$1:$Z$999,MATCH("xG",PlayerStats!$B$2:$Z$2,0),0),0)</f>
        <v>0</v>
      </c>
      <c r="N901" s="32">
        <f>IFERROR(VLOOKUP(C901,PlayerStats!$B$1:$Z$999,MATCH("xG",PlayerStats!$B$2:$Z$2,0),0),0)</f>
        <v>0</v>
      </c>
      <c r="O901" s="32">
        <f>IFERROR(VLOOKUP(D901,PlayerStats!$B$1:$Z$999,MATCH("xG",PlayerStats!$B$2:$Z$2,0),0),0)</f>
        <v>0</v>
      </c>
      <c r="P901" s="40">
        <f t="shared" si="57"/>
        <v>0</v>
      </c>
      <c r="Q901" s="32">
        <f>IFERROR(VLOOKUP(A901,PlayerStats!$B$1:$Z$999,MATCH("xAG",PlayerStats!$B$2:$Z$2,0),0),0)</f>
        <v>0</v>
      </c>
      <c r="R901" s="32">
        <f>IFERROR(VLOOKUP(B901,PlayerStats!$B$1:$Z$999,MATCH("xAG",PlayerStats!$B$2:$Z$2,0),0),0)</f>
        <v>0</v>
      </c>
      <c r="S901" s="32">
        <f>IFERROR(VLOOKUP(C901,PlayerStats!$B$1:$Z$999,MATCH("xAG",PlayerStats!$B$2:$Z$2,0),0),0)</f>
        <v>0</v>
      </c>
      <c r="T901" s="32">
        <f>IFERROR(VLOOKUP(D901,PlayerStats!$B$1:$Z$999,MATCH("xAG",PlayerStats!$B$2:$Z$2,0),0),0)</f>
        <v>0</v>
      </c>
      <c r="U901" s="40">
        <f t="shared" si="58"/>
        <v>0</v>
      </c>
      <c r="V901" s="42" t="str">
        <f t="shared" si="59"/>
        <v/>
      </c>
      <c r="X901" s="43" t="str">
        <f>API!M901&amp;" "&amp;API!V901</f>
        <v xml:space="preserve"> </v>
      </c>
      <c r="Y901" s="43">
        <f>API!AC901</f>
        <v>0</v>
      </c>
    </row>
    <row r="902" spans="1:25">
      <c r="A902" s="32" t="str">
        <f>IF([1]FINAL!A902=0,"",[1]FINAL!A902)</f>
        <v/>
      </c>
      <c r="B902" s="32" t="str">
        <f>IF([1]FINAL!B902=0,"",[1]FINAL!B902)</f>
        <v/>
      </c>
      <c r="C902" s="32" t="str">
        <f>IF([1]FINAL!C902=0,"",[1]FINAL!C902)</f>
        <v/>
      </c>
      <c r="D902" s="32" t="str">
        <f>IF([1]FINAL!D902=0,"",[1]FINAL!D902)</f>
        <v/>
      </c>
      <c r="E902" s="43">
        <f>[1]FINAL!M902</f>
        <v>0</v>
      </c>
      <c r="F902" s="44" t="str">
        <f>IFERROR(VLOOKUP($E902,Table2!$B$1:$C$21,MATCH("MP",Table2!$B$1:$C$1,0),0),"")</f>
        <v/>
      </c>
      <c r="G902" s="33">
        <f>IFERROR(VLOOKUP(A902,PlayingTime!$B$1:$Z$999,MATCH("Min",PlayingTime!$B$2:$Z$2,0),0),0)</f>
        <v>0</v>
      </c>
      <c r="H902" s="33">
        <f>IFERROR(VLOOKUP(B902,PlayingTime!$B$1:$Z$999,MATCH("Min",PlayingTime!$B$2:$Z$2,0),0),0)</f>
        <v>0</v>
      </c>
      <c r="I902" s="33">
        <f>IFERROR(VLOOKUP(C902,PlayingTime!$B$1:$Z$999,MATCH("Min",PlayingTime!$B$2:$Z$2,0),0),0)</f>
        <v>0</v>
      </c>
      <c r="J902" s="33">
        <f>IFERROR(VLOOKUP(D902,PlayingTime!$B$1:$Z$999,MATCH("Min",PlayingTime!$B$2:$Z$2,0),0),0)</f>
        <v>0</v>
      </c>
      <c r="K902" s="38">
        <f t="shared" si="56"/>
        <v>0</v>
      </c>
      <c r="L902" s="32">
        <f>IFERROR(VLOOKUP(A902,PlayerStats!$B$1:$Z$999,MATCH("xG",PlayerStats!$B$2:$Z$2,0),0),0)</f>
        <v>0</v>
      </c>
      <c r="M902" s="32">
        <f>IFERROR(VLOOKUP(B902,PlayerStats!$B$1:$Z$999,MATCH("xG",PlayerStats!$B$2:$Z$2,0),0),0)</f>
        <v>0</v>
      </c>
      <c r="N902" s="32">
        <f>IFERROR(VLOOKUP(C902,PlayerStats!$B$1:$Z$999,MATCH("xG",PlayerStats!$B$2:$Z$2,0),0),0)</f>
        <v>0</v>
      </c>
      <c r="O902" s="32">
        <f>IFERROR(VLOOKUP(D902,PlayerStats!$B$1:$Z$999,MATCH("xG",PlayerStats!$B$2:$Z$2,0),0),0)</f>
        <v>0</v>
      </c>
      <c r="P902" s="40">
        <f t="shared" si="57"/>
        <v>0</v>
      </c>
      <c r="Q902" s="32">
        <f>IFERROR(VLOOKUP(A902,PlayerStats!$B$1:$Z$999,MATCH("xAG",PlayerStats!$B$2:$Z$2,0),0),0)</f>
        <v>0</v>
      </c>
      <c r="R902" s="32">
        <f>IFERROR(VLOOKUP(B902,PlayerStats!$B$1:$Z$999,MATCH("xAG",PlayerStats!$B$2:$Z$2,0),0),0)</f>
        <v>0</v>
      </c>
      <c r="S902" s="32">
        <f>IFERROR(VLOOKUP(C902,PlayerStats!$B$1:$Z$999,MATCH("xAG",PlayerStats!$B$2:$Z$2,0),0),0)</f>
        <v>0</v>
      </c>
      <c r="T902" s="32">
        <f>IFERROR(VLOOKUP(D902,PlayerStats!$B$1:$Z$999,MATCH("xAG",PlayerStats!$B$2:$Z$2,0),0),0)</f>
        <v>0</v>
      </c>
      <c r="U902" s="40">
        <f t="shared" si="58"/>
        <v>0</v>
      </c>
      <c r="V902" s="42" t="str">
        <f t="shared" si="59"/>
        <v/>
      </c>
      <c r="X902" s="43" t="str">
        <f>API!M902&amp;" "&amp;API!V902</f>
        <v xml:space="preserve"> </v>
      </c>
      <c r="Y902" s="43">
        <f>API!AC902</f>
        <v>0</v>
      </c>
    </row>
    <row r="903" spans="1:25">
      <c r="A903" s="32" t="str">
        <f>IF([1]FINAL!A903=0,"",[1]FINAL!A903)</f>
        <v/>
      </c>
      <c r="B903" s="32" t="str">
        <f>IF([1]FINAL!B903=0,"",[1]FINAL!B903)</f>
        <v/>
      </c>
      <c r="C903" s="32" t="str">
        <f>IF([1]FINAL!C903=0,"",[1]FINAL!C903)</f>
        <v/>
      </c>
      <c r="D903" s="32" t="str">
        <f>IF([1]FINAL!D903=0,"",[1]FINAL!D903)</f>
        <v/>
      </c>
      <c r="E903" s="43">
        <f>[1]FINAL!M903</f>
        <v>0</v>
      </c>
      <c r="F903" s="44" t="str">
        <f>IFERROR(VLOOKUP($E903,Table2!$B$1:$C$21,MATCH("MP",Table2!$B$1:$C$1,0),0),"")</f>
        <v/>
      </c>
      <c r="G903" s="33">
        <f>IFERROR(VLOOKUP(A903,PlayingTime!$B$1:$Z$999,MATCH("Min",PlayingTime!$B$2:$Z$2,0),0),0)</f>
        <v>0</v>
      </c>
      <c r="H903" s="33">
        <f>IFERROR(VLOOKUP(B903,PlayingTime!$B$1:$Z$999,MATCH("Min",PlayingTime!$B$2:$Z$2,0),0),0)</f>
        <v>0</v>
      </c>
      <c r="I903" s="33">
        <f>IFERROR(VLOOKUP(C903,PlayingTime!$B$1:$Z$999,MATCH("Min",PlayingTime!$B$2:$Z$2,0),0),0)</f>
        <v>0</v>
      </c>
      <c r="J903" s="33">
        <f>IFERROR(VLOOKUP(D903,PlayingTime!$B$1:$Z$999,MATCH("Min",PlayingTime!$B$2:$Z$2,0),0),0)</f>
        <v>0</v>
      </c>
      <c r="K903" s="38">
        <f t="shared" si="56"/>
        <v>0</v>
      </c>
      <c r="L903" s="32">
        <f>IFERROR(VLOOKUP(A903,PlayerStats!$B$1:$Z$999,MATCH("xG",PlayerStats!$B$2:$Z$2,0),0),0)</f>
        <v>0</v>
      </c>
      <c r="M903" s="32">
        <f>IFERROR(VLOOKUP(B903,PlayerStats!$B$1:$Z$999,MATCH("xG",PlayerStats!$B$2:$Z$2,0),0),0)</f>
        <v>0</v>
      </c>
      <c r="N903" s="32">
        <f>IFERROR(VLOOKUP(C903,PlayerStats!$B$1:$Z$999,MATCH("xG",PlayerStats!$B$2:$Z$2,0),0),0)</f>
        <v>0</v>
      </c>
      <c r="O903" s="32">
        <f>IFERROR(VLOOKUP(D903,PlayerStats!$B$1:$Z$999,MATCH("xG",PlayerStats!$B$2:$Z$2,0),0),0)</f>
        <v>0</v>
      </c>
      <c r="P903" s="40">
        <f t="shared" si="57"/>
        <v>0</v>
      </c>
      <c r="Q903" s="32">
        <f>IFERROR(VLOOKUP(A903,PlayerStats!$B$1:$Z$999,MATCH("xAG",PlayerStats!$B$2:$Z$2,0),0),0)</f>
        <v>0</v>
      </c>
      <c r="R903" s="32">
        <f>IFERROR(VLOOKUP(B903,PlayerStats!$B$1:$Z$999,MATCH("xAG",PlayerStats!$B$2:$Z$2,0),0),0)</f>
        <v>0</v>
      </c>
      <c r="S903" s="32">
        <f>IFERROR(VLOOKUP(C903,PlayerStats!$B$1:$Z$999,MATCH("xAG",PlayerStats!$B$2:$Z$2,0),0),0)</f>
        <v>0</v>
      </c>
      <c r="T903" s="32">
        <f>IFERROR(VLOOKUP(D903,PlayerStats!$B$1:$Z$999,MATCH("xAG",PlayerStats!$B$2:$Z$2,0),0),0)</f>
        <v>0</v>
      </c>
      <c r="U903" s="40">
        <f t="shared" si="58"/>
        <v>0</v>
      </c>
      <c r="V903" s="42" t="str">
        <f t="shared" si="59"/>
        <v/>
      </c>
      <c r="X903" s="43" t="str">
        <f>API!M903&amp;" "&amp;API!V903</f>
        <v xml:space="preserve"> </v>
      </c>
      <c r="Y903" s="43">
        <f>API!AC903</f>
        <v>0</v>
      </c>
    </row>
    <row r="904" spans="1:25">
      <c r="A904" s="32" t="str">
        <f>IF([1]FINAL!A904=0,"",[1]FINAL!A904)</f>
        <v/>
      </c>
      <c r="B904" s="32" t="str">
        <f>IF([1]FINAL!B904=0,"",[1]FINAL!B904)</f>
        <v/>
      </c>
      <c r="C904" s="32" t="str">
        <f>IF([1]FINAL!C904=0,"",[1]FINAL!C904)</f>
        <v/>
      </c>
      <c r="D904" s="32" t="str">
        <f>IF([1]FINAL!D904=0,"",[1]FINAL!D904)</f>
        <v/>
      </c>
      <c r="E904" s="43">
        <f>[1]FINAL!M904</f>
        <v>0</v>
      </c>
      <c r="F904" s="44" t="str">
        <f>IFERROR(VLOOKUP($E904,Table2!$B$1:$C$21,MATCH("MP",Table2!$B$1:$C$1,0),0),"")</f>
        <v/>
      </c>
      <c r="G904" s="33">
        <f>IFERROR(VLOOKUP(A904,PlayingTime!$B$1:$Z$999,MATCH("Min",PlayingTime!$B$2:$Z$2,0),0),0)</f>
        <v>0</v>
      </c>
      <c r="H904" s="33">
        <f>IFERROR(VLOOKUP(B904,PlayingTime!$B$1:$Z$999,MATCH("Min",PlayingTime!$B$2:$Z$2,0),0),0)</f>
        <v>0</v>
      </c>
      <c r="I904" s="33">
        <f>IFERROR(VLOOKUP(C904,PlayingTime!$B$1:$Z$999,MATCH("Min",PlayingTime!$B$2:$Z$2,0),0),0)</f>
        <v>0</v>
      </c>
      <c r="J904" s="33">
        <f>IFERROR(VLOOKUP(D904,PlayingTime!$B$1:$Z$999,MATCH("Min",PlayingTime!$B$2:$Z$2,0),0),0)</f>
        <v>0</v>
      </c>
      <c r="K904" s="38">
        <f t="shared" si="56"/>
        <v>0</v>
      </c>
      <c r="L904" s="32">
        <f>IFERROR(VLOOKUP(A904,PlayerStats!$B$1:$Z$999,MATCH("xG",PlayerStats!$B$2:$Z$2,0),0),0)</f>
        <v>0</v>
      </c>
      <c r="M904" s="32">
        <f>IFERROR(VLOOKUP(B904,PlayerStats!$B$1:$Z$999,MATCH("xG",PlayerStats!$B$2:$Z$2,0),0),0)</f>
        <v>0</v>
      </c>
      <c r="N904" s="32">
        <f>IFERROR(VLOOKUP(C904,PlayerStats!$B$1:$Z$999,MATCH("xG",PlayerStats!$B$2:$Z$2,0),0),0)</f>
        <v>0</v>
      </c>
      <c r="O904" s="32">
        <f>IFERROR(VLOOKUP(D904,PlayerStats!$B$1:$Z$999,MATCH("xG",PlayerStats!$B$2:$Z$2,0),0),0)</f>
        <v>0</v>
      </c>
      <c r="P904" s="40">
        <f t="shared" si="57"/>
        <v>0</v>
      </c>
      <c r="Q904" s="32">
        <f>IFERROR(VLOOKUP(A904,PlayerStats!$B$1:$Z$999,MATCH("xAG",PlayerStats!$B$2:$Z$2,0),0),0)</f>
        <v>0</v>
      </c>
      <c r="R904" s="32">
        <f>IFERROR(VLOOKUP(B904,PlayerStats!$B$1:$Z$999,MATCH("xAG",PlayerStats!$B$2:$Z$2,0),0),0)</f>
        <v>0</v>
      </c>
      <c r="S904" s="32">
        <f>IFERROR(VLOOKUP(C904,PlayerStats!$B$1:$Z$999,MATCH("xAG",PlayerStats!$B$2:$Z$2,0),0),0)</f>
        <v>0</v>
      </c>
      <c r="T904" s="32">
        <f>IFERROR(VLOOKUP(D904,PlayerStats!$B$1:$Z$999,MATCH("xAG",PlayerStats!$B$2:$Z$2,0),0),0)</f>
        <v>0</v>
      </c>
      <c r="U904" s="40">
        <f t="shared" si="58"/>
        <v>0</v>
      </c>
      <c r="V904" s="42" t="str">
        <f t="shared" si="59"/>
        <v/>
      </c>
      <c r="X904" s="43" t="str">
        <f>API!M904&amp;" "&amp;API!V904</f>
        <v xml:space="preserve"> </v>
      </c>
      <c r="Y904" s="43">
        <f>API!AC904</f>
        <v>0</v>
      </c>
    </row>
    <row r="905" spans="1:25">
      <c r="A905" s="32" t="str">
        <f>IF([1]FINAL!A905=0,"",[1]FINAL!A905)</f>
        <v/>
      </c>
      <c r="B905" s="32" t="str">
        <f>IF([1]FINAL!B905=0,"",[1]FINAL!B905)</f>
        <v/>
      </c>
      <c r="C905" s="32" t="str">
        <f>IF([1]FINAL!C905=0,"",[1]FINAL!C905)</f>
        <v/>
      </c>
      <c r="D905" s="32" t="str">
        <f>IF([1]FINAL!D905=0,"",[1]FINAL!D905)</f>
        <v/>
      </c>
      <c r="E905" s="43">
        <f>[1]FINAL!M905</f>
        <v>0</v>
      </c>
      <c r="F905" s="44" t="str">
        <f>IFERROR(VLOOKUP($E905,Table2!$B$1:$C$21,MATCH("MP",Table2!$B$1:$C$1,0),0),"")</f>
        <v/>
      </c>
      <c r="G905" s="33">
        <f>IFERROR(VLOOKUP(A905,PlayingTime!$B$1:$Z$999,MATCH("Min",PlayingTime!$B$2:$Z$2,0),0),0)</f>
        <v>0</v>
      </c>
      <c r="H905" s="33">
        <f>IFERROR(VLOOKUP(B905,PlayingTime!$B$1:$Z$999,MATCH("Min",PlayingTime!$B$2:$Z$2,0),0),0)</f>
        <v>0</v>
      </c>
      <c r="I905" s="33">
        <f>IFERROR(VLOOKUP(C905,PlayingTime!$B$1:$Z$999,MATCH("Min",PlayingTime!$B$2:$Z$2,0),0),0)</f>
        <v>0</v>
      </c>
      <c r="J905" s="33">
        <f>IFERROR(VLOOKUP(D905,PlayingTime!$B$1:$Z$999,MATCH("Min",PlayingTime!$B$2:$Z$2,0),0),0)</f>
        <v>0</v>
      </c>
      <c r="K905" s="38">
        <f t="shared" si="56"/>
        <v>0</v>
      </c>
      <c r="L905" s="32">
        <f>IFERROR(VLOOKUP(A905,PlayerStats!$B$1:$Z$999,MATCH("xG",PlayerStats!$B$2:$Z$2,0),0),0)</f>
        <v>0</v>
      </c>
      <c r="M905" s="32">
        <f>IFERROR(VLOOKUP(B905,PlayerStats!$B$1:$Z$999,MATCH("xG",PlayerStats!$B$2:$Z$2,0),0),0)</f>
        <v>0</v>
      </c>
      <c r="N905" s="32">
        <f>IFERROR(VLOOKUP(C905,PlayerStats!$B$1:$Z$999,MATCH("xG",PlayerStats!$B$2:$Z$2,0),0),0)</f>
        <v>0</v>
      </c>
      <c r="O905" s="32">
        <f>IFERROR(VLOOKUP(D905,PlayerStats!$B$1:$Z$999,MATCH("xG",PlayerStats!$B$2:$Z$2,0),0),0)</f>
        <v>0</v>
      </c>
      <c r="P905" s="40">
        <f t="shared" si="57"/>
        <v>0</v>
      </c>
      <c r="Q905" s="32">
        <f>IFERROR(VLOOKUP(A905,PlayerStats!$B$1:$Z$999,MATCH("xAG",PlayerStats!$B$2:$Z$2,0),0),0)</f>
        <v>0</v>
      </c>
      <c r="R905" s="32">
        <f>IFERROR(VLOOKUP(B905,PlayerStats!$B$1:$Z$999,MATCH("xAG",PlayerStats!$B$2:$Z$2,0),0),0)</f>
        <v>0</v>
      </c>
      <c r="S905" s="32">
        <f>IFERROR(VLOOKUP(C905,PlayerStats!$B$1:$Z$999,MATCH("xAG",PlayerStats!$B$2:$Z$2,0),0),0)</f>
        <v>0</v>
      </c>
      <c r="T905" s="32">
        <f>IFERROR(VLOOKUP(D905,PlayerStats!$B$1:$Z$999,MATCH("xAG",PlayerStats!$B$2:$Z$2,0),0),0)</f>
        <v>0</v>
      </c>
      <c r="U905" s="40">
        <f t="shared" si="58"/>
        <v>0</v>
      </c>
      <c r="V905" s="42" t="str">
        <f t="shared" si="59"/>
        <v/>
      </c>
      <c r="X905" s="43" t="str">
        <f>API!M905&amp;" "&amp;API!V905</f>
        <v xml:space="preserve"> </v>
      </c>
      <c r="Y905" s="43">
        <f>API!AC905</f>
        <v>0</v>
      </c>
    </row>
    <row r="906" spans="1:25">
      <c r="A906" s="32" t="str">
        <f>IF([1]FINAL!A906=0,"",[1]FINAL!A906)</f>
        <v/>
      </c>
      <c r="B906" s="32" t="str">
        <f>IF([1]FINAL!B906=0,"",[1]FINAL!B906)</f>
        <v/>
      </c>
      <c r="C906" s="32" t="str">
        <f>IF([1]FINAL!C906=0,"",[1]FINAL!C906)</f>
        <v/>
      </c>
      <c r="D906" s="32" t="str">
        <f>IF([1]FINAL!D906=0,"",[1]FINAL!D906)</f>
        <v/>
      </c>
      <c r="E906" s="43">
        <f>[1]FINAL!M906</f>
        <v>0</v>
      </c>
      <c r="F906" s="44" t="str">
        <f>IFERROR(VLOOKUP($E906,Table2!$B$1:$C$21,MATCH("MP",Table2!$B$1:$C$1,0),0),"")</f>
        <v/>
      </c>
      <c r="G906" s="33">
        <f>IFERROR(VLOOKUP(A906,PlayingTime!$B$1:$Z$999,MATCH("Min",PlayingTime!$B$2:$Z$2,0),0),0)</f>
        <v>0</v>
      </c>
      <c r="H906" s="33">
        <f>IFERROR(VLOOKUP(B906,PlayingTime!$B$1:$Z$999,MATCH("Min",PlayingTime!$B$2:$Z$2,0),0),0)</f>
        <v>0</v>
      </c>
      <c r="I906" s="33">
        <f>IFERROR(VLOOKUP(C906,PlayingTime!$B$1:$Z$999,MATCH("Min",PlayingTime!$B$2:$Z$2,0),0),0)</f>
        <v>0</v>
      </c>
      <c r="J906" s="33">
        <f>IFERROR(VLOOKUP(D906,PlayingTime!$B$1:$Z$999,MATCH("Min",PlayingTime!$B$2:$Z$2,0),0),0)</f>
        <v>0</v>
      </c>
      <c r="K906" s="38">
        <f t="shared" si="56"/>
        <v>0</v>
      </c>
      <c r="L906" s="32">
        <f>IFERROR(VLOOKUP(A906,PlayerStats!$B$1:$Z$999,MATCH("xG",PlayerStats!$B$2:$Z$2,0),0),0)</f>
        <v>0</v>
      </c>
      <c r="M906" s="32">
        <f>IFERROR(VLOOKUP(B906,PlayerStats!$B$1:$Z$999,MATCH("xG",PlayerStats!$B$2:$Z$2,0),0),0)</f>
        <v>0</v>
      </c>
      <c r="N906" s="32">
        <f>IFERROR(VLOOKUP(C906,PlayerStats!$B$1:$Z$999,MATCH("xG",PlayerStats!$B$2:$Z$2,0),0),0)</f>
        <v>0</v>
      </c>
      <c r="O906" s="32">
        <f>IFERROR(VLOOKUP(D906,PlayerStats!$B$1:$Z$999,MATCH("xG",PlayerStats!$B$2:$Z$2,0),0),0)</f>
        <v>0</v>
      </c>
      <c r="P906" s="40">
        <f t="shared" si="57"/>
        <v>0</v>
      </c>
      <c r="Q906" s="32">
        <f>IFERROR(VLOOKUP(A906,PlayerStats!$B$1:$Z$999,MATCH("xAG",PlayerStats!$B$2:$Z$2,0),0),0)</f>
        <v>0</v>
      </c>
      <c r="R906" s="32">
        <f>IFERROR(VLOOKUP(B906,PlayerStats!$B$1:$Z$999,MATCH("xAG",PlayerStats!$B$2:$Z$2,0),0),0)</f>
        <v>0</v>
      </c>
      <c r="S906" s="32">
        <f>IFERROR(VLOOKUP(C906,PlayerStats!$B$1:$Z$999,MATCH("xAG",PlayerStats!$B$2:$Z$2,0),0),0)</f>
        <v>0</v>
      </c>
      <c r="T906" s="32">
        <f>IFERROR(VLOOKUP(D906,PlayerStats!$B$1:$Z$999,MATCH("xAG",PlayerStats!$B$2:$Z$2,0),0),0)</f>
        <v>0</v>
      </c>
      <c r="U906" s="40">
        <f t="shared" si="58"/>
        <v>0</v>
      </c>
      <c r="V906" s="42" t="str">
        <f t="shared" si="59"/>
        <v/>
      </c>
      <c r="X906" s="43" t="str">
        <f>API!M906&amp;" "&amp;API!V906</f>
        <v xml:space="preserve"> </v>
      </c>
      <c r="Y906" s="43">
        <f>API!AC906</f>
        <v>0</v>
      </c>
    </row>
    <row r="907" spans="1:25">
      <c r="A907" s="32" t="str">
        <f>IF([1]FINAL!A907=0,"",[1]FINAL!A907)</f>
        <v/>
      </c>
      <c r="B907" s="32" t="str">
        <f>IF([1]FINAL!B907=0,"",[1]FINAL!B907)</f>
        <v/>
      </c>
      <c r="C907" s="32" t="str">
        <f>IF([1]FINAL!C907=0,"",[1]FINAL!C907)</f>
        <v/>
      </c>
      <c r="D907" s="32" t="str">
        <f>IF([1]FINAL!D907=0,"",[1]FINAL!D907)</f>
        <v/>
      </c>
      <c r="E907" s="43">
        <f>[1]FINAL!M907</f>
        <v>0</v>
      </c>
      <c r="F907" s="44" t="str">
        <f>IFERROR(VLOOKUP($E907,Table2!$B$1:$C$21,MATCH("MP",Table2!$B$1:$C$1,0),0),"")</f>
        <v/>
      </c>
      <c r="G907" s="33">
        <f>IFERROR(VLOOKUP(A907,PlayingTime!$B$1:$Z$999,MATCH("Min",PlayingTime!$B$2:$Z$2,0),0),0)</f>
        <v>0</v>
      </c>
      <c r="H907" s="33">
        <f>IFERROR(VLOOKUP(B907,PlayingTime!$B$1:$Z$999,MATCH("Min",PlayingTime!$B$2:$Z$2,0),0),0)</f>
        <v>0</v>
      </c>
      <c r="I907" s="33">
        <f>IFERROR(VLOOKUP(C907,PlayingTime!$B$1:$Z$999,MATCH("Min",PlayingTime!$B$2:$Z$2,0),0),0)</f>
        <v>0</v>
      </c>
      <c r="J907" s="33">
        <f>IFERROR(VLOOKUP(D907,PlayingTime!$B$1:$Z$999,MATCH("Min",PlayingTime!$B$2:$Z$2,0),0),0)</f>
        <v>0</v>
      </c>
      <c r="K907" s="38">
        <f t="shared" si="56"/>
        <v>0</v>
      </c>
      <c r="L907" s="32">
        <f>IFERROR(VLOOKUP(A907,PlayerStats!$B$1:$Z$999,MATCH("xG",PlayerStats!$B$2:$Z$2,0),0),0)</f>
        <v>0</v>
      </c>
      <c r="M907" s="32">
        <f>IFERROR(VLOOKUP(B907,PlayerStats!$B$1:$Z$999,MATCH("xG",PlayerStats!$B$2:$Z$2,0),0),0)</f>
        <v>0</v>
      </c>
      <c r="N907" s="32">
        <f>IFERROR(VLOOKUP(C907,PlayerStats!$B$1:$Z$999,MATCH("xG",PlayerStats!$B$2:$Z$2,0),0),0)</f>
        <v>0</v>
      </c>
      <c r="O907" s="32">
        <f>IFERROR(VLOOKUP(D907,PlayerStats!$B$1:$Z$999,MATCH("xG",PlayerStats!$B$2:$Z$2,0),0),0)</f>
        <v>0</v>
      </c>
      <c r="P907" s="40">
        <f t="shared" si="57"/>
        <v>0</v>
      </c>
      <c r="Q907" s="32">
        <f>IFERROR(VLOOKUP(A907,PlayerStats!$B$1:$Z$999,MATCH("xAG",PlayerStats!$B$2:$Z$2,0),0),0)</f>
        <v>0</v>
      </c>
      <c r="R907" s="32">
        <f>IFERROR(VLOOKUP(B907,PlayerStats!$B$1:$Z$999,MATCH("xAG",PlayerStats!$B$2:$Z$2,0),0),0)</f>
        <v>0</v>
      </c>
      <c r="S907" s="32">
        <f>IFERROR(VLOOKUP(C907,PlayerStats!$B$1:$Z$999,MATCH("xAG",PlayerStats!$B$2:$Z$2,0),0),0)</f>
        <v>0</v>
      </c>
      <c r="T907" s="32">
        <f>IFERROR(VLOOKUP(D907,PlayerStats!$B$1:$Z$999,MATCH("xAG",PlayerStats!$B$2:$Z$2,0),0),0)</f>
        <v>0</v>
      </c>
      <c r="U907" s="40">
        <f t="shared" si="58"/>
        <v>0</v>
      </c>
      <c r="V907" s="42" t="str">
        <f t="shared" si="59"/>
        <v/>
      </c>
      <c r="X907" s="43" t="str">
        <f>API!M907&amp;" "&amp;API!V907</f>
        <v xml:space="preserve"> </v>
      </c>
      <c r="Y907" s="43">
        <f>API!AC907</f>
        <v>0</v>
      </c>
    </row>
    <row r="908" spans="1:25">
      <c r="A908" s="32" t="str">
        <f>IF([1]FINAL!A908=0,"",[1]FINAL!A908)</f>
        <v/>
      </c>
      <c r="B908" s="32" t="str">
        <f>IF([1]FINAL!B908=0,"",[1]FINAL!B908)</f>
        <v/>
      </c>
      <c r="C908" s="32" t="str">
        <f>IF([1]FINAL!C908=0,"",[1]FINAL!C908)</f>
        <v/>
      </c>
      <c r="D908" s="32" t="str">
        <f>IF([1]FINAL!D908=0,"",[1]FINAL!D908)</f>
        <v/>
      </c>
      <c r="E908" s="43">
        <f>[1]FINAL!M908</f>
        <v>0</v>
      </c>
      <c r="F908" s="44" t="str">
        <f>IFERROR(VLOOKUP($E908,Table2!$B$1:$C$21,MATCH("MP",Table2!$B$1:$C$1,0),0),"")</f>
        <v/>
      </c>
      <c r="G908" s="33">
        <f>IFERROR(VLOOKUP(A908,PlayingTime!$B$1:$Z$999,MATCH("Min",PlayingTime!$B$2:$Z$2,0),0),0)</f>
        <v>0</v>
      </c>
      <c r="H908" s="33">
        <f>IFERROR(VLOOKUP(B908,PlayingTime!$B$1:$Z$999,MATCH("Min",PlayingTime!$B$2:$Z$2,0),0),0)</f>
        <v>0</v>
      </c>
      <c r="I908" s="33">
        <f>IFERROR(VLOOKUP(C908,PlayingTime!$B$1:$Z$999,MATCH("Min",PlayingTime!$B$2:$Z$2,0),0),0)</f>
        <v>0</v>
      </c>
      <c r="J908" s="33">
        <f>IFERROR(VLOOKUP(D908,PlayingTime!$B$1:$Z$999,MATCH("Min",PlayingTime!$B$2:$Z$2,0),0),0)</f>
        <v>0</v>
      </c>
      <c r="K908" s="38">
        <f t="shared" si="56"/>
        <v>0</v>
      </c>
      <c r="L908" s="32">
        <f>IFERROR(VLOOKUP(A908,PlayerStats!$B$1:$Z$999,MATCH("xG",PlayerStats!$B$2:$Z$2,0),0),0)</f>
        <v>0</v>
      </c>
      <c r="M908" s="32">
        <f>IFERROR(VLOOKUP(B908,PlayerStats!$B$1:$Z$999,MATCH("xG",PlayerStats!$B$2:$Z$2,0),0),0)</f>
        <v>0</v>
      </c>
      <c r="N908" s="32">
        <f>IFERROR(VLOOKUP(C908,PlayerStats!$B$1:$Z$999,MATCH("xG",PlayerStats!$B$2:$Z$2,0),0),0)</f>
        <v>0</v>
      </c>
      <c r="O908" s="32">
        <f>IFERROR(VLOOKUP(D908,PlayerStats!$B$1:$Z$999,MATCH("xG",PlayerStats!$B$2:$Z$2,0),0),0)</f>
        <v>0</v>
      </c>
      <c r="P908" s="40">
        <f t="shared" si="57"/>
        <v>0</v>
      </c>
      <c r="Q908" s="32">
        <f>IFERROR(VLOOKUP(A908,PlayerStats!$B$1:$Z$999,MATCH("xAG",PlayerStats!$B$2:$Z$2,0),0),0)</f>
        <v>0</v>
      </c>
      <c r="R908" s="32">
        <f>IFERROR(VLOOKUP(B908,PlayerStats!$B$1:$Z$999,MATCH("xAG",PlayerStats!$B$2:$Z$2,0),0),0)</f>
        <v>0</v>
      </c>
      <c r="S908" s="32">
        <f>IFERROR(VLOOKUP(C908,PlayerStats!$B$1:$Z$999,MATCH("xAG",PlayerStats!$B$2:$Z$2,0),0),0)</f>
        <v>0</v>
      </c>
      <c r="T908" s="32">
        <f>IFERROR(VLOOKUP(D908,PlayerStats!$B$1:$Z$999,MATCH("xAG",PlayerStats!$B$2:$Z$2,0),0),0)</f>
        <v>0</v>
      </c>
      <c r="U908" s="40">
        <f t="shared" si="58"/>
        <v>0</v>
      </c>
      <c r="V908" s="42" t="str">
        <f t="shared" si="59"/>
        <v/>
      </c>
      <c r="X908" s="43" t="str">
        <f>API!M908&amp;" "&amp;API!V908</f>
        <v xml:space="preserve"> </v>
      </c>
      <c r="Y908" s="43">
        <f>API!AC908</f>
        <v>0</v>
      </c>
    </row>
    <row r="909" spans="1:25">
      <c r="A909" s="32" t="str">
        <f>IF([1]FINAL!A909=0,"",[1]FINAL!A909)</f>
        <v/>
      </c>
      <c r="B909" s="32" t="str">
        <f>IF([1]FINAL!B909=0,"",[1]FINAL!B909)</f>
        <v/>
      </c>
      <c r="C909" s="32" t="str">
        <f>IF([1]FINAL!C909=0,"",[1]FINAL!C909)</f>
        <v/>
      </c>
      <c r="D909" s="32" t="str">
        <f>IF([1]FINAL!D909=0,"",[1]FINAL!D909)</f>
        <v/>
      </c>
      <c r="E909" s="43">
        <f>[1]FINAL!M909</f>
        <v>0</v>
      </c>
      <c r="F909" s="44" t="str">
        <f>IFERROR(VLOOKUP($E909,Table2!$B$1:$C$21,MATCH("MP",Table2!$B$1:$C$1,0),0),"")</f>
        <v/>
      </c>
      <c r="G909" s="33">
        <f>IFERROR(VLOOKUP(A909,PlayingTime!$B$1:$Z$999,MATCH("Min",PlayingTime!$B$2:$Z$2,0),0),0)</f>
        <v>0</v>
      </c>
      <c r="H909" s="33">
        <f>IFERROR(VLOOKUP(B909,PlayingTime!$B$1:$Z$999,MATCH("Min",PlayingTime!$B$2:$Z$2,0),0),0)</f>
        <v>0</v>
      </c>
      <c r="I909" s="33">
        <f>IFERROR(VLOOKUP(C909,PlayingTime!$B$1:$Z$999,MATCH("Min",PlayingTime!$B$2:$Z$2,0),0),0)</f>
        <v>0</v>
      </c>
      <c r="J909" s="33">
        <f>IFERROR(VLOOKUP(D909,PlayingTime!$B$1:$Z$999,MATCH("Min",PlayingTime!$B$2:$Z$2,0),0),0)</f>
        <v>0</v>
      </c>
      <c r="K909" s="38">
        <f t="shared" si="56"/>
        <v>0</v>
      </c>
      <c r="L909" s="32">
        <f>IFERROR(VLOOKUP(A909,PlayerStats!$B$1:$Z$999,MATCH("xG",PlayerStats!$B$2:$Z$2,0),0),0)</f>
        <v>0</v>
      </c>
      <c r="M909" s="32">
        <f>IFERROR(VLOOKUP(B909,PlayerStats!$B$1:$Z$999,MATCH("xG",PlayerStats!$B$2:$Z$2,0),0),0)</f>
        <v>0</v>
      </c>
      <c r="N909" s="32">
        <f>IFERROR(VLOOKUP(C909,PlayerStats!$B$1:$Z$999,MATCH("xG",PlayerStats!$B$2:$Z$2,0),0),0)</f>
        <v>0</v>
      </c>
      <c r="O909" s="32">
        <f>IFERROR(VLOOKUP(D909,PlayerStats!$B$1:$Z$999,MATCH("xG",PlayerStats!$B$2:$Z$2,0),0),0)</f>
        <v>0</v>
      </c>
      <c r="P909" s="40">
        <f t="shared" si="57"/>
        <v>0</v>
      </c>
      <c r="Q909" s="32">
        <f>IFERROR(VLOOKUP(A909,PlayerStats!$B$1:$Z$999,MATCH("xAG",PlayerStats!$B$2:$Z$2,0),0),0)</f>
        <v>0</v>
      </c>
      <c r="R909" s="32">
        <f>IFERROR(VLOOKUP(B909,PlayerStats!$B$1:$Z$999,MATCH("xAG",PlayerStats!$B$2:$Z$2,0),0),0)</f>
        <v>0</v>
      </c>
      <c r="S909" s="32">
        <f>IFERROR(VLOOKUP(C909,PlayerStats!$B$1:$Z$999,MATCH("xAG",PlayerStats!$B$2:$Z$2,0),0),0)</f>
        <v>0</v>
      </c>
      <c r="T909" s="32">
        <f>IFERROR(VLOOKUP(D909,PlayerStats!$B$1:$Z$999,MATCH("xAG",PlayerStats!$B$2:$Z$2,0),0),0)</f>
        <v>0</v>
      </c>
      <c r="U909" s="40">
        <f t="shared" si="58"/>
        <v>0</v>
      </c>
      <c r="V909" s="42" t="str">
        <f t="shared" si="59"/>
        <v/>
      </c>
      <c r="X909" s="43" t="str">
        <f>API!M909&amp;" "&amp;API!V909</f>
        <v xml:space="preserve"> </v>
      </c>
      <c r="Y909" s="43">
        <f>API!AC909</f>
        <v>0</v>
      </c>
    </row>
    <row r="910" spans="1:25">
      <c r="A910" s="32" t="str">
        <f>IF([1]FINAL!A910=0,"",[1]FINAL!A910)</f>
        <v/>
      </c>
      <c r="B910" s="32" t="str">
        <f>IF([1]FINAL!B910=0,"",[1]FINAL!B910)</f>
        <v/>
      </c>
      <c r="C910" s="32" t="str">
        <f>IF([1]FINAL!C910=0,"",[1]FINAL!C910)</f>
        <v/>
      </c>
      <c r="D910" s="32" t="str">
        <f>IF([1]FINAL!D910=0,"",[1]FINAL!D910)</f>
        <v/>
      </c>
      <c r="E910" s="43">
        <f>[1]FINAL!M910</f>
        <v>0</v>
      </c>
      <c r="F910" s="44" t="str">
        <f>IFERROR(VLOOKUP($E910,Table2!$B$1:$C$21,MATCH("MP",Table2!$B$1:$C$1,0),0),"")</f>
        <v/>
      </c>
      <c r="G910" s="33">
        <f>IFERROR(VLOOKUP(A910,PlayingTime!$B$1:$Z$999,MATCH("Min",PlayingTime!$B$2:$Z$2,0),0),0)</f>
        <v>0</v>
      </c>
      <c r="H910" s="33">
        <f>IFERROR(VLOOKUP(B910,PlayingTime!$B$1:$Z$999,MATCH("Min",PlayingTime!$B$2:$Z$2,0),0),0)</f>
        <v>0</v>
      </c>
      <c r="I910" s="33">
        <f>IFERROR(VLOOKUP(C910,PlayingTime!$B$1:$Z$999,MATCH("Min",PlayingTime!$B$2:$Z$2,0),0),0)</f>
        <v>0</v>
      </c>
      <c r="J910" s="33">
        <f>IFERROR(VLOOKUP(D910,PlayingTime!$B$1:$Z$999,MATCH("Min",PlayingTime!$B$2:$Z$2,0),0),0)</f>
        <v>0</v>
      </c>
      <c r="K910" s="38">
        <f t="shared" si="56"/>
        <v>0</v>
      </c>
      <c r="L910" s="32">
        <f>IFERROR(VLOOKUP(A910,PlayerStats!$B$1:$Z$999,MATCH("xG",PlayerStats!$B$2:$Z$2,0),0),0)</f>
        <v>0</v>
      </c>
      <c r="M910" s="32">
        <f>IFERROR(VLOOKUP(B910,PlayerStats!$B$1:$Z$999,MATCH("xG",PlayerStats!$B$2:$Z$2,0),0),0)</f>
        <v>0</v>
      </c>
      <c r="N910" s="32">
        <f>IFERROR(VLOOKUP(C910,PlayerStats!$B$1:$Z$999,MATCH("xG",PlayerStats!$B$2:$Z$2,0),0),0)</f>
        <v>0</v>
      </c>
      <c r="O910" s="32">
        <f>IFERROR(VLOOKUP(D910,PlayerStats!$B$1:$Z$999,MATCH("xG",PlayerStats!$B$2:$Z$2,0),0),0)</f>
        <v>0</v>
      </c>
      <c r="P910" s="40">
        <f t="shared" si="57"/>
        <v>0</v>
      </c>
      <c r="Q910" s="32">
        <f>IFERROR(VLOOKUP(A910,PlayerStats!$B$1:$Z$999,MATCH("xAG",PlayerStats!$B$2:$Z$2,0),0),0)</f>
        <v>0</v>
      </c>
      <c r="R910" s="32">
        <f>IFERROR(VLOOKUP(B910,PlayerStats!$B$1:$Z$999,MATCH("xAG",PlayerStats!$B$2:$Z$2,0),0),0)</f>
        <v>0</v>
      </c>
      <c r="S910" s="32">
        <f>IFERROR(VLOOKUP(C910,PlayerStats!$B$1:$Z$999,MATCH("xAG",PlayerStats!$B$2:$Z$2,0),0),0)</f>
        <v>0</v>
      </c>
      <c r="T910" s="32">
        <f>IFERROR(VLOOKUP(D910,PlayerStats!$B$1:$Z$999,MATCH("xAG",PlayerStats!$B$2:$Z$2,0),0),0)</f>
        <v>0</v>
      </c>
      <c r="U910" s="40">
        <f t="shared" si="58"/>
        <v>0</v>
      </c>
      <c r="V910" s="42" t="str">
        <f t="shared" si="59"/>
        <v/>
      </c>
      <c r="X910" s="43" t="str">
        <f>API!M910&amp;" "&amp;API!V910</f>
        <v xml:space="preserve"> </v>
      </c>
      <c r="Y910" s="43">
        <f>API!AC910</f>
        <v>0</v>
      </c>
    </row>
    <row r="911" spans="1:25">
      <c r="A911" s="32" t="str">
        <f>IF([1]FINAL!A911=0,"",[1]FINAL!A911)</f>
        <v/>
      </c>
      <c r="B911" s="32" t="str">
        <f>IF([1]FINAL!B911=0,"",[1]FINAL!B911)</f>
        <v/>
      </c>
      <c r="C911" s="32" t="str">
        <f>IF([1]FINAL!C911=0,"",[1]FINAL!C911)</f>
        <v/>
      </c>
      <c r="D911" s="32" t="str">
        <f>IF([1]FINAL!D911=0,"",[1]FINAL!D911)</f>
        <v/>
      </c>
      <c r="E911" s="43">
        <f>[1]FINAL!M911</f>
        <v>0</v>
      </c>
      <c r="F911" s="44" t="str">
        <f>IFERROR(VLOOKUP($E911,Table2!$B$1:$C$21,MATCH("MP",Table2!$B$1:$C$1,0),0),"")</f>
        <v/>
      </c>
      <c r="G911" s="33">
        <f>IFERROR(VLOOKUP(A911,PlayingTime!$B$1:$Z$999,MATCH("Min",PlayingTime!$B$2:$Z$2,0),0),0)</f>
        <v>0</v>
      </c>
      <c r="H911" s="33">
        <f>IFERROR(VLOOKUP(B911,PlayingTime!$B$1:$Z$999,MATCH("Min",PlayingTime!$B$2:$Z$2,0),0),0)</f>
        <v>0</v>
      </c>
      <c r="I911" s="33">
        <f>IFERROR(VLOOKUP(C911,PlayingTime!$B$1:$Z$999,MATCH("Min",PlayingTime!$B$2:$Z$2,0),0),0)</f>
        <v>0</v>
      </c>
      <c r="J911" s="33">
        <f>IFERROR(VLOOKUP(D911,PlayingTime!$B$1:$Z$999,MATCH("Min",PlayingTime!$B$2:$Z$2,0),0),0)</f>
        <v>0</v>
      </c>
      <c r="K911" s="38">
        <f t="shared" si="56"/>
        <v>0</v>
      </c>
      <c r="L911" s="32">
        <f>IFERROR(VLOOKUP(A911,PlayerStats!$B$1:$Z$999,MATCH("xG",PlayerStats!$B$2:$Z$2,0),0),0)</f>
        <v>0</v>
      </c>
      <c r="M911" s="32">
        <f>IFERROR(VLOOKUP(B911,PlayerStats!$B$1:$Z$999,MATCH("xG",PlayerStats!$B$2:$Z$2,0),0),0)</f>
        <v>0</v>
      </c>
      <c r="N911" s="32">
        <f>IFERROR(VLOOKUP(C911,PlayerStats!$B$1:$Z$999,MATCH("xG",PlayerStats!$B$2:$Z$2,0),0),0)</f>
        <v>0</v>
      </c>
      <c r="O911" s="32">
        <f>IFERROR(VLOOKUP(D911,PlayerStats!$B$1:$Z$999,MATCH("xG",PlayerStats!$B$2:$Z$2,0),0),0)</f>
        <v>0</v>
      </c>
      <c r="P911" s="40">
        <f t="shared" si="57"/>
        <v>0</v>
      </c>
      <c r="Q911" s="32">
        <f>IFERROR(VLOOKUP(A911,PlayerStats!$B$1:$Z$999,MATCH("xAG",PlayerStats!$B$2:$Z$2,0),0),0)</f>
        <v>0</v>
      </c>
      <c r="R911" s="32">
        <f>IFERROR(VLOOKUP(B911,PlayerStats!$B$1:$Z$999,MATCH("xAG",PlayerStats!$B$2:$Z$2,0),0),0)</f>
        <v>0</v>
      </c>
      <c r="S911" s="32">
        <f>IFERROR(VLOOKUP(C911,PlayerStats!$B$1:$Z$999,MATCH("xAG",PlayerStats!$B$2:$Z$2,0),0),0)</f>
        <v>0</v>
      </c>
      <c r="T911" s="32">
        <f>IFERROR(VLOOKUP(D911,PlayerStats!$B$1:$Z$999,MATCH("xAG",PlayerStats!$B$2:$Z$2,0),0),0)</f>
        <v>0</v>
      </c>
      <c r="U911" s="40">
        <f t="shared" si="58"/>
        <v>0</v>
      </c>
      <c r="V911" s="42" t="str">
        <f t="shared" si="59"/>
        <v/>
      </c>
      <c r="X911" s="43" t="str">
        <f>API!M911&amp;" "&amp;API!V911</f>
        <v xml:space="preserve"> </v>
      </c>
      <c r="Y911" s="43">
        <f>API!AC911</f>
        <v>0</v>
      </c>
    </row>
    <row r="912" spans="1:25">
      <c r="A912" s="32" t="str">
        <f>IF([1]FINAL!A912=0,"",[1]FINAL!A912)</f>
        <v/>
      </c>
      <c r="B912" s="32" t="str">
        <f>IF([1]FINAL!B912=0,"",[1]FINAL!B912)</f>
        <v/>
      </c>
      <c r="C912" s="32" t="str">
        <f>IF([1]FINAL!C912=0,"",[1]FINAL!C912)</f>
        <v/>
      </c>
      <c r="D912" s="32" t="str">
        <f>IF([1]FINAL!D912=0,"",[1]FINAL!D912)</f>
        <v/>
      </c>
      <c r="E912" s="43">
        <f>[1]FINAL!M912</f>
        <v>0</v>
      </c>
      <c r="F912" s="44" t="str">
        <f>IFERROR(VLOOKUP($E912,Table2!$B$1:$C$21,MATCH("MP",Table2!$B$1:$C$1,0),0),"")</f>
        <v/>
      </c>
      <c r="G912" s="33">
        <f>IFERROR(VLOOKUP(A912,PlayingTime!$B$1:$Z$999,MATCH("Min",PlayingTime!$B$2:$Z$2,0),0),0)</f>
        <v>0</v>
      </c>
      <c r="H912" s="33">
        <f>IFERROR(VLOOKUP(B912,PlayingTime!$B$1:$Z$999,MATCH("Min",PlayingTime!$B$2:$Z$2,0),0),0)</f>
        <v>0</v>
      </c>
      <c r="I912" s="33">
        <f>IFERROR(VLOOKUP(C912,PlayingTime!$B$1:$Z$999,MATCH("Min",PlayingTime!$B$2:$Z$2,0),0),0)</f>
        <v>0</v>
      </c>
      <c r="J912" s="33">
        <f>IFERROR(VLOOKUP(D912,PlayingTime!$B$1:$Z$999,MATCH("Min",PlayingTime!$B$2:$Z$2,0),0),0)</f>
        <v>0</v>
      </c>
      <c r="K912" s="38">
        <f t="shared" si="56"/>
        <v>0</v>
      </c>
      <c r="L912" s="32">
        <f>IFERROR(VLOOKUP(A912,PlayerStats!$B$1:$Z$999,MATCH("xG",PlayerStats!$B$2:$Z$2,0),0),0)</f>
        <v>0</v>
      </c>
      <c r="M912" s="32">
        <f>IFERROR(VLOOKUP(B912,PlayerStats!$B$1:$Z$999,MATCH("xG",PlayerStats!$B$2:$Z$2,0),0),0)</f>
        <v>0</v>
      </c>
      <c r="N912" s="32">
        <f>IFERROR(VLOOKUP(C912,PlayerStats!$B$1:$Z$999,MATCH("xG",PlayerStats!$B$2:$Z$2,0),0),0)</f>
        <v>0</v>
      </c>
      <c r="O912" s="32">
        <f>IFERROR(VLOOKUP(D912,PlayerStats!$B$1:$Z$999,MATCH("xG",PlayerStats!$B$2:$Z$2,0),0),0)</f>
        <v>0</v>
      </c>
      <c r="P912" s="40">
        <f t="shared" si="57"/>
        <v>0</v>
      </c>
      <c r="Q912" s="32">
        <f>IFERROR(VLOOKUP(A912,PlayerStats!$B$1:$Z$999,MATCH("xAG",PlayerStats!$B$2:$Z$2,0),0),0)</f>
        <v>0</v>
      </c>
      <c r="R912" s="32">
        <f>IFERROR(VLOOKUP(B912,PlayerStats!$B$1:$Z$999,MATCH("xAG",PlayerStats!$B$2:$Z$2,0),0),0)</f>
        <v>0</v>
      </c>
      <c r="S912" s="32">
        <f>IFERROR(VLOOKUP(C912,PlayerStats!$B$1:$Z$999,MATCH("xAG",PlayerStats!$B$2:$Z$2,0),0),0)</f>
        <v>0</v>
      </c>
      <c r="T912" s="32">
        <f>IFERROR(VLOOKUP(D912,PlayerStats!$B$1:$Z$999,MATCH("xAG",PlayerStats!$B$2:$Z$2,0),0),0)</f>
        <v>0</v>
      </c>
      <c r="U912" s="40">
        <f t="shared" si="58"/>
        <v>0</v>
      </c>
      <c r="V912" s="42" t="str">
        <f t="shared" si="59"/>
        <v/>
      </c>
      <c r="X912" s="43" t="str">
        <f>API!M912&amp;" "&amp;API!V912</f>
        <v xml:space="preserve"> </v>
      </c>
      <c r="Y912" s="43">
        <f>API!AC912</f>
        <v>0</v>
      </c>
    </row>
    <row r="913" spans="1:25">
      <c r="A913" s="32" t="str">
        <f>IF([1]FINAL!A913=0,"",[1]FINAL!A913)</f>
        <v/>
      </c>
      <c r="B913" s="32" t="str">
        <f>IF([1]FINAL!B913=0,"",[1]FINAL!B913)</f>
        <v/>
      </c>
      <c r="C913" s="32" t="str">
        <f>IF([1]FINAL!C913=0,"",[1]FINAL!C913)</f>
        <v/>
      </c>
      <c r="D913" s="32" t="str">
        <f>IF([1]FINAL!D913=0,"",[1]FINAL!D913)</f>
        <v/>
      </c>
      <c r="E913" s="43">
        <f>[1]FINAL!M913</f>
        <v>0</v>
      </c>
      <c r="F913" s="44" t="str">
        <f>IFERROR(VLOOKUP($E913,Table2!$B$1:$C$21,MATCH("MP",Table2!$B$1:$C$1,0),0),"")</f>
        <v/>
      </c>
      <c r="G913" s="33">
        <f>IFERROR(VLOOKUP(A913,PlayingTime!$B$1:$Z$999,MATCH("Min",PlayingTime!$B$2:$Z$2,0),0),0)</f>
        <v>0</v>
      </c>
      <c r="H913" s="33">
        <f>IFERROR(VLOOKUP(B913,PlayingTime!$B$1:$Z$999,MATCH("Min",PlayingTime!$B$2:$Z$2,0),0),0)</f>
        <v>0</v>
      </c>
      <c r="I913" s="33">
        <f>IFERROR(VLOOKUP(C913,PlayingTime!$B$1:$Z$999,MATCH("Min",PlayingTime!$B$2:$Z$2,0),0),0)</f>
        <v>0</v>
      </c>
      <c r="J913" s="33">
        <f>IFERROR(VLOOKUP(D913,PlayingTime!$B$1:$Z$999,MATCH("Min",PlayingTime!$B$2:$Z$2,0),0),0)</f>
        <v>0</v>
      </c>
      <c r="K913" s="38">
        <f t="shared" si="56"/>
        <v>0</v>
      </c>
      <c r="L913" s="32">
        <f>IFERROR(VLOOKUP(A913,PlayerStats!$B$1:$Z$999,MATCH("xG",PlayerStats!$B$2:$Z$2,0),0),0)</f>
        <v>0</v>
      </c>
      <c r="M913" s="32">
        <f>IFERROR(VLOOKUP(B913,PlayerStats!$B$1:$Z$999,MATCH("xG",PlayerStats!$B$2:$Z$2,0),0),0)</f>
        <v>0</v>
      </c>
      <c r="N913" s="32">
        <f>IFERROR(VLOOKUP(C913,PlayerStats!$B$1:$Z$999,MATCH("xG",PlayerStats!$B$2:$Z$2,0),0),0)</f>
        <v>0</v>
      </c>
      <c r="O913" s="32">
        <f>IFERROR(VLOOKUP(D913,PlayerStats!$B$1:$Z$999,MATCH("xG",PlayerStats!$B$2:$Z$2,0),0),0)</f>
        <v>0</v>
      </c>
      <c r="P913" s="40">
        <f t="shared" si="57"/>
        <v>0</v>
      </c>
      <c r="Q913" s="32">
        <f>IFERROR(VLOOKUP(A913,PlayerStats!$B$1:$Z$999,MATCH("xAG",PlayerStats!$B$2:$Z$2,0),0),0)</f>
        <v>0</v>
      </c>
      <c r="R913" s="32">
        <f>IFERROR(VLOOKUP(B913,PlayerStats!$B$1:$Z$999,MATCH("xAG",PlayerStats!$B$2:$Z$2,0),0),0)</f>
        <v>0</v>
      </c>
      <c r="S913" s="32">
        <f>IFERROR(VLOOKUP(C913,PlayerStats!$B$1:$Z$999,MATCH("xAG",PlayerStats!$B$2:$Z$2,0),0),0)</f>
        <v>0</v>
      </c>
      <c r="T913" s="32">
        <f>IFERROR(VLOOKUP(D913,PlayerStats!$B$1:$Z$999,MATCH("xAG",PlayerStats!$B$2:$Z$2,0),0),0)</f>
        <v>0</v>
      </c>
      <c r="U913" s="40">
        <f t="shared" si="58"/>
        <v>0</v>
      </c>
      <c r="V913" s="42" t="str">
        <f t="shared" si="59"/>
        <v/>
      </c>
      <c r="X913" s="43" t="str">
        <f>API!M913&amp;" "&amp;API!V913</f>
        <v xml:space="preserve"> </v>
      </c>
      <c r="Y913" s="43">
        <f>API!AC913</f>
        <v>0</v>
      </c>
    </row>
    <row r="914" spans="1:25">
      <c r="A914" s="32" t="str">
        <f>IF([1]FINAL!A914=0,"",[1]FINAL!A914)</f>
        <v/>
      </c>
      <c r="B914" s="32" t="str">
        <f>IF([1]FINAL!B914=0,"",[1]FINAL!B914)</f>
        <v/>
      </c>
      <c r="C914" s="32" t="str">
        <f>IF([1]FINAL!C914=0,"",[1]FINAL!C914)</f>
        <v/>
      </c>
      <c r="D914" s="32" t="str">
        <f>IF([1]FINAL!D914=0,"",[1]FINAL!D914)</f>
        <v/>
      </c>
      <c r="E914" s="43">
        <f>[1]FINAL!M914</f>
        <v>0</v>
      </c>
      <c r="F914" s="44" t="str">
        <f>IFERROR(VLOOKUP($E914,Table2!$B$1:$C$21,MATCH("MP",Table2!$B$1:$C$1,0),0),"")</f>
        <v/>
      </c>
      <c r="G914" s="33">
        <f>IFERROR(VLOOKUP(A914,PlayingTime!$B$1:$Z$999,MATCH("Min",PlayingTime!$B$2:$Z$2,0),0),0)</f>
        <v>0</v>
      </c>
      <c r="H914" s="33">
        <f>IFERROR(VLOOKUP(B914,PlayingTime!$B$1:$Z$999,MATCH("Min",PlayingTime!$B$2:$Z$2,0),0),0)</f>
        <v>0</v>
      </c>
      <c r="I914" s="33">
        <f>IFERROR(VLOOKUP(C914,PlayingTime!$B$1:$Z$999,MATCH("Min",PlayingTime!$B$2:$Z$2,0),0),0)</f>
        <v>0</v>
      </c>
      <c r="J914" s="33">
        <f>IFERROR(VLOOKUP(D914,PlayingTime!$B$1:$Z$999,MATCH("Min",PlayingTime!$B$2:$Z$2,0),0),0)</f>
        <v>0</v>
      </c>
      <c r="K914" s="38">
        <f t="shared" si="56"/>
        <v>0</v>
      </c>
      <c r="L914" s="32">
        <f>IFERROR(VLOOKUP(A914,PlayerStats!$B$1:$Z$999,MATCH("xG",PlayerStats!$B$2:$Z$2,0),0),0)</f>
        <v>0</v>
      </c>
      <c r="M914" s="32">
        <f>IFERROR(VLOOKUP(B914,PlayerStats!$B$1:$Z$999,MATCH("xG",PlayerStats!$B$2:$Z$2,0),0),0)</f>
        <v>0</v>
      </c>
      <c r="N914" s="32">
        <f>IFERROR(VLOOKUP(C914,PlayerStats!$B$1:$Z$999,MATCH("xG",PlayerStats!$B$2:$Z$2,0),0),0)</f>
        <v>0</v>
      </c>
      <c r="O914" s="32">
        <f>IFERROR(VLOOKUP(D914,PlayerStats!$B$1:$Z$999,MATCH("xG",PlayerStats!$B$2:$Z$2,0),0),0)</f>
        <v>0</v>
      </c>
      <c r="P914" s="40">
        <f t="shared" si="57"/>
        <v>0</v>
      </c>
      <c r="Q914" s="32">
        <f>IFERROR(VLOOKUP(A914,PlayerStats!$B$1:$Z$999,MATCH("xAG",PlayerStats!$B$2:$Z$2,0),0),0)</f>
        <v>0</v>
      </c>
      <c r="R914" s="32">
        <f>IFERROR(VLOOKUP(B914,PlayerStats!$B$1:$Z$999,MATCH("xAG",PlayerStats!$B$2:$Z$2,0),0),0)</f>
        <v>0</v>
      </c>
      <c r="S914" s="32">
        <f>IFERROR(VLOOKUP(C914,PlayerStats!$B$1:$Z$999,MATCH("xAG",PlayerStats!$B$2:$Z$2,0),0),0)</f>
        <v>0</v>
      </c>
      <c r="T914" s="32">
        <f>IFERROR(VLOOKUP(D914,PlayerStats!$B$1:$Z$999,MATCH("xAG",PlayerStats!$B$2:$Z$2,0),0),0)</f>
        <v>0</v>
      </c>
      <c r="U914" s="40">
        <f t="shared" si="58"/>
        <v>0</v>
      </c>
      <c r="V914" s="42" t="str">
        <f t="shared" si="59"/>
        <v/>
      </c>
      <c r="X914" s="43" t="str">
        <f>API!M914&amp;" "&amp;API!V914</f>
        <v xml:space="preserve"> </v>
      </c>
      <c r="Y914" s="43">
        <f>API!AC914</f>
        <v>0</v>
      </c>
    </row>
    <row r="915" spans="1:25">
      <c r="A915" s="32" t="str">
        <f>IF([1]FINAL!A915=0,"",[1]FINAL!A915)</f>
        <v/>
      </c>
      <c r="B915" s="32" t="str">
        <f>IF([1]FINAL!B915=0,"",[1]FINAL!B915)</f>
        <v/>
      </c>
      <c r="C915" s="32" t="str">
        <f>IF([1]FINAL!C915=0,"",[1]FINAL!C915)</f>
        <v/>
      </c>
      <c r="D915" s="32" t="str">
        <f>IF([1]FINAL!D915=0,"",[1]FINAL!D915)</f>
        <v/>
      </c>
      <c r="E915" s="43">
        <f>[1]FINAL!M915</f>
        <v>0</v>
      </c>
      <c r="F915" s="44" t="str">
        <f>IFERROR(VLOOKUP($E915,Table2!$B$1:$C$21,MATCH("MP",Table2!$B$1:$C$1,0),0),"")</f>
        <v/>
      </c>
      <c r="G915" s="33">
        <f>IFERROR(VLOOKUP(A915,PlayingTime!$B$1:$Z$999,MATCH("Min",PlayingTime!$B$2:$Z$2,0),0),0)</f>
        <v>0</v>
      </c>
      <c r="H915" s="33">
        <f>IFERROR(VLOOKUP(B915,PlayingTime!$B$1:$Z$999,MATCH("Min",PlayingTime!$B$2:$Z$2,0),0),0)</f>
        <v>0</v>
      </c>
      <c r="I915" s="33">
        <f>IFERROR(VLOOKUP(C915,PlayingTime!$B$1:$Z$999,MATCH("Min",PlayingTime!$B$2:$Z$2,0),0),0)</f>
        <v>0</v>
      </c>
      <c r="J915" s="33">
        <f>IFERROR(VLOOKUP(D915,PlayingTime!$B$1:$Z$999,MATCH("Min",PlayingTime!$B$2:$Z$2,0),0),0)</f>
        <v>0</v>
      </c>
      <c r="K915" s="38">
        <f t="shared" si="56"/>
        <v>0</v>
      </c>
      <c r="L915" s="32">
        <f>IFERROR(VLOOKUP(A915,PlayerStats!$B$1:$Z$999,MATCH("xG",PlayerStats!$B$2:$Z$2,0),0),0)</f>
        <v>0</v>
      </c>
      <c r="M915" s="32">
        <f>IFERROR(VLOOKUP(B915,PlayerStats!$B$1:$Z$999,MATCH("xG",PlayerStats!$B$2:$Z$2,0),0),0)</f>
        <v>0</v>
      </c>
      <c r="N915" s="32">
        <f>IFERROR(VLOOKUP(C915,PlayerStats!$B$1:$Z$999,MATCH("xG",PlayerStats!$B$2:$Z$2,0),0),0)</f>
        <v>0</v>
      </c>
      <c r="O915" s="32">
        <f>IFERROR(VLOOKUP(D915,PlayerStats!$B$1:$Z$999,MATCH("xG",PlayerStats!$B$2:$Z$2,0),0),0)</f>
        <v>0</v>
      </c>
      <c r="P915" s="40">
        <f t="shared" si="57"/>
        <v>0</v>
      </c>
      <c r="Q915" s="32">
        <f>IFERROR(VLOOKUP(A915,PlayerStats!$B$1:$Z$999,MATCH("xAG",PlayerStats!$B$2:$Z$2,0),0),0)</f>
        <v>0</v>
      </c>
      <c r="R915" s="32">
        <f>IFERROR(VLOOKUP(B915,PlayerStats!$B$1:$Z$999,MATCH("xAG",PlayerStats!$B$2:$Z$2,0),0),0)</f>
        <v>0</v>
      </c>
      <c r="S915" s="32">
        <f>IFERROR(VLOOKUP(C915,PlayerStats!$B$1:$Z$999,MATCH("xAG",PlayerStats!$B$2:$Z$2,0),0),0)</f>
        <v>0</v>
      </c>
      <c r="T915" s="32">
        <f>IFERROR(VLOOKUP(D915,PlayerStats!$B$1:$Z$999,MATCH("xAG",PlayerStats!$B$2:$Z$2,0),0),0)</f>
        <v>0</v>
      </c>
      <c r="U915" s="40">
        <f t="shared" si="58"/>
        <v>0</v>
      </c>
      <c r="V915" s="42" t="str">
        <f t="shared" si="59"/>
        <v/>
      </c>
      <c r="X915" s="43" t="str">
        <f>API!M915&amp;" "&amp;API!V915</f>
        <v xml:space="preserve"> </v>
      </c>
      <c r="Y915" s="43">
        <f>API!AC915</f>
        <v>0</v>
      </c>
    </row>
    <row r="916" spans="1:25">
      <c r="A916" s="32" t="str">
        <f>IF([1]FINAL!A916=0,"",[1]FINAL!A916)</f>
        <v/>
      </c>
      <c r="B916" s="32" t="str">
        <f>IF([1]FINAL!B916=0,"",[1]FINAL!B916)</f>
        <v/>
      </c>
      <c r="C916" s="32" t="str">
        <f>IF([1]FINAL!C916=0,"",[1]FINAL!C916)</f>
        <v/>
      </c>
      <c r="D916" s="32" t="str">
        <f>IF([1]FINAL!D916=0,"",[1]FINAL!D916)</f>
        <v/>
      </c>
      <c r="E916" s="43">
        <f>[1]FINAL!M916</f>
        <v>0</v>
      </c>
      <c r="F916" s="44" t="str">
        <f>IFERROR(VLOOKUP($E916,Table2!$B$1:$C$21,MATCH("MP",Table2!$B$1:$C$1,0),0),"")</f>
        <v/>
      </c>
      <c r="G916" s="33">
        <f>IFERROR(VLOOKUP(A916,PlayingTime!$B$1:$Z$999,MATCH("Min",PlayingTime!$B$2:$Z$2,0),0),0)</f>
        <v>0</v>
      </c>
      <c r="H916" s="33">
        <f>IFERROR(VLOOKUP(B916,PlayingTime!$B$1:$Z$999,MATCH("Min",PlayingTime!$B$2:$Z$2,0),0),0)</f>
        <v>0</v>
      </c>
      <c r="I916" s="33">
        <f>IFERROR(VLOOKUP(C916,PlayingTime!$B$1:$Z$999,MATCH("Min",PlayingTime!$B$2:$Z$2,0),0),0)</f>
        <v>0</v>
      </c>
      <c r="J916" s="33">
        <f>IFERROR(VLOOKUP(D916,PlayingTime!$B$1:$Z$999,MATCH("Min",PlayingTime!$B$2:$Z$2,0),0),0)</f>
        <v>0</v>
      </c>
      <c r="K916" s="38">
        <f t="shared" si="56"/>
        <v>0</v>
      </c>
      <c r="L916" s="32">
        <f>IFERROR(VLOOKUP(A916,PlayerStats!$B$1:$Z$999,MATCH("xG",PlayerStats!$B$2:$Z$2,0),0),0)</f>
        <v>0</v>
      </c>
      <c r="M916" s="32">
        <f>IFERROR(VLOOKUP(B916,PlayerStats!$B$1:$Z$999,MATCH("xG",PlayerStats!$B$2:$Z$2,0),0),0)</f>
        <v>0</v>
      </c>
      <c r="N916" s="32">
        <f>IFERROR(VLOOKUP(C916,PlayerStats!$B$1:$Z$999,MATCH("xG",PlayerStats!$B$2:$Z$2,0),0),0)</f>
        <v>0</v>
      </c>
      <c r="O916" s="32">
        <f>IFERROR(VLOOKUP(D916,PlayerStats!$B$1:$Z$999,MATCH("xG",PlayerStats!$B$2:$Z$2,0),0),0)</f>
        <v>0</v>
      </c>
      <c r="P916" s="40">
        <f t="shared" si="57"/>
        <v>0</v>
      </c>
      <c r="Q916" s="32">
        <f>IFERROR(VLOOKUP(A916,PlayerStats!$B$1:$Z$999,MATCH("xAG",PlayerStats!$B$2:$Z$2,0),0),0)</f>
        <v>0</v>
      </c>
      <c r="R916" s="32">
        <f>IFERROR(VLOOKUP(B916,PlayerStats!$B$1:$Z$999,MATCH("xAG",PlayerStats!$B$2:$Z$2,0),0),0)</f>
        <v>0</v>
      </c>
      <c r="S916" s="32">
        <f>IFERROR(VLOOKUP(C916,PlayerStats!$B$1:$Z$999,MATCH("xAG",PlayerStats!$B$2:$Z$2,0),0),0)</f>
        <v>0</v>
      </c>
      <c r="T916" s="32">
        <f>IFERROR(VLOOKUP(D916,PlayerStats!$B$1:$Z$999,MATCH("xAG",PlayerStats!$B$2:$Z$2,0),0),0)</f>
        <v>0</v>
      </c>
      <c r="U916" s="40">
        <f t="shared" si="58"/>
        <v>0</v>
      </c>
      <c r="V916" s="42" t="str">
        <f t="shared" si="59"/>
        <v/>
      </c>
      <c r="X916" s="43" t="str">
        <f>API!M916&amp;" "&amp;API!V916</f>
        <v xml:space="preserve"> </v>
      </c>
      <c r="Y916" s="43">
        <f>API!AC916</f>
        <v>0</v>
      </c>
    </row>
    <row r="917" spans="1:25">
      <c r="A917" s="32" t="str">
        <f>IF([1]FINAL!A917=0,"",[1]FINAL!A917)</f>
        <v/>
      </c>
      <c r="B917" s="32" t="str">
        <f>IF([1]FINAL!B917=0,"",[1]FINAL!B917)</f>
        <v/>
      </c>
      <c r="C917" s="32" t="str">
        <f>IF([1]FINAL!C917=0,"",[1]FINAL!C917)</f>
        <v/>
      </c>
      <c r="D917" s="32" t="str">
        <f>IF([1]FINAL!D917=0,"",[1]FINAL!D917)</f>
        <v/>
      </c>
      <c r="E917" s="43">
        <f>[1]FINAL!M917</f>
        <v>0</v>
      </c>
      <c r="F917" s="44" t="str">
        <f>IFERROR(VLOOKUP($E917,Table2!$B$1:$C$21,MATCH("MP",Table2!$B$1:$C$1,0),0),"")</f>
        <v/>
      </c>
      <c r="G917" s="33">
        <f>IFERROR(VLOOKUP(A917,PlayingTime!$B$1:$Z$999,MATCH("Min",PlayingTime!$B$2:$Z$2,0),0),0)</f>
        <v>0</v>
      </c>
      <c r="H917" s="33">
        <f>IFERROR(VLOOKUP(B917,PlayingTime!$B$1:$Z$999,MATCH("Min",PlayingTime!$B$2:$Z$2,0),0),0)</f>
        <v>0</v>
      </c>
      <c r="I917" s="33">
        <f>IFERROR(VLOOKUP(C917,PlayingTime!$B$1:$Z$999,MATCH("Min",PlayingTime!$B$2:$Z$2,0),0),0)</f>
        <v>0</v>
      </c>
      <c r="J917" s="33">
        <f>IFERROR(VLOOKUP(D917,PlayingTime!$B$1:$Z$999,MATCH("Min",PlayingTime!$B$2:$Z$2,0),0),0)</f>
        <v>0</v>
      </c>
      <c r="K917" s="38">
        <f t="shared" si="56"/>
        <v>0</v>
      </c>
      <c r="L917" s="32">
        <f>IFERROR(VLOOKUP(A917,PlayerStats!$B$1:$Z$999,MATCH("xG",PlayerStats!$B$2:$Z$2,0),0),0)</f>
        <v>0</v>
      </c>
      <c r="M917" s="32">
        <f>IFERROR(VLOOKUP(B917,PlayerStats!$B$1:$Z$999,MATCH("xG",PlayerStats!$B$2:$Z$2,0),0),0)</f>
        <v>0</v>
      </c>
      <c r="N917" s="32">
        <f>IFERROR(VLOOKUP(C917,PlayerStats!$B$1:$Z$999,MATCH("xG",PlayerStats!$B$2:$Z$2,0),0),0)</f>
        <v>0</v>
      </c>
      <c r="O917" s="32">
        <f>IFERROR(VLOOKUP(D917,PlayerStats!$B$1:$Z$999,MATCH("xG",PlayerStats!$B$2:$Z$2,0),0),0)</f>
        <v>0</v>
      </c>
      <c r="P917" s="40">
        <f t="shared" si="57"/>
        <v>0</v>
      </c>
      <c r="Q917" s="32">
        <f>IFERROR(VLOOKUP(A917,PlayerStats!$B$1:$Z$999,MATCH("xAG",PlayerStats!$B$2:$Z$2,0),0),0)</f>
        <v>0</v>
      </c>
      <c r="R917" s="32">
        <f>IFERROR(VLOOKUP(B917,PlayerStats!$B$1:$Z$999,MATCH("xAG",PlayerStats!$B$2:$Z$2,0),0),0)</f>
        <v>0</v>
      </c>
      <c r="S917" s="32">
        <f>IFERROR(VLOOKUP(C917,PlayerStats!$B$1:$Z$999,MATCH("xAG",PlayerStats!$B$2:$Z$2,0),0),0)</f>
        <v>0</v>
      </c>
      <c r="T917" s="32">
        <f>IFERROR(VLOOKUP(D917,PlayerStats!$B$1:$Z$999,MATCH("xAG",PlayerStats!$B$2:$Z$2,0),0),0)</f>
        <v>0</v>
      </c>
      <c r="U917" s="40">
        <f t="shared" si="58"/>
        <v>0</v>
      </c>
      <c r="V917" s="42" t="str">
        <f t="shared" si="59"/>
        <v/>
      </c>
      <c r="X917" s="43" t="str">
        <f>API!M917&amp;" "&amp;API!V917</f>
        <v xml:space="preserve"> </v>
      </c>
      <c r="Y917" s="43">
        <f>API!AC917</f>
        <v>0</v>
      </c>
    </row>
    <row r="918" spans="1:25">
      <c r="A918" s="32" t="str">
        <f>IF([1]FINAL!A918=0,"",[1]FINAL!A918)</f>
        <v/>
      </c>
      <c r="B918" s="32" t="str">
        <f>IF([1]FINAL!B918=0,"",[1]FINAL!B918)</f>
        <v/>
      </c>
      <c r="C918" s="32" t="str">
        <f>IF([1]FINAL!C918=0,"",[1]FINAL!C918)</f>
        <v/>
      </c>
      <c r="D918" s="32" t="str">
        <f>IF([1]FINAL!D918=0,"",[1]FINAL!D918)</f>
        <v/>
      </c>
      <c r="E918" s="43">
        <f>[1]FINAL!M918</f>
        <v>0</v>
      </c>
      <c r="F918" s="44" t="str">
        <f>IFERROR(VLOOKUP($E918,Table2!$B$1:$C$21,MATCH("MP",Table2!$B$1:$C$1,0),0),"")</f>
        <v/>
      </c>
      <c r="G918" s="33">
        <f>IFERROR(VLOOKUP(A918,PlayingTime!$B$1:$Z$999,MATCH("Min",PlayingTime!$B$2:$Z$2,0),0),0)</f>
        <v>0</v>
      </c>
      <c r="H918" s="33">
        <f>IFERROR(VLOOKUP(B918,PlayingTime!$B$1:$Z$999,MATCH("Min",PlayingTime!$B$2:$Z$2,0),0),0)</f>
        <v>0</v>
      </c>
      <c r="I918" s="33">
        <f>IFERROR(VLOOKUP(C918,PlayingTime!$B$1:$Z$999,MATCH("Min",PlayingTime!$B$2:$Z$2,0),0),0)</f>
        <v>0</v>
      </c>
      <c r="J918" s="33">
        <f>IFERROR(VLOOKUP(D918,PlayingTime!$B$1:$Z$999,MATCH("Min",PlayingTime!$B$2:$Z$2,0),0),0)</f>
        <v>0</v>
      </c>
      <c r="K918" s="38">
        <f t="shared" si="56"/>
        <v>0</v>
      </c>
      <c r="L918" s="32">
        <f>IFERROR(VLOOKUP(A918,PlayerStats!$B$1:$Z$999,MATCH("xG",PlayerStats!$B$2:$Z$2,0),0),0)</f>
        <v>0</v>
      </c>
      <c r="M918" s="32">
        <f>IFERROR(VLOOKUP(B918,PlayerStats!$B$1:$Z$999,MATCH("xG",PlayerStats!$B$2:$Z$2,0),0),0)</f>
        <v>0</v>
      </c>
      <c r="N918" s="32">
        <f>IFERROR(VLOOKUP(C918,PlayerStats!$B$1:$Z$999,MATCH("xG",PlayerStats!$B$2:$Z$2,0),0),0)</f>
        <v>0</v>
      </c>
      <c r="O918" s="32">
        <f>IFERROR(VLOOKUP(D918,PlayerStats!$B$1:$Z$999,MATCH("xG",PlayerStats!$B$2:$Z$2,0),0),0)</f>
        <v>0</v>
      </c>
      <c r="P918" s="40">
        <f t="shared" si="57"/>
        <v>0</v>
      </c>
      <c r="Q918" s="32">
        <f>IFERROR(VLOOKUP(A918,PlayerStats!$B$1:$Z$999,MATCH("xAG",PlayerStats!$B$2:$Z$2,0),0),0)</f>
        <v>0</v>
      </c>
      <c r="R918" s="32">
        <f>IFERROR(VLOOKUP(B918,PlayerStats!$B$1:$Z$999,MATCH("xAG",PlayerStats!$B$2:$Z$2,0),0),0)</f>
        <v>0</v>
      </c>
      <c r="S918" s="32">
        <f>IFERROR(VLOOKUP(C918,PlayerStats!$B$1:$Z$999,MATCH("xAG",PlayerStats!$B$2:$Z$2,0),0),0)</f>
        <v>0</v>
      </c>
      <c r="T918" s="32">
        <f>IFERROR(VLOOKUP(D918,PlayerStats!$B$1:$Z$999,MATCH("xAG",PlayerStats!$B$2:$Z$2,0),0),0)</f>
        <v>0</v>
      </c>
      <c r="U918" s="40">
        <f t="shared" si="58"/>
        <v>0</v>
      </c>
      <c r="V918" s="42" t="str">
        <f t="shared" si="59"/>
        <v/>
      </c>
      <c r="X918" s="43" t="str">
        <f>API!M918&amp;" "&amp;API!V918</f>
        <v xml:space="preserve"> </v>
      </c>
      <c r="Y918" s="43">
        <f>API!AC918</f>
        <v>0</v>
      </c>
    </row>
    <row r="919" spans="1:25">
      <c r="A919" s="32" t="str">
        <f>IF([1]FINAL!A919=0,"",[1]FINAL!A919)</f>
        <v/>
      </c>
      <c r="B919" s="32" t="str">
        <f>IF([1]FINAL!B919=0,"",[1]FINAL!B919)</f>
        <v/>
      </c>
      <c r="C919" s="32" t="str">
        <f>IF([1]FINAL!C919=0,"",[1]FINAL!C919)</f>
        <v/>
      </c>
      <c r="D919" s="32" t="str">
        <f>IF([1]FINAL!D919=0,"",[1]FINAL!D919)</f>
        <v/>
      </c>
      <c r="E919" s="43">
        <f>[1]FINAL!M919</f>
        <v>0</v>
      </c>
      <c r="F919" s="44" t="str">
        <f>IFERROR(VLOOKUP($E919,Table2!$B$1:$C$21,MATCH("MP",Table2!$B$1:$C$1,0),0),"")</f>
        <v/>
      </c>
      <c r="G919" s="33">
        <f>IFERROR(VLOOKUP(A919,PlayingTime!$B$1:$Z$999,MATCH("Min",PlayingTime!$B$2:$Z$2,0),0),0)</f>
        <v>0</v>
      </c>
      <c r="H919" s="33">
        <f>IFERROR(VLOOKUP(B919,PlayingTime!$B$1:$Z$999,MATCH("Min",PlayingTime!$B$2:$Z$2,0),0),0)</f>
        <v>0</v>
      </c>
      <c r="I919" s="33">
        <f>IFERROR(VLOOKUP(C919,PlayingTime!$B$1:$Z$999,MATCH("Min",PlayingTime!$B$2:$Z$2,0),0),0)</f>
        <v>0</v>
      </c>
      <c r="J919" s="33">
        <f>IFERROR(VLOOKUP(D919,PlayingTime!$B$1:$Z$999,MATCH("Min",PlayingTime!$B$2:$Z$2,0),0),0)</f>
        <v>0</v>
      </c>
      <c r="K919" s="38">
        <f t="shared" si="56"/>
        <v>0</v>
      </c>
      <c r="L919" s="32">
        <f>IFERROR(VLOOKUP(A919,PlayerStats!$B$1:$Z$999,MATCH("xG",PlayerStats!$B$2:$Z$2,0),0),0)</f>
        <v>0</v>
      </c>
      <c r="M919" s="32">
        <f>IFERROR(VLOOKUP(B919,PlayerStats!$B$1:$Z$999,MATCH("xG",PlayerStats!$B$2:$Z$2,0),0),0)</f>
        <v>0</v>
      </c>
      <c r="N919" s="32">
        <f>IFERROR(VLOOKUP(C919,PlayerStats!$B$1:$Z$999,MATCH("xG",PlayerStats!$B$2:$Z$2,0),0),0)</f>
        <v>0</v>
      </c>
      <c r="O919" s="32">
        <f>IFERROR(VLOOKUP(D919,PlayerStats!$B$1:$Z$999,MATCH("xG",PlayerStats!$B$2:$Z$2,0),0),0)</f>
        <v>0</v>
      </c>
      <c r="P919" s="40">
        <f t="shared" si="57"/>
        <v>0</v>
      </c>
      <c r="Q919" s="32">
        <f>IFERROR(VLOOKUP(A919,PlayerStats!$B$1:$Z$999,MATCH("xAG",PlayerStats!$B$2:$Z$2,0),0),0)</f>
        <v>0</v>
      </c>
      <c r="R919" s="32">
        <f>IFERROR(VLOOKUP(B919,PlayerStats!$B$1:$Z$999,MATCH("xAG",PlayerStats!$B$2:$Z$2,0),0),0)</f>
        <v>0</v>
      </c>
      <c r="S919" s="32">
        <f>IFERROR(VLOOKUP(C919,PlayerStats!$B$1:$Z$999,MATCH("xAG",PlayerStats!$B$2:$Z$2,0),0),0)</f>
        <v>0</v>
      </c>
      <c r="T919" s="32">
        <f>IFERROR(VLOOKUP(D919,PlayerStats!$B$1:$Z$999,MATCH("xAG",PlayerStats!$B$2:$Z$2,0),0),0)</f>
        <v>0</v>
      </c>
      <c r="U919" s="40">
        <f t="shared" si="58"/>
        <v>0</v>
      </c>
      <c r="V919" s="42" t="str">
        <f t="shared" si="59"/>
        <v/>
      </c>
      <c r="X919" s="43" t="str">
        <f>API!M919&amp;" "&amp;API!V919</f>
        <v xml:space="preserve"> </v>
      </c>
      <c r="Y919" s="43">
        <f>API!AC919</f>
        <v>0</v>
      </c>
    </row>
    <row r="920" spans="1:25">
      <c r="A920" s="32" t="str">
        <f>IF([1]FINAL!A920=0,"",[1]FINAL!A920)</f>
        <v/>
      </c>
      <c r="B920" s="32" t="str">
        <f>IF([1]FINAL!B920=0,"",[1]FINAL!B920)</f>
        <v/>
      </c>
      <c r="C920" s="32" t="str">
        <f>IF([1]FINAL!C920=0,"",[1]FINAL!C920)</f>
        <v/>
      </c>
      <c r="D920" s="32" t="str">
        <f>IF([1]FINAL!D920=0,"",[1]FINAL!D920)</f>
        <v/>
      </c>
      <c r="E920" s="43">
        <f>[1]FINAL!M920</f>
        <v>0</v>
      </c>
      <c r="F920" s="44" t="str">
        <f>IFERROR(VLOOKUP($E920,Table2!$B$1:$C$21,MATCH("MP",Table2!$B$1:$C$1,0),0),"")</f>
        <v/>
      </c>
      <c r="G920" s="33">
        <f>IFERROR(VLOOKUP(A920,PlayingTime!$B$1:$Z$999,MATCH("Min",PlayingTime!$B$2:$Z$2,0),0),0)</f>
        <v>0</v>
      </c>
      <c r="H920" s="33">
        <f>IFERROR(VLOOKUP(B920,PlayingTime!$B$1:$Z$999,MATCH("Min",PlayingTime!$B$2:$Z$2,0),0),0)</f>
        <v>0</v>
      </c>
      <c r="I920" s="33">
        <f>IFERROR(VLOOKUP(C920,PlayingTime!$B$1:$Z$999,MATCH("Min",PlayingTime!$B$2:$Z$2,0),0),0)</f>
        <v>0</v>
      </c>
      <c r="J920" s="33">
        <f>IFERROR(VLOOKUP(D920,PlayingTime!$B$1:$Z$999,MATCH("Min",PlayingTime!$B$2:$Z$2,0),0),0)</f>
        <v>0</v>
      </c>
      <c r="K920" s="38">
        <f t="shared" si="56"/>
        <v>0</v>
      </c>
      <c r="L920" s="32">
        <f>IFERROR(VLOOKUP(A920,PlayerStats!$B$1:$Z$999,MATCH("xG",PlayerStats!$B$2:$Z$2,0),0),0)</f>
        <v>0</v>
      </c>
      <c r="M920" s="32">
        <f>IFERROR(VLOOKUP(B920,PlayerStats!$B$1:$Z$999,MATCH("xG",PlayerStats!$B$2:$Z$2,0),0),0)</f>
        <v>0</v>
      </c>
      <c r="N920" s="32">
        <f>IFERROR(VLOOKUP(C920,PlayerStats!$B$1:$Z$999,MATCH("xG",PlayerStats!$B$2:$Z$2,0),0),0)</f>
        <v>0</v>
      </c>
      <c r="O920" s="32">
        <f>IFERROR(VLOOKUP(D920,PlayerStats!$B$1:$Z$999,MATCH("xG",PlayerStats!$B$2:$Z$2,0),0),0)</f>
        <v>0</v>
      </c>
      <c r="P920" s="40">
        <f t="shared" si="57"/>
        <v>0</v>
      </c>
      <c r="Q920" s="32">
        <f>IFERROR(VLOOKUP(A920,PlayerStats!$B$1:$Z$999,MATCH("xAG",PlayerStats!$B$2:$Z$2,0),0),0)</f>
        <v>0</v>
      </c>
      <c r="R920" s="32">
        <f>IFERROR(VLOOKUP(B920,PlayerStats!$B$1:$Z$999,MATCH("xAG",PlayerStats!$B$2:$Z$2,0),0),0)</f>
        <v>0</v>
      </c>
      <c r="S920" s="32">
        <f>IFERROR(VLOOKUP(C920,PlayerStats!$B$1:$Z$999,MATCH("xAG",PlayerStats!$B$2:$Z$2,0),0),0)</f>
        <v>0</v>
      </c>
      <c r="T920" s="32">
        <f>IFERROR(VLOOKUP(D920,PlayerStats!$B$1:$Z$999,MATCH("xAG",PlayerStats!$B$2:$Z$2,0),0),0)</f>
        <v>0</v>
      </c>
      <c r="U920" s="40">
        <f t="shared" si="58"/>
        <v>0</v>
      </c>
      <c r="V920" s="42" t="str">
        <f t="shared" si="59"/>
        <v/>
      </c>
      <c r="X920" s="43" t="str">
        <f>API!M920&amp;" "&amp;API!V920</f>
        <v xml:space="preserve"> </v>
      </c>
      <c r="Y920" s="43">
        <f>API!AC920</f>
        <v>0</v>
      </c>
    </row>
    <row r="921" spans="1:25">
      <c r="A921" s="32" t="str">
        <f>IF([1]FINAL!A921=0,"",[1]FINAL!A921)</f>
        <v/>
      </c>
      <c r="B921" s="32" t="str">
        <f>IF([1]FINAL!B921=0,"",[1]FINAL!B921)</f>
        <v/>
      </c>
      <c r="C921" s="32" t="str">
        <f>IF([1]FINAL!C921=0,"",[1]FINAL!C921)</f>
        <v/>
      </c>
      <c r="D921" s="32" t="str">
        <f>IF([1]FINAL!D921=0,"",[1]FINAL!D921)</f>
        <v/>
      </c>
      <c r="E921" s="43">
        <f>[1]FINAL!M921</f>
        <v>0</v>
      </c>
      <c r="F921" s="44" t="str">
        <f>IFERROR(VLOOKUP($E921,Table2!$B$1:$C$21,MATCH("MP",Table2!$B$1:$C$1,0),0),"")</f>
        <v/>
      </c>
      <c r="G921" s="33">
        <f>IFERROR(VLOOKUP(A921,PlayingTime!$B$1:$Z$999,MATCH("Min",PlayingTime!$B$2:$Z$2,0),0),0)</f>
        <v>0</v>
      </c>
      <c r="H921" s="33">
        <f>IFERROR(VLOOKUP(B921,PlayingTime!$B$1:$Z$999,MATCH("Min",PlayingTime!$B$2:$Z$2,0),0),0)</f>
        <v>0</v>
      </c>
      <c r="I921" s="33">
        <f>IFERROR(VLOOKUP(C921,PlayingTime!$B$1:$Z$999,MATCH("Min",PlayingTime!$B$2:$Z$2,0),0),0)</f>
        <v>0</v>
      </c>
      <c r="J921" s="33">
        <f>IFERROR(VLOOKUP(D921,PlayingTime!$B$1:$Z$999,MATCH("Min",PlayingTime!$B$2:$Z$2,0),0),0)</f>
        <v>0</v>
      </c>
      <c r="K921" s="38">
        <f t="shared" si="56"/>
        <v>0</v>
      </c>
      <c r="L921" s="32">
        <f>IFERROR(VLOOKUP(A921,PlayerStats!$B$1:$Z$999,MATCH("xG",PlayerStats!$B$2:$Z$2,0),0),0)</f>
        <v>0</v>
      </c>
      <c r="M921" s="32">
        <f>IFERROR(VLOOKUP(B921,PlayerStats!$B$1:$Z$999,MATCH("xG",PlayerStats!$B$2:$Z$2,0),0),0)</f>
        <v>0</v>
      </c>
      <c r="N921" s="32">
        <f>IFERROR(VLOOKUP(C921,PlayerStats!$B$1:$Z$999,MATCH("xG",PlayerStats!$B$2:$Z$2,0),0),0)</f>
        <v>0</v>
      </c>
      <c r="O921" s="32">
        <f>IFERROR(VLOOKUP(D921,PlayerStats!$B$1:$Z$999,MATCH("xG",PlayerStats!$B$2:$Z$2,0),0),0)</f>
        <v>0</v>
      </c>
      <c r="P921" s="40">
        <f t="shared" si="57"/>
        <v>0</v>
      </c>
      <c r="Q921" s="32">
        <f>IFERROR(VLOOKUP(A921,PlayerStats!$B$1:$Z$999,MATCH("xAG",PlayerStats!$B$2:$Z$2,0),0),0)</f>
        <v>0</v>
      </c>
      <c r="R921" s="32">
        <f>IFERROR(VLOOKUP(B921,PlayerStats!$B$1:$Z$999,MATCH("xAG",PlayerStats!$B$2:$Z$2,0),0),0)</f>
        <v>0</v>
      </c>
      <c r="S921" s="32">
        <f>IFERROR(VLOOKUP(C921,PlayerStats!$B$1:$Z$999,MATCH("xAG",PlayerStats!$B$2:$Z$2,0),0),0)</f>
        <v>0</v>
      </c>
      <c r="T921" s="32">
        <f>IFERROR(VLOOKUP(D921,PlayerStats!$B$1:$Z$999,MATCH("xAG",PlayerStats!$B$2:$Z$2,0),0),0)</f>
        <v>0</v>
      </c>
      <c r="U921" s="40">
        <f t="shared" si="58"/>
        <v>0</v>
      </c>
      <c r="V921" s="42" t="str">
        <f t="shared" si="59"/>
        <v/>
      </c>
      <c r="X921" s="43" t="str">
        <f>API!M921&amp;" "&amp;API!V921</f>
        <v xml:space="preserve"> </v>
      </c>
      <c r="Y921" s="43">
        <f>API!AC921</f>
        <v>0</v>
      </c>
    </row>
    <row r="922" spans="1:25">
      <c r="A922" s="32" t="str">
        <f>IF([1]FINAL!A922=0,"",[1]FINAL!A922)</f>
        <v/>
      </c>
      <c r="B922" s="32" t="str">
        <f>IF([1]FINAL!B922=0,"",[1]FINAL!B922)</f>
        <v/>
      </c>
      <c r="C922" s="32" t="str">
        <f>IF([1]FINAL!C922=0,"",[1]FINAL!C922)</f>
        <v/>
      </c>
      <c r="D922" s="32" t="str">
        <f>IF([1]FINAL!D922=0,"",[1]FINAL!D922)</f>
        <v/>
      </c>
      <c r="E922" s="43">
        <f>[1]FINAL!M922</f>
        <v>0</v>
      </c>
      <c r="F922" s="44" t="str">
        <f>IFERROR(VLOOKUP($E922,Table2!$B$1:$C$21,MATCH("MP",Table2!$B$1:$C$1,0),0),"")</f>
        <v/>
      </c>
      <c r="G922" s="33">
        <f>IFERROR(VLOOKUP(A922,PlayingTime!$B$1:$Z$999,MATCH("Min",PlayingTime!$B$2:$Z$2,0),0),0)</f>
        <v>0</v>
      </c>
      <c r="H922" s="33">
        <f>IFERROR(VLOOKUP(B922,PlayingTime!$B$1:$Z$999,MATCH("Min",PlayingTime!$B$2:$Z$2,0),0),0)</f>
        <v>0</v>
      </c>
      <c r="I922" s="33">
        <f>IFERROR(VLOOKUP(C922,PlayingTime!$B$1:$Z$999,MATCH("Min",PlayingTime!$B$2:$Z$2,0),0),0)</f>
        <v>0</v>
      </c>
      <c r="J922" s="33">
        <f>IFERROR(VLOOKUP(D922,PlayingTime!$B$1:$Z$999,MATCH("Min",PlayingTime!$B$2:$Z$2,0),0),0)</f>
        <v>0</v>
      </c>
      <c r="K922" s="38">
        <f t="shared" si="56"/>
        <v>0</v>
      </c>
      <c r="L922" s="32">
        <f>IFERROR(VLOOKUP(A922,PlayerStats!$B$1:$Z$999,MATCH("xG",PlayerStats!$B$2:$Z$2,0),0),0)</f>
        <v>0</v>
      </c>
      <c r="M922" s="32">
        <f>IFERROR(VLOOKUP(B922,PlayerStats!$B$1:$Z$999,MATCH("xG",PlayerStats!$B$2:$Z$2,0),0),0)</f>
        <v>0</v>
      </c>
      <c r="N922" s="32">
        <f>IFERROR(VLOOKUP(C922,PlayerStats!$B$1:$Z$999,MATCH("xG",PlayerStats!$B$2:$Z$2,0),0),0)</f>
        <v>0</v>
      </c>
      <c r="O922" s="32">
        <f>IFERROR(VLOOKUP(D922,PlayerStats!$B$1:$Z$999,MATCH("xG",PlayerStats!$B$2:$Z$2,0),0),0)</f>
        <v>0</v>
      </c>
      <c r="P922" s="40">
        <f t="shared" si="57"/>
        <v>0</v>
      </c>
      <c r="Q922" s="32">
        <f>IFERROR(VLOOKUP(A922,PlayerStats!$B$1:$Z$999,MATCH("xAG",PlayerStats!$B$2:$Z$2,0),0),0)</f>
        <v>0</v>
      </c>
      <c r="R922" s="32">
        <f>IFERROR(VLOOKUP(B922,PlayerStats!$B$1:$Z$999,MATCH("xAG",PlayerStats!$B$2:$Z$2,0),0),0)</f>
        <v>0</v>
      </c>
      <c r="S922" s="32">
        <f>IFERROR(VLOOKUP(C922,PlayerStats!$B$1:$Z$999,MATCH("xAG",PlayerStats!$B$2:$Z$2,0),0),0)</f>
        <v>0</v>
      </c>
      <c r="T922" s="32">
        <f>IFERROR(VLOOKUP(D922,PlayerStats!$B$1:$Z$999,MATCH("xAG",PlayerStats!$B$2:$Z$2,0),0),0)</f>
        <v>0</v>
      </c>
      <c r="U922" s="40">
        <f t="shared" si="58"/>
        <v>0</v>
      </c>
      <c r="V922" s="42" t="str">
        <f t="shared" si="59"/>
        <v/>
      </c>
      <c r="X922" s="43" t="str">
        <f>API!M922&amp;" "&amp;API!V922</f>
        <v xml:space="preserve"> </v>
      </c>
      <c r="Y922" s="43">
        <f>API!AC922</f>
        <v>0</v>
      </c>
    </row>
    <row r="923" spans="1:25">
      <c r="A923" s="32" t="str">
        <f>IF([1]FINAL!A923=0,"",[1]FINAL!A923)</f>
        <v/>
      </c>
      <c r="B923" s="32" t="str">
        <f>IF([1]FINAL!B923=0,"",[1]FINAL!B923)</f>
        <v/>
      </c>
      <c r="C923" s="32" t="str">
        <f>IF([1]FINAL!C923=0,"",[1]FINAL!C923)</f>
        <v/>
      </c>
      <c r="D923" s="32" t="str">
        <f>IF([1]FINAL!D923=0,"",[1]FINAL!D923)</f>
        <v/>
      </c>
      <c r="E923" s="43">
        <f>[1]FINAL!M923</f>
        <v>0</v>
      </c>
      <c r="F923" s="44" t="str">
        <f>IFERROR(VLOOKUP($E923,Table2!$B$1:$C$21,MATCH("MP",Table2!$B$1:$C$1,0),0),"")</f>
        <v/>
      </c>
      <c r="G923" s="33">
        <f>IFERROR(VLOOKUP(A923,PlayingTime!$B$1:$Z$999,MATCH("Min",PlayingTime!$B$2:$Z$2,0),0),0)</f>
        <v>0</v>
      </c>
      <c r="H923" s="33">
        <f>IFERROR(VLOOKUP(B923,PlayingTime!$B$1:$Z$999,MATCH("Min",PlayingTime!$B$2:$Z$2,0),0),0)</f>
        <v>0</v>
      </c>
      <c r="I923" s="33">
        <f>IFERROR(VLOOKUP(C923,PlayingTime!$B$1:$Z$999,MATCH("Min",PlayingTime!$B$2:$Z$2,0),0),0)</f>
        <v>0</v>
      </c>
      <c r="J923" s="33">
        <f>IFERROR(VLOOKUP(D923,PlayingTime!$B$1:$Z$999,MATCH("Min",PlayingTime!$B$2:$Z$2,0),0),0)</f>
        <v>0</v>
      </c>
      <c r="K923" s="38">
        <f t="shared" si="56"/>
        <v>0</v>
      </c>
      <c r="L923" s="32">
        <f>IFERROR(VLOOKUP(A923,PlayerStats!$B$1:$Z$999,MATCH("xG",PlayerStats!$B$2:$Z$2,0),0),0)</f>
        <v>0</v>
      </c>
      <c r="M923" s="32">
        <f>IFERROR(VLOOKUP(B923,PlayerStats!$B$1:$Z$999,MATCH("xG",PlayerStats!$B$2:$Z$2,0),0),0)</f>
        <v>0</v>
      </c>
      <c r="N923" s="32">
        <f>IFERROR(VLOOKUP(C923,PlayerStats!$B$1:$Z$999,MATCH("xG",PlayerStats!$B$2:$Z$2,0),0),0)</f>
        <v>0</v>
      </c>
      <c r="O923" s="32">
        <f>IFERROR(VLOOKUP(D923,PlayerStats!$B$1:$Z$999,MATCH("xG",PlayerStats!$B$2:$Z$2,0),0),0)</f>
        <v>0</v>
      </c>
      <c r="P923" s="40">
        <f t="shared" si="57"/>
        <v>0</v>
      </c>
      <c r="Q923" s="32">
        <f>IFERROR(VLOOKUP(A923,PlayerStats!$B$1:$Z$999,MATCH("xAG",PlayerStats!$B$2:$Z$2,0),0),0)</f>
        <v>0</v>
      </c>
      <c r="R923" s="32">
        <f>IFERROR(VLOOKUP(B923,PlayerStats!$B$1:$Z$999,MATCH("xAG",PlayerStats!$B$2:$Z$2,0),0),0)</f>
        <v>0</v>
      </c>
      <c r="S923" s="32">
        <f>IFERROR(VLOOKUP(C923,PlayerStats!$B$1:$Z$999,MATCH("xAG",PlayerStats!$B$2:$Z$2,0),0),0)</f>
        <v>0</v>
      </c>
      <c r="T923" s="32">
        <f>IFERROR(VLOOKUP(D923,PlayerStats!$B$1:$Z$999,MATCH("xAG",PlayerStats!$B$2:$Z$2,0),0),0)</f>
        <v>0</v>
      </c>
      <c r="U923" s="40">
        <f t="shared" si="58"/>
        <v>0</v>
      </c>
      <c r="V923" s="42" t="str">
        <f t="shared" si="59"/>
        <v/>
      </c>
      <c r="X923" s="43" t="str">
        <f>API!M923&amp;" "&amp;API!V923</f>
        <v xml:space="preserve"> </v>
      </c>
      <c r="Y923" s="43">
        <f>API!AC923</f>
        <v>0</v>
      </c>
    </row>
    <row r="924" spans="1:25">
      <c r="A924" s="32" t="str">
        <f>IF([1]FINAL!A924=0,"",[1]FINAL!A924)</f>
        <v/>
      </c>
      <c r="B924" s="32" t="str">
        <f>IF([1]FINAL!B924=0,"",[1]FINAL!B924)</f>
        <v/>
      </c>
      <c r="C924" s="32" t="str">
        <f>IF([1]FINAL!C924=0,"",[1]FINAL!C924)</f>
        <v/>
      </c>
      <c r="D924" s="32" t="str">
        <f>IF([1]FINAL!D924=0,"",[1]FINAL!D924)</f>
        <v/>
      </c>
      <c r="E924" s="43">
        <f>[1]FINAL!M924</f>
        <v>0</v>
      </c>
      <c r="F924" s="44" t="str">
        <f>IFERROR(VLOOKUP($E924,Table2!$B$1:$C$21,MATCH("MP",Table2!$B$1:$C$1,0),0),"")</f>
        <v/>
      </c>
      <c r="G924" s="33">
        <f>IFERROR(VLOOKUP(A924,PlayingTime!$B$1:$Z$999,MATCH("Min",PlayingTime!$B$2:$Z$2,0),0),0)</f>
        <v>0</v>
      </c>
      <c r="H924" s="33">
        <f>IFERROR(VLOOKUP(B924,PlayingTime!$B$1:$Z$999,MATCH("Min",PlayingTime!$B$2:$Z$2,0),0),0)</f>
        <v>0</v>
      </c>
      <c r="I924" s="33">
        <f>IFERROR(VLOOKUP(C924,PlayingTime!$B$1:$Z$999,MATCH("Min",PlayingTime!$B$2:$Z$2,0),0),0)</f>
        <v>0</v>
      </c>
      <c r="J924" s="33">
        <f>IFERROR(VLOOKUP(D924,PlayingTime!$B$1:$Z$999,MATCH("Min",PlayingTime!$B$2:$Z$2,0),0),0)</f>
        <v>0</v>
      </c>
      <c r="K924" s="38">
        <f t="shared" si="56"/>
        <v>0</v>
      </c>
      <c r="L924" s="32">
        <f>IFERROR(VLOOKUP(A924,PlayerStats!$B$1:$Z$999,MATCH("xG",PlayerStats!$B$2:$Z$2,0),0),0)</f>
        <v>0</v>
      </c>
      <c r="M924" s="32">
        <f>IFERROR(VLOOKUP(B924,PlayerStats!$B$1:$Z$999,MATCH("xG",PlayerStats!$B$2:$Z$2,0),0),0)</f>
        <v>0</v>
      </c>
      <c r="N924" s="32">
        <f>IFERROR(VLOOKUP(C924,PlayerStats!$B$1:$Z$999,MATCH("xG",PlayerStats!$B$2:$Z$2,0),0),0)</f>
        <v>0</v>
      </c>
      <c r="O924" s="32">
        <f>IFERROR(VLOOKUP(D924,PlayerStats!$B$1:$Z$999,MATCH("xG",PlayerStats!$B$2:$Z$2,0),0),0)</f>
        <v>0</v>
      </c>
      <c r="P924" s="40">
        <f t="shared" si="57"/>
        <v>0</v>
      </c>
      <c r="Q924" s="32">
        <f>IFERROR(VLOOKUP(A924,PlayerStats!$B$1:$Z$999,MATCH("xAG",PlayerStats!$B$2:$Z$2,0),0),0)</f>
        <v>0</v>
      </c>
      <c r="R924" s="32">
        <f>IFERROR(VLOOKUP(B924,PlayerStats!$B$1:$Z$999,MATCH("xAG",PlayerStats!$B$2:$Z$2,0),0),0)</f>
        <v>0</v>
      </c>
      <c r="S924" s="32">
        <f>IFERROR(VLOOKUP(C924,PlayerStats!$B$1:$Z$999,MATCH("xAG",PlayerStats!$B$2:$Z$2,0),0),0)</f>
        <v>0</v>
      </c>
      <c r="T924" s="32">
        <f>IFERROR(VLOOKUP(D924,PlayerStats!$B$1:$Z$999,MATCH("xAG",PlayerStats!$B$2:$Z$2,0),0),0)</f>
        <v>0</v>
      </c>
      <c r="U924" s="40">
        <f t="shared" si="58"/>
        <v>0</v>
      </c>
      <c r="V924" s="42" t="str">
        <f t="shared" si="59"/>
        <v/>
      </c>
      <c r="X924" s="43" t="str">
        <f>API!M924&amp;" "&amp;API!V924</f>
        <v xml:space="preserve"> </v>
      </c>
      <c r="Y924" s="43">
        <f>API!AC924</f>
        <v>0</v>
      </c>
    </row>
    <row r="925" spans="1:25">
      <c r="A925" s="32" t="str">
        <f>IF([1]FINAL!A925=0,"",[1]FINAL!A925)</f>
        <v/>
      </c>
      <c r="B925" s="32" t="str">
        <f>IF([1]FINAL!B925=0,"",[1]FINAL!B925)</f>
        <v/>
      </c>
      <c r="C925" s="32" t="str">
        <f>IF([1]FINAL!C925=0,"",[1]FINAL!C925)</f>
        <v/>
      </c>
      <c r="D925" s="32" t="str">
        <f>IF([1]FINAL!D925=0,"",[1]FINAL!D925)</f>
        <v/>
      </c>
      <c r="E925" s="43">
        <f>[1]FINAL!M925</f>
        <v>0</v>
      </c>
      <c r="F925" s="44" t="str">
        <f>IFERROR(VLOOKUP($E925,Table2!$B$1:$C$21,MATCH("MP",Table2!$B$1:$C$1,0),0),"")</f>
        <v/>
      </c>
      <c r="G925" s="33">
        <f>IFERROR(VLOOKUP(A925,PlayingTime!$B$1:$Z$999,MATCH("Min",PlayingTime!$B$2:$Z$2,0),0),0)</f>
        <v>0</v>
      </c>
      <c r="H925" s="33">
        <f>IFERROR(VLOOKUP(B925,PlayingTime!$B$1:$Z$999,MATCH("Min",PlayingTime!$B$2:$Z$2,0),0),0)</f>
        <v>0</v>
      </c>
      <c r="I925" s="33">
        <f>IFERROR(VLOOKUP(C925,PlayingTime!$B$1:$Z$999,MATCH("Min",PlayingTime!$B$2:$Z$2,0),0),0)</f>
        <v>0</v>
      </c>
      <c r="J925" s="33">
        <f>IFERROR(VLOOKUP(D925,PlayingTime!$B$1:$Z$999,MATCH("Min",PlayingTime!$B$2:$Z$2,0),0),0)</f>
        <v>0</v>
      </c>
      <c r="K925" s="38">
        <f t="shared" si="56"/>
        <v>0</v>
      </c>
      <c r="L925" s="32">
        <f>IFERROR(VLOOKUP(A925,PlayerStats!$B$1:$Z$999,MATCH("xG",PlayerStats!$B$2:$Z$2,0),0),0)</f>
        <v>0</v>
      </c>
      <c r="M925" s="32">
        <f>IFERROR(VLOOKUP(B925,PlayerStats!$B$1:$Z$999,MATCH("xG",PlayerStats!$B$2:$Z$2,0),0),0)</f>
        <v>0</v>
      </c>
      <c r="N925" s="32">
        <f>IFERROR(VLOOKUP(C925,PlayerStats!$B$1:$Z$999,MATCH("xG",PlayerStats!$B$2:$Z$2,0),0),0)</f>
        <v>0</v>
      </c>
      <c r="O925" s="32">
        <f>IFERROR(VLOOKUP(D925,PlayerStats!$B$1:$Z$999,MATCH("xG",PlayerStats!$B$2:$Z$2,0),0),0)</f>
        <v>0</v>
      </c>
      <c r="P925" s="40">
        <f t="shared" si="57"/>
        <v>0</v>
      </c>
      <c r="Q925" s="32">
        <f>IFERROR(VLOOKUP(A925,PlayerStats!$B$1:$Z$999,MATCH("xAG",PlayerStats!$B$2:$Z$2,0),0),0)</f>
        <v>0</v>
      </c>
      <c r="R925" s="32">
        <f>IFERROR(VLOOKUP(B925,PlayerStats!$B$1:$Z$999,MATCH("xAG",PlayerStats!$B$2:$Z$2,0),0),0)</f>
        <v>0</v>
      </c>
      <c r="S925" s="32">
        <f>IFERROR(VLOOKUP(C925,PlayerStats!$B$1:$Z$999,MATCH("xAG",PlayerStats!$B$2:$Z$2,0),0),0)</f>
        <v>0</v>
      </c>
      <c r="T925" s="32">
        <f>IFERROR(VLOOKUP(D925,PlayerStats!$B$1:$Z$999,MATCH("xAG",PlayerStats!$B$2:$Z$2,0),0),0)</f>
        <v>0</v>
      </c>
      <c r="U925" s="40">
        <f t="shared" si="58"/>
        <v>0</v>
      </c>
      <c r="V925" s="42" t="str">
        <f t="shared" si="59"/>
        <v/>
      </c>
      <c r="X925" s="43" t="str">
        <f>API!M925&amp;" "&amp;API!V925</f>
        <v xml:space="preserve"> </v>
      </c>
      <c r="Y925" s="43">
        <f>API!AC925</f>
        <v>0</v>
      </c>
    </row>
    <row r="926" spans="1:25">
      <c r="A926" s="32" t="str">
        <f>IF([1]FINAL!A926=0,"",[1]FINAL!A926)</f>
        <v/>
      </c>
      <c r="B926" s="32" t="str">
        <f>IF([1]FINAL!B926=0,"",[1]FINAL!B926)</f>
        <v/>
      </c>
      <c r="C926" s="32" t="str">
        <f>IF([1]FINAL!C926=0,"",[1]FINAL!C926)</f>
        <v/>
      </c>
      <c r="D926" s="32" t="str">
        <f>IF([1]FINAL!D926=0,"",[1]FINAL!D926)</f>
        <v/>
      </c>
      <c r="E926" s="43">
        <f>[1]FINAL!M926</f>
        <v>0</v>
      </c>
      <c r="F926" s="44" t="str">
        <f>IFERROR(VLOOKUP($E926,Table2!$B$1:$C$21,MATCH("MP",Table2!$B$1:$C$1,0),0),"")</f>
        <v/>
      </c>
      <c r="G926" s="33">
        <f>IFERROR(VLOOKUP(A926,PlayingTime!$B$1:$Z$999,MATCH("Min",PlayingTime!$B$2:$Z$2,0),0),0)</f>
        <v>0</v>
      </c>
      <c r="H926" s="33">
        <f>IFERROR(VLOOKUP(B926,PlayingTime!$B$1:$Z$999,MATCH("Min",PlayingTime!$B$2:$Z$2,0),0),0)</f>
        <v>0</v>
      </c>
      <c r="I926" s="33">
        <f>IFERROR(VLOOKUP(C926,PlayingTime!$B$1:$Z$999,MATCH("Min",PlayingTime!$B$2:$Z$2,0),0),0)</f>
        <v>0</v>
      </c>
      <c r="J926" s="33">
        <f>IFERROR(VLOOKUP(D926,PlayingTime!$B$1:$Z$999,MATCH("Min",PlayingTime!$B$2:$Z$2,0),0),0)</f>
        <v>0</v>
      </c>
      <c r="K926" s="38">
        <f t="shared" si="56"/>
        <v>0</v>
      </c>
      <c r="L926" s="32">
        <f>IFERROR(VLOOKUP(A926,PlayerStats!$B$1:$Z$999,MATCH("xG",PlayerStats!$B$2:$Z$2,0),0),0)</f>
        <v>0</v>
      </c>
      <c r="M926" s="32">
        <f>IFERROR(VLOOKUP(B926,PlayerStats!$B$1:$Z$999,MATCH("xG",PlayerStats!$B$2:$Z$2,0),0),0)</f>
        <v>0</v>
      </c>
      <c r="N926" s="32">
        <f>IFERROR(VLOOKUP(C926,PlayerStats!$B$1:$Z$999,MATCH("xG",PlayerStats!$B$2:$Z$2,0),0),0)</f>
        <v>0</v>
      </c>
      <c r="O926" s="32">
        <f>IFERROR(VLOOKUP(D926,PlayerStats!$B$1:$Z$999,MATCH("xG",PlayerStats!$B$2:$Z$2,0),0),0)</f>
        <v>0</v>
      </c>
      <c r="P926" s="40">
        <f t="shared" si="57"/>
        <v>0</v>
      </c>
      <c r="Q926" s="32">
        <f>IFERROR(VLOOKUP(A926,PlayerStats!$B$1:$Z$999,MATCH("xAG",PlayerStats!$B$2:$Z$2,0),0),0)</f>
        <v>0</v>
      </c>
      <c r="R926" s="32">
        <f>IFERROR(VLOOKUP(B926,PlayerStats!$B$1:$Z$999,MATCH("xAG",PlayerStats!$B$2:$Z$2,0),0),0)</f>
        <v>0</v>
      </c>
      <c r="S926" s="32">
        <f>IFERROR(VLOOKUP(C926,PlayerStats!$B$1:$Z$999,MATCH("xAG",PlayerStats!$B$2:$Z$2,0),0),0)</f>
        <v>0</v>
      </c>
      <c r="T926" s="32">
        <f>IFERROR(VLOOKUP(D926,PlayerStats!$B$1:$Z$999,MATCH("xAG",PlayerStats!$B$2:$Z$2,0),0),0)</f>
        <v>0</v>
      </c>
      <c r="U926" s="40">
        <f t="shared" si="58"/>
        <v>0</v>
      </c>
      <c r="V926" s="42" t="str">
        <f t="shared" si="59"/>
        <v/>
      </c>
      <c r="X926" s="43" t="str">
        <f>API!M926&amp;" "&amp;API!V926</f>
        <v xml:space="preserve"> </v>
      </c>
      <c r="Y926" s="43">
        <f>API!AC926</f>
        <v>0</v>
      </c>
    </row>
    <row r="927" spans="1:25">
      <c r="A927" s="32" t="str">
        <f>IF([1]FINAL!A927=0,"",[1]FINAL!A927)</f>
        <v/>
      </c>
      <c r="B927" s="32" t="str">
        <f>IF([1]FINAL!B927=0,"",[1]FINAL!B927)</f>
        <v/>
      </c>
      <c r="C927" s="32" t="str">
        <f>IF([1]FINAL!C927=0,"",[1]FINAL!C927)</f>
        <v/>
      </c>
      <c r="D927" s="32" t="str">
        <f>IF([1]FINAL!D927=0,"",[1]FINAL!D927)</f>
        <v/>
      </c>
      <c r="E927" s="43">
        <f>[1]FINAL!M927</f>
        <v>0</v>
      </c>
      <c r="F927" s="44" t="str">
        <f>IFERROR(VLOOKUP($E927,Table2!$B$1:$C$21,MATCH("MP",Table2!$B$1:$C$1,0),0),"")</f>
        <v/>
      </c>
      <c r="G927" s="33">
        <f>IFERROR(VLOOKUP(A927,PlayingTime!$B$1:$Z$999,MATCH("Min",PlayingTime!$B$2:$Z$2,0),0),0)</f>
        <v>0</v>
      </c>
      <c r="H927" s="33">
        <f>IFERROR(VLOOKUP(B927,PlayingTime!$B$1:$Z$999,MATCH("Min",PlayingTime!$B$2:$Z$2,0),0),0)</f>
        <v>0</v>
      </c>
      <c r="I927" s="33">
        <f>IFERROR(VLOOKUP(C927,PlayingTime!$B$1:$Z$999,MATCH("Min",PlayingTime!$B$2:$Z$2,0),0),0)</f>
        <v>0</v>
      </c>
      <c r="J927" s="33">
        <f>IFERROR(VLOOKUP(D927,PlayingTime!$B$1:$Z$999,MATCH("Min",PlayingTime!$B$2:$Z$2,0),0),0)</f>
        <v>0</v>
      </c>
      <c r="K927" s="38">
        <f t="shared" si="56"/>
        <v>0</v>
      </c>
      <c r="L927" s="32">
        <f>IFERROR(VLOOKUP(A927,PlayerStats!$B$1:$Z$999,MATCH("xG",PlayerStats!$B$2:$Z$2,0),0),0)</f>
        <v>0</v>
      </c>
      <c r="M927" s="32">
        <f>IFERROR(VLOOKUP(B927,PlayerStats!$B$1:$Z$999,MATCH("xG",PlayerStats!$B$2:$Z$2,0),0),0)</f>
        <v>0</v>
      </c>
      <c r="N927" s="32">
        <f>IFERROR(VLOOKUP(C927,PlayerStats!$B$1:$Z$999,MATCH("xG",PlayerStats!$B$2:$Z$2,0),0),0)</f>
        <v>0</v>
      </c>
      <c r="O927" s="32">
        <f>IFERROR(VLOOKUP(D927,PlayerStats!$B$1:$Z$999,MATCH("xG",PlayerStats!$B$2:$Z$2,0),0),0)</f>
        <v>0</v>
      </c>
      <c r="P927" s="40">
        <f t="shared" si="57"/>
        <v>0</v>
      </c>
      <c r="Q927" s="32">
        <f>IFERROR(VLOOKUP(A927,PlayerStats!$B$1:$Z$999,MATCH("xAG",PlayerStats!$B$2:$Z$2,0),0),0)</f>
        <v>0</v>
      </c>
      <c r="R927" s="32">
        <f>IFERROR(VLOOKUP(B927,PlayerStats!$B$1:$Z$999,MATCH("xAG",PlayerStats!$B$2:$Z$2,0),0),0)</f>
        <v>0</v>
      </c>
      <c r="S927" s="32">
        <f>IFERROR(VLOOKUP(C927,PlayerStats!$B$1:$Z$999,MATCH("xAG",PlayerStats!$B$2:$Z$2,0),0),0)</f>
        <v>0</v>
      </c>
      <c r="T927" s="32">
        <f>IFERROR(VLOOKUP(D927,PlayerStats!$B$1:$Z$999,MATCH("xAG",PlayerStats!$B$2:$Z$2,0),0),0)</f>
        <v>0</v>
      </c>
      <c r="U927" s="40">
        <f t="shared" si="58"/>
        <v>0</v>
      </c>
      <c r="V927" s="42" t="str">
        <f t="shared" si="59"/>
        <v/>
      </c>
      <c r="X927" s="43" t="str">
        <f>API!M927&amp;" "&amp;API!V927</f>
        <v xml:space="preserve"> </v>
      </c>
      <c r="Y927" s="43">
        <f>API!AC927</f>
        <v>0</v>
      </c>
    </row>
    <row r="928" spans="1:25">
      <c r="A928" s="32" t="str">
        <f>IF([1]FINAL!A928=0,"",[1]FINAL!A928)</f>
        <v/>
      </c>
      <c r="B928" s="32" t="str">
        <f>IF([1]FINAL!B928=0,"",[1]FINAL!B928)</f>
        <v/>
      </c>
      <c r="C928" s="32" t="str">
        <f>IF([1]FINAL!C928=0,"",[1]FINAL!C928)</f>
        <v/>
      </c>
      <c r="D928" s="32" t="str">
        <f>IF([1]FINAL!D928=0,"",[1]FINAL!D928)</f>
        <v/>
      </c>
      <c r="E928" s="43">
        <f>[1]FINAL!M928</f>
        <v>0</v>
      </c>
      <c r="F928" s="44" t="str">
        <f>IFERROR(VLOOKUP($E928,Table2!$B$1:$C$21,MATCH("MP",Table2!$B$1:$C$1,0),0),"")</f>
        <v/>
      </c>
      <c r="G928" s="33">
        <f>IFERROR(VLOOKUP(A928,PlayingTime!$B$1:$Z$999,MATCH("Min",PlayingTime!$B$2:$Z$2,0),0),0)</f>
        <v>0</v>
      </c>
      <c r="H928" s="33">
        <f>IFERROR(VLOOKUP(B928,PlayingTime!$B$1:$Z$999,MATCH("Min",PlayingTime!$B$2:$Z$2,0),0),0)</f>
        <v>0</v>
      </c>
      <c r="I928" s="33">
        <f>IFERROR(VLOOKUP(C928,PlayingTime!$B$1:$Z$999,MATCH("Min",PlayingTime!$B$2:$Z$2,0),0),0)</f>
        <v>0</v>
      </c>
      <c r="J928" s="33">
        <f>IFERROR(VLOOKUP(D928,PlayingTime!$B$1:$Z$999,MATCH("Min",PlayingTime!$B$2:$Z$2,0),0),0)</f>
        <v>0</v>
      </c>
      <c r="K928" s="38">
        <f t="shared" si="56"/>
        <v>0</v>
      </c>
      <c r="L928" s="32">
        <f>IFERROR(VLOOKUP(A928,PlayerStats!$B$1:$Z$999,MATCH("xG",PlayerStats!$B$2:$Z$2,0),0),0)</f>
        <v>0</v>
      </c>
      <c r="M928" s="32">
        <f>IFERROR(VLOOKUP(B928,PlayerStats!$B$1:$Z$999,MATCH("xG",PlayerStats!$B$2:$Z$2,0),0),0)</f>
        <v>0</v>
      </c>
      <c r="N928" s="32">
        <f>IFERROR(VLOOKUP(C928,PlayerStats!$B$1:$Z$999,MATCH("xG",PlayerStats!$B$2:$Z$2,0),0),0)</f>
        <v>0</v>
      </c>
      <c r="O928" s="32">
        <f>IFERROR(VLOOKUP(D928,PlayerStats!$B$1:$Z$999,MATCH("xG",PlayerStats!$B$2:$Z$2,0),0),0)</f>
        <v>0</v>
      </c>
      <c r="P928" s="40">
        <f t="shared" si="57"/>
        <v>0</v>
      </c>
      <c r="Q928" s="32">
        <f>IFERROR(VLOOKUP(A928,PlayerStats!$B$1:$Z$999,MATCH("xAG",PlayerStats!$B$2:$Z$2,0),0),0)</f>
        <v>0</v>
      </c>
      <c r="R928" s="32">
        <f>IFERROR(VLOOKUP(B928,PlayerStats!$B$1:$Z$999,MATCH("xAG",PlayerStats!$B$2:$Z$2,0),0),0)</f>
        <v>0</v>
      </c>
      <c r="S928" s="32">
        <f>IFERROR(VLOOKUP(C928,PlayerStats!$B$1:$Z$999,MATCH("xAG",PlayerStats!$B$2:$Z$2,0),0),0)</f>
        <v>0</v>
      </c>
      <c r="T928" s="32">
        <f>IFERROR(VLOOKUP(D928,PlayerStats!$B$1:$Z$999,MATCH("xAG",PlayerStats!$B$2:$Z$2,0),0),0)</f>
        <v>0</v>
      </c>
      <c r="U928" s="40">
        <f t="shared" si="58"/>
        <v>0</v>
      </c>
      <c r="V928" s="42" t="str">
        <f t="shared" si="59"/>
        <v/>
      </c>
      <c r="X928" s="43" t="str">
        <f>API!M928&amp;" "&amp;API!V928</f>
        <v xml:space="preserve"> </v>
      </c>
      <c r="Y928" s="43">
        <f>API!AC928</f>
        <v>0</v>
      </c>
    </row>
    <row r="929" spans="1:25">
      <c r="A929" s="32" t="str">
        <f>IF([1]FINAL!A929=0,"",[1]FINAL!A929)</f>
        <v/>
      </c>
      <c r="B929" s="32" t="str">
        <f>IF([1]FINAL!B929=0,"",[1]FINAL!B929)</f>
        <v/>
      </c>
      <c r="C929" s="32" t="str">
        <f>IF([1]FINAL!C929=0,"",[1]FINAL!C929)</f>
        <v/>
      </c>
      <c r="D929" s="32" t="str">
        <f>IF([1]FINAL!D929=0,"",[1]FINAL!D929)</f>
        <v/>
      </c>
      <c r="E929" s="43">
        <f>[1]FINAL!M929</f>
        <v>0</v>
      </c>
      <c r="F929" s="44" t="str">
        <f>IFERROR(VLOOKUP($E929,Table2!$B$1:$C$21,MATCH("MP",Table2!$B$1:$C$1,0),0),"")</f>
        <v/>
      </c>
      <c r="G929" s="33">
        <f>IFERROR(VLOOKUP(A929,PlayingTime!$B$1:$Z$999,MATCH("Min",PlayingTime!$B$2:$Z$2,0),0),0)</f>
        <v>0</v>
      </c>
      <c r="H929" s="33">
        <f>IFERROR(VLOOKUP(B929,PlayingTime!$B$1:$Z$999,MATCH("Min",PlayingTime!$B$2:$Z$2,0),0),0)</f>
        <v>0</v>
      </c>
      <c r="I929" s="33">
        <f>IFERROR(VLOOKUP(C929,PlayingTime!$B$1:$Z$999,MATCH("Min",PlayingTime!$B$2:$Z$2,0),0),0)</f>
        <v>0</v>
      </c>
      <c r="J929" s="33">
        <f>IFERROR(VLOOKUP(D929,PlayingTime!$B$1:$Z$999,MATCH("Min",PlayingTime!$B$2:$Z$2,0),0),0)</f>
        <v>0</v>
      </c>
      <c r="K929" s="38">
        <f t="shared" si="56"/>
        <v>0</v>
      </c>
      <c r="L929" s="32">
        <f>IFERROR(VLOOKUP(A929,PlayerStats!$B$1:$Z$999,MATCH("xG",PlayerStats!$B$2:$Z$2,0),0),0)</f>
        <v>0</v>
      </c>
      <c r="M929" s="32">
        <f>IFERROR(VLOOKUP(B929,PlayerStats!$B$1:$Z$999,MATCH("xG",PlayerStats!$B$2:$Z$2,0),0),0)</f>
        <v>0</v>
      </c>
      <c r="N929" s="32">
        <f>IFERROR(VLOOKUP(C929,PlayerStats!$B$1:$Z$999,MATCH("xG",PlayerStats!$B$2:$Z$2,0),0),0)</f>
        <v>0</v>
      </c>
      <c r="O929" s="32">
        <f>IFERROR(VLOOKUP(D929,PlayerStats!$B$1:$Z$999,MATCH("xG",PlayerStats!$B$2:$Z$2,0),0),0)</f>
        <v>0</v>
      </c>
      <c r="P929" s="40">
        <f t="shared" si="57"/>
        <v>0</v>
      </c>
      <c r="Q929" s="32">
        <f>IFERROR(VLOOKUP(A929,PlayerStats!$B$1:$Z$999,MATCH("xAG",PlayerStats!$B$2:$Z$2,0),0),0)</f>
        <v>0</v>
      </c>
      <c r="R929" s="32">
        <f>IFERROR(VLOOKUP(B929,PlayerStats!$B$1:$Z$999,MATCH("xAG",PlayerStats!$B$2:$Z$2,0),0),0)</f>
        <v>0</v>
      </c>
      <c r="S929" s="32">
        <f>IFERROR(VLOOKUP(C929,PlayerStats!$B$1:$Z$999,MATCH("xAG",PlayerStats!$B$2:$Z$2,0),0),0)</f>
        <v>0</v>
      </c>
      <c r="T929" s="32">
        <f>IFERROR(VLOOKUP(D929,PlayerStats!$B$1:$Z$999,MATCH("xAG",PlayerStats!$B$2:$Z$2,0),0),0)</f>
        <v>0</v>
      </c>
      <c r="U929" s="40">
        <f t="shared" si="58"/>
        <v>0</v>
      </c>
      <c r="V929" s="42" t="str">
        <f t="shared" si="59"/>
        <v/>
      </c>
      <c r="X929" s="43" t="str">
        <f>API!M929&amp;" "&amp;API!V929</f>
        <v xml:space="preserve"> </v>
      </c>
      <c r="Y929" s="43">
        <f>API!AC929</f>
        <v>0</v>
      </c>
    </row>
    <row r="930" spans="1:25">
      <c r="A930" s="32" t="str">
        <f>IF([1]FINAL!A930=0,"",[1]FINAL!A930)</f>
        <v/>
      </c>
      <c r="B930" s="32" t="str">
        <f>IF([1]FINAL!B930=0,"",[1]FINAL!B930)</f>
        <v/>
      </c>
      <c r="C930" s="32" t="str">
        <f>IF([1]FINAL!C930=0,"",[1]FINAL!C930)</f>
        <v/>
      </c>
      <c r="D930" s="32" t="str">
        <f>IF([1]FINAL!D930=0,"",[1]FINAL!D930)</f>
        <v/>
      </c>
      <c r="E930" s="43">
        <f>[1]FINAL!M930</f>
        <v>0</v>
      </c>
      <c r="F930" s="44" t="str">
        <f>IFERROR(VLOOKUP($E930,Table2!$B$1:$C$21,MATCH("MP",Table2!$B$1:$C$1,0),0),"")</f>
        <v/>
      </c>
      <c r="G930" s="33">
        <f>IFERROR(VLOOKUP(A930,PlayingTime!$B$1:$Z$999,MATCH("Min",PlayingTime!$B$2:$Z$2,0),0),0)</f>
        <v>0</v>
      </c>
      <c r="H930" s="33">
        <f>IFERROR(VLOOKUP(B930,PlayingTime!$B$1:$Z$999,MATCH("Min",PlayingTime!$B$2:$Z$2,0),0),0)</f>
        <v>0</v>
      </c>
      <c r="I930" s="33">
        <f>IFERROR(VLOOKUP(C930,PlayingTime!$B$1:$Z$999,MATCH("Min",PlayingTime!$B$2:$Z$2,0),0),0)</f>
        <v>0</v>
      </c>
      <c r="J930" s="33">
        <f>IFERROR(VLOOKUP(D930,PlayingTime!$B$1:$Z$999,MATCH("Min",PlayingTime!$B$2:$Z$2,0),0),0)</f>
        <v>0</v>
      </c>
      <c r="K930" s="38">
        <f t="shared" si="56"/>
        <v>0</v>
      </c>
      <c r="L930" s="32">
        <f>IFERROR(VLOOKUP(A930,PlayerStats!$B$1:$Z$999,MATCH("xG",PlayerStats!$B$2:$Z$2,0),0),0)</f>
        <v>0</v>
      </c>
      <c r="M930" s="32">
        <f>IFERROR(VLOOKUP(B930,PlayerStats!$B$1:$Z$999,MATCH("xG",PlayerStats!$B$2:$Z$2,0),0),0)</f>
        <v>0</v>
      </c>
      <c r="N930" s="32">
        <f>IFERROR(VLOOKUP(C930,PlayerStats!$B$1:$Z$999,MATCH("xG",PlayerStats!$B$2:$Z$2,0),0),0)</f>
        <v>0</v>
      </c>
      <c r="O930" s="32">
        <f>IFERROR(VLOOKUP(D930,PlayerStats!$B$1:$Z$999,MATCH("xG",PlayerStats!$B$2:$Z$2,0),0),0)</f>
        <v>0</v>
      </c>
      <c r="P930" s="40">
        <f t="shared" si="57"/>
        <v>0</v>
      </c>
      <c r="Q930" s="32">
        <f>IFERROR(VLOOKUP(A930,PlayerStats!$B$1:$Z$999,MATCH("xAG",PlayerStats!$B$2:$Z$2,0),0),0)</f>
        <v>0</v>
      </c>
      <c r="R930" s="32">
        <f>IFERROR(VLOOKUP(B930,PlayerStats!$B$1:$Z$999,MATCH("xAG",PlayerStats!$B$2:$Z$2,0),0),0)</f>
        <v>0</v>
      </c>
      <c r="S930" s="32">
        <f>IFERROR(VLOOKUP(C930,PlayerStats!$B$1:$Z$999,MATCH("xAG",PlayerStats!$B$2:$Z$2,0),0),0)</f>
        <v>0</v>
      </c>
      <c r="T930" s="32">
        <f>IFERROR(VLOOKUP(D930,PlayerStats!$B$1:$Z$999,MATCH("xAG",PlayerStats!$B$2:$Z$2,0),0),0)</f>
        <v>0</v>
      </c>
      <c r="U930" s="40">
        <f t="shared" si="58"/>
        <v>0</v>
      </c>
      <c r="V930" s="42" t="str">
        <f t="shared" si="59"/>
        <v/>
      </c>
      <c r="X930" s="43" t="str">
        <f>API!M930&amp;" "&amp;API!V930</f>
        <v xml:space="preserve"> </v>
      </c>
      <c r="Y930" s="43">
        <f>API!AC930</f>
        <v>0</v>
      </c>
    </row>
    <row r="931" spans="1:25">
      <c r="A931" s="32" t="str">
        <f>IF([1]FINAL!A931=0,"",[1]FINAL!A931)</f>
        <v/>
      </c>
      <c r="B931" s="32" t="str">
        <f>IF([1]FINAL!B931=0,"",[1]FINAL!B931)</f>
        <v/>
      </c>
      <c r="C931" s="32" t="str">
        <f>IF([1]FINAL!C931=0,"",[1]FINAL!C931)</f>
        <v/>
      </c>
      <c r="D931" s="32" t="str">
        <f>IF([1]FINAL!D931=0,"",[1]FINAL!D931)</f>
        <v/>
      </c>
      <c r="E931" s="43">
        <f>[1]FINAL!M931</f>
        <v>0</v>
      </c>
      <c r="F931" s="44" t="str">
        <f>IFERROR(VLOOKUP($E931,Table2!$B$1:$C$21,MATCH("MP",Table2!$B$1:$C$1,0),0),"")</f>
        <v/>
      </c>
      <c r="G931" s="33">
        <f>IFERROR(VLOOKUP(A931,PlayingTime!$B$1:$Z$999,MATCH("Min",PlayingTime!$B$2:$Z$2,0),0),0)</f>
        <v>0</v>
      </c>
      <c r="H931" s="33">
        <f>IFERROR(VLOOKUP(B931,PlayingTime!$B$1:$Z$999,MATCH("Min",PlayingTime!$B$2:$Z$2,0),0),0)</f>
        <v>0</v>
      </c>
      <c r="I931" s="33">
        <f>IFERROR(VLOOKUP(C931,PlayingTime!$B$1:$Z$999,MATCH("Min",PlayingTime!$B$2:$Z$2,0),0),0)</f>
        <v>0</v>
      </c>
      <c r="J931" s="33">
        <f>IFERROR(VLOOKUP(D931,PlayingTime!$B$1:$Z$999,MATCH("Min",PlayingTime!$B$2:$Z$2,0),0),0)</f>
        <v>0</v>
      </c>
      <c r="K931" s="38">
        <f t="shared" si="56"/>
        <v>0</v>
      </c>
      <c r="L931" s="32">
        <f>IFERROR(VLOOKUP(A931,PlayerStats!$B$1:$Z$999,MATCH("xG",PlayerStats!$B$2:$Z$2,0),0),0)</f>
        <v>0</v>
      </c>
      <c r="M931" s="32">
        <f>IFERROR(VLOOKUP(B931,PlayerStats!$B$1:$Z$999,MATCH("xG",PlayerStats!$B$2:$Z$2,0),0),0)</f>
        <v>0</v>
      </c>
      <c r="N931" s="32">
        <f>IFERROR(VLOOKUP(C931,PlayerStats!$B$1:$Z$999,MATCH("xG",PlayerStats!$B$2:$Z$2,0),0),0)</f>
        <v>0</v>
      </c>
      <c r="O931" s="32">
        <f>IFERROR(VLOOKUP(D931,PlayerStats!$B$1:$Z$999,MATCH("xG",PlayerStats!$B$2:$Z$2,0),0),0)</f>
        <v>0</v>
      </c>
      <c r="P931" s="40">
        <f t="shared" si="57"/>
        <v>0</v>
      </c>
      <c r="Q931" s="32">
        <f>IFERROR(VLOOKUP(A931,PlayerStats!$B$1:$Z$999,MATCH("xAG",PlayerStats!$B$2:$Z$2,0),0),0)</f>
        <v>0</v>
      </c>
      <c r="R931" s="32">
        <f>IFERROR(VLOOKUP(B931,PlayerStats!$B$1:$Z$999,MATCH("xAG",PlayerStats!$B$2:$Z$2,0),0),0)</f>
        <v>0</v>
      </c>
      <c r="S931" s="32">
        <f>IFERROR(VLOOKUP(C931,PlayerStats!$B$1:$Z$999,MATCH("xAG",PlayerStats!$B$2:$Z$2,0),0),0)</f>
        <v>0</v>
      </c>
      <c r="T931" s="32">
        <f>IFERROR(VLOOKUP(D931,PlayerStats!$B$1:$Z$999,MATCH("xAG",PlayerStats!$B$2:$Z$2,0),0),0)</f>
        <v>0</v>
      </c>
      <c r="U931" s="40">
        <f t="shared" si="58"/>
        <v>0</v>
      </c>
      <c r="V931" s="42" t="str">
        <f t="shared" si="59"/>
        <v/>
      </c>
      <c r="X931" s="43" t="str">
        <f>API!M931&amp;" "&amp;API!V931</f>
        <v xml:space="preserve"> </v>
      </c>
      <c r="Y931" s="43">
        <f>API!AC931</f>
        <v>0</v>
      </c>
    </row>
    <row r="932" spans="1:25">
      <c r="A932" s="32" t="str">
        <f>IF([1]FINAL!A932=0,"",[1]FINAL!A932)</f>
        <v/>
      </c>
      <c r="B932" s="32" t="str">
        <f>IF([1]FINAL!B932=0,"",[1]FINAL!B932)</f>
        <v/>
      </c>
      <c r="C932" s="32" t="str">
        <f>IF([1]FINAL!C932=0,"",[1]FINAL!C932)</f>
        <v/>
      </c>
      <c r="D932" s="32" t="str">
        <f>IF([1]FINAL!D932=0,"",[1]FINAL!D932)</f>
        <v/>
      </c>
      <c r="E932" s="43">
        <f>[1]FINAL!M932</f>
        <v>0</v>
      </c>
      <c r="F932" s="44" t="str">
        <f>IFERROR(VLOOKUP($E932,Table2!$B$1:$C$21,MATCH("MP",Table2!$B$1:$C$1,0),0),"")</f>
        <v/>
      </c>
      <c r="G932" s="33">
        <f>IFERROR(VLOOKUP(A932,PlayingTime!$B$1:$Z$999,MATCH("Min",PlayingTime!$B$2:$Z$2,0),0),0)</f>
        <v>0</v>
      </c>
      <c r="H932" s="33">
        <f>IFERROR(VLOOKUP(B932,PlayingTime!$B$1:$Z$999,MATCH("Min",PlayingTime!$B$2:$Z$2,0),0),0)</f>
        <v>0</v>
      </c>
      <c r="I932" s="33">
        <f>IFERROR(VLOOKUP(C932,PlayingTime!$B$1:$Z$999,MATCH("Min",PlayingTime!$B$2:$Z$2,0),0),0)</f>
        <v>0</v>
      </c>
      <c r="J932" s="33">
        <f>IFERROR(VLOOKUP(D932,PlayingTime!$B$1:$Z$999,MATCH("Min",PlayingTime!$B$2:$Z$2,0),0),0)</f>
        <v>0</v>
      </c>
      <c r="K932" s="38">
        <f t="shared" si="56"/>
        <v>0</v>
      </c>
      <c r="L932" s="32">
        <f>IFERROR(VLOOKUP(A932,PlayerStats!$B$1:$Z$999,MATCH("xG",PlayerStats!$B$2:$Z$2,0),0),0)</f>
        <v>0</v>
      </c>
      <c r="M932" s="32">
        <f>IFERROR(VLOOKUP(B932,PlayerStats!$B$1:$Z$999,MATCH("xG",PlayerStats!$B$2:$Z$2,0),0),0)</f>
        <v>0</v>
      </c>
      <c r="N932" s="32">
        <f>IFERROR(VLOOKUP(C932,PlayerStats!$B$1:$Z$999,MATCH("xG",PlayerStats!$B$2:$Z$2,0),0),0)</f>
        <v>0</v>
      </c>
      <c r="O932" s="32">
        <f>IFERROR(VLOOKUP(D932,PlayerStats!$B$1:$Z$999,MATCH("xG",PlayerStats!$B$2:$Z$2,0),0),0)</f>
        <v>0</v>
      </c>
      <c r="P932" s="40">
        <f t="shared" si="57"/>
        <v>0</v>
      </c>
      <c r="Q932" s="32">
        <f>IFERROR(VLOOKUP(A932,PlayerStats!$B$1:$Z$999,MATCH("xAG",PlayerStats!$B$2:$Z$2,0),0),0)</f>
        <v>0</v>
      </c>
      <c r="R932" s="32">
        <f>IFERROR(VLOOKUP(B932,PlayerStats!$B$1:$Z$999,MATCH("xAG",PlayerStats!$B$2:$Z$2,0),0),0)</f>
        <v>0</v>
      </c>
      <c r="S932" s="32">
        <f>IFERROR(VLOOKUP(C932,PlayerStats!$B$1:$Z$999,MATCH("xAG",PlayerStats!$B$2:$Z$2,0),0),0)</f>
        <v>0</v>
      </c>
      <c r="T932" s="32">
        <f>IFERROR(VLOOKUP(D932,PlayerStats!$B$1:$Z$999,MATCH("xAG",PlayerStats!$B$2:$Z$2,0),0),0)</f>
        <v>0</v>
      </c>
      <c r="U932" s="40">
        <f t="shared" si="58"/>
        <v>0</v>
      </c>
      <c r="V932" s="42" t="str">
        <f t="shared" si="59"/>
        <v/>
      </c>
      <c r="X932" s="43" t="str">
        <f>API!M932&amp;" "&amp;API!V932</f>
        <v xml:space="preserve"> </v>
      </c>
      <c r="Y932" s="43">
        <f>API!AC932</f>
        <v>0</v>
      </c>
    </row>
    <row r="933" spans="1:25">
      <c r="A933" s="32" t="str">
        <f>IF([1]FINAL!A933=0,"",[1]FINAL!A933)</f>
        <v/>
      </c>
      <c r="B933" s="32" t="str">
        <f>IF([1]FINAL!B933=0,"",[1]FINAL!B933)</f>
        <v/>
      </c>
      <c r="C933" s="32" t="str">
        <f>IF([1]FINAL!C933=0,"",[1]FINAL!C933)</f>
        <v/>
      </c>
      <c r="D933" s="32" t="str">
        <f>IF([1]FINAL!D933=0,"",[1]FINAL!D933)</f>
        <v/>
      </c>
      <c r="E933" s="43">
        <f>[1]FINAL!M933</f>
        <v>0</v>
      </c>
      <c r="F933" s="44" t="str">
        <f>IFERROR(VLOOKUP($E933,Table2!$B$1:$C$21,MATCH("MP",Table2!$B$1:$C$1,0),0),"")</f>
        <v/>
      </c>
      <c r="G933" s="33">
        <f>IFERROR(VLOOKUP(A933,PlayingTime!$B$1:$Z$999,MATCH("Min",PlayingTime!$B$2:$Z$2,0),0),0)</f>
        <v>0</v>
      </c>
      <c r="H933" s="33">
        <f>IFERROR(VLOOKUP(B933,PlayingTime!$B$1:$Z$999,MATCH("Min",PlayingTime!$B$2:$Z$2,0),0),0)</f>
        <v>0</v>
      </c>
      <c r="I933" s="33">
        <f>IFERROR(VLOOKUP(C933,PlayingTime!$B$1:$Z$999,MATCH("Min",PlayingTime!$B$2:$Z$2,0),0),0)</f>
        <v>0</v>
      </c>
      <c r="J933" s="33">
        <f>IFERROR(VLOOKUP(D933,PlayingTime!$B$1:$Z$999,MATCH("Min",PlayingTime!$B$2:$Z$2,0),0),0)</f>
        <v>0</v>
      </c>
      <c r="K933" s="38">
        <f t="shared" si="56"/>
        <v>0</v>
      </c>
      <c r="L933" s="32">
        <f>IFERROR(VLOOKUP(A933,PlayerStats!$B$1:$Z$999,MATCH("xG",PlayerStats!$B$2:$Z$2,0),0),0)</f>
        <v>0</v>
      </c>
      <c r="M933" s="32">
        <f>IFERROR(VLOOKUP(B933,PlayerStats!$B$1:$Z$999,MATCH("xG",PlayerStats!$B$2:$Z$2,0),0),0)</f>
        <v>0</v>
      </c>
      <c r="N933" s="32">
        <f>IFERROR(VLOOKUP(C933,PlayerStats!$B$1:$Z$999,MATCH("xG",PlayerStats!$B$2:$Z$2,0),0),0)</f>
        <v>0</v>
      </c>
      <c r="O933" s="32">
        <f>IFERROR(VLOOKUP(D933,PlayerStats!$B$1:$Z$999,MATCH("xG",PlayerStats!$B$2:$Z$2,0),0),0)</f>
        <v>0</v>
      </c>
      <c r="P933" s="40">
        <f t="shared" si="57"/>
        <v>0</v>
      </c>
      <c r="Q933" s="32">
        <f>IFERROR(VLOOKUP(A933,PlayerStats!$B$1:$Z$999,MATCH("xAG",PlayerStats!$B$2:$Z$2,0),0),0)</f>
        <v>0</v>
      </c>
      <c r="R933" s="32">
        <f>IFERROR(VLOOKUP(B933,PlayerStats!$B$1:$Z$999,MATCH("xAG",PlayerStats!$B$2:$Z$2,0),0),0)</f>
        <v>0</v>
      </c>
      <c r="S933" s="32">
        <f>IFERROR(VLOOKUP(C933,PlayerStats!$B$1:$Z$999,MATCH("xAG",PlayerStats!$B$2:$Z$2,0),0),0)</f>
        <v>0</v>
      </c>
      <c r="T933" s="32">
        <f>IFERROR(VLOOKUP(D933,PlayerStats!$B$1:$Z$999,MATCH("xAG",PlayerStats!$B$2:$Z$2,0),0),0)</f>
        <v>0</v>
      </c>
      <c r="U933" s="40">
        <f t="shared" si="58"/>
        <v>0</v>
      </c>
      <c r="V933" s="42" t="str">
        <f t="shared" si="59"/>
        <v/>
      </c>
      <c r="X933" s="43" t="str">
        <f>API!M933&amp;" "&amp;API!V933</f>
        <v xml:space="preserve"> </v>
      </c>
      <c r="Y933" s="43">
        <f>API!AC933</f>
        <v>0</v>
      </c>
    </row>
    <row r="934" spans="1:25">
      <c r="A934" s="32" t="str">
        <f>IF([1]FINAL!A934=0,"",[1]FINAL!A934)</f>
        <v/>
      </c>
      <c r="B934" s="32" t="str">
        <f>IF([1]FINAL!B934=0,"",[1]FINAL!B934)</f>
        <v/>
      </c>
      <c r="C934" s="32" t="str">
        <f>IF([1]FINAL!C934=0,"",[1]FINAL!C934)</f>
        <v/>
      </c>
      <c r="D934" s="32" t="str">
        <f>IF([1]FINAL!D934=0,"",[1]FINAL!D934)</f>
        <v/>
      </c>
      <c r="E934" s="43">
        <f>[1]FINAL!M934</f>
        <v>0</v>
      </c>
      <c r="F934" s="44" t="str">
        <f>IFERROR(VLOOKUP($E934,Table2!$B$1:$C$21,MATCH("MP",Table2!$B$1:$C$1,0),0),"")</f>
        <v/>
      </c>
      <c r="G934" s="33">
        <f>IFERROR(VLOOKUP(A934,PlayingTime!$B$1:$Z$999,MATCH("Min",PlayingTime!$B$2:$Z$2,0),0),0)</f>
        <v>0</v>
      </c>
      <c r="H934" s="33">
        <f>IFERROR(VLOOKUP(B934,PlayingTime!$B$1:$Z$999,MATCH("Min",PlayingTime!$B$2:$Z$2,0),0),0)</f>
        <v>0</v>
      </c>
      <c r="I934" s="33">
        <f>IFERROR(VLOOKUP(C934,PlayingTime!$B$1:$Z$999,MATCH("Min",PlayingTime!$B$2:$Z$2,0),0),0)</f>
        <v>0</v>
      </c>
      <c r="J934" s="33">
        <f>IFERROR(VLOOKUP(D934,PlayingTime!$B$1:$Z$999,MATCH("Min",PlayingTime!$B$2:$Z$2,0),0),0)</f>
        <v>0</v>
      </c>
      <c r="K934" s="38">
        <f t="shared" si="56"/>
        <v>0</v>
      </c>
      <c r="L934" s="32">
        <f>IFERROR(VLOOKUP(A934,PlayerStats!$B$1:$Z$999,MATCH("xG",PlayerStats!$B$2:$Z$2,0),0),0)</f>
        <v>0</v>
      </c>
      <c r="M934" s="32">
        <f>IFERROR(VLOOKUP(B934,PlayerStats!$B$1:$Z$999,MATCH("xG",PlayerStats!$B$2:$Z$2,0),0),0)</f>
        <v>0</v>
      </c>
      <c r="N934" s="32">
        <f>IFERROR(VLOOKUP(C934,PlayerStats!$B$1:$Z$999,MATCH("xG",PlayerStats!$B$2:$Z$2,0),0),0)</f>
        <v>0</v>
      </c>
      <c r="O934" s="32">
        <f>IFERROR(VLOOKUP(D934,PlayerStats!$B$1:$Z$999,MATCH("xG",PlayerStats!$B$2:$Z$2,0),0),0)</f>
        <v>0</v>
      </c>
      <c r="P934" s="40">
        <f t="shared" si="57"/>
        <v>0</v>
      </c>
      <c r="Q934" s="32">
        <f>IFERROR(VLOOKUP(A934,PlayerStats!$B$1:$Z$999,MATCH("xAG",PlayerStats!$B$2:$Z$2,0),0),0)</f>
        <v>0</v>
      </c>
      <c r="R934" s="32">
        <f>IFERROR(VLOOKUP(B934,PlayerStats!$B$1:$Z$999,MATCH("xAG",PlayerStats!$B$2:$Z$2,0),0),0)</f>
        <v>0</v>
      </c>
      <c r="S934" s="32">
        <f>IFERROR(VLOOKUP(C934,PlayerStats!$B$1:$Z$999,MATCH("xAG",PlayerStats!$B$2:$Z$2,0),0),0)</f>
        <v>0</v>
      </c>
      <c r="T934" s="32">
        <f>IFERROR(VLOOKUP(D934,PlayerStats!$B$1:$Z$999,MATCH("xAG",PlayerStats!$B$2:$Z$2,0),0),0)</f>
        <v>0</v>
      </c>
      <c r="U934" s="40">
        <f t="shared" si="58"/>
        <v>0</v>
      </c>
      <c r="V934" s="42" t="str">
        <f t="shared" si="59"/>
        <v/>
      </c>
      <c r="X934" s="43" t="str">
        <f>API!M934&amp;" "&amp;API!V934</f>
        <v xml:space="preserve"> </v>
      </c>
      <c r="Y934" s="43">
        <f>API!AC934</f>
        <v>0</v>
      </c>
    </row>
    <row r="935" spans="1:25">
      <c r="A935" s="32" t="str">
        <f>IF([1]FINAL!A935=0,"",[1]FINAL!A935)</f>
        <v/>
      </c>
      <c r="B935" s="32" t="str">
        <f>IF([1]FINAL!B935=0,"",[1]FINAL!B935)</f>
        <v/>
      </c>
      <c r="C935" s="32" t="str">
        <f>IF([1]FINAL!C935=0,"",[1]FINAL!C935)</f>
        <v/>
      </c>
      <c r="D935" s="32" t="str">
        <f>IF([1]FINAL!D935=0,"",[1]FINAL!D935)</f>
        <v/>
      </c>
      <c r="E935" s="43">
        <f>[1]FINAL!M935</f>
        <v>0</v>
      </c>
      <c r="F935" s="44" t="str">
        <f>IFERROR(VLOOKUP($E935,Table2!$B$1:$C$21,MATCH("MP",Table2!$B$1:$C$1,0),0),"")</f>
        <v/>
      </c>
      <c r="G935" s="33">
        <f>IFERROR(VLOOKUP(A935,PlayingTime!$B$1:$Z$999,MATCH("Min",PlayingTime!$B$2:$Z$2,0),0),0)</f>
        <v>0</v>
      </c>
      <c r="H935" s="33">
        <f>IFERROR(VLOOKUP(B935,PlayingTime!$B$1:$Z$999,MATCH("Min",PlayingTime!$B$2:$Z$2,0),0),0)</f>
        <v>0</v>
      </c>
      <c r="I935" s="33">
        <f>IFERROR(VLOOKUP(C935,PlayingTime!$B$1:$Z$999,MATCH("Min",PlayingTime!$B$2:$Z$2,0),0),0)</f>
        <v>0</v>
      </c>
      <c r="J935" s="33">
        <f>IFERROR(VLOOKUP(D935,PlayingTime!$B$1:$Z$999,MATCH("Min",PlayingTime!$B$2:$Z$2,0),0),0)</f>
        <v>0</v>
      </c>
      <c r="K935" s="38">
        <f t="shared" si="56"/>
        <v>0</v>
      </c>
      <c r="L935" s="32">
        <f>IFERROR(VLOOKUP(A935,PlayerStats!$B$1:$Z$999,MATCH("xG",PlayerStats!$B$2:$Z$2,0),0),0)</f>
        <v>0</v>
      </c>
      <c r="M935" s="32">
        <f>IFERROR(VLOOKUP(B935,PlayerStats!$B$1:$Z$999,MATCH("xG",PlayerStats!$B$2:$Z$2,0),0),0)</f>
        <v>0</v>
      </c>
      <c r="N935" s="32">
        <f>IFERROR(VLOOKUP(C935,PlayerStats!$B$1:$Z$999,MATCH("xG",PlayerStats!$B$2:$Z$2,0),0),0)</f>
        <v>0</v>
      </c>
      <c r="O935" s="32">
        <f>IFERROR(VLOOKUP(D935,PlayerStats!$B$1:$Z$999,MATCH("xG",PlayerStats!$B$2:$Z$2,0),0),0)</f>
        <v>0</v>
      </c>
      <c r="P935" s="40">
        <f t="shared" si="57"/>
        <v>0</v>
      </c>
      <c r="Q935" s="32">
        <f>IFERROR(VLOOKUP(A935,PlayerStats!$B$1:$Z$999,MATCH("xAG",PlayerStats!$B$2:$Z$2,0),0),0)</f>
        <v>0</v>
      </c>
      <c r="R935" s="32">
        <f>IFERROR(VLOOKUP(B935,PlayerStats!$B$1:$Z$999,MATCH("xAG",PlayerStats!$B$2:$Z$2,0),0),0)</f>
        <v>0</v>
      </c>
      <c r="S935" s="32">
        <f>IFERROR(VLOOKUP(C935,PlayerStats!$B$1:$Z$999,MATCH("xAG",PlayerStats!$B$2:$Z$2,0),0),0)</f>
        <v>0</v>
      </c>
      <c r="T935" s="32">
        <f>IFERROR(VLOOKUP(D935,PlayerStats!$B$1:$Z$999,MATCH("xAG",PlayerStats!$B$2:$Z$2,0),0),0)</f>
        <v>0</v>
      </c>
      <c r="U935" s="40">
        <f t="shared" si="58"/>
        <v>0</v>
      </c>
      <c r="V935" s="42" t="str">
        <f t="shared" si="59"/>
        <v/>
      </c>
      <c r="X935" s="43" t="str">
        <f>API!M935&amp;" "&amp;API!V935</f>
        <v xml:space="preserve"> </v>
      </c>
      <c r="Y935" s="43">
        <f>API!AC935</f>
        <v>0</v>
      </c>
    </row>
    <row r="936" spans="1:25">
      <c r="A936" s="32" t="str">
        <f>IF([1]FINAL!A936=0,"",[1]FINAL!A936)</f>
        <v/>
      </c>
      <c r="B936" s="32" t="str">
        <f>IF([1]FINAL!B936=0,"",[1]FINAL!B936)</f>
        <v/>
      </c>
      <c r="C936" s="32" t="str">
        <f>IF([1]FINAL!C936=0,"",[1]FINAL!C936)</f>
        <v/>
      </c>
      <c r="D936" s="32" t="str">
        <f>IF([1]FINAL!D936=0,"",[1]FINAL!D936)</f>
        <v/>
      </c>
      <c r="E936" s="43">
        <f>[1]FINAL!M936</f>
        <v>0</v>
      </c>
      <c r="F936" s="44" t="str">
        <f>IFERROR(VLOOKUP($E936,Table2!$B$1:$C$21,MATCH("MP",Table2!$B$1:$C$1,0),0),"")</f>
        <v/>
      </c>
      <c r="G936" s="33">
        <f>IFERROR(VLOOKUP(A936,PlayingTime!$B$1:$Z$999,MATCH("Min",PlayingTime!$B$2:$Z$2,0),0),0)</f>
        <v>0</v>
      </c>
      <c r="H936" s="33">
        <f>IFERROR(VLOOKUP(B936,PlayingTime!$B$1:$Z$999,MATCH("Min",PlayingTime!$B$2:$Z$2,0),0),0)</f>
        <v>0</v>
      </c>
      <c r="I936" s="33">
        <f>IFERROR(VLOOKUP(C936,PlayingTime!$B$1:$Z$999,MATCH("Min",PlayingTime!$B$2:$Z$2,0),0),0)</f>
        <v>0</v>
      </c>
      <c r="J936" s="33">
        <f>IFERROR(VLOOKUP(D936,PlayingTime!$B$1:$Z$999,MATCH("Min",PlayingTime!$B$2:$Z$2,0),0),0)</f>
        <v>0</v>
      </c>
      <c r="K936" s="38">
        <f t="shared" si="56"/>
        <v>0</v>
      </c>
      <c r="L936" s="32">
        <f>IFERROR(VLOOKUP(A936,PlayerStats!$B$1:$Z$999,MATCH("xG",PlayerStats!$B$2:$Z$2,0),0),0)</f>
        <v>0</v>
      </c>
      <c r="M936" s="32">
        <f>IFERROR(VLOOKUP(B936,PlayerStats!$B$1:$Z$999,MATCH("xG",PlayerStats!$B$2:$Z$2,0),0),0)</f>
        <v>0</v>
      </c>
      <c r="N936" s="32">
        <f>IFERROR(VLOOKUP(C936,PlayerStats!$B$1:$Z$999,MATCH("xG",PlayerStats!$B$2:$Z$2,0),0),0)</f>
        <v>0</v>
      </c>
      <c r="O936" s="32">
        <f>IFERROR(VLOOKUP(D936,PlayerStats!$B$1:$Z$999,MATCH("xG",PlayerStats!$B$2:$Z$2,0),0),0)</f>
        <v>0</v>
      </c>
      <c r="P936" s="40">
        <f t="shared" si="57"/>
        <v>0</v>
      </c>
      <c r="Q936" s="32">
        <f>IFERROR(VLOOKUP(A936,PlayerStats!$B$1:$Z$999,MATCH("xAG",PlayerStats!$B$2:$Z$2,0),0),0)</f>
        <v>0</v>
      </c>
      <c r="R936" s="32">
        <f>IFERROR(VLOOKUP(B936,PlayerStats!$B$1:$Z$999,MATCH("xAG",PlayerStats!$B$2:$Z$2,0),0),0)</f>
        <v>0</v>
      </c>
      <c r="S936" s="32">
        <f>IFERROR(VLOOKUP(C936,PlayerStats!$B$1:$Z$999,MATCH("xAG",PlayerStats!$B$2:$Z$2,0),0),0)</f>
        <v>0</v>
      </c>
      <c r="T936" s="32">
        <f>IFERROR(VLOOKUP(D936,PlayerStats!$B$1:$Z$999,MATCH("xAG",PlayerStats!$B$2:$Z$2,0),0),0)</f>
        <v>0</v>
      </c>
      <c r="U936" s="40">
        <f t="shared" si="58"/>
        <v>0</v>
      </c>
      <c r="V936" s="42" t="str">
        <f t="shared" si="59"/>
        <v/>
      </c>
      <c r="X936" s="43" t="str">
        <f>API!M936&amp;" "&amp;API!V936</f>
        <v xml:space="preserve"> </v>
      </c>
      <c r="Y936" s="43">
        <f>API!AC936</f>
        <v>0</v>
      </c>
    </row>
    <row r="937" spans="1:25">
      <c r="A937" s="32" t="str">
        <f>IF([1]FINAL!A937=0,"",[1]FINAL!A937)</f>
        <v/>
      </c>
      <c r="B937" s="32" t="str">
        <f>IF([1]FINAL!B937=0,"",[1]FINAL!B937)</f>
        <v/>
      </c>
      <c r="C937" s="32" t="str">
        <f>IF([1]FINAL!C937=0,"",[1]FINAL!C937)</f>
        <v/>
      </c>
      <c r="D937" s="32" t="str">
        <f>IF([1]FINAL!D937=0,"",[1]FINAL!D937)</f>
        <v/>
      </c>
      <c r="E937" s="43">
        <f>[1]FINAL!M937</f>
        <v>0</v>
      </c>
      <c r="F937" s="44" t="str">
        <f>IFERROR(VLOOKUP($E937,Table2!$B$1:$C$21,MATCH("MP",Table2!$B$1:$C$1,0),0),"")</f>
        <v/>
      </c>
      <c r="G937" s="33">
        <f>IFERROR(VLOOKUP(A937,PlayingTime!$B$1:$Z$999,MATCH("Min",PlayingTime!$B$2:$Z$2,0),0),0)</f>
        <v>0</v>
      </c>
      <c r="H937" s="33">
        <f>IFERROR(VLOOKUP(B937,PlayingTime!$B$1:$Z$999,MATCH("Min",PlayingTime!$B$2:$Z$2,0),0),0)</f>
        <v>0</v>
      </c>
      <c r="I937" s="33">
        <f>IFERROR(VLOOKUP(C937,PlayingTime!$B$1:$Z$999,MATCH("Min",PlayingTime!$B$2:$Z$2,0),0),0)</f>
        <v>0</v>
      </c>
      <c r="J937" s="33">
        <f>IFERROR(VLOOKUP(D937,PlayingTime!$B$1:$Z$999,MATCH("Min",PlayingTime!$B$2:$Z$2,0),0),0)</f>
        <v>0</v>
      </c>
      <c r="K937" s="38">
        <f t="shared" si="56"/>
        <v>0</v>
      </c>
      <c r="L937" s="32">
        <f>IFERROR(VLOOKUP(A937,PlayerStats!$B$1:$Z$999,MATCH("xG",PlayerStats!$B$2:$Z$2,0),0),0)</f>
        <v>0</v>
      </c>
      <c r="M937" s="32">
        <f>IFERROR(VLOOKUP(B937,PlayerStats!$B$1:$Z$999,MATCH("xG",PlayerStats!$B$2:$Z$2,0),0),0)</f>
        <v>0</v>
      </c>
      <c r="N937" s="32">
        <f>IFERROR(VLOOKUP(C937,PlayerStats!$B$1:$Z$999,MATCH("xG",PlayerStats!$B$2:$Z$2,0),0),0)</f>
        <v>0</v>
      </c>
      <c r="O937" s="32">
        <f>IFERROR(VLOOKUP(D937,PlayerStats!$B$1:$Z$999,MATCH("xG",PlayerStats!$B$2:$Z$2,0),0),0)</f>
        <v>0</v>
      </c>
      <c r="P937" s="40">
        <f t="shared" si="57"/>
        <v>0</v>
      </c>
      <c r="Q937" s="32">
        <f>IFERROR(VLOOKUP(A937,PlayerStats!$B$1:$Z$999,MATCH("xAG",PlayerStats!$B$2:$Z$2,0),0),0)</f>
        <v>0</v>
      </c>
      <c r="R937" s="32">
        <f>IFERROR(VLOOKUP(B937,PlayerStats!$B$1:$Z$999,MATCH("xAG",PlayerStats!$B$2:$Z$2,0),0),0)</f>
        <v>0</v>
      </c>
      <c r="S937" s="32">
        <f>IFERROR(VLOOKUP(C937,PlayerStats!$B$1:$Z$999,MATCH("xAG",PlayerStats!$B$2:$Z$2,0),0),0)</f>
        <v>0</v>
      </c>
      <c r="T937" s="32">
        <f>IFERROR(VLOOKUP(D937,PlayerStats!$B$1:$Z$999,MATCH("xAG",PlayerStats!$B$2:$Z$2,0),0),0)</f>
        <v>0</v>
      </c>
      <c r="U937" s="40">
        <f t="shared" si="58"/>
        <v>0</v>
      </c>
      <c r="V937" s="42" t="str">
        <f t="shared" si="59"/>
        <v/>
      </c>
      <c r="X937" s="43" t="str">
        <f>API!M937&amp;" "&amp;API!V937</f>
        <v xml:space="preserve"> </v>
      </c>
      <c r="Y937" s="43">
        <f>API!AC937</f>
        <v>0</v>
      </c>
    </row>
    <row r="938" spans="1:25">
      <c r="A938" s="32" t="str">
        <f>IF([1]FINAL!A938=0,"",[1]FINAL!A938)</f>
        <v/>
      </c>
      <c r="B938" s="32" t="str">
        <f>IF([1]FINAL!B938=0,"",[1]FINAL!B938)</f>
        <v/>
      </c>
      <c r="C938" s="32" t="str">
        <f>IF([1]FINAL!C938=0,"",[1]FINAL!C938)</f>
        <v/>
      </c>
      <c r="D938" s="32" t="str">
        <f>IF([1]FINAL!D938=0,"",[1]FINAL!D938)</f>
        <v/>
      </c>
      <c r="E938" s="43">
        <f>[1]FINAL!M938</f>
        <v>0</v>
      </c>
      <c r="F938" s="44" t="str">
        <f>IFERROR(VLOOKUP($E938,Table2!$B$1:$C$21,MATCH("MP",Table2!$B$1:$C$1,0),0),"")</f>
        <v/>
      </c>
      <c r="G938" s="33">
        <f>IFERROR(VLOOKUP(A938,PlayingTime!$B$1:$Z$999,MATCH("Min",PlayingTime!$B$2:$Z$2,0),0),0)</f>
        <v>0</v>
      </c>
      <c r="H938" s="33">
        <f>IFERROR(VLOOKUP(B938,PlayingTime!$B$1:$Z$999,MATCH("Min",PlayingTime!$B$2:$Z$2,0),0),0)</f>
        <v>0</v>
      </c>
      <c r="I938" s="33">
        <f>IFERROR(VLOOKUP(C938,PlayingTime!$B$1:$Z$999,MATCH("Min",PlayingTime!$B$2:$Z$2,0),0),0)</f>
        <v>0</v>
      </c>
      <c r="J938" s="33">
        <f>IFERROR(VLOOKUP(D938,PlayingTime!$B$1:$Z$999,MATCH("Min",PlayingTime!$B$2:$Z$2,0),0),0)</f>
        <v>0</v>
      </c>
      <c r="K938" s="38">
        <f t="shared" si="56"/>
        <v>0</v>
      </c>
      <c r="L938" s="32">
        <f>IFERROR(VLOOKUP(A938,PlayerStats!$B$1:$Z$999,MATCH("xG",PlayerStats!$B$2:$Z$2,0),0),0)</f>
        <v>0</v>
      </c>
      <c r="M938" s="32">
        <f>IFERROR(VLOOKUP(B938,PlayerStats!$B$1:$Z$999,MATCH("xG",PlayerStats!$B$2:$Z$2,0),0),0)</f>
        <v>0</v>
      </c>
      <c r="N938" s="32">
        <f>IFERROR(VLOOKUP(C938,PlayerStats!$B$1:$Z$999,MATCH("xG",PlayerStats!$B$2:$Z$2,0),0),0)</f>
        <v>0</v>
      </c>
      <c r="O938" s="32">
        <f>IFERROR(VLOOKUP(D938,PlayerStats!$B$1:$Z$999,MATCH("xG",PlayerStats!$B$2:$Z$2,0),0),0)</f>
        <v>0</v>
      </c>
      <c r="P938" s="40">
        <f t="shared" si="57"/>
        <v>0</v>
      </c>
      <c r="Q938" s="32">
        <f>IFERROR(VLOOKUP(A938,PlayerStats!$B$1:$Z$999,MATCH("xAG",PlayerStats!$B$2:$Z$2,0),0),0)</f>
        <v>0</v>
      </c>
      <c r="R938" s="32">
        <f>IFERROR(VLOOKUP(B938,PlayerStats!$B$1:$Z$999,MATCH("xAG",PlayerStats!$B$2:$Z$2,0),0),0)</f>
        <v>0</v>
      </c>
      <c r="S938" s="32">
        <f>IFERROR(VLOOKUP(C938,PlayerStats!$B$1:$Z$999,MATCH("xAG",PlayerStats!$B$2:$Z$2,0),0),0)</f>
        <v>0</v>
      </c>
      <c r="T938" s="32">
        <f>IFERROR(VLOOKUP(D938,PlayerStats!$B$1:$Z$999,MATCH("xAG",PlayerStats!$B$2:$Z$2,0),0),0)</f>
        <v>0</v>
      </c>
      <c r="U938" s="40">
        <f t="shared" si="58"/>
        <v>0</v>
      </c>
      <c r="V938" s="42" t="str">
        <f t="shared" si="59"/>
        <v/>
      </c>
      <c r="X938" s="43" t="str">
        <f>API!M938&amp;" "&amp;API!V938</f>
        <v xml:space="preserve"> </v>
      </c>
      <c r="Y938" s="43">
        <f>API!AC938</f>
        <v>0</v>
      </c>
    </row>
    <row r="939" spans="1:25">
      <c r="A939" s="32" t="str">
        <f>IF([1]FINAL!A939=0,"",[1]FINAL!A939)</f>
        <v/>
      </c>
      <c r="B939" s="32" t="str">
        <f>IF([1]FINAL!B939=0,"",[1]FINAL!B939)</f>
        <v/>
      </c>
      <c r="C939" s="32" t="str">
        <f>IF([1]FINAL!C939=0,"",[1]FINAL!C939)</f>
        <v/>
      </c>
      <c r="D939" s="32" t="str">
        <f>IF([1]FINAL!D939=0,"",[1]FINAL!D939)</f>
        <v/>
      </c>
      <c r="E939" s="43">
        <f>[1]FINAL!M939</f>
        <v>0</v>
      </c>
      <c r="F939" s="44" t="str">
        <f>IFERROR(VLOOKUP($E939,Table2!$B$1:$C$21,MATCH("MP",Table2!$B$1:$C$1,0),0),"")</f>
        <v/>
      </c>
      <c r="G939" s="33">
        <f>IFERROR(VLOOKUP(A939,PlayingTime!$B$1:$Z$999,MATCH("Min",PlayingTime!$B$2:$Z$2,0),0),0)</f>
        <v>0</v>
      </c>
      <c r="H939" s="33">
        <f>IFERROR(VLOOKUP(B939,PlayingTime!$B$1:$Z$999,MATCH("Min",PlayingTime!$B$2:$Z$2,0),0),0)</f>
        <v>0</v>
      </c>
      <c r="I939" s="33">
        <f>IFERROR(VLOOKUP(C939,PlayingTime!$B$1:$Z$999,MATCH("Min",PlayingTime!$B$2:$Z$2,0),0),0)</f>
        <v>0</v>
      </c>
      <c r="J939" s="33">
        <f>IFERROR(VLOOKUP(D939,PlayingTime!$B$1:$Z$999,MATCH("Min",PlayingTime!$B$2:$Z$2,0),0),0)</f>
        <v>0</v>
      </c>
      <c r="K939" s="38">
        <f t="shared" si="56"/>
        <v>0</v>
      </c>
      <c r="L939" s="32">
        <f>IFERROR(VLOOKUP(A939,PlayerStats!$B$1:$Z$999,MATCH("xG",PlayerStats!$B$2:$Z$2,0),0),0)</f>
        <v>0</v>
      </c>
      <c r="M939" s="32">
        <f>IFERROR(VLOOKUP(B939,PlayerStats!$B$1:$Z$999,MATCH("xG",PlayerStats!$B$2:$Z$2,0),0),0)</f>
        <v>0</v>
      </c>
      <c r="N939" s="32">
        <f>IFERROR(VLOOKUP(C939,PlayerStats!$B$1:$Z$999,MATCH("xG",PlayerStats!$B$2:$Z$2,0),0),0)</f>
        <v>0</v>
      </c>
      <c r="O939" s="32">
        <f>IFERROR(VLOOKUP(D939,PlayerStats!$B$1:$Z$999,MATCH("xG",PlayerStats!$B$2:$Z$2,0),0),0)</f>
        <v>0</v>
      </c>
      <c r="P939" s="40">
        <f t="shared" si="57"/>
        <v>0</v>
      </c>
      <c r="Q939" s="32">
        <f>IFERROR(VLOOKUP(A939,PlayerStats!$B$1:$Z$999,MATCH("xAG",PlayerStats!$B$2:$Z$2,0),0),0)</f>
        <v>0</v>
      </c>
      <c r="R939" s="32">
        <f>IFERROR(VLOOKUP(B939,PlayerStats!$B$1:$Z$999,MATCH("xAG",PlayerStats!$B$2:$Z$2,0),0),0)</f>
        <v>0</v>
      </c>
      <c r="S939" s="32">
        <f>IFERROR(VLOOKUP(C939,PlayerStats!$B$1:$Z$999,MATCH("xAG",PlayerStats!$B$2:$Z$2,0),0),0)</f>
        <v>0</v>
      </c>
      <c r="T939" s="32">
        <f>IFERROR(VLOOKUP(D939,PlayerStats!$B$1:$Z$999,MATCH("xAG",PlayerStats!$B$2:$Z$2,0),0),0)</f>
        <v>0</v>
      </c>
      <c r="U939" s="40">
        <f t="shared" si="58"/>
        <v>0</v>
      </c>
      <c r="V939" s="42" t="str">
        <f t="shared" si="59"/>
        <v/>
      </c>
      <c r="X939" s="43" t="str">
        <f>API!M939&amp;" "&amp;API!V939</f>
        <v xml:space="preserve"> </v>
      </c>
      <c r="Y939" s="43">
        <f>API!AC939</f>
        <v>0</v>
      </c>
    </row>
    <row r="940" spans="1:25">
      <c r="A940" s="32" t="str">
        <f>IF([1]FINAL!A940=0,"",[1]FINAL!A940)</f>
        <v/>
      </c>
      <c r="B940" s="32" t="str">
        <f>IF([1]FINAL!B940=0,"",[1]FINAL!B940)</f>
        <v/>
      </c>
      <c r="C940" s="32" t="str">
        <f>IF([1]FINAL!C940=0,"",[1]FINAL!C940)</f>
        <v/>
      </c>
      <c r="D940" s="32" t="str">
        <f>IF([1]FINAL!D940=0,"",[1]FINAL!D940)</f>
        <v/>
      </c>
      <c r="E940" s="43">
        <f>[1]FINAL!M940</f>
        <v>0</v>
      </c>
      <c r="F940" s="44" t="str">
        <f>IFERROR(VLOOKUP($E940,Table2!$B$1:$C$21,MATCH("MP",Table2!$B$1:$C$1,0),0),"")</f>
        <v/>
      </c>
      <c r="G940" s="33">
        <f>IFERROR(VLOOKUP(A940,PlayingTime!$B$1:$Z$999,MATCH("Min",PlayingTime!$B$2:$Z$2,0),0),0)</f>
        <v>0</v>
      </c>
      <c r="H940" s="33">
        <f>IFERROR(VLOOKUP(B940,PlayingTime!$B$1:$Z$999,MATCH("Min",PlayingTime!$B$2:$Z$2,0),0),0)</f>
        <v>0</v>
      </c>
      <c r="I940" s="33">
        <f>IFERROR(VLOOKUP(C940,PlayingTime!$B$1:$Z$999,MATCH("Min",PlayingTime!$B$2:$Z$2,0),0),0)</f>
        <v>0</v>
      </c>
      <c r="J940" s="33">
        <f>IFERROR(VLOOKUP(D940,PlayingTime!$B$1:$Z$999,MATCH("Min",PlayingTime!$B$2:$Z$2,0),0),0)</f>
        <v>0</v>
      </c>
      <c r="K940" s="38">
        <f t="shared" si="56"/>
        <v>0</v>
      </c>
      <c r="L940" s="32">
        <f>IFERROR(VLOOKUP(A940,PlayerStats!$B$1:$Z$999,MATCH("xG",PlayerStats!$B$2:$Z$2,0),0),0)</f>
        <v>0</v>
      </c>
      <c r="M940" s="32">
        <f>IFERROR(VLOOKUP(B940,PlayerStats!$B$1:$Z$999,MATCH("xG",PlayerStats!$B$2:$Z$2,0),0),0)</f>
        <v>0</v>
      </c>
      <c r="N940" s="32">
        <f>IFERROR(VLOOKUP(C940,PlayerStats!$B$1:$Z$999,MATCH("xG",PlayerStats!$B$2:$Z$2,0),0),0)</f>
        <v>0</v>
      </c>
      <c r="O940" s="32">
        <f>IFERROR(VLOOKUP(D940,PlayerStats!$B$1:$Z$999,MATCH("xG",PlayerStats!$B$2:$Z$2,0),0),0)</f>
        <v>0</v>
      </c>
      <c r="P940" s="40">
        <f t="shared" si="57"/>
        <v>0</v>
      </c>
      <c r="Q940" s="32">
        <f>IFERROR(VLOOKUP(A940,PlayerStats!$B$1:$Z$999,MATCH("xAG",PlayerStats!$B$2:$Z$2,0),0),0)</f>
        <v>0</v>
      </c>
      <c r="R940" s="32">
        <f>IFERROR(VLOOKUP(B940,PlayerStats!$B$1:$Z$999,MATCH("xAG",PlayerStats!$B$2:$Z$2,0),0),0)</f>
        <v>0</v>
      </c>
      <c r="S940" s="32">
        <f>IFERROR(VLOOKUP(C940,PlayerStats!$B$1:$Z$999,MATCH("xAG",PlayerStats!$B$2:$Z$2,0),0),0)</f>
        <v>0</v>
      </c>
      <c r="T940" s="32">
        <f>IFERROR(VLOOKUP(D940,PlayerStats!$B$1:$Z$999,MATCH("xAG",PlayerStats!$B$2:$Z$2,0),0),0)</f>
        <v>0</v>
      </c>
      <c r="U940" s="40">
        <f t="shared" si="58"/>
        <v>0</v>
      </c>
      <c r="V940" s="42" t="str">
        <f t="shared" si="59"/>
        <v/>
      </c>
      <c r="X940" s="43" t="str">
        <f>API!M940&amp;" "&amp;API!V940</f>
        <v xml:space="preserve"> </v>
      </c>
      <c r="Y940" s="43">
        <f>API!AC940</f>
        <v>0</v>
      </c>
    </row>
    <row r="941" spans="1:25">
      <c r="A941" s="32" t="str">
        <f>IF([1]FINAL!A941=0,"",[1]FINAL!A941)</f>
        <v/>
      </c>
      <c r="B941" s="32" t="str">
        <f>IF([1]FINAL!B941=0,"",[1]FINAL!B941)</f>
        <v/>
      </c>
      <c r="C941" s="32" t="str">
        <f>IF([1]FINAL!C941=0,"",[1]FINAL!C941)</f>
        <v/>
      </c>
      <c r="D941" s="32" t="str">
        <f>IF([1]FINAL!D941=0,"",[1]FINAL!D941)</f>
        <v/>
      </c>
      <c r="E941" s="43">
        <f>[1]FINAL!M941</f>
        <v>0</v>
      </c>
      <c r="F941" s="44" t="str">
        <f>IFERROR(VLOOKUP($E941,Table2!$B$1:$C$21,MATCH("MP",Table2!$B$1:$C$1,0),0),"")</f>
        <v/>
      </c>
      <c r="G941" s="33">
        <f>IFERROR(VLOOKUP(A941,PlayingTime!$B$1:$Z$999,MATCH("Min",PlayingTime!$B$2:$Z$2,0),0),0)</f>
        <v>0</v>
      </c>
      <c r="H941" s="33">
        <f>IFERROR(VLOOKUP(B941,PlayingTime!$B$1:$Z$999,MATCH("Min",PlayingTime!$B$2:$Z$2,0),0),0)</f>
        <v>0</v>
      </c>
      <c r="I941" s="33">
        <f>IFERROR(VLOOKUP(C941,PlayingTime!$B$1:$Z$999,MATCH("Min",PlayingTime!$B$2:$Z$2,0),0),0)</f>
        <v>0</v>
      </c>
      <c r="J941" s="33">
        <f>IFERROR(VLOOKUP(D941,PlayingTime!$B$1:$Z$999,MATCH("Min",PlayingTime!$B$2:$Z$2,0),0),0)</f>
        <v>0</v>
      </c>
      <c r="K941" s="38">
        <f t="shared" si="56"/>
        <v>0</v>
      </c>
      <c r="L941" s="32">
        <f>IFERROR(VLOOKUP(A941,PlayerStats!$B$1:$Z$999,MATCH("xG",PlayerStats!$B$2:$Z$2,0),0),0)</f>
        <v>0</v>
      </c>
      <c r="M941" s="32">
        <f>IFERROR(VLOOKUP(B941,PlayerStats!$B$1:$Z$999,MATCH("xG",PlayerStats!$B$2:$Z$2,0),0),0)</f>
        <v>0</v>
      </c>
      <c r="N941" s="32">
        <f>IFERROR(VLOOKUP(C941,PlayerStats!$B$1:$Z$999,MATCH("xG",PlayerStats!$B$2:$Z$2,0),0),0)</f>
        <v>0</v>
      </c>
      <c r="O941" s="32">
        <f>IFERROR(VLOOKUP(D941,PlayerStats!$B$1:$Z$999,MATCH("xG",PlayerStats!$B$2:$Z$2,0),0),0)</f>
        <v>0</v>
      </c>
      <c r="P941" s="40">
        <f t="shared" si="57"/>
        <v>0</v>
      </c>
      <c r="Q941" s="32">
        <f>IFERROR(VLOOKUP(A941,PlayerStats!$B$1:$Z$999,MATCH("xAG",PlayerStats!$B$2:$Z$2,0),0),0)</f>
        <v>0</v>
      </c>
      <c r="R941" s="32">
        <f>IFERROR(VLOOKUP(B941,PlayerStats!$B$1:$Z$999,MATCH("xAG",PlayerStats!$B$2:$Z$2,0),0),0)</f>
        <v>0</v>
      </c>
      <c r="S941" s="32">
        <f>IFERROR(VLOOKUP(C941,PlayerStats!$B$1:$Z$999,MATCH("xAG",PlayerStats!$B$2:$Z$2,0),0),0)</f>
        <v>0</v>
      </c>
      <c r="T941" s="32">
        <f>IFERROR(VLOOKUP(D941,PlayerStats!$B$1:$Z$999,MATCH("xAG",PlayerStats!$B$2:$Z$2,0),0),0)</f>
        <v>0</v>
      </c>
      <c r="U941" s="40">
        <f t="shared" si="58"/>
        <v>0</v>
      </c>
      <c r="V941" s="42" t="str">
        <f t="shared" si="59"/>
        <v/>
      </c>
      <c r="X941" s="43" t="str">
        <f>API!M941&amp;" "&amp;API!V941</f>
        <v xml:space="preserve"> </v>
      </c>
      <c r="Y941" s="43">
        <f>API!AC941</f>
        <v>0</v>
      </c>
    </row>
    <row r="942" spans="1:25">
      <c r="A942" s="32" t="str">
        <f>IF([1]FINAL!A942=0,"",[1]FINAL!A942)</f>
        <v/>
      </c>
      <c r="B942" s="32" t="str">
        <f>IF([1]FINAL!B942=0,"",[1]FINAL!B942)</f>
        <v/>
      </c>
      <c r="C942" s="32" t="str">
        <f>IF([1]FINAL!C942=0,"",[1]FINAL!C942)</f>
        <v/>
      </c>
      <c r="D942" s="32" t="str">
        <f>IF([1]FINAL!D942=0,"",[1]FINAL!D942)</f>
        <v/>
      </c>
      <c r="E942" s="43">
        <f>[1]FINAL!M942</f>
        <v>0</v>
      </c>
      <c r="F942" s="44" t="str">
        <f>IFERROR(VLOOKUP($E942,Table2!$B$1:$C$21,MATCH("MP",Table2!$B$1:$C$1,0),0),"")</f>
        <v/>
      </c>
      <c r="G942" s="33">
        <f>IFERROR(VLOOKUP(A942,PlayingTime!$B$1:$Z$999,MATCH("Min",PlayingTime!$B$2:$Z$2,0),0),0)</f>
        <v>0</v>
      </c>
      <c r="H942" s="33">
        <f>IFERROR(VLOOKUP(B942,PlayingTime!$B$1:$Z$999,MATCH("Min",PlayingTime!$B$2:$Z$2,0),0),0)</f>
        <v>0</v>
      </c>
      <c r="I942" s="33">
        <f>IFERROR(VLOOKUP(C942,PlayingTime!$B$1:$Z$999,MATCH("Min",PlayingTime!$B$2:$Z$2,0),0),0)</f>
        <v>0</v>
      </c>
      <c r="J942" s="33">
        <f>IFERROR(VLOOKUP(D942,PlayingTime!$B$1:$Z$999,MATCH("Min",PlayingTime!$B$2:$Z$2,0),0),0)</f>
        <v>0</v>
      </c>
      <c r="K942" s="38">
        <f t="shared" si="56"/>
        <v>0</v>
      </c>
      <c r="L942" s="32">
        <f>IFERROR(VLOOKUP(A942,PlayerStats!$B$1:$Z$999,MATCH("xG",PlayerStats!$B$2:$Z$2,0),0),0)</f>
        <v>0</v>
      </c>
      <c r="M942" s="32">
        <f>IFERROR(VLOOKUP(B942,PlayerStats!$B$1:$Z$999,MATCH("xG",PlayerStats!$B$2:$Z$2,0),0),0)</f>
        <v>0</v>
      </c>
      <c r="N942" s="32">
        <f>IFERROR(VLOOKUP(C942,PlayerStats!$B$1:$Z$999,MATCH("xG",PlayerStats!$B$2:$Z$2,0),0),0)</f>
        <v>0</v>
      </c>
      <c r="O942" s="32">
        <f>IFERROR(VLOOKUP(D942,PlayerStats!$B$1:$Z$999,MATCH("xG",PlayerStats!$B$2:$Z$2,0),0),0)</f>
        <v>0</v>
      </c>
      <c r="P942" s="40">
        <f t="shared" si="57"/>
        <v>0</v>
      </c>
      <c r="Q942" s="32">
        <f>IFERROR(VLOOKUP(A942,PlayerStats!$B$1:$Z$999,MATCH("xAG",PlayerStats!$B$2:$Z$2,0),0),0)</f>
        <v>0</v>
      </c>
      <c r="R942" s="32">
        <f>IFERROR(VLOOKUP(B942,PlayerStats!$B$1:$Z$999,MATCH("xAG",PlayerStats!$B$2:$Z$2,0),0),0)</f>
        <v>0</v>
      </c>
      <c r="S942" s="32">
        <f>IFERROR(VLOOKUP(C942,PlayerStats!$B$1:$Z$999,MATCH("xAG",PlayerStats!$B$2:$Z$2,0),0),0)</f>
        <v>0</v>
      </c>
      <c r="T942" s="32">
        <f>IFERROR(VLOOKUP(D942,PlayerStats!$B$1:$Z$999,MATCH("xAG",PlayerStats!$B$2:$Z$2,0),0),0)</f>
        <v>0</v>
      </c>
      <c r="U942" s="40">
        <f t="shared" si="58"/>
        <v>0</v>
      </c>
      <c r="V942" s="42" t="str">
        <f t="shared" si="59"/>
        <v/>
      </c>
      <c r="X942" s="43" t="str">
        <f>API!M942&amp;" "&amp;API!V942</f>
        <v xml:space="preserve"> </v>
      </c>
      <c r="Y942" s="43">
        <f>API!AC942</f>
        <v>0</v>
      </c>
    </row>
    <row r="943" spans="1:25">
      <c r="A943" s="32" t="str">
        <f>IF([1]FINAL!A943=0,"",[1]FINAL!A943)</f>
        <v/>
      </c>
      <c r="B943" s="32" t="str">
        <f>IF([1]FINAL!B943=0,"",[1]FINAL!B943)</f>
        <v/>
      </c>
      <c r="C943" s="32" t="str">
        <f>IF([1]FINAL!C943=0,"",[1]FINAL!C943)</f>
        <v/>
      </c>
      <c r="D943" s="32" t="str">
        <f>IF([1]FINAL!D943=0,"",[1]FINAL!D943)</f>
        <v/>
      </c>
      <c r="E943" s="43">
        <f>[1]FINAL!M943</f>
        <v>0</v>
      </c>
      <c r="F943" s="44" t="str">
        <f>IFERROR(VLOOKUP($E943,Table2!$B$1:$C$21,MATCH("MP",Table2!$B$1:$C$1,0),0),"")</f>
        <v/>
      </c>
      <c r="G943" s="33">
        <f>IFERROR(VLOOKUP(A943,PlayingTime!$B$1:$Z$999,MATCH("Min",PlayingTime!$B$2:$Z$2,0),0),0)</f>
        <v>0</v>
      </c>
      <c r="H943" s="33">
        <f>IFERROR(VLOOKUP(B943,PlayingTime!$B$1:$Z$999,MATCH("Min",PlayingTime!$B$2:$Z$2,0),0),0)</f>
        <v>0</v>
      </c>
      <c r="I943" s="33">
        <f>IFERROR(VLOOKUP(C943,PlayingTime!$B$1:$Z$999,MATCH("Min",PlayingTime!$B$2:$Z$2,0),0),0)</f>
        <v>0</v>
      </c>
      <c r="J943" s="33">
        <f>IFERROR(VLOOKUP(D943,PlayingTime!$B$1:$Z$999,MATCH("Min",PlayingTime!$B$2:$Z$2,0),0),0)</f>
        <v>0</v>
      </c>
      <c r="K943" s="38">
        <f t="shared" si="56"/>
        <v>0</v>
      </c>
      <c r="L943" s="32">
        <f>IFERROR(VLOOKUP(A943,PlayerStats!$B$1:$Z$999,MATCH("xG",PlayerStats!$B$2:$Z$2,0),0),0)</f>
        <v>0</v>
      </c>
      <c r="M943" s="32">
        <f>IFERROR(VLOOKUP(B943,PlayerStats!$B$1:$Z$999,MATCH("xG",PlayerStats!$B$2:$Z$2,0),0),0)</f>
        <v>0</v>
      </c>
      <c r="N943" s="32">
        <f>IFERROR(VLOOKUP(C943,PlayerStats!$B$1:$Z$999,MATCH("xG",PlayerStats!$B$2:$Z$2,0),0),0)</f>
        <v>0</v>
      </c>
      <c r="O943" s="32">
        <f>IFERROR(VLOOKUP(D943,PlayerStats!$B$1:$Z$999,MATCH("xG",PlayerStats!$B$2:$Z$2,0),0),0)</f>
        <v>0</v>
      </c>
      <c r="P943" s="40">
        <f t="shared" si="57"/>
        <v>0</v>
      </c>
      <c r="Q943" s="32">
        <f>IFERROR(VLOOKUP(A943,PlayerStats!$B$1:$Z$999,MATCH("xAG",PlayerStats!$B$2:$Z$2,0),0),0)</f>
        <v>0</v>
      </c>
      <c r="R943" s="32">
        <f>IFERROR(VLOOKUP(B943,PlayerStats!$B$1:$Z$999,MATCH("xAG",PlayerStats!$B$2:$Z$2,0),0),0)</f>
        <v>0</v>
      </c>
      <c r="S943" s="32">
        <f>IFERROR(VLOOKUP(C943,PlayerStats!$B$1:$Z$999,MATCH("xAG",PlayerStats!$B$2:$Z$2,0),0),0)</f>
        <v>0</v>
      </c>
      <c r="T943" s="32">
        <f>IFERROR(VLOOKUP(D943,PlayerStats!$B$1:$Z$999,MATCH("xAG",PlayerStats!$B$2:$Z$2,0),0),0)</f>
        <v>0</v>
      </c>
      <c r="U943" s="40">
        <f t="shared" si="58"/>
        <v>0</v>
      </c>
      <c r="V943" s="42" t="str">
        <f t="shared" si="59"/>
        <v/>
      </c>
      <c r="X943" s="43" t="str">
        <f>API!M943&amp;" "&amp;API!V943</f>
        <v xml:space="preserve"> </v>
      </c>
      <c r="Y943" s="43">
        <f>API!AC943</f>
        <v>0</v>
      </c>
    </row>
    <row r="944" spans="1:25">
      <c r="A944" s="32" t="str">
        <f>IF([1]FINAL!A944=0,"",[1]FINAL!A944)</f>
        <v/>
      </c>
      <c r="B944" s="32" t="str">
        <f>IF([1]FINAL!B944=0,"",[1]FINAL!B944)</f>
        <v/>
      </c>
      <c r="C944" s="32" t="str">
        <f>IF([1]FINAL!C944=0,"",[1]FINAL!C944)</f>
        <v/>
      </c>
      <c r="D944" s="32" t="str">
        <f>IF([1]FINAL!D944=0,"",[1]FINAL!D944)</f>
        <v/>
      </c>
      <c r="E944" s="43">
        <f>[1]FINAL!M944</f>
        <v>0</v>
      </c>
      <c r="F944" s="44" t="str">
        <f>IFERROR(VLOOKUP($E944,Table2!$B$1:$C$21,MATCH("MP",Table2!$B$1:$C$1,0),0),"")</f>
        <v/>
      </c>
      <c r="G944" s="33">
        <f>IFERROR(VLOOKUP(A944,PlayingTime!$B$1:$Z$999,MATCH("Min",PlayingTime!$B$2:$Z$2,0),0),0)</f>
        <v>0</v>
      </c>
      <c r="H944" s="33">
        <f>IFERROR(VLOOKUP(B944,PlayingTime!$B$1:$Z$999,MATCH("Min",PlayingTime!$B$2:$Z$2,0),0),0)</f>
        <v>0</v>
      </c>
      <c r="I944" s="33">
        <f>IFERROR(VLOOKUP(C944,PlayingTime!$B$1:$Z$999,MATCH("Min",PlayingTime!$B$2:$Z$2,0),0),0)</f>
        <v>0</v>
      </c>
      <c r="J944" s="33">
        <f>IFERROR(VLOOKUP(D944,PlayingTime!$B$1:$Z$999,MATCH("Min",PlayingTime!$B$2:$Z$2,0),0),0)</f>
        <v>0</v>
      </c>
      <c r="K944" s="38">
        <f t="shared" si="56"/>
        <v>0</v>
      </c>
      <c r="L944" s="32">
        <f>IFERROR(VLOOKUP(A944,PlayerStats!$B$1:$Z$999,MATCH("xG",PlayerStats!$B$2:$Z$2,0),0),0)</f>
        <v>0</v>
      </c>
      <c r="M944" s="32">
        <f>IFERROR(VLOOKUP(B944,PlayerStats!$B$1:$Z$999,MATCH("xG",PlayerStats!$B$2:$Z$2,0),0),0)</f>
        <v>0</v>
      </c>
      <c r="N944" s="32">
        <f>IFERROR(VLOOKUP(C944,PlayerStats!$B$1:$Z$999,MATCH("xG",PlayerStats!$B$2:$Z$2,0),0),0)</f>
        <v>0</v>
      </c>
      <c r="O944" s="32">
        <f>IFERROR(VLOOKUP(D944,PlayerStats!$B$1:$Z$999,MATCH("xG",PlayerStats!$B$2:$Z$2,0),0),0)</f>
        <v>0</v>
      </c>
      <c r="P944" s="40">
        <f t="shared" si="57"/>
        <v>0</v>
      </c>
      <c r="Q944" s="32">
        <f>IFERROR(VLOOKUP(A944,PlayerStats!$B$1:$Z$999,MATCH("xAG",PlayerStats!$B$2:$Z$2,0),0),0)</f>
        <v>0</v>
      </c>
      <c r="R944" s="32">
        <f>IFERROR(VLOOKUP(B944,PlayerStats!$B$1:$Z$999,MATCH("xAG",PlayerStats!$B$2:$Z$2,0),0),0)</f>
        <v>0</v>
      </c>
      <c r="S944" s="32">
        <f>IFERROR(VLOOKUP(C944,PlayerStats!$B$1:$Z$999,MATCH("xAG",PlayerStats!$B$2:$Z$2,0),0),0)</f>
        <v>0</v>
      </c>
      <c r="T944" s="32">
        <f>IFERROR(VLOOKUP(D944,PlayerStats!$B$1:$Z$999,MATCH("xAG",PlayerStats!$B$2:$Z$2,0),0),0)</f>
        <v>0</v>
      </c>
      <c r="U944" s="40">
        <f t="shared" si="58"/>
        <v>0</v>
      </c>
      <c r="V944" s="42" t="str">
        <f t="shared" si="59"/>
        <v/>
      </c>
      <c r="X944" s="43" t="str">
        <f>API!M944&amp;" "&amp;API!V944</f>
        <v xml:space="preserve"> </v>
      </c>
      <c r="Y944" s="43">
        <f>API!AC944</f>
        <v>0</v>
      </c>
    </row>
    <row r="945" spans="1:25">
      <c r="A945" s="32" t="str">
        <f>IF([1]FINAL!A945=0,"",[1]FINAL!A945)</f>
        <v/>
      </c>
      <c r="B945" s="32" t="str">
        <f>IF([1]FINAL!B945=0,"",[1]FINAL!B945)</f>
        <v/>
      </c>
      <c r="C945" s="32" t="str">
        <f>IF([1]FINAL!C945=0,"",[1]FINAL!C945)</f>
        <v/>
      </c>
      <c r="D945" s="32" t="str">
        <f>IF([1]FINAL!D945=0,"",[1]FINAL!D945)</f>
        <v/>
      </c>
      <c r="E945" s="43">
        <f>[1]FINAL!M945</f>
        <v>0</v>
      </c>
      <c r="F945" s="44" t="str">
        <f>IFERROR(VLOOKUP($E945,Table2!$B$1:$C$21,MATCH("MP",Table2!$B$1:$C$1,0),0),"")</f>
        <v/>
      </c>
      <c r="G945" s="33">
        <f>IFERROR(VLOOKUP(A945,PlayingTime!$B$1:$Z$999,MATCH("Min",PlayingTime!$B$2:$Z$2,0),0),0)</f>
        <v>0</v>
      </c>
      <c r="H945" s="33">
        <f>IFERROR(VLOOKUP(B945,PlayingTime!$B$1:$Z$999,MATCH("Min",PlayingTime!$B$2:$Z$2,0),0),0)</f>
        <v>0</v>
      </c>
      <c r="I945" s="33">
        <f>IFERROR(VLOOKUP(C945,PlayingTime!$B$1:$Z$999,MATCH("Min",PlayingTime!$B$2:$Z$2,0),0),0)</f>
        <v>0</v>
      </c>
      <c r="J945" s="33">
        <f>IFERROR(VLOOKUP(D945,PlayingTime!$B$1:$Z$999,MATCH("Min",PlayingTime!$B$2:$Z$2,0),0),0)</f>
        <v>0</v>
      </c>
      <c r="K945" s="38">
        <f t="shared" si="56"/>
        <v>0</v>
      </c>
      <c r="L945" s="32">
        <f>IFERROR(VLOOKUP(A945,PlayerStats!$B$1:$Z$999,MATCH("xG",PlayerStats!$B$2:$Z$2,0),0),0)</f>
        <v>0</v>
      </c>
      <c r="M945" s="32">
        <f>IFERROR(VLOOKUP(B945,PlayerStats!$B$1:$Z$999,MATCH("xG",PlayerStats!$B$2:$Z$2,0),0),0)</f>
        <v>0</v>
      </c>
      <c r="N945" s="32">
        <f>IFERROR(VLOOKUP(C945,PlayerStats!$B$1:$Z$999,MATCH("xG",PlayerStats!$B$2:$Z$2,0),0),0)</f>
        <v>0</v>
      </c>
      <c r="O945" s="32">
        <f>IFERROR(VLOOKUP(D945,PlayerStats!$B$1:$Z$999,MATCH("xG",PlayerStats!$B$2:$Z$2,0),0),0)</f>
        <v>0</v>
      </c>
      <c r="P945" s="40">
        <f t="shared" si="57"/>
        <v>0</v>
      </c>
      <c r="Q945" s="32">
        <f>IFERROR(VLOOKUP(A945,PlayerStats!$B$1:$Z$999,MATCH("xAG",PlayerStats!$B$2:$Z$2,0),0),0)</f>
        <v>0</v>
      </c>
      <c r="R945" s="32">
        <f>IFERROR(VLOOKUP(B945,PlayerStats!$B$1:$Z$999,MATCH("xAG",PlayerStats!$B$2:$Z$2,0),0),0)</f>
        <v>0</v>
      </c>
      <c r="S945" s="32">
        <f>IFERROR(VLOOKUP(C945,PlayerStats!$B$1:$Z$999,MATCH("xAG",PlayerStats!$B$2:$Z$2,0),0),0)</f>
        <v>0</v>
      </c>
      <c r="T945" s="32">
        <f>IFERROR(VLOOKUP(D945,PlayerStats!$B$1:$Z$999,MATCH("xAG",PlayerStats!$B$2:$Z$2,0),0),0)</f>
        <v>0</v>
      </c>
      <c r="U945" s="40">
        <f t="shared" si="58"/>
        <v>0</v>
      </c>
      <c r="V945" s="42" t="str">
        <f t="shared" si="59"/>
        <v/>
      </c>
      <c r="X945" s="43" t="str">
        <f>API!M945&amp;" "&amp;API!V945</f>
        <v xml:space="preserve"> </v>
      </c>
      <c r="Y945" s="43">
        <f>API!AC945</f>
        <v>0</v>
      </c>
    </row>
    <row r="946" spans="1:25">
      <c r="A946" s="32" t="str">
        <f>IF([1]FINAL!A946=0,"",[1]FINAL!A946)</f>
        <v/>
      </c>
      <c r="B946" s="32" t="str">
        <f>IF([1]FINAL!B946=0,"",[1]FINAL!B946)</f>
        <v/>
      </c>
      <c r="C946" s="32" t="str">
        <f>IF([1]FINAL!C946=0,"",[1]FINAL!C946)</f>
        <v/>
      </c>
      <c r="D946" s="32" t="str">
        <f>IF([1]FINAL!D946=0,"",[1]FINAL!D946)</f>
        <v/>
      </c>
      <c r="E946" s="43">
        <f>[1]FINAL!M946</f>
        <v>0</v>
      </c>
      <c r="F946" s="44" t="str">
        <f>IFERROR(VLOOKUP($E946,Table2!$B$1:$C$21,MATCH("MP",Table2!$B$1:$C$1,0),0),"")</f>
        <v/>
      </c>
      <c r="G946" s="33">
        <f>IFERROR(VLOOKUP(A946,PlayingTime!$B$1:$Z$999,MATCH("Min",PlayingTime!$B$2:$Z$2,0),0),0)</f>
        <v>0</v>
      </c>
      <c r="H946" s="33">
        <f>IFERROR(VLOOKUP(B946,PlayingTime!$B$1:$Z$999,MATCH("Min",PlayingTime!$B$2:$Z$2,0),0),0)</f>
        <v>0</v>
      </c>
      <c r="I946" s="33">
        <f>IFERROR(VLOOKUP(C946,PlayingTime!$B$1:$Z$999,MATCH("Min",PlayingTime!$B$2:$Z$2,0),0),0)</f>
        <v>0</v>
      </c>
      <c r="J946" s="33">
        <f>IFERROR(VLOOKUP(D946,PlayingTime!$B$1:$Z$999,MATCH("Min",PlayingTime!$B$2:$Z$2,0),0),0)</f>
        <v>0</v>
      </c>
      <c r="K946" s="38">
        <f t="shared" si="56"/>
        <v>0</v>
      </c>
      <c r="L946" s="32">
        <f>IFERROR(VLOOKUP(A946,PlayerStats!$B$1:$Z$999,MATCH("xG",PlayerStats!$B$2:$Z$2,0),0),0)</f>
        <v>0</v>
      </c>
      <c r="M946" s="32">
        <f>IFERROR(VLOOKUP(B946,PlayerStats!$B$1:$Z$999,MATCH("xG",PlayerStats!$B$2:$Z$2,0),0),0)</f>
        <v>0</v>
      </c>
      <c r="N946" s="32">
        <f>IFERROR(VLOOKUP(C946,PlayerStats!$B$1:$Z$999,MATCH("xG",PlayerStats!$B$2:$Z$2,0),0),0)</f>
        <v>0</v>
      </c>
      <c r="O946" s="32">
        <f>IFERROR(VLOOKUP(D946,PlayerStats!$B$1:$Z$999,MATCH("xG",PlayerStats!$B$2:$Z$2,0),0),0)</f>
        <v>0</v>
      </c>
      <c r="P946" s="40">
        <f t="shared" si="57"/>
        <v>0</v>
      </c>
      <c r="Q946" s="32">
        <f>IFERROR(VLOOKUP(A946,PlayerStats!$B$1:$Z$999,MATCH("xAG",PlayerStats!$B$2:$Z$2,0),0),0)</f>
        <v>0</v>
      </c>
      <c r="R946" s="32">
        <f>IFERROR(VLOOKUP(B946,PlayerStats!$B$1:$Z$999,MATCH("xAG",PlayerStats!$B$2:$Z$2,0),0),0)</f>
        <v>0</v>
      </c>
      <c r="S946" s="32">
        <f>IFERROR(VLOOKUP(C946,PlayerStats!$B$1:$Z$999,MATCH("xAG",PlayerStats!$B$2:$Z$2,0),0),0)</f>
        <v>0</v>
      </c>
      <c r="T946" s="32">
        <f>IFERROR(VLOOKUP(D946,PlayerStats!$B$1:$Z$999,MATCH("xAG",PlayerStats!$B$2:$Z$2,0),0),0)</f>
        <v>0</v>
      </c>
      <c r="U946" s="40">
        <f t="shared" si="58"/>
        <v>0</v>
      </c>
      <c r="V946" s="42" t="str">
        <f t="shared" si="59"/>
        <v/>
      </c>
      <c r="X946" s="43" t="str">
        <f>API!M946&amp;" "&amp;API!V946</f>
        <v xml:space="preserve"> </v>
      </c>
      <c r="Y946" s="43">
        <f>API!AC946</f>
        <v>0</v>
      </c>
    </row>
    <row r="947" spans="1:25">
      <c r="A947" s="32" t="str">
        <f>IF([1]FINAL!A947=0,"",[1]FINAL!A947)</f>
        <v/>
      </c>
      <c r="B947" s="32" t="str">
        <f>IF([1]FINAL!B947=0,"",[1]FINAL!B947)</f>
        <v/>
      </c>
      <c r="C947" s="32" t="str">
        <f>IF([1]FINAL!C947=0,"",[1]FINAL!C947)</f>
        <v/>
      </c>
      <c r="D947" s="32" t="str">
        <f>IF([1]FINAL!D947=0,"",[1]FINAL!D947)</f>
        <v/>
      </c>
      <c r="E947" s="43">
        <f>[1]FINAL!M947</f>
        <v>0</v>
      </c>
      <c r="F947" s="44" t="str">
        <f>IFERROR(VLOOKUP($E947,Table2!$B$1:$C$21,MATCH("MP",Table2!$B$1:$C$1,0),0),"")</f>
        <v/>
      </c>
      <c r="G947" s="33">
        <f>IFERROR(VLOOKUP(A947,PlayingTime!$B$1:$Z$999,MATCH("Min",PlayingTime!$B$2:$Z$2,0),0),0)</f>
        <v>0</v>
      </c>
      <c r="H947" s="33">
        <f>IFERROR(VLOOKUP(B947,PlayingTime!$B$1:$Z$999,MATCH("Min",PlayingTime!$B$2:$Z$2,0),0),0)</f>
        <v>0</v>
      </c>
      <c r="I947" s="33">
        <f>IFERROR(VLOOKUP(C947,PlayingTime!$B$1:$Z$999,MATCH("Min",PlayingTime!$B$2:$Z$2,0),0),0)</f>
        <v>0</v>
      </c>
      <c r="J947" s="33">
        <f>IFERROR(VLOOKUP(D947,PlayingTime!$B$1:$Z$999,MATCH("Min",PlayingTime!$B$2:$Z$2,0),0),0)</f>
        <v>0</v>
      </c>
      <c r="K947" s="38">
        <f t="shared" si="56"/>
        <v>0</v>
      </c>
      <c r="L947" s="32">
        <f>IFERROR(VLOOKUP(A947,PlayerStats!$B$1:$Z$999,MATCH("xG",PlayerStats!$B$2:$Z$2,0),0),0)</f>
        <v>0</v>
      </c>
      <c r="M947" s="32">
        <f>IFERROR(VLOOKUP(B947,PlayerStats!$B$1:$Z$999,MATCH("xG",PlayerStats!$B$2:$Z$2,0),0),0)</f>
        <v>0</v>
      </c>
      <c r="N947" s="32">
        <f>IFERROR(VLOOKUP(C947,PlayerStats!$B$1:$Z$999,MATCH("xG",PlayerStats!$B$2:$Z$2,0),0),0)</f>
        <v>0</v>
      </c>
      <c r="O947" s="32">
        <f>IFERROR(VLOOKUP(D947,PlayerStats!$B$1:$Z$999,MATCH("xG",PlayerStats!$B$2:$Z$2,0),0),0)</f>
        <v>0</v>
      </c>
      <c r="P947" s="40">
        <f t="shared" si="57"/>
        <v>0</v>
      </c>
      <c r="Q947" s="32">
        <f>IFERROR(VLOOKUP(A947,PlayerStats!$B$1:$Z$999,MATCH("xAG",PlayerStats!$B$2:$Z$2,0),0),0)</f>
        <v>0</v>
      </c>
      <c r="R947" s="32">
        <f>IFERROR(VLOOKUP(B947,PlayerStats!$B$1:$Z$999,MATCH("xAG",PlayerStats!$B$2:$Z$2,0),0),0)</f>
        <v>0</v>
      </c>
      <c r="S947" s="32">
        <f>IFERROR(VLOOKUP(C947,PlayerStats!$B$1:$Z$999,MATCH("xAG",PlayerStats!$B$2:$Z$2,0),0),0)</f>
        <v>0</v>
      </c>
      <c r="T947" s="32">
        <f>IFERROR(VLOOKUP(D947,PlayerStats!$B$1:$Z$999,MATCH("xAG",PlayerStats!$B$2:$Z$2,0),0),0)</f>
        <v>0</v>
      </c>
      <c r="U947" s="40">
        <f t="shared" si="58"/>
        <v>0</v>
      </c>
      <c r="V947" s="42" t="str">
        <f t="shared" si="59"/>
        <v/>
      </c>
      <c r="X947" s="43" t="str">
        <f>API!M947&amp;" "&amp;API!V947</f>
        <v xml:space="preserve"> </v>
      </c>
      <c r="Y947" s="43">
        <f>API!AC947</f>
        <v>0</v>
      </c>
    </row>
    <row r="948" spans="1:25">
      <c r="A948" s="32" t="str">
        <f>IF([1]FINAL!A948=0,"",[1]FINAL!A948)</f>
        <v/>
      </c>
      <c r="B948" s="32" t="str">
        <f>IF([1]FINAL!B948=0,"",[1]FINAL!B948)</f>
        <v/>
      </c>
      <c r="C948" s="32" t="str">
        <f>IF([1]FINAL!C948=0,"",[1]FINAL!C948)</f>
        <v/>
      </c>
      <c r="D948" s="32" t="str">
        <f>IF([1]FINAL!D948=0,"",[1]FINAL!D948)</f>
        <v/>
      </c>
      <c r="E948" s="43">
        <f>[1]FINAL!M948</f>
        <v>0</v>
      </c>
      <c r="F948" s="44" t="str">
        <f>IFERROR(VLOOKUP($E948,Table2!$B$1:$C$21,MATCH("MP",Table2!$B$1:$C$1,0),0),"")</f>
        <v/>
      </c>
      <c r="G948" s="33">
        <f>IFERROR(VLOOKUP(A948,PlayingTime!$B$1:$Z$999,MATCH("Min",PlayingTime!$B$2:$Z$2,0),0),0)</f>
        <v>0</v>
      </c>
      <c r="H948" s="33">
        <f>IFERROR(VLOOKUP(B948,PlayingTime!$B$1:$Z$999,MATCH("Min",PlayingTime!$B$2:$Z$2,0),0),0)</f>
        <v>0</v>
      </c>
      <c r="I948" s="33">
        <f>IFERROR(VLOOKUP(C948,PlayingTime!$B$1:$Z$999,MATCH("Min",PlayingTime!$B$2:$Z$2,0),0),0)</f>
        <v>0</v>
      </c>
      <c r="J948" s="33">
        <f>IFERROR(VLOOKUP(D948,PlayingTime!$B$1:$Z$999,MATCH("Min",PlayingTime!$B$2:$Z$2,0),0),0)</f>
        <v>0</v>
      </c>
      <c r="K948" s="38">
        <f t="shared" si="56"/>
        <v>0</v>
      </c>
      <c r="L948" s="32">
        <f>IFERROR(VLOOKUP(A948,PlayerStats!$B$1:$Z$999,MATCH("xG",PlayerStats!$B$2:$Z$2,0),0),0)</f>
        <v>0</v>
      </c>
      <c r="M948" s="32">
        <f>IFERROR(VLOOKUP(B948,PlayerStats!$B$1:$Z$999,MATCH("xG",PlayerStats!$B$2:$Z$2,0),0),0)</f>
        <v>0</v>
      </c>
      <c r="N948" s="32">
        <f>IFERROR(VLOOKUP(C948,PlayerStats!$B$1:$Z$999,MATCH("xG",PlayerStats!$B$2:$Z$2,0),0),0)</f>
        <v>0</v>
      </c>
      <c r="O948" s="32">
        <f>IFERROR(VLOOKUP(D948,PlayerStats!$B$1:$Z$999,MATCH("xG",PlayerStats!$B$2:$Z$2,0),0),0)</f>
        <v>0</v>
      </c>
      <c r="P948" s="40">
        <f t="shared" si="57"/>
        <v>0</v>
      </c>
      <c r="Q948" s="32">
        <f>IFERROR(VLOOKUP(A948,PlayerStats!$B$1:$Z$999,MATCH("xAG",PlayerStats!$B$2:$Z$2,0),0),0)</f>
        <v>0</v>
      </c>
      <c r="R948" s="32">
        <f>IFERROR(VLOOKUP(B948,PlayerStats!$B$1:$Z$999,MATCH("xAG",PlayerStats!$B$2:$Z$2,0),0),0)</f>
        <v>0</v>
      </c>
      <c r="S948" s="32">
        <f>IFERROR(VLOOKUP(C948,PlayerStats!$B$1:$Z$999,MATCH("xAG",PlayerStats!$B$2:$Z$2,0),0),0)</f>
        <v>0</v>
      </c>
      <c r="T948" s="32">
        <f>IFERROR(VLOOKUP(D948,PlayerStats!$B$1:$Z$999,MATCH("xAG",PlayerStats!$B$2:$Z$2,0),0),0)</f>
        <v>0</v>
      </c>
      <c r="U948" s="40">
        <f t="shared" si="58"/>
        <v>0</v>
      </c>
      <c r="V948" s="42" t="str">
        <f t="shared" si="59"/>
        <v/>
      </c>
      <c r="X948" s="43" t="str">
        <f>API!M948&amp;" "&amp;API!V948</f>
        <v xml:space="preserve"> </v>
      </c>
      <c r="Y948" s="43">
        <f>API!AC948</f>
        <v>0</v>
      </c>
    </row>
    <row r="949" spans="1:25">
      <c r="A949" s="32" t="str">
        <f>IF([1]FINAL!A949=0,"",[1]FINAL!A949)</f>
        <v/>
      </c>
      <c r="B949" s="32" t="str">
        <f>IF([1]FINAL!B949=0,"",[1]FINAL!B949)</f>
        <v/>
      </c>
      <c r="C949" s="32" t="str">
        <f>IF([1]FINAL!C949=0,"",[1]FINAL!C949)</f>
        <v/>
      </c>
      <c r="D949" s="32" t="str">
        <f>IF([1]FINAL!D949=0,"",[1]FINAL!D949)</f>
        <v/>
      </c>
      <c r="E949" s="43">
        <f>[1]FINAL!M949</f>
        <v>0</v>
      </c>
      <c r="F949" s="44" t="str">
        <f>IFERROR(VLOOKUP($E949,Table2!$B$1:$C$21,MATCH("MP",Table2!$B$1:$C$1,0),0),"")</f>
        <v/>
      </c>
      <c r="G949" s="33">
        <f>IFERROR(VLOOKUP(A949,PlayingTime!$B$1:$Z$999,MATCH("Min",PlayingTime!$B$2:$Z$2,0),0),0)</f>
        <v>0</v>
      </c>
      <c r="H949" s="33">
        <f>IFERROR(VLOOKUP(B949,PlayingTime!$B$1:$Z$999,MATCH("Min",PlayingTime!$B$2:$Z$2,0),0),0)</f>
        <v>0</v>
      </c>
      <c r="I949" s="33">
        <f>IFERROR(VLOOKUP(C949,PlayingTime!$B$1:$Z$999,MATCH("Min",PlayingTime!$B$2:$Z$2,0),0),0)</f>
        <v>0</v>
      </c>
      <c r="J949" s="33">
        <f>IFERROR(VLOOKUP(D949,PlayingTime!$B$1:$Z$999,MATCH("Min",PlayingTime!$B$2:$Z$2,0),0),0)</f>
        <v>0</v>
      </c>
      <c r="K949" s="38">
        <f t="shared" si="56"/>
        <v>0</v>
      </c>
      <c r="L949" s="32">
        <f>IFERROR(VLOOKUP(A949,PlayerStats!$B$1:$Z$999,MATCH("xG",PlayerStats!$B$2:$Z$2,0),0),0)</f>
        <v>0</v>
      </c>
      <c r="M949" s="32">
        <f>IFERROR(VLOOKUP(B949,PlayerStats!$B$1:$Z$999,MATCH("xG",PlayerStats!$B$2:$Z$2,0),0),0)</f>
        <v>0</v>
      </c>
      <c r="N949" s="32">
        <f>IFERROR(VLOOKUP(C949,PlayerStats!$B$1:$Z$999,MATCH("xG",PlayerStats!$B$2:$Z$2,0),0),0)</f>
        <v>0</v>
      </c>
      <c r="O949" s="32">
        <f>IFERROR(VLOOKUP(D949,PlayerStats!$B$1:$Z$999,MATCH("xG",PlayerStats!$B$2:$Z$2,0),0),0)</f>
        <v>0</v>
      </c>
      <c r="P949" s="40">
        <f t="shared" si="57"/>
        <v>0</v>
      </c>
      <c r="Q949" s="32">
        <f>IFERROR(VLOOKUP(A949,PlayerStats!$B$1:$Z$999,MATCH("xAG",PlayerStats!$B$2:$Z$2,0),0),0)</f>
        <v>0</v>
      </c>
      <c r="R949" s="32">
        <f>IFERROR(VLOOKUP(B949,PlayerStats!$B$1:$Z$999,MATCH("xAG",PlayerStats!$B$2:$Z$2,0),0),0)</f>
        <v>0</v>
      </c>
      <c r="S949" s="32">
        <f>IFERROR(VLOOKUP(C949,PlayerStats!$B$1:$Z$999,MATCH("xAG",PlayerStats!$B$2:$Z$2,0),0),0)</f>
        <v>0</v>
      </c>
      <c r="T949" s="32">
        <f>IFERROR(VLOOKUP(D949,PlayerStats!$B$1:$Z$999,MATCH("xAG",PlayerStats!$B$2:$Z$2,0),0),0)</f>
        <v>0</v>
      </c>
      <c r="U949" s="40">
        <f t="shared" si="58"/>
        <v>0</v>
      </c>
      <c r="V949" s="42" t="str">
        <f t="shared" si="59"/>
        <v/>
      </c>
      <c r="X949" s="43" t="str">
        <f>API!M949&amp;" "&amp;API!V949</f>
        <v xml:space="preserve"> </v>
      </c>
      <c r="Y949" s="43">
        <f>API!AC949</f>
        <v>0</v>
      </c>
    </row>
    <row r="950" spans="1:25">
      <c r="A950" s="32" t="str">
        <f>IF([1]FINAL!A950=0,"",[1]FINAL!A950)</f>
        <v/>
      </c>
      <c r="B950" s="32" t="str">
        <f>IF([1]FINAL!B950=0,"",[1]FINAL!B950)</f>
        <v/>
      </c>
      <c r="C950" s="32" t="str">
        <f>IF([1]FINAL!C950=0,"",[1]FINAL!C950)</f>
        <v/>
      </c>
      <c r="D950" s="32" t="str">
        <f>IF([1]FINAL!D950=0,"",[1]FINAL!D950)</f>
        <v/>
      </c>
      <c r="E950" s="43">
        <f>[1]FINAL!M950</f>
        <v>0</v>
      </c>
      <c r="F950" s="44" t="str">
        <f>IFERROR(VLOOKUP($E950,Table2!$B$1:$C$21,MATCH("MP",Table2!$B$1:$C$1,0),0),"")</f>
        <v/>
      </c>
      <c r="G950" s="33">
        <f>IFERROR(VLOOKUP(A950,PlayingTime!$B$1:$Z$999,MATCH("Min",PlayingTime!$B$2:$Z$2,0),0),0)</f>
        <v>0</v>
      </c>
      <c r="H950" s="33">
        <f>IFERROR(VLOOKUP(B950,PlayingTime!$B$1:$Z$999,MATCH("Min",PlayingTime!$B$2:$Z$2,0),0),0)</f>
        <v>0</v>
      </c>
      <c r="I950" s="33">
        <f>IFERROR(VLOOKUP(C950,PlayingTime!$B$1:$Z$999,MATCH("Min",PlayingTime!$B$2:$Z$2,0),0),0)</f>
        <v>0</v>
      </c>
      <c r="J950" s="33">
        <f>IFERROR(VLOOKUP(D950,PlayingTime!$B$1:$Z$999,MATCH("Min",PlayingTime!$B$2:$Z$2,0),0),0)</f>
        <v>0</v>
      </c>
      <c r="K950" s="38">
        <f t="shared" si="56"/>
        <v>0</v>
      </c>
      <c r="L950" s="32">
        <f>IFERROR(VLOOKUP(A950,PlayerStats!$B$1:$Z$999,MATCH("xG",PlayerStats!$B$2:$Z$2,0),0),0)</f>
        <v>0</v>
      </c>
      <c r="M950" s="32">
        <f>IFERROR(VLOOKUP(B950,PlayerStats!$B$1:$Z$999,MATCH("xG",PlayerStats!$B$2:$Z$2,0),0),0)</f>
        <v>0</v>
      </c>
      <c r="N950" s="32">
        <f>IFERROR(VLOOKUP(C950,PlayerStats!$B$1:$Z$999,MATCH("xG",PlayerStats!$B$2:$Z$2,0),0),0)</f>
        <v>0</v>
      </c>
      <c r="O950" s="32">
        <f>IFERROR(VLOOKUP(D950,PlayerStats!$B$1:$Z$999,MATCH("xG",PlayerStats!$B$2:$Z$2,0),0),0)</f>
        <v>0</v>
      </c>
      <c r="P950" s="40">
        <f t="shared" si="57"/>
        <v>0</v>
      </c>
      <c r="Q950" s="32">
        <f>IFERROR(VLOOKUP(A950,PlayerStats!$B$1:$Z$999,MATCH("xAG",PlayerStats!$B$2:$Z$2,0),0),0)</f>
        <v>0</v>
      </c>
      <c r="R950" s="32">
        <f>IFERROR(VLOOKUP(B950,PlayerStats!$B$1:$Z$999,MATCH("xAG",PlayerStats!$B$2:$Z$2,0),0),0)</f>
        <v>0</v>
      </c>
      <c r="S950" s="32">
        <f>IFERROR(VLOOKUP(C950,PlayerStats!$B$1:$Z$999,MATCH("xAG",PlayerStats!$B$2:$Z$2,0),0),0)</f>
        <v>0</v>
      </c>
      <c r="T950" s="32">
        <f>IFERROR(VLOOKUP(D950,PlayerStats!$B$1:$Z$999,MATCH("xAG",PlayerStats!$B$2:$Z$2,0),0),0)</f>
        <v>0</v>
      </c>
      <c r="U950" s="40">
        <f t="shared" si="58"/>
        <v>0</v>
      </c>
      <c r="V950" s="42" t="str">
        <f t="shared" si="59"/>
        <v/>
      </c>
      <c r="X950" s="43" t="str">
        <f>API!M950&amp;" "&amp;API!V950</f>
        <v xml:space="preserve"> </v>
      </c>
      <c r="Y950" s="43">
        <f>API!AC950</f>
        <v>0</v>
      </c>
    </row>
    <row r="951" spans="1:25">
      <c r="A951" s="32" t="str">
        <f>IF([1]FINAL!A951=0,"",[1]FINAL!A951)</f>
        <v/>
      </c>
      <c r="B951" s="32" t="str">
        <f>IF([1]FINAL!B951=0,"",[1]FINAL!B951)</f>
        <v/>
      </c>
      <c r="C951" s="32" t="str">
        <f>IF([1]FINAL!C951=0,"",[1]FINAL!C951)</f>
        <v/>
      </c>
      <c r="D951" s="32" t="str">
        <f>IF([1]FINAL!D951=0,"",[1]FINAL!D951)</f>
        <v/>
      </c>
      <c r="E951" s="43">
        <f>[1]FINAL!M951</f>
        <v>0</v>
      </c>
      <c r="F951" s="44" t="str">
        <f>IFERROR(VLOOKUP($E951,Table2!$B$1:$C$21,MATCH("MP",Table2!$B$1:$C$1,0),0),"")</f>
        <v/>
      </c>
      <c r="G951" s="33">
        <f>IFERROR(VLOOKUP(A951,PlayingTime!$B$1:$Z$999,MATCH("Min",PlayingTime!$B$2:$Z$2,0),0),0)</f>
        <v>0</v>
      </c>
      <c r="H951" s="33">
        <f>IFERROR(VLOOKUP(B951,PlayingTime!$B$1:$Z$999,MATCH("Min",PlayingTime!$B$2:$Z$2,0),0),0)</f>
        <v>0</v>
      </c>
      <c r="I951" s="33">
        <f>IFERROR(VLOOKUP(C951,PlayingTime!$B$1:$Z$999,MATCH("Min",PlayingTime!$B$2:$Z$2,0),0),0)</f>
        <v>0</v>
      </c>
      <c r="J951" s="33">
        <f>IFERROR(VLOOKUP(D951,PlayingTime!$B$1:$Z$999,MATCH("Min",PlayingTime!$B$2:$Z$2,0),0),0)</f>
        <v>0</v>
      </c>
      <c r="K951" s="38">
        <f t="shared" si="56"/>
        <v>0</v>
      </c>
      <c r="L951" s="32">
        <f>IFERROR(VLOOKUP(A951,PlayerStats!$B$1:$Z$999,MATCH("xG",PlayerStats!$B$2:$Z$2,0),0),0)</f>
        <v>0</v>
      </c>
      <c r="M951" s="32">
        <f>IFERROR(VLOOKUP(B951,PlayerStats!$B$1:$Z$999,MATCH("xG",PlayerStats!$B$2:$Z$2,0),0),0)</f>
        <v>0</v>
      </c>
      <c r="N951" s="32">
        <f>IFERROR(VLOOKUP(C951,PlayerStats!$B$1:$Z$999,MATCH("xG",PlayerStats!$B$2:$Z$2,0),0),0)</f>
        <v>0</v>
      </c>
      <c r="O951" s="32">
        <f>IFERROR(VLOOKUP(D951,PlayerStats!$B$1:$Z$999,MATCH("xG",PlayerStats!$B$2:$Z$2,0),0),0)</f>
        <v>0</v>
      </c>
      <c r="P951" s="40">
        <f t="shared" si="57"/>
        <v>0</v>
      </c>
      <c r="Q951" s="32">
        <f>IFERROR(VLOOKUP(A951,PlayerStats!$B$1:$Z$999,MATCH("xAG",PlayerStats!$B$2:$Z$2,0),0),0)</f>
        <v>0</v>
      </c>
      <c r="R951" s="32">
        <f>IFERROR(VLOOKUP(B951,PlayerStats!$B$1:$Z$999,MATCH("xAG",PlayerStats!$B$2:$Z$2,0),0),0)</f>
        <v>0</v>
      </c>
      <c r="S951" s="32">
        <f>IFERROR(VLOOKUP(C951,PlayerStats!$B$1:$Z$999,MATCH("xAG",PlayerStats!$B$2:$Z$2,0),0),0)</f>
        <v>0</v>
      </c>
      <c r="T951" s="32">
        <f>IFERROR(VLOOKUP(D951,PlayerStats!$B$1:$Z$999,MATCH("xAG",PlayerStats!$B$2:$Z$2,0),0),0)</f>
        <v>0</v>
      </c>
      <c r="U951" s="40">
        <f t="shared" si="58"/>
        <v>0</v>
      </c>
      <c r="V951" s="42" t="str">
        <f t="shared" si="59"/>
        <v/>
      </c>
      <c r="X951" s="43" t="str">
        <f>API!M951&amp;" "&amp;API!V951</f>
        <v xml:space="preserve"> </v>
      </c>
      <c r="Y951" s="43">
        <f>API!AC951</f>
        <v>0</v>
      </c>
    </row>
    <row r="952" spans="1:25">
      <c r="A952" s="32" t="str">
        <f>IF([1]FINAL!A952=0,"",[1]FINAL!A952)</f>
        <v/>
      </c>
      <c r="B952" s="32" t="str">
        <f>IF([1]FINAL!B952=0,"",[1]FINAL!B952)</f>
        <v/>
      </c>
      <c r="C952" s="32" t="str">
        <f>IF([1]FINAL!C952=0,"",[1]FINAL!C952)</f>
        <v/>
      </c>
      <c r="D952" s="32" t="str">
        <f>IF([1]FINAL!D952=0,"",[1]FINAL!D952)</f>
        <v/>
      </c>
      <c r="E952" s="43">
        <f>[1]FINAL!M952</f>
        <v>0</v>
      </c>
      <c r="F952" s="44" t="str">
        <f>IFERROR(VLOOKUP($E952,Table2!$B$1:$C$21,MATCH("MP",Table2!$B$1:$C$1,0),0),"")</f>
        <v/>
      </c>
      <c r="G952" s="33">
        <f>IFERROR(VLOOKUP(A952,PlayingTime!$B$1:$Z$999,MATCH("Min",PlayingTime!$B$2:$Z$2,0),0),0)</f>
        <v>0</v>
      </c>
      <c r="H952" s="33">
        <f>IFERROR(VLOOKUP(B952,PlayingTime!$B$1:$Z$999,MATCH("Min",PlayingTime!$B$2:$Z$2,0),0),0)</f>
        <v>0</v>
      </c>
      <c r="I952" s="33">
        <f>IFERROR(VLOOKUP(C952,PlayingTime!$B$1:$Z$999,MATCH("Min",PlayingTime!$B$2:$Z$2,0),0),0)</f>
        <v>0</v>
      </c>
      <c r="J952" s="33">
        <f>IFERROR(VLOOKUP(D952,PlayingTime!$B$1:$Z$999,MATCH("Min",PlayingTime!$B$2:$Z$2,0),0),0)</f>
        <v>0</v>
      </c>
      <c r="K952" s="38">
        <f t="shared" si="56"/>
        <v>0</v>
      </c>
      <c r="L952" s="32">
        <f>IFERROR(VLOOKUP(A952,PlayerStats!$B$1:$Z$999,MATCH("xG",PlayerStats!$B$2:$Z$2,0),0),0)</f>
        <v>0</v>
      </c>
      <c r="M952" s="32">
        <f>IFERROR(VLOOKUP(B952,PlayerStats!$B$1:$Z$999,MATCH("xG",PlayerStats!$B$2:$Z$2,0),0),0)</f>
        <v>0</v>
      </c>
      <c r="N952" s="32">
        <f>IFERROR(VLOOKUP(C952,PlayerStats!$B$1:$Z$999,MATCH("xG",PlayerStats!$B$2:$Z$2,0),0),0)</f>
        <v>0</v>
      </c>
      <c r="O952" s="32">
        <f>IFERROR(VLOOKUP(D952,PlayerStats!$B$1:$Z$999,MATCH("xG",PlayerStats!$B$2:$Z$2,0),0),0)</f>
        <v>0</v>
      </c>
      <c r="P952" s="40">
        <f t="shared" si="57"/>
        <v>0</v>
      </c>
      <c r="Q952" s="32">
        <f>IFERROR(VLOOKUP(A952,PlayerStats!$B$1:$Z$999,MATCH("xAG",PlayerStats!$B$2:$Z$2,0),0),0)</f>
        <v>0</v>
      </c>
      <c r="R952" s="32">
        <f>IFERROR(VLOOKUP(B952,PlayerStats!$B$1:$Z$999,MATCH("xAG",PlayerStats!$B$2:$Z$2,0),0),0)</f>
        <v>0</v>
      </c>
      <c r="S952" s="32">
        <f>IFERROR(VLOOKUP(C952,PlayerStats!$B$1:$Z$999,MATCH("xAG",PlayerStats!$B$2:$Z$2,0),0),0)</f>
        <v>0</v>
      </c>
      <c r="T952" s="32">
        <f>IFERROR(VLOOKUP(D952,PlayerStats!$B$1:$Z$999,MATCH("xAG",PlayerStats!$B$2:$Z$2,0),0),0)</f>
        <v>0</v>
      </c>
      <c r="U952" s="40">
        <f t="shared" si="58"/>
        <v>0</v>
      </c>
      <c r="V952" s="42" t="str">
        <f t="shared" si="59"/>
        <v/>
      </c>
      <c r="X952" s="43" t="str">
        <f>API!M952&amp;" "&amp;API!V952</f>
        <v xml:space="preserve"> </v>
      </c>
      <c r="Y952" s="43">
        <f>API!AC952</f>
        <v>0</v>
      </c>
    </row>
    <row r="953" spans="1:25">
      <c r="A953" s="32" t="str">
        <f>IF([1]FINAL!A953=0,"",[1]FINAL!A953)</f>
        <v/>
      </c>
      <c r="B953" s="32" t="str">
        <f>IF([1]FINAL!B953=0,"",[1]FINAL!B953)</f>
        <v/>
      </c>
      <c r="C953" s="32" t="str">
        <f>IF([1]FINAL!C953=0,"",[1]FINAL!C953)</f>
        <v/>
      </c>
      <c r="D953" s="32" t="str">
        <f>IF([1]FINAL!D953=0,"",[1]FINAL!D953)</f>
        <v/>
      </c>
      <c r="E953" s="43">
        <f>[1]FINAL!M953</f>
        <v>0</v>
      </c>
      <c r="F953" s="44" t="str">
        <f>IFERROR(VLOOKUP($E953,Table2!$B$1:$C$21,MATCH("MP",Table2!$B$1:$C$1,0),0),"")</f>
        <v/>
      </c>
      <c r="G953" s="33">
        <f>IFERROR(VLOOKUP(A953,PlayingTime!$B$1:$Z$999,MATCH("Min",PlayingTime!$B$2:$Z$2,0),0),0)</f>
        <v>0</v>
      </c>
      <c r="H953" s="33">
        <f>IFERROR(VLOOKUP(B953,PlayingTime!$B$1:$Z$999,MATCH("Min",PlayingTime!$B$2:$Z$2,0),0),0)</f>
        <v>0</v>
      </c>
      <c r="I953" s="33">
        <f>IFERROR(VLOOKUP(C953,PlayingTime!$B$1:$Z$999,MATCH("Min",PlayingTime!$B$2:$Z$2,0),0),0)</f>
        <v>0</v>
      </c>
      <c r="J953" s="33">
        <f>IFERROR(VLOOKUP(D953,PlayingTime!$B$1:$Z$999,MATCH("Min",PlayingTime!$B$2:$Z$2,0),0),0)</f>
        <v>0</v>
      </c>
      <c r="K953" s="38">
        <f t="shared" si="56"/>
        <v>0</v>
      </c>
      <c r="L953" s="32">
        <f>IFERROR(VLOOKUP(A953,PlayerStats!$B$1:$Z$999,MATCH("xG",PlayerStats!$B$2:$Z$2,0),0),0)</f>
        <v>0</v>
      </c>
      <c r="M953" s="32">
        <f>IFERROR(VLOOKUP(B953,PlayerStats!$B$1:$Z$999,MATCH("xG",PlayerStats!$B$2:$Z$2,0),0),0)</f>
        <v>0</v>
      </c>
      <c r="N953" s="32">
        <f>IFERROR(VLOOKUP(C953,PlayerStats!$B$1:$Z$999,MATCH("xG",PlayerStats!$B$2:$Z$2,0),0),0)</f>
        <v>0</v>
      </c>
      <c r="O953" s="32">
        <f>IFERROR(VLOOKUP(D953,PlayerStats!$B$1:$Z$999,MATCH("xG",PlayerStats!$B$2:$Z$2,0),0),0)</f>
        <v>0</v>
      </c>
      <c r="P953" s="40">
        <f t="shared" si="57"/>
        <v>0</v>
      </c>
      <c r="Q953" s="32">
        <f>IFERROR(VLOOKUP(A953,PlayerStats!$B$1:$Z$999,MATCH("xAG",PlayerStats!$B$2:$Z$2,0),0),0)</f>
        <v>0</v>
      </c>
      <c r="R953" s="32">
        <f>IFERROR(VLOOKUP(B953,PlayerStats!$B$1:$Z$999,MATCH("xAG",PlayerStats!$B$2:$Z$2,0),0),0)</f>
        <v>0</v>
      </c>
      <c r="S953" s="32">
        <f>IFERROR(VLOOKUP(C953,PlayerStats!$B$1:$Z$999,MATCH("xAG",PlayerStats!$B$2:$Z$2,0),0),0)</f>
        <v>0</v>
      </c>
      <c r="T953" s="32">
        <f>IFERROR(VLOOKUP(D953,PlayerStats!$B$1:$Z$999,MATCH("xAG",PlayerStats!$B$2:$Z$2,0),0),0)</f>
        <v>0</v>
      </c>
      <c r="U953" s="40">
        <f t="shared" si="58"/>
        <v>0</v>
      </c>
      <c r="V953" s="42" t="str">
        <f t="shared" si="59"/>
        <v/>
      </c>
      <c r="X953" s="43" t="str">
        <f>API!M953&amp;" "&amp;API!V953</f>
        <v xml:space="preserve"> </v>
      </c>
      <c r="Y953" s="43">
        <f>API!AC953</f>
        <v>0</v>
      </c>
    </row>
    <row r="954" spans="1:25">
      <c r="A954" s="32" t="str">
        <f>IF([1]FINAL!A954=0,"",[1]FINAL!A954)</f>
        <v/>
      </c>
      <c r="B954" s="32" t="str">
        <f>IF([1]FINAL!B954=0,"",[1]FINAL!B954)</f>
        <v/>
      </c>
      <c r="C954" s="32" t="str">
        <f>IF([1]FINAL!C954=0,"",[1]FINAL!C954)</f>
        <v/>
      </c>
      <c r="D954" s="32" t="str">
        <f>IF([1]FINAL!D954=0,"",[1]FINAL!D954)</f>
        <v/>
      </c>
      <c r="E954" s="43">
        <f>[1]FINAL!M954</f>
        <v>0</v>
      </c>
      <c r="F954" s="44" t="str">
        <f>IFERROR(VLOOKUP($E954,Table2!$B$1:$C$21,MATCH("MP",Table2!$B$1:$C$1,0),0),"")</f>
        <v/>
      </c>
      <c r="G954" s="33">
        <f>IFERROR(VLOOKUP(A954,PlayingTime!$B$1:$Z$999,MATCH("Min",PlayingTime!$B$2:$Z$2,0),0),0)</f>
        <v>0</v>
      </c>
      <c r="H954" s="33">
        <f>IFERROR(VLOOKUP(B954,PlayingTime!$B$1:$Z$999,MATCH("Min",PlayingTime!$B$2:$Z$2,0),0),0)</f>
        <v>0</v>
      </c>
      <c r="I954" s="33">
        <f>IFERROR(VLOOKUP(C954,PlayingTime!$B$1:$Z$999,MATCH("Min",PlayingTime!$B$2:$Z$2,0),0),0)</f>
        <v>0</v>
      </c>
      <c r="J954" s="33">
        <f>IFERROR(VLOOKUP(D954,PlayingTime!$B$1:$Z$999,MATCH("Min",PlayingTime!$B$2:$Z$2,0),0),0)</f>
        <v>0</v>
      </c>
      <c r="K954" s="38">
        <f t="shared" si="56"/>
        <v>0</v>
      </c>
      <c r="L954" s="32">
        <f>IFERROR(VLOOKUP(A954,PlayerStats!$B$1:$Z$999,MATCH("xG",PlayerStats!$B$2:$Z$2,0),0),0)</f>
        <v>0</v>
      </c>
      <c r="M954" s="32">
        <f>IFERROR(VLOOKUP(B954,PlayerStats!$B$1:$Z$999,MATCH("xG",PlayerStats!$B$2:$Z$2,0),0),0)</f>
        <v>0</v>
      </c>
      <c r="N954" s="32">
        <f>IFERROR(VLOOKUP(C954,PlayerStats!$B$1:$Z$999,MATCH("xG",PlayerStats!$B$2:$Z$2,0),0),0)</f>
        <v>0</v>
      </c>
      <c r="O954" s="32">
        <f>IFERROR(VLOOKUP(D954,PlayerStats!$B$1:$Z$999,MATCH("xG",PlayerStats!$B$2:$Z$2,0),0),0)</f>
        <v>0</v>
      </c>
      <c r="P954" s="40">
        <f t="shared" si="57"/>
        <v>0</v>
      </c>
      <c r="Q954" s="32">
        <f>IFERROR(VLOOKUP(A954,PlayerStats!$B$1:$Z$999,MATCH("xAG",PlayerStats!$B$2:$Z$2,0),0),0)</f>
        <v>0</v>
      </c>
      <c r="R954" s="32">
        <f>IFERROR(VLOOKUP(B954,PlayerStats!$B$1:$Z$999,MATCH("xAG",PlayerStats!$B$2:$Z$2,0),0),0)</f>
        <v>0</v>
      </c>
      <c r="S954" s="32">
        <f>IFERROR(VLOOKUP(C954,PlayerStats!$B$1:$Z$999,MATCH("xAG",PlayerStats!$B$2:$Z$2,0),0),0)</f>
        <v>0</v>
      </c>
      <c r="T954" s="32">
        <f>IFERROR(VLOOKUP(D954,PlayerStats!$B$1:$Z$999,MATCH("xAG",PlayerStats!$B$2:$Z$2,0),0),0)</f>
        <v>0</v>
      </c>
      <c r="U954" s="40">
        <f t="shared" si="58"/>
        <v>0</v>
      </c>
      <c r="V954" s="42" t="str">
        <f t="shared" si="59"/>
        <v/>
      </c>
      <c r="X954" s="43" t="str">
        <f>API!M954&amp;" "&amp;API!V954</f>
        <v xml:space="preserve"> </v>
      </c>
      <c r="Y954" s="43">
        <f>API!AC954</f>
        <v>0</v>
      </c>
    </row>
    <row r="955" spans="1:25">
      <c r="A955" s="32" t="str">
        <f>IF([1]FINAL!A955=0,"",[1]FINAL!A955)</f>
        <v/>
      </c>
      <c r="B955" s="32" t="str">
        <f>IF([1]FINAL!B955=0,"",[1]FINAL!B955)</f>
        <v/>
      </c>
      <c r="C955" s="32" t="str">
        <f>IF([1]FINAL!C955=0,"",[1]FINAL!C955)</f>
        <v/>
      </c>
      <c r="D955" s="32" t="str">
        <f>IF([1]FINAL!D955=0,"",[1]FINAL!D955)</f>
        <v/>
      </c>
      <c r="E955" s="43">
        <f>[1]FINAL!M955</f>
        <v>0</v>
      </c>
      <c r="F955" s="44" t="str">
        <f>IFERROR(VLOOKUP($E955,Table2!$B$1:$C$21,MATCH("MP",Table2!$B$1:$C$1,0),0),"")</f>
        <v/>
      </c>
      <c r="G955" s="33">
        <f>IFERROR(VLOOKUP(A955,PlayingTime!$B$1:$Z$999,MATCH("Min",PlayingTime!$B$2:$Z$2,0),0),0)</f>
        <v>0</v>
      </c>
      <c r="H955" s="33">
        <f>IFERROR(VLOOKUP(B955,PlayingTime!$B$1:$Z$999,MATCH("Min",PlayingTime!$B$2:$Z$2,0),0),0)</f>
        <v>0</v>
      </c>
      <c r="I955" s="33">
        <f>IFERROR(VLOOKUP(C955,PlayingTime!$B$1:$Z$999,MATCH("Min",PlayingTime!$B$2:$Z$2,0),0),0)</f>
        <v>0</v>
      </c>
      <c r="J955" s="33">
        <f>IFERROR(VLOOKUP(D955,PlayingTime!$B$1:$Z$999,MATCH("Min",PlayingTime!$B$2:$Z$2,0),0),0)</f>
        <v>0</v>
      </c>
      <c r="K955" s="38">
        <f t="shared" si="56"/>
        <v>0</v>
      </c>
      <c r="L955" s="32">
        <f>IFERROR(VLOOKUP(A955,PlayerStats!$B$1:$Z$999,MATCH("xG",PlayerStats!$B$2:$Z$2,0),0),0)</f>
        <v>0</v>
      </c>
      <c r="M955" s="32">
        <f>IFERROR(VLOOKUP(B955,PlayerStats!$B$1:$Z$999,MATCH("xG",PlayerStats!$B$2:$Z$2,0),0),0)</f>
        <v>0</v>
      </c>
      <c r="N955" s="32">
        <f>IFERROR(VLOOKUP(C955,PlayerStats!$B$1:$Z$999,MATCH("xG",PlayerStats!$B$2:$Z$2,0),0),0)</f>
        <v>0</v>
      </c>
      <c r="O955" s="32">
        <f>IFERROR(VLOOKUP(D955,PlayerStats!$B$1:$Z$999,MATCH("xG",PlayerStats!$B$2:$Z$2,0),0),0)</f>
        <v>0</v>
      </c>
      <c r="P955" s="40">
        <f t="shared" si="57"/>
        <v>0</v>
      </c>
      <c r="Q955" s="32">
        <f>IFERROR(VLOOKUP(A955,PlayerStats!$B$1:$Z$999,MATCH("xAG",PlayerStats!$B$2:$Z$2,0),0),0)</f>
        <v>0</v>
      </c>
      <c r="R955" s="32">
        <f>IFERROR(VLOOKUP(B955,PlayerStats!$B$1:$Z$999,MATCH("xAG",PlayerStats!$B$2:$Z$2,0),0),0)</f>
        <v>0</v>
      </c>
      <c r="S955" s="32">
        <f>IFERROR(VLOOKUP(C955,PlayerStats!$B$1:$Z$999,MATCH("xAG",PlayerStats!$B$2:$Z$2,0),0),0)</f>
        <v>0</v>
      </c>
      <c r="T955" s="32">
        <f>IFERROR(VLOOKUP(D955,PlayerStats!$B$1:$Z$999,MATCH("xAG",PlayerStats!$B$2:$Z$2,0),0),0)</f>
        <v>0</v>
      </c>
      <c r="U955" s="40">
        <f t="shared" si="58"/>
        <v>0</v>
      </c>
      <c r="V955" s="42" t="str">
        <f t="shared" si="59"/>
        <v/>
      </c>
      <c r="X955" s="43" t="str">
        <f>API!M955&amp;" "&amp;API!V955</f>
        <v xml:space="preserve"> </v>
      </c>
      <c r="Y955" s="43">
        <f>API!AC955</f>
        <v>0</v>
      </c>
    </row>
    <row r="956" spans="1:25">
      <c r="A956" s="32" t="str">
        <f>IF([1]FINAL!A956=0,"",[1]FINAL!A956)</f>
        <v/>
      </c>
      <c r="B956" s="32" t="str">
        <f>IF([1]FINAL!B956=0,"",[1]FINAL!B956)</f>
        <v/>
      </c>
      <c r="C956" s="32" t="str">
        <f>IF([1]FINAL!C956=0,"",[1]FINAL!C956)</f>
        <v/>
      </c>
      <c r="D956" s="32" t="str">
        <f>IF([1]FINAL!D956=0,"",[1]FINAL!D956)</f>
        <v/>
      </c>
      <c r="E956" s="43">
        <f>[1]FINAL!M956</f>
        <v>0</v>
      </c>
      <c r="F956" s="44" t="str">
        <f>IFERROR(VLOOKUP($E956,Table2!$B$1:$C$21,MATCH("MP",Table2!$B$1:$C$1,0),0),"")</f>
        <v/>
      </c>
      <c r="G956" s="33">
        <f>IFERROR(VLOOKUP(A956,PlayingTime!$B$1:$Z$999,MATCH("Min",PlayingTime!$B$2:$Z$2,0),0),0)</f>
        <v>0</v>
      </c>
      <c r="H956" s="33">
        <f>IFERROR(VLOOKUP(B956,PlayingTime!$B$1:$Z$999,MATCH("Min",PlayingTime!$B$2:$Z$2,0),0),0)</f>
        <v>0</v>
      </c>
      <c r="I956" s="33">
        <f>IFERROR(VLOOKUP(C956,PlayingTime!$B$1:$Z$999,MATCH("Min",PlayingTime!$B$2:$Z$2,0),0),0)</f>
        <v>0</v>
      </c>
      <c r="J956" s="33">
        <f>IFERROR(VLOOKUP(D956,PlayingTime!$B$1:$Z$999,MATCH("Min",PlayingTime!$B$2:$Z$2,0),0),0)</f>
        <v>0</v>
      </c>
      <c r="K956" s="38">
        <f t="shared" si="56"/>
        <v>0</v>
      </c>
      <c r="L956" s="32">
        <f>IFERROR(VLOOKUP(A956,PlayerStats!$B$1:$Z$999,MATCH("xG",PlayerStats!$B$2:$Z$2,0),0),0)</f>
        <v>0</v>
      </c>
      <c r="M956" s="32">
        <f>IFERROR(VLOOKUP(B956,PlayerStats!$B$1:$Z$999,MATCH("xG",PlayerStats!$B$2:$Z$2,0),0),0)</f>
        <v>0</v>
      </c>
      <c r="N956" s="32">
        <f>IFERROR(VLOOKUP(C956,PlayerStats!$B$1:$Z$999,MATCH("xG",PlayerStats!$B$2:$Z$2,0),0),0)</f>
        <v>0</v>
      </c>
      <c r="O956" s="32">
        <f>IFERROR(VLOOKUP(D956,PlayerStats!$B$1:$Z$999,MATCH("xG",PlayerStats!$B$2:$Z$2,0),0),0)</f>
        <v>0</v>
      </c>
      <c r="P956" s="40">
        <f t="shared" si="57"/>
        <v>0</v>
      </c>
      <c r="Q956" s="32">
        <f>IFERROR(VLOOKUP(A956,PlayerStats!$B$1:$Z$999,MATCH("xAG",PlayerStats!$B$2:$Z$2,0),0),0)</f>
        <v>0</v>
      </c>
      <c r="R956" s="32">
        <f>IFERROR(VLOOKUP(B956,PlayerStats!$B$1:$Z$999,MATCH("xAG",PlayerStats!$B$2:$Z$2,0),0),0)</f>
        <v>0</v>
      </c>
      <c r="S956" s="32">
        <f>IFERROR(VLOOKUP(C956,PlayerStats!$B$1:$Z$999,MATCH("xAG",PlayerStats!$B$2:$Z$2,0),0),0)</f>
        <v>0</v>
      </c>
      <c r="T956" s="32">
        <f>IFERROR(VLOOKUP(D956,PlayerStats!$B$1:$Z$999,MATCH("xAG",PlayerStats!$B$2:$Z$2,0),0),0)</f>
        <v>0</v>
      </c>
      <c r="U956" s="40">
        <f t="shared" si="58"/>
        <v>0</v>
      </c>
      <c r="V956" s="42" t="str">
        <f t="shared" si="59"/>
        <v/>
      </c>
      <c r="X956" s="43" t="str">
        <f>API!M956&amp;" "&amp;API!V956</f>
        <v xml:space="preserve"> </v>
      </c>
      <c r="Y956" s="43">
        <f>API!AC956</f>
        <v>0</v>
      </c>
    </row>
    <row r="957" spans="1:25">
      <c r="A957" s="32" t="str">
        <f>IF([1]FINAL!A957=0,"",[1]FINAL!A957)</f>
        <v/>
      </c>
      <c r="B957" s="32" t="str">
        <f>IF([1]FINAL!B957=0,"",[1]FINAL!B957)</f>
        <v/>
      </c>
      <c r="C957" s="32" t="str">
        <f>IF([1]FINAL!C957=0,"",[1]FINAL!C957)</f>
        <v/>
      </c>
      <c r="D957" s="32" t="str">
        <f>IF([1]FINAL!D957=0,"",[1]FINAL!D957)</f>
        <v/>
      </c>
      <c r="E957" s="43">
        <f>[1]FINAL!M957</f>
        <v>0</v>
      </c>
      <c r="F957" s="44" t="str">
        <f>IFERROR(VLOOKUP($E957,Table2!$B$1:$C$21,MATCH("MP",Table2!$B$1:$C$1,0),0),"")</f>
        <v/>
      </c>
      <c r="G957" s="33">
        <f>IFERROR(VLOOKUP(A957,PlayingTime!$B$1:$Z$999,MATCH("Min",PlayingTime!$B$2:$Z$2,0),0),0)</f>
        <v>0</v>
      </c>
      <c r="H957" s="33">
        <f>IFERROR(VLOOKUP(B957,PlayingTime!$B$1:$Z$999,MATCH("Min",PlayingTime!$B$2:$Z$2,0),0),0)</f>
        <v>0</v>
      </c>
      <c r="I957" s="33">
        <f>IFERROR(VLOOKUP(C957,PlayingTime!$B$1:$Z$999,MATCH("Min",PlayingTime!$B$2:$Z$2,0),0),0)</f>
        <v>0</v>
      </c>
      <c r="J957" s="33">
        <f>IFERROR(VLOOKUP(D957,PlayingTime!$B$1:$Z$999,MATCH("Min",PlayingTime!$B$2:$Z$2,0),0),0)</f>
        <v>0</v>
      </c>
      <c r="K957" s="38">
        <f t="shared" si="56"/>
        <v>0</v>
      </c>
      <c r="L957" s="32">
        <f>IFERROR(VLOOKUP(A957,PlayerStats!$B$1:$Z$999,MATCH("xG",PlayerStats!$B$2:$Z$2,0),0),0)</f>
        <v>0</v>
      </c>
      <c r="M957" s="32">
        <f>IFERROR(VLOOKUP(B957,PlayerStats!$B$1:$Z$999,MATCH("xG",PlayerStats!$B$2:$Z$2,0),0),0)</f>
        <v>0</v>
      </c>
      <c r="N957" s="32">
        <f>IFERROR(VLOOKUP(C957,PlayerStats!$B$1:$Z$999,MATCH("xG",PlayerStats!$B$2:$Z$2,0),0),0)</f>
        <v>0</v>
      </c>
      <c r="O957" s="32">
        <f>IFERROR(VLOOKUP(D957,PlayerStats!$B$1:$Z$999,MATCH("xG",PlayerStats!$B$2:$Z$2,0),0),0)</f>
        <v>0</v>
      </c>
      <c r="P957" s="40">
        <f t="shared" si="57"/>
        <v>0</v>
      </c>
      <c r="Q957" s="32">
        <f>IFERROR(VLOOKUP(A957,PlayerStats!$B$1:$Z$999,MATCH("xAG",PlayerStats!$B$2:$Z$2,0),0),0)</f>
        <v>0</v>
      </c>
      <c r="R957" s="32">
        <f>IFERROR(VLOOKUP(B957,PlayerStats!$B$1:$Z$999,MATCH("xAG",PlayerStats!$B$2:$Z$2,0),0),0)</f>
        <v>0</v>
      </c>
      <c r="S957" s="32">
        <f>IFERROR(VLOOKUP(C957,PlayerStats!$B$1:$Z$999,MATCH("xAG",PlayerStats!$B$2:$Z$2,0),0),0)</f>
        <v>0</v>
      </c>
      <c r="T957" s="32">
        <f>IFERROR(VLOOKUP(D957,PlayerStats!$B$1:$Z$999,MATCH("xAG",PlayerStats!$B$2:$Z$2,0),0),0)</f>
        <v>0</v>
      </c>
      <c r="U957" s="40">
        <f t="shared" si="58"/>
        <v>0</v>
      </c>
      <c r="V957" s="42" t="str">
        <f t="shared" si="59"/>
        <v/>
      </c>
      <c r="X957" s="43" t="str">
        <f>API!M957&amp;" "&amp;API!V957</f>
        <v xml:space="preserve"> </v>
      </c>
      <c r="Y957" s="43">
        <f>API!AC957</f>
        <v>0</v>
      </c>
    </row>
    <row r="958" spans="1:25">
      <c r="A958" s="32" t="str">
        <f>IF([1]FINAL!A958=0,"",[1]FINAL!A958)</f>
        <v/>
      </c>
      <c r="B958" s="32" t="str">
        <f>IF([1]FINAL!B958=0,"",[1]FINAL!B958)</f>
        <v/>
      </c>
      <c r="C958" s="32" t="str">
        <f>IF([1]FINAL!C958=0,"",[1]FINAL!C958)</f>
        <v/>
      </c>
      <c r="D958" s="32" t="str">
        <f>IF([1]FINAL!D958=0,"",[1]FINAL!D958)</f>
        <v/>
      </c>
      <c r="E958" s="43">
        <f>[1]FINAL!M958</f>
        <v>0</v>
      </c>
      <c r="F958" s="44" t="str">
        <f>IFERROR(VLOOKUP($E958,Table2!$B$1:$C$21,MATCH("MP",Table2!$B$1:$C$1,0),0),"")</f>
        <v/>
      </c>
      <c r="G958" s="33">
        <f>IFERROR(VLOOKUP(A958,PlayingTime!$B$1:$Z$999,MATCH("Min",PlayingTime!$B$2:$Z$2,0),0),0)</f>
        <v>0</v>
      </c>
      <c r="H958" s="33">
        <f>IFERROR(VLOOKUP(B958,PlayingTime!$B$1:$Z$999,MATCH("Min",PlayingTime!$B$2:$Z$2,0),0),0)</f>
        <v>0</v>
      </c>
      <c r="I958" s="33">
        <f>IFERROR(VLOOKUP(C958,PlayingTime!$B$1:$Z$999,MATCH("Min",PlayingTime!$B$2:$Z$2,0),0),0)</f>
        <v>0</v>
      </c>
      <c r="J958" s="33">
        <f>IFERROR(VLOOKUP(D958,PlayingTime!$B$1:$Z$999,MATCH("Min",PlayingTime!$B$2:$Z$2,0),0),0)</f>
        <v>0</v>
      </c>
      <c r="K958" s="38">
        <f t="shared" si="56"/>
        <v>0</v>
      </c>
      <c r="L958" s="32">
        <f>IFERROR(VLOOKUP(A958,PlayerStats!$B$1:$Z$999,MATCH("xG",PlayerStats!$B$2:$Z$2,0),0),0)</f>
        <v>0</v>
      </c>
      <c r="M958" s="32">
        <f>IFERROR(VLOOKUP(B958,PlayerStats!$B$1:$Z$999,MATCH("xG",PlayerStats!$B$2:$Z$2,0),0),0)</f>
        <v>0</v>
      </c>
      <c r="N958" s="32">
        <f>IFERROR(VLOOKUP(C958,PlayerStats!$B$1:$Z$999,MATCH("xG",PlayerStats!$B$2:$Z$2,0),0),0)</f>
        <v>0</v>
      </c>
      <c r="O958" s="32">
        <f>IFERROR(VLOOKUP(D958,PlayerStats!$B$1:$Z$999,MATCH("xG",PlayerStats!$B$2:$Z$2,0),0),0)</f>
        <v>0</v>
      </c>
      <c r="P958" s="40">
        <f t="shared" si="57"/>
        <v>0</v>
      </c>
      <c r="Q958" s="32">
        <f>IFERROR(VLOOKUP(A958,PlayerStats!$B$1:$Z$999,MATCH("xAG",PlayerStats!$B$2:$Z$2,0),0),0)</f>
        <v>0</v>
      </c>
      <c r="R958" s="32">
        <f>IFERROR(VLOOKUP(B958,PlayerStats!$B$1:$Z$999,MATCH("xAG",PlayerStats!$B$2:$Z$2,0),0),0)</f>
        <v>0</v>
      </c>
      <c r="S958" s="32">
        <f>IFERROR(VLOOKUP(C958,PlayerStats!$B$1:$Z$999,MATCH("xAG",PlayerStats!$B$2:$Z$2,0),0),0)</f>
        <v>0</v>
      </c>
      <c r="T958" s="32">
        <f>IFERROR(VLOOKUP(D958,PlayerStats!$B$1:$Z$999,MATCH("xAG",PlayerStats!$B$2:$Z$2,0),0),0)</f>
        <v>0</v>
      </c>
      <c r="U958" s="40">
        <f t="shared" si="58"/>
        <v>0</v>
      </c>
      <c r="V958" s="42" t="str">
        <f t="shared" si="59"/>
        <v/>
      </c>
      <c r="X958" s="43" t="str">
        <f>API!M958&amp;" "&amp;API!V958</f>
        <v xml:space="preserve"> </v>
      </c>
      <c r="Y958" s="43">
        <f>API!AC958</f>
        <v>0</v>
      </c>
    </row>
    <row r="959" spans="1:25">
      <c r="A959" s="32" t="str">
        <f>IF([1]FINAL!A959=0,"",[1]FINAL!A959)</f>
        <v/>
      </c>
      <c r="B959" s="32" t="str">
        <f>IF([1]FINAL!B959=0,"",[1]FINAL!B959)</f>
        <v/>
      </c>
      <c r="C959" s="32" t="str">
        <f>IF([1]FINAL!C959=0,"",[1]FINAL!C959)</f>
        <v/>
      </c>
      <c r="D959" s="32" t="str">
        <f>IF([1]FINAL!D959=0,"",[1]FINAL!D959)</f>
        <v/>
      </c>
      <c r="E959" s="43">
        <f>[1]FINAL!M959</f>
        <v>0</v>
      </c>
      <c r="F959" s="44" t="str">
        <f>IFERROR(VLOOKUP($E959,Table2!$B$1:$C$21,MATCH("MP",Table2!$B$1:$C$1,0),0),"")</f>
        <v/>
      </c>
      <c r="G959" s="33">
        <f>IFERROR(VLOOKUP(A959,PlayingTime!$B$1:$Z$999,MATCH("Min",PlayingTime!$B$2:$Z$2,0),0),0)</f>
        <v>0</v>
      </c>
      <c r="H959" s="33">
        <f>IFERROR(VLOOKUP(B959,PlayingTime!$B$1:$Z$999,MATCH("Min",PlayingTime!$B$2:$Z$2,0),0),0)</f>
        <v>0</v>
      </c>
      <c r="I959" s="33">
        <f>IFERROR(VLOOKUP(C959,PlayingTime!$B$1:$Z$999,MATCH("Min",PlayingTime!$B$2:$Z$2,0),0),0)</f>
        <v>0</v>
      </c>
      <c r="J959" s="33">
        <f>IFERROR(VLOOKUP(D959,PlayingTime!$B$1:$Z$999,MATCH("Min",PlayingTime!$B$2:$Z$2,0),0),0)</f>
        <v>0</v>
      </c>
      <c r="K959" s="38">
        <f t="shared" si="56"/>
        <v>0</v>
      </c>
      <c r="L959" s="32">
        <f>IFERROR(VLOOKUP(A959,PlayerStats!$B$1:$Z$999,MATCH("xG",PlayerStats!$B$2:$Z$2,0),0),0)</f>
        <v>0</v>
      </c>
      <c r="M959" s="32">
        <f>IFERROR(VLOOKUP(B959,PlayerStats!$B$1:$Z$999,MATCH("xG",PlayerStats!$B$2:$Z$2,0),0),0)</f>
        <v>0</v>
      </c>
      <c r="N959" s="32">
        <f>IFERROR(VLOOKUP(C959,PlayerStats!$B$1:$Z$999,MATCH("xG",PlayerStats!$B$2:$Z$2,0),0),0)</f>
        <v>0</v>
      </c>
      <c r="O959" s="32">
        <f>IFERROR(VLOOKUP(D959,PlayerStats!$B$1:$Z$999,MATCH("xG",PlayerStats!$B$2:$Z$2,0),0),0)</f>
        <v>0</v>
      </c>
      <c r="P959" s="40">
        <f t="shared" si="57"/>
        <v>0</v>
      </c>
      <c r="Q959" s="32">
        <f>IFERROR(VLOOKUP(A959,PlayerStats!$B$1:$Z$999,MATCH("xAG",PlayerStats!$B$2:$Z$2,0),0),0)</f>
        <v>0</v>
      </c>
      <c r="R959" s="32">
        <f>IFERROR(VLOOKUP(B959,PlayerStats!$B$1:$Z$999,MATCH("xAG",PlayerStats!$B$2:$Z$2,0),0),0)</f>
        <v>0</v>
      </c>
      <c r="S959" s="32">
        <f>IFERROR(VLOOKUP(C959,PlayerStats!$B$1:$Z$999,MATCH("xAG",PlayerStats!$B$2:$Z$2,0),0),0)</f>
        <v>0</v>
      </c>
      <c r="T959" s="32">
        <f>IFERROR(VLOOKUP(D959,PlayerStats!$B$1:$Z$999,MATCH("xAG",PlayerStats!$B$2:$Z$2,0),0),0)</f>
        <v>0</v>
      </c>
      <c r="U959" s="40">
        <f t="shared" si="58"/>
        <v>0</v>
      </c>
      <c r="V959" s="42" t="str">
        <f t="shared" si="59"/>
        <v/>
      </c>
      <c r="X959" s="43" t="str">
        <f>API!M959&amp;" "&amp;API!V959</f>
        <v xml:space="preserve"> </v>
      </c>
      <c r="Y959" s="43">
        <f>API!AC959</f>
        <v>0</v>
      </c>
    </row>
    <row r="960" spans="1:25">
      <c r="A960" s="32" t="str">
        <f>IF([1]FINAL!A960=0,"",[1]FINAL!A960)</f>
        <v/>
      </c>
      <c r="B960" s="32" t="str">
        <f>IF([1]FINAL!B960=0,"",[1]FINAL!B960)</f>
        <v/>
      </c>
      <c r="C960" s="32" t="str">
        <f>IF([1]FINAL!C960=0,"",[1]FINAL!C960)</f>
        <v/>
      </c>
      <c r="D960" s="32" t="str">
        <f>IF([1]FINAL!D960=0,"",[1]FINAL!D960)</f>
        <v/>
      </c>
      <c r="E960" s="43">
        <f>[1]FINAL!M960</f>
        <v>0</v>
      </c>
      <c r="F960" s="44" t="str">
        <f>IFERROR(VLOOKUP($E960,Table2!$B$1:$C$21,MATCH("MP",Table2!$B$1:$C$1,0),0),"")</f>
        <v/>
      </c>
      <c r="G960" s="33">
        <f>IFERROR(VLOOKUP(A960,PlayingTime!$B$1:$Z$999,MATCH("Min",PlayingTime!$B$2:$Z$2,0),0),0)</f>
        <v>0</v>
      </c>
      <c r="H960" s="33">
        <f>IFERROR(VLOOKUP(B960,PlayingTime!$B$1:$Z$999,MATCH("Min",PlayingTime!$B$2:$Z$2,0),0),0)</f>
        <v>0</v>
      </c>
      <c r="I960" s="33">
        <f>IFERROR(VLOOKUP(C960,PlayingTime!$B$1:$Z$999,MATCH("Min",PlayingTime!$B$2:$Z$2,0),0),0)</f>
        <v>0</v>
      </c>
      <c r="J960" s="33">
        <f>IFERROR(VLOOKUP(D960,PlayingTime!$B$1:$Z$999,MATCH("Min",PlayingTime!$B$2:$Z$2,0),0),0)</f>
        <v>0</v>
      </c>
      <c r="K960" s="38">
        <f t="shared" si="56"/>
        <v>0</v>
      </c>
      <c r="L960" s="32">
        <f>IFERROR(VLOOKUP(A960,PlayerStats!$B$1:$Z$999,MATCH("xG",PlayerStats!$B$2:$Z$2,0),0),0)</f>
        <v>0</v>
      </c>
      <c r="M960" s="32">
        <f>IFERROR(VLOOKUP(B960,PlayerStats!$B$1:$Z$999,MATCH("xG",PlayerStats!$B$2:$Z$2,0),0),0)</f>
        <v>0</v>
      </c>
      <c r="N960" s="32">
        <f>IFERROR(VLOOKUP(C960,PlayerStats!$B$1:$Z$999,MATCH("xG",PlayerStats!$B$2:$Z$2,0),0),0)</f>
        <v>0</v>
      </c>
      <c r="O960" s="32">
        <f>IFERROR(VLOOKUP(D960,PlayerStats!$B$1:$Z$999,MATCH("xG",PlayerStats!$B$2:$Z$2,0),0),0)</f>
        <v>0</v>
      </c>
      <c r="P960" s="40">
        <f t="shared" si="57"/>
        <v>0</v>
      </c>
      <c r="Q960" s="32">
        <f>IFERROR(VLOOKUP(A960,PlayerStats!$B$1:$Z$999,MATCH("xAG",PlayerStats!$B$2:$Z$2,0),0),0)</f>
        <v>0</v>
      </c>
      <c r="R960" s="32">
        <f>IFERROR(VLOOKUP(B960,PlayerStats!$B$1:$Z$999,MATCH("xAG",PlayerStats!$B$2:$Z$2,0),0),0)</f>
        <v>0</v>
      </c>
      <c r="S960" s="32">
        <f>IFERROR(VLOOKUP(C960,PlayerStats!$B$1:$Z$999,MATCH("xAG",PlayerStats!$B$2:$Z$2,0),0),0)</f>
        <v>0</v>
      </c>
      <c r="T960" s="32">
        <f>IFERROR(VLOOKUP(D960,PlayerStats!$B$1:$Z$999,MATCH("xAG",PlayerStats!$B$2:$Z$2,0),0),0)</f>
        <v>0</v>
      </c>
      <c r="U960" s="40">
        <f t="shared" si="58"/>
        <v>0</v>
      </c>
      <c r="V960" s="42" t="str">
        <f t="shared" si="59"/>
        <v/>
      </c>
      <c r="X960" s="43" t="str">
        <f>API!M960&amp;" "&amp;API!V960</f>
        <v xml:space="preserve"> </v>
      </c>
      <c r="Y960" s="43">
        <f>API!AC960</f>
        <v>0</v>
      </c>
    </row>
    <row r="961" spans="1:25">
      <c r="A961" s="32" t="str">
        <f>IF([1]FINAL!A961=0,"",[1]FINAL!A961)</f>
        <v/>
      </c>
      <c r="B961" s="32" t="str">
        <f>IF([1]FINAL!B961=0,"",[1]FINAL!B961)</f>
        <v/>
      </c>
      <c r="C961" s="32" t="str">
        <f>IF([1]FINAL!C961=0,"",[1]FINAL!C961)</f>
        <v/>
      </c>
      <c r="D961" s="32" t="str">
        <f>IF([1]FINAL!D961=0,"",[1]FINAL!D961)</f>
        <v/>
      </c>
      <c r="E961" s="43">
        <f>[1]FINAL!M961</f>
        <v>0</v>
      </c>
      <c r="F961" s="44" t="str">
        <f>IFERROR(VLOOKUP($E961,Table2!$B$1:$C$21,MATCH("MP",Table2!$B$1:$C$1,0),0),"")</f>
        <v/>
      </c>
      <c r="G961" s="33">
        <f>IFERROR(VLOOKUP(A961,PlayingTime!$B$1:$Z$999,MATCH("Min",PlayingTime!$B$2:$Z$2,0),0),0)</f>
        <v>0</v>
      </c>
      <c r="H961" s="33">
        <f>IFERROR(VLOOKUP(B961,PlayingTime!$B$1:$Z$999,MATCH("Min",PlayingTime!$B$2:$Z$2,0),0),0)</f>
        <v>0</v>
      </c>
      <c r="I961" s="33">
        <f>IFERROR(VLOOKUP(C961,PlayingTime!$B$1:$Z$999,MATCH("Min",PlayingTime!$B$2:$Z$2,0),0),0)</f>
        <v>0</v>
      </c>
      <c r="J961" s="33">
        <f>IFERROR(VLOOKUP(D961,PlayingTime!$B$1:$Z$999,MATCH("Min",PlayingTime!$B$2:$Z$2,0),0),0)</f>
        <v>0</v>
      </c>
      <c r="K961" s="38">
        <f t="shared" si="56"/>
        <v>0</v>
      </c>
      <c r="L961" s="32">
        <f>IFERROR(VLOOKUP(A961,PlayerStats!$B$1:$Z$999,MATCH("xG",PlayerStats!$B$2:$Z$2,0),0),0)</f>
        <v>0</v>
      </c>
      <c r="M961" s="32">
        <f>IFERROR(VLOOKUP(B961,PlayerStats!$B$1:$Z$999,MATCH("xG",PlayerStats!$B$2:$Z$2,0),0),0)</f>
        <v>0</v>
      </c>
      <c r="N961" s="32">
        <f>IFERROR(VLOOKUP(C961,PlayerStats!$B$1:$Z$999,MATCH("xG",PlayerStats!$B$2:$Z$2,0),0),0)</f>
        <v>0</v>
      </c>
      <c r="O961" s="32">
        <f>IFERROR(VLOOKUP(D961,PlayerStats!$B$1:$Z$999,MATCH("xG",PlayerStats!$B$2:$Z$2,0),0),0)</f>
        <v>0</v>
      </c>
      <c r="P961" s="40">
        <f t="shared" si="57"/>
        <v>0</v>
      </c>
      <c r="Q961" s="32">
        <f>IFERROR(VLOOKUP(A961,PlayerStats!$B$1:$Z$999,MATCH("xAG",PlayerStats!$B$2:$Z$2,0),0),0)</f>
        <v>0</v>
      </c>
      <c r="R961" s="32">
        <f>IFERROR(VLOOKUP(B961,PlayerStats!$B$1:$Z$999,MATCH("xAG",PlayerStats!$B$2:$Z$2,0),0),0)</f>
        <v>0</v>
      </c>
      <c r="S961" s="32">
        <f>IFERROR(VLOOKUP(C961,PlayerStats!$B$1:$Z$999,MATCH("xAG",PlayerStats!$B$2:$Z$2,0),0),0)</f>
        <v>0</v>
      </c>
      <c r="T961" s="32">
        <f>IFERROR(VLOOKUP(D961,PlayerStats!$B$1:$Z$999,MATCH("xAG",PlayerStats!$B$2:$Z$2,0),0),0)</f>
        <v>0</v>
      </c>
      <c r="U961" s="40">
        <f t="shared" si="58"/>
        <v>0</v>
      </c>
      <c r="V961" s="42" t="str">
        <f t="shared" si="59"/>
        <v/>
      </c>
      <c r="X961" s="43" t="str">
        <f>API!M961&amp;" "&amp;API!V961</f>
        <v xml:space="preserve"> </v>
      </c>
      <c r="Y961" s="43">
        <f>API!AC961</f>
        <v>0</v>
      </c>
    </row>
    <row r="962" spans="1:25">
      <c r="A962" s="32" t="str">
        <f>IF([1]FINAL!A962=0,"",[1]FINAL!A962)</f>
        <v/>
      </c>
      <c r="B962" s="32" t="str">
        <f>IF([1]FINAL!B962=0,"",[1]FINAL!B962)</f>
        <v/>
      </c>
      <c r="C962" s="32" t="str">
        <f>IF([1]FINAL!C962=0,"",[1]FINAL!C962)</f>
        <v/>
      </c>
      <c r="D962" s="32" t="str">
        <f>IF([1]FINAL!D962=0,"",[1]FINAL!D962)</f>
        <v/>
      </c>
      <c r="E962" s="43">
        <f>[1]FINAL!M962</f>
        <v>0</v>
      </c>
      <c r="F962" s="44" t="str">
        <f>IFERROR(VLOOKUP($E962,Table2!$B$1:$C$21,MATCH("MP",Table2!$B$1:$C$1,0),0),"")</f>
        <v/>
      </c>
      <c r="G962" s="33">
        <f>IFERROR(VLOOKUP(A962,PlayingTime!$B$1:$Z$999,MATCH("Min",PlayingTime!$B$2:$Z$2,0),0),0)</f>
        <v>0</v>
      </c>
      <c r="H962" s="33">
        <f>IFERROR(VLOOKUP(B962,PlayingTime!$B$1:$Z$999,MATCH("Min",PlayingTime!$B$2:$Z$2,0),0),0)</f>
        <v>0</v>
      </c>
      <c r="I962" s="33">
        <f>IFERROR(VLOOKUP(C962,PlayingTime!$B$1:$Z$999,MATCH("Min",PlayingTime!$B$2:$Z$2,0),0),0)</f>
        <v>0</v>
      </c>
      <c r="J962" s="33">
        <f>IFERROR(VLOOKUP(D962,PlayingTime!$B$1:$Z$999,MATCH("Min",PlayingTime!$B$2:$Z$2,0),0),0)</f>
        <v>0</v>
      </c>
      <c r="K962" s="38">
        <f t="shared" si="56"/>
        <v>0</v>
      </c>
      <c r="L962" s="32">
        <f>IFERROR(VLOOKUP(A962,PlayerStats!$B$1:$Z$999,MATCH("xG",PlayerStats!$B$2:$Z$2,0),0),0)</f>
        <v>0</v>
      </c>
      <c r="M962" s="32">
        <f>IFERROR(VLOOKUP(B962,PlayerStats!$B$1:$Z$999,MATCH("xG",PlayerStats!$B$2:$Z$2,0),0),0)</f>
        <v>0</v>
      </c>
      <c r="N962" s="32">
        <f>IFERROR(VLOOKUP(C962,PlayerStats!$B$1:$Z$999,MATCH("xG",PlayerStats!$B$2:$Z$2,0),0),0)</f>
        <v>0</v>
      </c>
      <c r="O962" s="32">
        <f>IFERROR(VLOOKUP(D962,PlayerStats!$B$1:$Z$999,MATCH("xG",PlayerStats!$B$2:$Z$2,0),0),0)</f>
        <v>0</v>
      </c>
      <c r="P962" s="40">
        <f t="shared" si="57"/>
        <v>0</v>
      </c>
      <c r="Q962" s="32">
        <f>IFERROR(VLOOKUP(A962,PlayerStats!$B$1:$Z$999,MATCH("xAG",PlayerStats!$B$2:$Z$2,0),0),0)</f>
        <v>0</v>
      </c>
      <c r="R962" s="32">
        <f>IFERROR(VLOOKUP(B962,PlayerStats!$B$1:$Z$999,MATCH("xAG",PlayerStats!$B$2:$Z$2,0),0),0)</f>
        <v>0</v>
      </c>
      <c r="S962" s="32">
        <f>IFERROR(VLOOKUP(C962,PlayerStats!$B$1:$Z$999,MATCH("xAG",PlayerStats!$B$2:$Z$2,0),0),0)</f>
        <v>0</v>
      </c>
      <c r="T962" s="32">
        <f>IFERROR(VLOOKUP(D962,PlayerStats!$B$1:$Z$999,MATCH("xAG",PlayerStats!$B$2:$Z$2,0),0),0)</f>
        <v>0</v>
      </c>
      <c r="U962" s="40">
        <f t="shared" si="58"/>
        <v>0</v>
      </c>
      <c r="V962" s="42" t="str">
        <f t="shared" si="59"/>
        <v/>
      </c>
      <c r="X962" s="43" t="str">
        <f>API!M962&amp;" "&amp;API!V962</f>
        <v xml:space="preserve"> </v>
      </c>
      <c r="Y962" s="43">
        <f>API!AC962</f>
        <v>0</v>
      </c>
    </row>
    <row r="963" spans="1:25">
      <c r="A963" s="32" t="str">
        <f>IF([1]FINAL!A963=0,"",[1]FINAL!A963)</f>
        <v/>
      </c>
      <c r="B963" s="32" t="str">
        <f>IF([1]FINAL!B963=0,"",[1]FINAL!B963)</f>
        <v/>
      </c>
      <c r="C963" s="32" t="str">
        <f>IF([1]FINAL!C963=0,"",[1]FINAL!C963)</f>
        <v/>
      </c>
      <c r="D963" s="32" t="str">
        <f>IF([1]FINAL!D963=0,"",[1]FINAL!D963)</f>
        <v/>
      </c>
      <c r="E963" s="43">
        <f>[1]FINAL!M963</f>
        <v>0</v>
      </c>
      <c r="F963" s="44" t="str">
        <f>IFERROR(VLOOKUP($E963,Table2!$B$1:$C$21,MATCH("MP",Table2!$B$1:$C$1,0),0),"")</f>
        <v/>
      </c>
      <c r="G963" s="33">
        <f>IFERROR(VLOOKUP(A963,PlayingTime!$B$1:$Z$999,MATCH("Min",PlayingTime!$B$2:$Z$2,0),0),0)</f>
        <v>0</v>
      </c>
      <c r="H963" s="33">
        <f>IFERROR(VLOOKUP(B963,PlayingTime!$B$1:$Z$999,MATCH("Min",PlayingTime!$B$2:$Z$2,0),0),0)</f>
        <v>0</v>
      </c>
      <c r="I963" s="33">
        <f>IFERROR(VLOOKUP(C963,PlayingTime!$B$1:$Z$999,MATCH("Min",PlayingTime!$B$2:$Z$2,0),0),0)</f>
        <v>0</v>
      </c>
      <c r="J963" s="33">
        <f>IFERROR(VLOOKUP(D963,PlayingTime!$B$1:$Z$999,MATCH("Min",PlayingTime!$B$2:$Z$2,0),0),0)</f>
        <v>0</v>
      </c>
      <c r="K963" s="38">
        <f t="shared" ref="K963:K1000" si="60">G963+H963+I963+J963</f>
        <v>0</v>
      </c>
      <c r="L963" s="32">
        <f>IFERROR(VLOOKUP(A963,PlayerStats!$B$1:$Z$999,MATCH("xG",PlayerStats!$B$2:$Z$2,0),0),0)</f>
        <v>0</v>
      </c>
      <c r="M963" s="32">
        <f>IFERROR(VLOOKUP(B963,PlayerStats!$B$1:$Z$999,MATCH("xG",PlayerStats!$B$2:$Z$2,0),0),0)</f>
        <v>0</v>
      </c>
      <c r="N963" s="32">
        <f>IFERROR(VLOOKUP(C963,PlayerStats!$B$1:$Z$999,MATCH("xG",PlayerStats!$B$2:$Z$2,0),0),0)</f>
        <v>0</v>
      </c>
      <c r="O963" s="32">
        <f>IFERROR(VLOOKUP(D963,PlayerStats!$B$1:$Z$999,MATCH("xG",PlayerStats!$B$2:$Z$2,0),0),0)</f>
        <v>0</v>
      </c>
      <c r="P963" s="40">
        <f t="shared" ref="P963:P1000" si="61">L963+M963+N963+O963</f>
        <v>0</v>
      </c>
      <c r="Q963" s="32">
        <f>IFERROR(VLOOKUP(A963,PlayerStats!$B$1:$Z$999,MATCH("xAG",PlayerStats!$B$2:$Z$2,0),0),0)</f>
        <v>0</v>
      </c>
      <c r="R963" s="32">
        <f>IFERROR(VLOOKUP(B963,PlayerStats!$B$1:$Z$999,MATCH("xAG",PlayerStats!$B$2:$Z$2,0),0),0)</f>
        <v>0</v>
      </c>
      <c r="S963" s="32">
        <f>IFERROR(VLOOKUP(C963,PlayerStats!$B$1:$Z$999,MATCH("xAG",PlayerStats!$B$2:$Z$2,0),0),0)</f>
        <v>0</v>
      </c>
      <c r="T963" s="32">
        <f>IFERROR(VLOOKUP(D963,PlayerStats!$B$1:$Z$999,MATCH("xAG",PlayerStats!$B$2:$Z$2,0),0),0)</f>
        <v>0</v>
      </c>
      <c r="U963" s="40">
        <f t="shared" ref="U963:U1000" si="62">Q963+R963+S963+T963</f>
        <v>0</v>
      </c>
      <c r="V963" s="42" t="str">
        <f t="shared" ref="V963:V1000" si="63">IFERROR(VLOOKUP(A963,$X$1:$Y$1000,MATCH("total_points",$X$1:$Y$1,0),0),"")</f>
        <v/>
      </c>
      <c r="X963" s="43" t="str">
        <f>API!M963&amp;" "&amp;API!V963</f>
        <v xml:space="preserve"> </v>
      </c>
      <c r="Y963" s="43">
        <f>API!AC963</f>
        <v>0</v>
      </c>
    </row>
    <row r="964" spans="1:25">
      <c r="A964" s="32" t="str">
        <f>IF([1]FINAL!A964=0,"",[1]FINAL!A964)</f>
        <v/>
      </c>
      <c r="B964" s="32" t="str">
        <f>IF([1]FINAL!B964=0,"",[1]FINAL!B964)</f>
        <v/>
      </c>
      <c r="C964" s="32" t="str">
        <f>IF([1]FINAL!C964=0,"",[1]FINAL!C964)</f>
        <v/>
      </c>
      <c r="D964" s="32" t="str">
        <f>IF([1]FINAL!D964=0,"",[1]FINAL!D964)</f>
        <v/>
      </c>
      <c r="E964" s="43">
        <f>[1]FINAL!M964</f>
        <v>0</v>
      </c>
      <c r="F964" s="44" t="str">
        <f>IFERROR(VLOOKUP($E964,Table2!$B$1:$C$21,MATCH("MP",Table2!$B$1:$C$1,0),0),"")</f>
        <v/>
      </c>
      <c r="G964" s="33">
        <f>IFERROR(VLOOKUP(A964,PlayingTime!$B$1:$Z$999,MATCH("Min",PlayingTime!$B$2:$Z$2,0),0),0)</f>
        <v>0</v>
      </c>
      <c r="H964" s="33">
        <f>IFERROR(VLOOKUP(B964,PlayingTime!$B$1:$Z$999,MATCH("Min",PlayingTime!$B$2:$Z$2,0),0),0)</f>
        <v>0</v>
      </c>
      <c r="I964" s="33">
        <f>IFERROR(VLOOKUP(C964,PlayingTime!$B$1:$Z$999,MATCH("Min",PlayingTime!$B$2:$Z$2,0),0),0)</f>
        <v>0</v>
      </c>
      <c r="J964" s="33">
        <f>IFERROR(VLOOKUP(D964,PlayingTime!$B$1:$Z$999,MATCH("Min",PlayingTime!$B$2:$Z$2,0),0),0)</f>
        <v>0</v>
      </c>
      <c r="K964" s="38">
        <f t="shared" si="60"/>
        <v>0</v>
      </c>
      <c r="L964" s="32">
        <f>IFERROR(VLOOKUP(A964,PlayerStats!$B$1:$Z$999,MATCH("xG",PlayerStats!$B$2:$Z$2,0),0),0)</f>
        <v>0</v>
      </c>
      <c r="M964" s="32">
        <f>IFERROR(VLOOKUP(B964,PlayerStats!$B$1:$Z$999,MATCH("xG",PlayerStats!$B$2:$Z$2,0),0),0)</f>
        <v>0</v>
      </c>
      <c r="N964" s="32">
        <f>IFERROR(VLOOKUP(C964,PlayerStats!$B$1:$Z$999,MATCH("xG",PlayerStats!$B$2:$Z$2,0),0),0)</f>
        <v>0</v>
      </c>
      <c r="O964" s="32">
        <f>IFERROR(VLOOKUP(D964,PlayerStats!$B$1:$Z$999,MATCH("xG",PlayerStats!$B$2:$Z$2,0),0),0)</f>
        <v>0</v>
      </c>
      <c r="P964" s="40">
        <f t="shared" si="61"/>
        <v>0</v>
      </c>
      <c r="Q964" s="32">
        <f>IFERROR(VLOOKUP(A964,PlayerStats!$B$1:$Z$999,MATCH("xAG",PlayerStats!$B$2:$Z$2,0),0),0)</f>
        <v>0</v>
      </c>
      <c r="R964" s="32">
        <f>IFERROR(VLOOKUP(B964,PlayerStats!$B$1:$Z$999,MATCH("xAG",PlayerStats!$B$2:$Z$2,0),0),0)</f>
        <v>0</v>
      </c>
      <c r="S964" s="32">
        <f>IFERROR(VLOOKUP(C964,PlayerStats!$B$1:$Z$999,MATCH("xAG",PlayerStats!$B$2:$Z$2,0),0),0)</f>
        <v>0</v>
      </c>
      <c r="T964" s="32">
        <f>IFERROR(VLOOKUP(D964,PlayerStats!$B$1:$Z$999,MATCH("xAG",PlayerStats!$B$2:$Z$2,0),0),0)</f>
        <v>0</v>
      </c>
      <c r="U964" s="40">
        <f t="shared" si="62"/>
        <v>0</v>
      </c>
      <c r="V964" s="42" t="str">
        <f t="shared" si="63"/>
        <v/>
      </c>
      <c r="X964" s="43" t="str">
        <f>API!M964&amp;" "&amp;API!V964</f>
        <v xml:space="preserve"> </v>
      </c>
      <c r="Y964" s="43">
        <f>API!AC964</f>
        <v>0</v>
      </c>
    </row>
    <row r="965" spans="1:25">
      <c r="A965" s="32" t="str">
        <f>IF([1]FINAL!A965=0,"",[1]FINAL!A965)</f>
        <v/>
      </c>
      <c r="B965" s="32" t="str">
        <f>IF([1]FINAL!B965=0,"",[1]FINAL!B965)</f>
        <v/>
      </c>
      <c r="C965" s="32" t="str">
        <f>IF([1]FINAL!C965=0,"",[1]FINAL!C965)</f>
        <v/>
      </c>
      <c r="D965" s="32" t="str">
        <f>IF([1]FINAL!D965=0,"",[1]FINAL!D965)</f>
        <v/>
      </c>
      <c r="E965" s="43">
        <f>[1]FINAL!M965</f>
        <v>0</v>
      </c>
      <c r="F965" s="44" t="str">
        <f>IFERROR(VLOOKUP($E965,Table2!$B$1:$C$21,MATCH("MP",Table2!$B$1:$C$1,0),0),"")</f>
        <v/>
      </c>
      <c r="G965" s="33">
        <f>IFERROR(VLOOKUP(A965,PlayingTime!$B$1:$Z$999,MATCH("Min",PlayingTime!$B$2:$Z$2,0),0),0)</f>
        <v>0</v>
      </c>
      <c r="H965" s="33">
        <f>IFERROR(VLOOKUP(B965,PlayingTime!$B$1:$Z$999,MATCH("Min",PlayingTime!$B$2:$Z$2,0),0),0)</f>
        <v>0</v>
      </c>
      <c r="I965" s="33">
        <f>IFERROR(VLOOKUP(C965,PlayingTime!$B$1:$Z$999,MATCH("Min",PlayingTime!$B$2:$Z$2,0),0),0)</f>
        <v>0</v>
      </c>
      <c r="J965" s="33">
        <f>IFERROR(VLOOKUP(D965,PlayingTime!$B$1:$Z$999,MATCH("Min",PlayingTime!$B$2:$Z$2,0),0),0)</f>
        <v>0</v>
      </c>
      <c r="K965" s="38">
        <f t="shared" si="60"/>
        <v>0</v>
      </c>
      <c r="L965" s="32">
        <f>IFERROR(VLOOKUP(A965,PlayerStats!$B$1:$Z$999,MATCH("xG",PlayerStats!$B$2:$Z$2,0),0),0)</f>
        <v>0</v>
      </c>
      <c r="M965" s="32">
        <f>IFERROR(VLOOKUP(B965,PlayerStats!$B$1:$Z$999,MATCH("xG",PlayerStats!$B$2:$Z$2,0),0),0)</f>
        <v>0</v>
      </c>
      <c r="N965" s="32">
        <f>IFERROR(VLOOKUP(C965,PlayerStats!$B$1:$Z$999,MATCH("xG",PlayerStats!$B$2:$Z$2,0),0),0)</f>
        <v>0</v>
      </c>
      <c r="O965" s="32">
        <f>IFERROR(VLOOKUP(D965,PlayerStats!$B$1:$Z$999,MATCH("xG",PlayerStats!$B$2:$Z$2,0),0),0)</f>
        <v>0</v>
      </c>
      <c r="P965" s="40">
        <f t="shared" si="61"/>
        <v>0</v>
      </c>
      <c r="Q965" s="32">
        <f>IFERROR(VLOOKUP(A965,PlayerStats!$B$1:$Z$999,MATCH("xAG",PlayerStats!$B$2:$Z$2,0),0),0)</f>
        <v>0</v>
      </c>
      <c r="R965" s="32">
        <f>IFERROR(VLOOKUP(B965,PlayerStats!$B$1:$Z$999,MATCH("xAG",PlayerStats!$B$2:$Z$2,0),0),0)</f>
        <v>0</v>
      </c>
      <c r="S965" s="32">
        <f>IFERROR(VLOOKUP(C965,PlayerStats!$B$1:$Z$999,MATCH("xAG",PlayerStats!$B$2:$Z$2,0),0),0)</f>
        <v>0</v>
      </c>
      <c r="T965" s="32">
        <f>IFERROR(VLOOKUP(D965,PlayerStats!$B$1:$Z$999,MATCH("xAG",PlayerStats!$B$2:$Z$2,0),0),0)</f>
        <v>0</v>
      </c>
      <c r="U965" s="40">
        <f t="shared" si="62"/>
        <v>0</v>
      </c>
      <c r="V965" s="42" t="str">
        <f t="shared" si="63"/>
        <v/>
      </c>
      <c r="X965" s="43" t="str">
        <f>API!M965&amp;" "&amp;API!V965</f>
        <v xml:space="preserve"> </v>
      </c>
      <c r="Y965" s="43">
        <f>API!AC965</f>
        <v>0</v>
      </c>
    </row>
    <row r="966" spans="1:25">
      <c r="A966" s="32" t="str">
        <f>IF([1]FINAL!A966=0,"",[1]FINAL!A966)</f>
        <v/>
      </c>
      <c r="B966" s="32" t="str">
        <f>IF([1]FINAL!B966=0,"",[1]FINAL!B966)</f>
        <v/>
      </c>
      <c r="C966" s="32" t="str">
        <f>IF([1]FINAL!C966=0,"",[1]FINAL!C966)</f>
        <v/>
      </c>
      <c r="D966" s="32" t="str">
        <f>IF([1]FINAL!D966=0,"",[1]FINAL!D966)</f>
        <v/>
      </c>
      <c r="E966" s="43">
        <f>[1]FINAL!M966</f>
        <v>0</v>
      </c>
      <c r="F966" s="44" t="str">
        <f>IFERROR(VLOOKUP($E966,Table2!$B$1:$C$21,MATCH("MP",Table2!$B$1:$C$1,0),0),"")</f>
        <v/>
      </c>
      <c r="G966" s="33">
        <f>IFERROR(VLOOKUP(A966,PlayingTime!$B$1:$Z$999,MATCH("Min",PlayingTime!$B$2:$Z$2,0),0),0)</f>
        <v>0</v>
      </c>
      <c r="H966" s="33">
        <f>IFERROR(VLOOKUP(B966,PlayingTime!$B$1:$Z$999,MATCH("Min",PlayingTime!$B$2:$Z$2,0),0),0)</f>
        <v>0</v>
      </c>
      <c r="I966" s="33">
        <f>IFERROR(VLOOKUP(C966,PlayingTime!$B$1:$Z$999,MATCH("Min",PlayingTime!$B$2:$Z$2,0),0),0)</f>
        <v>0</v>
      </c>
      <c r="J966" s="33">
        <f>IFERROR(VLOOKUP(D966,PlayingTime!$B$1:$Z$999,MATCH("Min",PlayingTime!$B$2:$Z$2,0),0),0)</f>
        <v>0</v>
      </c>
      <c r="K966" s="38">
        <f t="shared" si="60"/>
        <v>0</v>
      </c>
      <c r="L966" s="32">
        <f>IFERROR(VLOOKUP(A966,PlayerStats!$B$1:$Z$999,MATCH("xG",PlayerStats!$B$2:$Z$2,0),0),0)</f>
        <v>0</v>
      </c>
      <c r="M966" s="32">
        <f>IFERROR(VLOOKUP(B966,PlayerStats!$B$1:$Z$999,MATCH("xG",PlayerStats!$B$2:$Z$2,0),0),0)</f>
        <v>0</v>
      </c>
      <c r="N966" s="32">
        <f>IFERROR(VLOOKUP(C966,PlayerStats!$B$1:$Z$999,MATCH("xG",PlayerStats!$B$2:$Z$2,0),0),0)</f>
        <v>0</v>
      </c>
      <c r="O966" s="32">
        <f>IFERROR(VLOOKUP(D966,PlayerStats!$B$1:$Z$999,MATCH("xG",PlayerStats!$B$2:$Z$2,0),0),0)</f>
        <v>0</v>
      </c>
      <c r="P966" s="40">
        <f t="shared" si="61"/>
        <v>0</v>
      </c>
      <c r="Q966" s="32">
        <f>IFERROR(VLOOKUP(A966,PlayerStats!$B$1:$Z$999,MATCH("xAG",PlayerStats!$B$2:$Z$2,0),0),0)</f>
        <v>0</v>
      </c>
      <c r="R966" s="32">
        <f>IFERROR(VLOOKUP(B966,PlayerStats!$B$1:$Z$999,MATCH("xAG",PlayerStats!$B$2:$Z$2,0),0),0)</f>
        <v>0</v>
      </c>
      <c r="S966" s="32">
        <f>IFERROR(VLOOKUP(C966,PlayerStats!$B$1:$Z$999,MATCH("xAG",PlayerStats!$B$2:$Z$2,0),0),0)</f>
        <v>0</v>
      </c>
      <c r="T966" s="32">
        <f>IFERROR(VLOOKUP(D966,PlayerStats!$B$1:$Z$999,MATCH("xAG",PlayerStats!$B$2:$Z$2,0),0),0)</f>
        <v>0</v>
      </c>
      <c r="U966" s="40">
        <f t="shared" si="62"/>
        <v>0</v>
      </c>
      <c r="V966" s="42" t="str">
        <f t="shared" si="63"/>
        <v/>
      </c>
      <c r="X966" s="43" t="str">
        <f>API!M966&amp;" "&amp;API!V966</f>
        <v xml:space="preserve"> </v>
      </c>
      <c r="Y966" s="43">
        <f>API!AC966</f>
        <v>0</v>
      </c>
    </row>
    <row r="967" spans="1:25">
      <c r="A967" s="32" t="str">
        <f>IF([1]FINAL!A967=0,"",[1]FINAL!A967)</f>
        <v/>
      </c>
      <c r="B967" s="32" t="str">
        <f>IF([1]FINAL!B967=0,"",[1]FINAL!B967)</f>
        <v/>
      </c>
      <c r="C967" s="32" t="str">
        <f>IF([1]FINAL!C967=0,"",[1]FINAL!C967)</f>
        <v/>
      </c>
      <c r="D967" s="32" t="str">
        <f>IF([1]FINAL!D967=0,"",[1]FINAL!D967)</f>
        <v/>
      </c>
      <c r="E967" s="43">
        <f>[1]FINAL!M967</f>
        <v>0</v>
      </c>
      <c r="F967" s="44" t="str">
        <f>IFERROR(VLOOKUP($E967,Table2!$B$1:$C$21,MATCH("MP",Table2!$B$1:$C$1,0),0),"")</f>
        <v/>
      </c>
      <c r="G967" s="33">
        <f>IFERROR(VLOOKUP(A967,PlayingTime!$B$1:$Z$999,MATCH("Min",PlayingTime!$B$2:$Z$2,0),0),0)</f>
        <v>0</v>
      </c>
      <c r="H967" s="33">
        <f>IFERROR(VLOOKUP(B967,PlayingTime!$B$1:$Z$999,MATCH("Min",PlayingTime!$B$2:$Z$2,0),0),0)</f>
        <v>0</v>
      </c>
      <c r="I967" s="33">
        <f>IFERROR(VLOOKUP(C967,PlayingTime!$B$1:$Z$999,MATCH("Min",PlayingTime!$B$2:$Z$2,0),0),0)</f>
        <v>0</v>
      </c>
      <c r="J967" s="33">
        <f>IFERROR(VLOOKUP(D967,PlayingTime!$B$1:$Z$999,MATCH("Min",PlayingTime!$B$2:$Z$2,0),0),0)</f>
        <v>0</v>
      </c>
      <c r="K967" s="38">
        <f t="shared" si="60"/>
        <v>0</v>
      </c>
      <c r="L967" s="32">
        <f>IFERROR(VLOOKUP(A967,PlayerStats!$B$1:$Z$999,MATCH("xG",PlayerStats!$B$2:$Z$2,0),0),0)</f>
        <v>0</v>
      </c>
      <c r="M967" s="32">
        <f>IFERROR(VLOOKUP(B967,PlayerStats!$B$1:$Z$999,MATCH("xG",PlayerStats!$B$2:$Z$2,0),0),0)</f>
        <v>0</v>
      </c>
      <c r="N967" s="32">
        <f>IFERROR(VLOOKUP(C967,PlayerStats!$B$1:$Z$999,MATCH("xG",PlayerStats!$B$2:$Z$2,0),0),0)</f>
        <v>0</v>
      </c>
      <c r="O967" s="32">
        <f>IFERROR(VLOOKUP(D967,PlayerStats!$B$1:$Z$999,MATCH("xG",PlayerStats!$B$2:$Z$2,0),0),0)</f>
        <v>0</v>
      </c>
      <c r="P967" s="40">
        <f t="shared" si="61"/>
        <v>0</v>
      </c>
      <c r="Q967" s="32">
        <f>IFERROR(VLOOKUP(A967,PlayerStats!$B$1:$Z$999,MATCH("xAG",PlayerStats!$B$2:$Z$2,0),0),0)</f>
        <v>0</v>
      </c>
      <c r="R967" s="32">
        <f>IFERROR(VLOOKUP(B967,PlayerStats!$B$1:$Z$999,MATCH("xAG",PlayerStats!$B$2:$Z$2,0),0),0)</f>
        <v>0</v>
      </c>
      <c r="S967" s="32">
        <f>IFERROR(VLOOKUP(C967,PlayerStats!$B$1:$Z$999,MATCH("xAG",PlayerStats!$B$2:$Z$2,0),0),0)</f>
        <v>0</v>
      </c>
      <c r="T967" s="32">
        <f>IFERROR(VLOOKUP(D967,PlayerStats!$B$1:$Z$999,MATCH("xAG",PlayerStats!$B$2:$Z$2,0),0),0)</f>
        <v>0</v>
      </c>
      <c r="U967" s="40">
        <f t="shared" si="62"/>
        <v>0</v>
      </c>
      <c r="V967" s="42" t="str">
        <f t="shared" si="63"/>
        <v/>
      </c>
      <c r="X967" s="43" t="str">
        <f>API!M967&amp;" "&amp;API!V967</f>
        <v xml:space="preserve"> </v>
      </c>
      <c r="Y967" s="43">
        <f>API!AC967</f>
        <v>0</v>
      </c>
    </row>
    <row r="968" spans="1:25">
      <c r="A968" s="32" t="str">
        <f>IF([1]FINAL!A968=0,"",[1]FINAL!A968)</f>
        <v/>
      </c>
      <c r="B968" s="32" t="str">
        <f>IF([1]FINAL!B968=0,"",[1]FINAL!B968)</f>
        <v/>
      </c>
      <c r="C968" s="32" t="str">
        <f>IF([1]FINAL!C968=0,"",[1]FINAL!C968)</f>
        <v/>
      </c>
      <c r="D968" s="32" t="str">
        <f>IF([1]FINAL!D968=0,"",[1]FINAL!D968)</f>
        <v/>
      </c>
      <c r="E968" s="43">
        <f>[1]FINAL!M968</f>
        <v>0</v>
      </c>
      <c r="F968" s="44" t="str">
        <f>IFERROR(VLOOKUP($E968,Table2!$B$1:$C$21,MATCH("MP",Table2!$B$1:$C$1,0),0),"")</f>
        <v/>
      </c>
      <c r="G968" s="33">
        <f>IFERROR(VLOOKUP(A968,PlayingTime!$B$1:$Z$999,MATCH("Min",PlayingTime!$B$2:$Z$2,0),0),0)</f>
        <v>0</v>
      </c>
      <c r="H968" s="33">
        <f>IFERROR(VLOOKUP(B968,PlayingTime!$B$1:$Z$999,MATCH("Min",PlayingTime!$B$2:$Z$2,0),0),0)</f>
        <v>0</v>
      </c>
      <c r="I968" s="33">
        <f>IFERROR(VLOOKUP(C968,PlayingTime!$B$1:$Z$999,MATCH("Min",PlayingTime!$B$2:$Z$2,0),0),0)</f>
        <v>0</v>
      </c>
      <c r="J968" s="33">
        <f>IFERROR(VLOOKUP(D968,PlayingTime!$B$1:$Z$999,MATCH("Min",PlayingTime!$B$2:$Z$2,0),0),0)</f>
        <v>0</v>
      </c>
      <c r="K968" s="38">
        <f t="shared" si="60"/>
        <v>0</v>
      </c>
      <c r="L968" s="32">
        <f>IFERROR(VLOOKUP(A968,PlayerStats!$B$1:$Z$999,MATCH("xG",PlayerStats!$B$2:$Z$2,0),0),0)</f>
        <v>0</v>
      </c>
      <c r="M968" s="32">
        <f>IFERROR(VLOOKUP(B968,PlayerStats!$B$1:$Z$999,MATCH("xG",PlayerStats!$B$2:$Z$2,0),0),0)</f>
        <v>0</v>
      </c>
      <c r="N968" s="32">
        <f>IFERROR(VLOOKUP(C968,PlayerStats!$B$1:$Z$999,MATCH("xG",PlayerStats!$B$2:$Z$2,0),0),0)</f>
        <v>0</v>
      </c>
      <c r="O968" s="32">
        <f>IFERROR(VLOOKUP(D968,PlayerStats!$B$1:$Z$999,MATCH("xG",PlayerStats!$B$2:$Z$2,0),0),0)</f>
        <v>0</v>
      </c>
      <c r="P968" s="40">
        <f t="shared" si="61"/>
        <v>0</v>
      </c>
      <c r="Q968" s="32">
        <f>IFERROR(VLOOKUP(A968,PlayerStats!$B$1:$Z$999,MATCH("xAG",PlayerStats!$B$2:$Z$2,0),0),0)</f>
        <v>0</v>
      </c>
      <c r="R968" s="32">
        <f>IFERROR(VLOOKUP(B968,PlayerStats!$B$1:$Z$999,MATCH("xAG",PlayerStats!$B$2:$Z$2,0),0),0)</f>
        <v>0</v>
      </c>
      <c r="S968" s="32">
        <f>IFERROR(VLOOKUP(C968,PlayerStats!$B$1:$Z$999,MATCH("xAG",PlayerStats!$B$2:$Z$2,0),0),0)</f>
        <v>0</v>
      </c>
      <c r="T968" s="32">
        <f>IFERROR(VLOOKUP(D968,PlayerStats!$B$1:$Z$999,MATCH("xAG",PlayerStats!$B$2:$Z$2,0),0),0)</f>
        <v>0</v>
      </c>
      <c r="U968" s="40">
        <f t="shared" si="62"/>
        <v>0</v>
      </c>
      <c r="V968" s="42" t="str">
        <f t="shared" si="63"/>
        <v/>
      </c>
      <c r="X968" s="43" t="str">
        <f>API!M968&amp;" "&amp;API!V968</f>
        <v xml:space="preserve"> </v>
      </c>
      <c r="Y968" s="43">
        <f>API!AC968</f>
        <v>0</v>
      </c>
    </row>
    <row r="969" spans="1:25">
      <c r="A969" s="32" t="str">
        <f>IF([1]FINAL!A969=0,"",[1]FINAL!A969)</f>
        <v/>
      </c>
      <c r="B969" s="32" t="str">
        <f>IF([1]FINAL!B969=0,"",[1]FINAL!B969)</f>
        <v/>
      </c>
      <c r="C969" s="32" t="str">
        <f>IF([1]FINAL!C969=0,"",[1]FINAL!C969)</f>
        <v/>
      </c>
      <c r="D969" s="32" t="str">
        <f>IF([1]FINAL!D969=0,"",[1]FINAL!D969)</f>
        <v/>
      </c>
      <c r="E969" s="43">
        <f>[1]FINAL!M969</f>
        <v>0</v>
      </c>
      <c r="F969" s="44" t="str">
        <f>IFERROR(VLOOKUP($E969,Table2!$B$1:$C$21,MATCH("MP",Table2!$B$1:$C$1,0),0),"")</f>
        <v/>
      </c>
      <c r="G969" s="33">
        <f>IFERROR(VLOOKUP(A969,PlayingTime!$B$1:$Z$999,MATCH("Min",PlayingTime!$B$2:$Z$2,0),0),0)</f>
        <v>0</v>
      </c>
      <c r="H969" s="33">
        <f>IFERROR(VLOOKUP(B969,PlayingTime!$B$1:$Z$999,MATCH("Min",PlayingTime!$B$2:$Z$2,0),0),0)</f>
        <v>0</v>
      </c>
      <c r="I969" s="33">
        <f>IFERROR(VLOOKUP(C969,PlayingTime!$B$1:$Z$999,MATCH("Min",PlayingTime!$B$2:$Z$2,0),0),0)</f>
        <v>0</v>
      </c>
      <c r="J969" s="33">
        <f>IFERROR(VLOOKUP(D969,PlayingTime!$B$1:$Z$999,MATCH("Min",PlayingTime!$B$2:$Z$2,0),0),0)</f>
        <v>0</v>
      </c>
      <c r="K969" s="38">
        <f t="shared" si="60"/>
        <v>0</v>
      </c>
      <c r="L969" s="32">
        <f>IFERROR(VLOOKUP(A969,PlayerStats!$B$1:$Z$999,MATCH("xG",PlayerStats!$B$2:$Z$2,0),0),0)</f>
        <v>0</v>
      </c>
      <c r="M969" s="32">
        <f>IFERROR(VLOOKUP(B969,PlayerStats!$B$1:$Z$999,MATCH("xG",PlayerStats!$B$2:$Z$2,0),0),0)</f>
        <v>0</v>
      </c>
      <c r="N969" s="32">
        <f>IFERROR(VLOOKUP(C969,PlayerStats!$B$1:$Z$999,MATCH("xG",PlayerStats!$B$2:$Z$2,0),0),0)</f>
        <v>0</v>
      </c>
      <c r="O969" s="32">
        <f>IFERROR(VLOOKUP(D969,PlayerStats!$B$1:$Z$999,MATCH("xG",PlayerStats!$B$2:$Z$2,0),0),0)</f>
        <v>0</v>
      </c>
      <c r="P969" s="40">
        <f t="shared" si="61"/>
        <v>0</v>
      </c>
      <c r="Q969" s="32">
        <f>IFERROR(VLOOKUP(A969,PlayerStats!$B$1:$Z$999,MATCH("xAG",PlayerStats!$B$2:$Z$2,0),0),0)</f>
        <v>0</v>
      </c>
      <c r="R969" s="32">
        <f>IFERROR(VLOOKUP(B969,PlayerStats!$B$1:$Z$999,MATCH("xAG",PlayerStats!$B$2:$Z$2,0),0),0)</f>
        <v>0</v>
      </c>
      <c r="S969" s="32">
        <f>IFERROR(VLOOKUP(C969,PlayerStats!$B$1:$Z$999,MATCH("xAG",PlayerStats!$B$2:$Z$2,0),0),0)</f>
        <v>0</v>
      </c>
      <c r="T969" s="32">
        <f>IFERROR(VLOOKUP(D969,PlayerStats!$B$1:$Z$999,MATCH("xAG",PlayerStats!$B$2:$Z$2,0),0),0)</f>
        <v>0</v>
      </c>
      <c r="U969" s="40">
        <f t="shared" si="62"/>
        <v>0</v>
      </c>
      <c r="V969" s="42" t="str">
        <f t="shared" si="63"/>
        <v/>
      </c>
      <c r="X969" s="43" t="str">
        <f>API!M969&amp;" "&amp;API!V969</f>
        <v xml:space="preserve"> </v>
      </c>
      <c r="Y969" s="43">
        <f>API!AC969</f>
        <v>0</v>
      </c>
    </row>
    <row r="970" spans="1:25">
      <c r="A970" s="32" t="str">
        <f>IF([1]FINAL!A970=0,"",[1]FINAL!A970)</f>
        <v/>
      </c>
      <c r="B970" s="32" t="str">
        <f>IF([1]FINAL!B970=0,"",[1]FINAL!B970)</f>
        <v/>
      </c>
      <c r="C970" s="32" t="str">
        <f>IF([1]FINAL!C970=0,"",[1]FINAL!C970)</f>
        <v/>
      </c>
      <c r="D970" s="32" t="str">
        <f>IF([1]FINAL!D970=0,"",[1]FINAL!D970)</f>
        <v/>
      </c>
      <c r="E970" s="43">
        <f>[1]FINAL!M970</f>
        <v>0</v>
      </c>
      <c r="F970" s="44" t="str">
        <f>IFERROR(VLOOKUP($E970,Table2!$B$1:$C$21,MATCH("MP",Table2!$B$1:$C$1,0),0),"")</f>
        <v/>
      </c>
      <c r="G970" s="33">
        <f>IFERROR(VLOOKUP(A970,PlayingTime!$B$1:$Z$999,MATCH("Min",PlayingTime!$B$2:$Z$2,0),0),0)</f>
        <v>0</v>
      </c>
      <c r="H970" s="33">
        <f>IFERROR(VLOOKUP(B970,PlayingTime!$B$1:$Z$999,MATCH("Min",PlayingTime!$B$2:$Z$2,0),0),0)</f>
        <v>0</v>
      </c>
      <c r="I970" s="33">
        <f>IFERROR(VLOOKUP(C970,PlayingTime!$B$1:$Z$999,MATCH("Min",PlayingTime!$B$2:$Z$2,0),0),0)</f>
        <v>0</v>
      </c>
      <c r="J970" s="33">
        <f>IFERROR(VLOOKUP(D970,PlayingTime!$B$1:$Z$999,MATCH("Min",PlayingTime!$B$2:$Z$2,0),0),0)</f>
        <v>0</v>
      </c>
      <c r="K970" s="38">
        <f t="shared" si="60"/>
        <v>0</v>
      </c>
      <c r="L970" s="32">
        <f>IFERROR(VLOOKUP(A970,PlayerStats!$B$1:$Z$999,MATCH("xG",PlayerStats!$B$2:$Z$2,0),0),0)</f>
        <v>0</v>
      </c>
      <c r="M970" s="32">
        <f>IFERROR(VLOOKUP(B970,PlayerStats!$B$1:$Z$999,MATCH("xG",PlayerStats!$B$2:$Z$2,0),0),0)</f>
        <v>0</v>
      </c>
      <c r="N970" s="32">
        <f>IFERROR(VLOOKUP(C970,PlayerStats!$B$1:$Z$999,MATCH("xG",PlayerStats!$B$2:$Z$2,0),0),0)</f>
        <v>0</v>
      </c>
      <c r="O970" s="32">
        <f>IFERROR(VLOOKUP(D970,PlayerStats!$B$1:$Z$999,MATCH("xG",PlayerStats!$B$2:$Z$2,0),0),0)</f>
        <v>0</v>
      </c>
      <c r="P970" s="40">
        <f t="shared" si="61"/>
        <v>0</v>
      </c>
      <c r="Q970" s="32">
        <f>IFERROR(VLOOKUP(A970,PlayerStats!$B$1:$Z$999,MATCH("xAG",PlayerStats!$B$2:$Z$2,0),0),0)</f>
        <v>0</v>
      </c>
      <c r="R970" s="32">
        <f>IFERROR(VLOOKUP(B970,PlayerStats!$B$1:$Z$999,MATCH("xAG",PlayerStats!$B$2:$Z$2,0),0),0)</f>
        <v>0</v>
      </c>
      <c r="S970" s="32">
        <f>IFERROR(VLOOKUP(C970,PlayerStats!$B$1:$Z$999,MATCH("xAG",PlayerStats!$B$2:$Z$2,0),0),0)</f>
        <v>0</v>
      </c>
      <c r="T970" s="32">
        <f>IFERROR(VLOOKUP(D970,PlayerStats!$B$1:$Z$999,MATCH("xAG",PlayerStats!$B$2:$Z$2,0),0),0)</f>
        <v>0</v>
      </c>
      <c r="U970" s="40">
        <f t="shared" si="62"/>
        <v>0</v>
      </c>
      <c r="V970" s="42" t="str">
        <f t="shared" si="63"/>
        <v/>
      </c>
      <c r="X970" s="43" t="str">
        <f>API!M970&amp;" "&amp;API!V970</f>
        <v xml:space="preserve"> </v>
      </c>
      <c r="Y970" s="43">
        <f>API!AC970</f>
        <v>0</v>
      </c>
    </row>
    <row r="971" spans="1:25">
      <c r="A971" s="32" t="str">
        <f>IF([1]FINAL!A971=0,"",[1]FINAL!A971)</f>
        <v/>
      </c>
      <c r="B971" s="32" t="str">
        <f>IF([1]FINAL!B971=0,"",[1]FINAL!B971)</f>
        <v/>
      </c>
      <c r="C971" s="32" t="str">
        <f>IF([1]FINAL!C971=0,"",[1]FINAL!C971)</f>
        <v/>
      </c>
      <c r="D971" s="32" t="str">
        <f>IF([1]FINAL!D971=0,"",[1]FINAL!D971)</f>
        <v/>
      </c>
      <c r="E971" s="43">
        <f>[1]FINAL!M971</f>
        <v>0</v>
      </c>
      <c r="F971" s="44" t="str">
        <f>IFERROR(VLOOKUP($E971,Table2!$B$1:$C$21,MATCH("MP",Table2!$B$1:$C$1,0),0),"")</f>
        <v/>
      </c>
      <c r="G971" s="33">
        <f>IFERROR(VLOOKUP(A971,PlayingTime!$B$1:$Z$999,MATCH("Min",PlayingTime!$B$2:$Z$2,0),0),0)</f>
        <v>0</v>
      </c>
      <c r="H971" s="33">
        <f>IFERROR(VLOOKUP(B971,PlayingTime!$B$1:$Z$999,MATCH("Min",PlayingTime!$B$2:$Z$2,0),0),0)</f>
        <v>0</v>
      </c>
      <c r="I971" s="33">
        <f>IFERROR(VLOOKUP(C971,PlayingTime!$B$1:$Z$999,MATCH("Min",PlayingTime!$B$2:$Z$2,0),0),0)</f>
        <v>0</v>
      </c>
      <c r="J971" s="33">
        <f>IFERROR(VLOOKUP(D971,PlayingTime!$B$1:$Z$999,MATCH("Min",PlayingTime!$B$2:$Z$2,0),0),0)</f>
        <v>0</v>
      </c>
      <c r="K971" s="38">
        <f t="shared" si="60"/>
        <v>0</v>
      </c>
      <c r="L971" s="32">
        <f>IFERROR(VLOOKUP(A971,PlayerStats!$B$1:$Z$999,MATCH("xG",PlayerStats!$B$2:$Z$2,0),0),0)</f>
        <v>0</v>
      </c>
      <c r="M971" s="32">
        <f>IFERROR(VLOOKUP(B971,PlayerStats!$B$1:$Z$999,MATCH("xG",PlayerStats!$B$2:$Z$2,0),0),0)</f>
        <v>0</v>
      </c>
      <c r="N971" s="32">
        <f>IFERROR(VLOOKUP(C971,PlayerStats!$B$1:$Z$999,MATCH("xG",PlayerStats!$B$2:$Z$2,0),0),0)</f>
        <v>0</v>
      </c>
      <c r="O971" s="32">
        <f>IFERROR(VLOOKUP(D971,PlayerStats!$B$1:$Z$999,MATCH("xG",PlayerStats!$B$2:$Z$2,0),0),0)</f>
        <v>0</v>
      </c>
      <c r="P971" s="40">
        <f t="shared" si="61"/>
        <v>0</v>
      </c>
      <c r="Q971" s="32">
        <f>IFERROR(VLOOKUP(A971,PlayerStats!$B$1:$Z$999,MATCH("xAG",PlayerStats!$B$2:$Z$2,0),0),0)</f>
        <v>0</v>
      </c>
      <c r="R971" s="32">
        <f>IFERROR(VLOOKUP(B971,PlayerStats!$B$1:$Z$999,MATCH("xAG",PlayerStats!$B$2:$Z$2,0),0),0)</f>
        <v>0</v>
      </c>
      <c r="S971" s="32">
        <f>IFERROR(VLOOKUP(C971,PlayerStats!$B$1:$Z$999,MATCH("xAG",PlayerStats!$B$2:$Z$2,0),0),0)</f>
        <v>0</v>
      </c>
      <c r="T971" s="32">
        <f>IFERROR(VLOOKUP(D971,PlayerStats!$B$1:$Z$999,MATCH("xAG",PlayerStats!$B$2:$Z$2,0),0),0)</f>
        <v>0</v>
      </c>
      <c r="U971" s="40">
        <f t="shared" si="62"/>
        <v>0</v>
      </c>
      <c r="V971" s="42" t="str">
        <f t="shared" si="63"/>
        <v/>
      </c>
      <c r="X971" s="43" t="str">
        <f>API!M971&amp;" "&amp;API!V971</f>
        <v xml:space="preserve"> </v>
      </c>
      <c r="Y971" s="43">
        <f>API!AC971</f>
        <v>0</v>
      </c>
    </row>
    <row r="972" spans="1:25">
      <c r="A972" s="32" t="str">
        <f>IF([1]FINAL!A972=0,"",[1]FINAL!A972)</f>
        <v/>
      </c>
      <c r="B972" s="32" t="str">
        <f>IF([1]FINAL!B972=0,"",[1]FINAL!B972)</f>
        <v/>
      </c>
      <c r="C972" s="32" t="str">
        <f>IF([1]FINAL!C972=0,"",[1]FINAL!C972)</f>
        <v/>
      </c>
      <c r="D972" s="32" t="str">
        <f>IF([1]FINAL!D972=0,"",[1]FINAL!D972)</f>
        <v/>
      </c>
      <c r="E972" s="43">
        <f>[1]FINAL!M972</f>
        <v>0</v>
      </c>
      <c r="F972" s="44" t="str">
        <f>IFERROR(VLOOKUP($E972,Table2!$B$1:$C$21,MATCH("MP",Table2!$B$1:$C$1,0),0),"")</f>
        <v/>
      </c>
      <c r="G972" s="33">
        <f>IFERROR(VLOOKUP(A972,PlayingTime!$B$1:$Z$999,MATCH("Min",PlayingTime!$B$2:$Z$2,0),0),0)</f>
        <v>0</v>
      </c>
      <c r="H972" s="33">
        <f>IFERROR(VLOOKUP(B972,PlayingTime!$B$1:$Z$999,MATCH("Min",PlayingTime!$B$2:$Z$2,0),0),0)</f>
        <v>0</v>
      </c>
      <c r="I972" s="33">
        <f>IFERROR(VLOOKUP(C972,PlayingTime!$B$1:$Z$999,MATCH("Min",PlayingTime!$B$2:$Z$2,0),0),0)</f>
        <v>0</v>
      </c>
      <c r="J972" s="33">
        <f>IFERROR(VLOOKUP(D972,PlayingTime!$B$1:$Z$999,MATCH("Min",PlayingTime!$B$2:$Z$2,0),0),0)</f>
        <v>0</v>
      </c>
      <c r="K972" s="38">
        <f t="shared" si="60"/>
        <v>0</v>
      </c>
      <c r="L972" s="32">
        <f>IFERROR(VLOOKUP(A972,PlayerStats!$B$1:$Z$999,MATCH("xG",PlayerStats!$B$2:$Z$2,0),0),0)</f>
        <v>0</v>
      </c>
      <c r="M972" s="32">
        <f>IFERROR(VLOOKUP(B972,PlayerStats!$B$1:$Z$999,MATCH("xG",PlayerStats!$B$2:$Z$2,0),0),0)</f>
        <v>0</v>
      </c>
      <c r="N972" s="32">
        <f>IFERROR(VLOOKUP(C972,PlayerStats!$B$1:$Z$999,MATCH("xG",PlayerStats!$B$2:$Z$2,0),0),0)</f>
        <v>0</v>
      </c>
      <c r="O972" s="32">
        <f>IFERROR(VLOOKUP(D972,PlayerStats!$B$1:$Z$999,MATCH("xG",PlayerStats!$B$2:$Z$2,0),0),0)</f>
        <v>0</v>
      </c>
      <c r="P972" s="40">
        <f t="shared" si="61"/>
        <v>0</v>
      </c>
      <c r="Q972" s="32">
        <f>IFERROR(VLOOKUP(A972,PlayerStats!$B$1:$Z$999,MATCH("xAG",PlayerStats!$B$2:$Z$2,0),0),0)</f>
        <v>0</v>
      </c>
      <c r="R972" s="32">
        <f>IFERROR(VLOOKUP(B972,PlayerStats!$B$1:$Z$999,MATCH("xAG",PlayerStats!$B$2:$Z$2,0),0),0)</f>
        <v>0</v>
      </c>
      <c r="S972" s="32">
        <f>IFERROR(VLOOKUP(C972,PlayerStats!$B$1:$Z$999,MATCH("xAG",PlayerStats!$B$2:$Z$2,0),0),0)</f>
        <v>0</v>
      </c>
      <c r="T972" s="32">
        <f>IFERROR(VLOOKUP(D972,PlayerStats!$B$1:$Z$999,MATCH("xAG",PlayerStats!$B$2:$Z$2,0),0),0)</f>
        <v>0</v>
      </c>
      <c r="U972" s="40">
        <f t="shared" si="62"/>
        <v>0</v>
      </c>
      <c r="V972" s="42" t="str">
        <f t="shared" si="63"/>
        <v/>
      </c>
      <c r="X972" s="43" t="str">
        <f>API!M972&amp;" "&amp;API!V972</f>
        <v xml:space="preserve"> </v>
      </c>
      <c r="Y972" s="43">
        <f>API!AC972</f>
        <v>0</v>
      </c>
    </row>
    <row r="973" spans="1:25">
      <c r="A973" s="32" t="str">
        <f>IF([1]FINAL!A973=0,"",[1]FINAL!A973)</f>
        <v/>
      </c>
      <c r="B973" s="32" t="str">
        <f>IF([1]FINAL!B973=0,"",[1]FINAL!B973)</f>
        <v/>
      </c>
      <c r="C973" s="32" t="str">
        <f>IF([1]FINAL!C973=0,"",[1]FINAL!C973)</f>
        <v/>
      </c>
      <c r="D973" s="32" t="str">
        <f>IF([1]FINAL!D973=0,"",[1]FINAL!D973)</f>
        <v/>
      </c>
      <c r="E973" s="43">
        <f>[1]FINAL!M973</f>
        <v>0</v>
      </c>
      <c r="F973" s="44" t="str">
        <f>IFERROR(VLOOKUP($E973,Table2!$B$1:$C$21,MATCH("MP",Table2!$B$1:$C$1,0),0),"")</f>
        <v/>
      </c>
      <c r="G973" s="33">
        <f>IFERROR(VLOOKUP(A973,PlayingTime!$B$1:$Z$999,MATCH("Min",PlayingTime!$B$2:$Z$2,0),0),0)</f>
        <v>0</v>
      </c>
      <c r="H973" s="33">
        <f>IFERROR(VLOOKUP(B973,PlayingTime!$B$1:$Z$999,MATCH("Min",PlayingTime!$B$2:$Z$2,0),0),0)</f>
        <v>0</v>
      </c>
      <c r="I973" s="33">
        <f>IFERROR(VLOOKUP(C973,PlayingTime!$B$1:$Z$999,MATCH("Min",PlayingTime!$B$2:$Z$2,0),0),0)</f>
        <v>0</v>
      </c>
      <c r="J973" s="33">
        <f>IFERROR(VLOOKUP(D973,PlayingTime!$B$1:$Z$999,MATCH("Min",PlayingTime!$B$2:$Z$2,0),0),0)</f>
        <v>0</v>
      </c>
      <c r="K973" s="38">
        <f t="shared" si="60"/>
        <v>0</v>
      </c>
      <c r="L973" s="32">
        <f>IFERROR(VLOOKUP(A973,PlayerStats!$B$1:$Z$999,MATCH("xG",PlayerStats!$B$2:$Z$2,0),0),0)</f>
        <v>0</v>
      </c>
      <c r="M973" s="32">
        <f>IFERROR(VLOOKUP(B973,PlayerStats!$B$1:$Z$999,MATCH("xG",PlayerStats!$B$2:$Z$2,0),0),0)</f>
        <v>0</v>
      </c>
      <c r="N973" s="32">
        <f>IFERROR(VLOOKUP(C973,PlayerStats!$B$1:$Z$999,MATCH("xG",PlayerStats!$B$2:$Z$2,0),0),0)</f>
        <v>0</v>
      </c>
      <c r="O973" s="32">
        <f>IFERROR(VLOOKUP(D973,PlayerStats!$B$1:$Z$999,MATCH("xG",PlayerStats!$B$2:$Z$2,0),0),0)</f>
        <v>0</v>
      </c>
      <c r="P973" s="40">
        <f t="shared" si="61"/>
        <v>0</v>
      </c>
      <c r="Q973" s="32">
        <f>IFERROR(VLOOKUP(A973,PlayerStats!$B$1:$Z$999,MATCH("xAG",PlayerStats!$B$2:$Z$2,0),0),0)</f>
        <v>0</v>
      </c>
      <c r="R973" s="32">
        <f>IFERROR(VLOOKUP(B973,PlayerStats!$B$1:$Z$999,MATCH("xAG",PlayerStats!$B$2:$Z$2,0),0),0)</f>
        <v>0</v>
      </c>
      <c r="S973" s="32">
        <f>IFERROR(VLOOKUP(C973,PlayerStats!$B$1:$Z$999,MATCH("xAG",PlayerStats!$B$2:$Z$2,0),0),0)</f>
        <v>0</v>
      </c>
      <c r="T973" s="32">
        <f>IFERROR(VLOOKUP(D973,PlayerStats!$B$1:$Z$999,MATCH("xAG",PlayerStats!$B$2:$Z$2,0),0),0)</f>
        <v>0</v>
      </c>
      <c r="U973" s="40">
        <f t="shared" si="62"/>
        <v>0</v>
      </c>
      <c r="V973" s="42" t="str">
        <f t="shared" si="63"/>
        <v/>
      </c>
      <c r="X973" s="43" t="str">
        <f>API!M973&amp;" "&amp;API!V973</f>
        <v xml:space="preserve"> </v>
      </c>
      <c r="Y973" s="43">
        <f>API!AC973</f>
        <v>0</v>
      </c>
    </row>
    <row r="974" spans="1:25">
      <c r="A974" s="32" t="str">
        <f>IF([1]FINAL!A974=0,"",[1]FINAL!A974)</f>
        <v/>
      </c>
      <c r="B974" s="32" t="str">
        <f>IF([1]FINAL!B974=0,"",[1]FINAL!B974)</f>
        <v/>
      </c>
      <c r="C974" s="32" t="str">
        <f>IF([1]FINAL!C974=0,"",[1]FINAL!C974)</f>
        <v/>
      </c>
      <c r="D974" s="32" t="str">
        <f>IF([1]FINAL!D974=0,"",[1]FINAL!D974)</f>
        <v/>
      </c>
      <c r="E974" s="43">
        <f>[1]FINAL!M974</f>
        <v>0</v>
      </c>
      <c r="F974" s="44" t="str">
        <f>IFERROR(VLOOKUP($E974,Table2!$B$1:$C$21,MATCH("MP",Table2!$B$1:$C$1,0),0),"")</f>
        <v/>
      </c>
      <c r="G974" s="33">
        <f>IFERROR(VLOOKUP(A974,PlayingTime!$B$1:$Z$999,MATCH("Min",PlayingTime!$B$2:$Z$2,0),0),0)</f>
        <v>0</v>
      </c>
      <c r="H974" s="33">
        <f>IFERROR(VLOOKUP(B974,PlayingTime!$B$1:$Z$999,MATCH("Min",PlayingTime!$B$2:$Z$2,0),0),0)</f>
        <v>0</v>
      </c>
      <c r="I974" s="33">
        <f>IFERROR(VLOOKUP(C974,PlayingTime!$B$1:$Z$999,MATCH("Min",PlayingTime!$B$2:$Z$2,0),0),0)</f>
        <v>0</v>
      </c>
      <c r="J974" s="33">
        <f>IFERROR(VLOOKUP(D974,PlayingTime!$B$1:$Z$999,MATCH("Min",PlayingTime!$B$2:$Z$2,0),0),0)</f>
        <v>0</v>
      </c>
      <c r="K974" s="38">
        <f t="shared" si="60"/>
        <v>0</v>
      </c>
      <c r="L974" s="32">
        <f>IFERROR(VLOOKUP(A974,PlayerStats!$B$1:$Z$999,MATCH("xG",PlayerStats!$B$2:$Z$2,0),0),0)</f>
        <v>0</v>
      </c>
      <c r="M974" s="32">
        <f>IFERROR(VLOOKUP(B974,PlayerStats!$B$1:$Z$999,MATCH("xG",PlayerStats!$B$2:$Z$2,0),0),0)</f>
        <v>0</v>
      </c>
      <c r="N974" s="32">
        <f>IFERROR(VLOOKUP(C974,PlayerStats!$B$1:$Z$999,MATCH("xG",PlayerStats!$B$2:$Z$2,0),0),0)</f>
        <v>0</v>
      </c>
      <c r="O974" s="32">
        <f>IFERROR(VLOOKUP(D974,PlayerStats!$B$1:$Z$999,MATCH("xG",PlayerStats!$B$2:$Z$2,0),0),0)</f>
        <v>0</v>
      </c>
      <c r="P974" s="40">
        <f t="shared" si="61"/>
        <v>0</v>
      </c>
      <c r="Q974" s="32">
        <f>IFERROR(VLOOKUP(A974,PlayerStats!$B$1:$Z$999,MATCH("xAG",PlayerStats!$B$2:$Z$2,0),0),0)</f>
        <v>0</v>
      </c>
      <c r="R974" s="32">
        <f>IFERROR(VLOOKUP(B974,PlayerStats!$B$1:$Z$999,MATCH("xAG",PlayerStats!$B$2:$Z$2,0),0),0)</f>
        <v>0</v>
      </c>
      <c r="S974" s="32">
        <f>IFERROR(VLOOKUP(C974,PlayerStats!$B$1:$Z$999,MATCH("xAG",PlayerStats!$B$2:$Z$2,0),0),0)</f>
        <v>0</v>
      </c>
      <c r="T974" s="32">
        <f>IFERROR(VLOOKUP(D974,PlayerStats!$B$1:$Z$999,MATCH("xAG",PlayerStats!$B$2:$Z$2,0),0),0)</f>
        <v>0</v>
      </c>
      <c r="U974" s="40">
        <f t="shared" si="62"/>
        <v>0</v>
      </c>
      <c r="V974" s="42" t="str">
        <f t="shared" si="63"/>
        <v/>
      </c>
      <c r="X974" s="43" t="str">
        <f>API!M974&amp;" "&amp;API!V974</f>
        <v xml:space="preserve"> </v>
      </c>
      <c r="Y974" s="43">
        <f>API!AC974</f>
        <v>0</v>
      </c>
    </row>
    <row r="975" spans="1:25">
      <c r="A975" s="32" t="str">
        <f>IF([1]FINAL!A975=0,"",[1]FINAL!A975)</f>
        <v/>
      </c>
      <c r="B975" s="32" t="str">
        <f>IF([1]FINAL!B975=0,"",[1]FINAL!B975)</f>
        <v/>
      </c>
      <c r="C975" s="32" t="str">
        <f>IF([1]FINAL!C975=0,"",[1]FINAL!C975)</f>
        <v/>
      </c>
      <c r="D975" s="32" t="str">
        <f>IF([1]FINAL!D975=0,"",[1]FINAL!D975)</f>
        <v/>
      </c>
      <c r="E975" s="43">
        <f>[1]FINAL!M975</f>
        <v>0</v>
      </c>
      <c r="F975" s="44" t="str">
        <f>IFERROR(VLOOKUP($E975,Table2!$B$1:$C$21,MATCH("MP",Table2!$B$1:$C$1,0),0),"")</f>
        <v/>
      </c>
      <c r="G975" s="33">
        <f>IFERROR(VLOOKUP(A975,PlayingTime!$B$1:$Z$999,MATCH("Min",PlayingTime!$B$2:$Z$2,0),0),0)</f>
        <v>0</v>
      </c>
      <c r="H975" s="33">
        <f>IFERROR(VLOOKUP(B975,PlayingTime!$B$1:$Z$999,MATCH("Min",PlayingTime!$B$2:$Z$2,0),0),0)</f>
        <v>0</v>
      </c>
      <c r="I975" s="33">
        <f>IFERROR(VLOOKUP(C975,PlayingTime!$B$1:$Z$999,MATCH("Min",PlayingTime!$B$2:$Z$2,0),0),0)</f>
        <v>0</v>
      </c>
      <c r="J975" s="33">
        <f>IFERROR(VLOOKUP(D975,PlayingTime!$B$1:$Z$999,MATCH("Min",PlayingTime!$B$2:$Z$2,0),0),0)</f>
        <v>0</v>
      </c>
      <c r="K975" s="38">
        <f t="shared" si="60"/>
        <v>0</v>
      </c>
      <c r="L975" s="32">
        <f>IFERROR(VLOOKUP(A975,PlayerStats!$B$1:$Z$999,MATCH("xG",PlayerStats!$B$2:$Z$2,0),0),0)</f>
        <v>0</v>
      </c>
      <c r="M975" s="32">
        <f>IFERROR(VLOOKUP(B975,PlayerStats!$B$1:$Z$999,MATCH("xG",PlayerStats!$B$2:$Z$2,0),0),0)</f>
        <v>0</v>
      </c>
      <c r="N975" s="32">
        <f>IFERROR(VLOOKUP(C975,PlayerStats!$B$1:$Z$999,MATCH("xG",PlayerStats!$B$2:$Z$2,0),0),0)</f>
        <v>0</v>
      </c>
      <c r="O975" s="32">
        <f>IFERROR(VLOOKUP(D975,PlayerStats!$B$1:$Z$999,MATCH("xG",PlayerStats!$B$2:$Z$2,0),0),0)</f>
        <v>0</v>
      </c>
      <c r="P975" s="40">
        <f t="shared" si="61"/>
        <v>0</v>
      </c>
      <c r="Q975" s="32">
        <f>IFERROR(VLOOKUP(A975,PlayerStats!$B$1:$Z$999,MATCH("xAG",PlayerStats!$B$2:$Z$2,0),0),0)</f>
        <v>0</v>
      </c>
      <c r="R975" s="32">
        <f>IFERROR(VLOOKUP(B975,PlayerStats!$B$1:$Z$999,MATCH("xAG",PlayerStats!$B$2:$Z$2,0),0),0)</f>
        <v>0</v>
      </c>
      <c r="S975" s="32">
        <f>IFERROR(VLOOKUP(C975,PlayerStats!$B$1:$Z$999,MATCH("xAG",PlayerStats!$B$2:$Z$2,0),0),0)</f>
        <v>0</v>
      </c>
      <c r="T975" s="32">
        <f>IFERROR(VLOOKUP(D975,PlayerStats!$B$1:$Z$999,MATCH("xAG",PlayerStats!$B$2:$Z$2,0),0),0)</f>
        <v>0</v>
      </c>
      <c r="U975" s="40">
        <f t="shared" si="62"/>
        <v>0</v>
      </c>
      <c r="V975" s="42" t="str">
        <f t="shared" si="63"/>
        <v/>
      </c>
      <c r="X975" s="43" t="str">
        <f>API!M975&amp;" "&amp;API!V975</f>
        <v xml:space="preserve"> </v>
      </c>
      <c r="Y975" s="43">
        <f>API!AC975</f>
        <v>0</v>
      </c>
    </row>
    <row r="976" spans="1:25">
      <c r="A976" s="32" t="str">
        <f>IF([1]FINAL!A976=0,"",[1]FINAL!A976)</f>
        <v/>
      </c>
      <c r="B976" s="32" t="str">
        <f>IF([1]FINAL!B976=0,"",[1]FINAL!B976)</f>
        <v/>
      </c>
      <c r="C976" s="32" t="str">
        <f>IF([1]FINAL!C976=0,"",[1]FINAL!C976)</f>
        <v/>
      </c>
      <c r="D976" s="32" t="str">
        <f>IF([1]FINAL!D976=0,"",[1]FINAL!D976)</f>
        <v/>
      </c>
      <c r="E976" s="43">
        <f>[1]FINAL!M976</f>
        <v>0</v>
      </c>
      <c r="F976" s="44" t="str">
        <f>IFERROR(VLOOKUP($E976,Table2!$B$1:$C$21,MATCH("MP",Table2!$B$1:$C$1,0),0),"")</f>
        <v/>
      </c>
      <c r="G976" s="33">
        <f>IFERROR(VLOOKUP(A976,PlayingTime!$B$1:$Z$999,MATCH("Min",PlayingTime!$B$2:$Z$2,0),0),0)</f>
        <v>0</v>
      </c>
      <c r="H976" s="33">
        <f>IFERROR(VLOOKUP(B976,PlayingTime!$B$1:$Z$999,MATCH("Min",PlayingTime!$B$2:$Z$2,0),0),0)</f>
        <v>0</v>
      </c>
      <c r="I976" s="33">
        <f>IFERROR(VLOOKUP(C976,PlayingTime!$B$1:$Z$999,MATCH("Min",PlayingTime!$B$2:$Z$2,0),0),0)</f>
        <v>0</v>
      </c>
      <c r="J976" s="33">
        <f>IFERROR(VLOOKUP(D976,PlayingTime!$B$1:$Z$999,MATCH("Min",PlayingTime!$B$2:$Z$2,0),0),0)</f>
        <v>0</v>
      </c>
      <c r="K976" s="38">
        <f t="shared" si="60"/>
        <v>0</v>
      </c>
      <c r="L976" s="32">
        <f>IFERROR(VLOOKUP(A976,PlayerStats!$B$1:$Z$999,MATCH("xG",PlayerStats!$B$2:$Z$2,0),0),0)</f>
        <v>0</v>
      </c>
      <c r="M976" s="32">
        <f>IFERROR(VLOOKUP(B976,PlayerStats!$B$1:$Z$999,MATCH("xG",PlayerStats!$B$2:$Z$2,0),0),0)</f>
        <v>0</v>
      </c>
      <c r="N976" s="32">
        <f>IFERROR(VLOOKUP(C976,PlayerStats!$B$1:$Z$999,MATCH("xG",PlayerStats!$B$2:$Z$2,0),0),0)</f>
        <v>0</v>
      </c>
      <c r="O976" s="32">
        <f>IFERROR(VLOOKUP(D976,PlayerStats!$B$1:$Z$999,MATCH("xG",PlayerStats!$B$2:$Z$2,0),0),0)</f>
        <v>0</v>
      </c>
      <c r="P976" s="40">
        <f t="shared" si="61"/>
        <v>0</v>
      </c>
      <c r="Q976" s="32">
        <f>IFERROR(VLOOKUP(A976,PlayerStats!$B$1:$Z$999,MATCH("xAG",PlayerStats!$B$2:$Z$2,0),0),0)</f>
        <v>0</v>
      </c>
      <c r="R976" s="32">
        <f>IFERROR(VLOOKUP(B976,PlayerStats!$B$1:$Z$999,MATCH("xAG",PlayerStats!$B$2:$Z$2,0),0),0)</f>
        <v>0</v>
      </c>
      <c r="S976" s="32">
        <f>IFERROR(VLOOKUP(C976,PlayerStats!$B$1:$Z$999,MATCH("xAG",PlayerStats!$B$2:$Z$2,0),0),0)</f>
        <v>0</v>
      </c>
      <c r="T976" s="32">
        <f>IFERROR(VLOOKUP(D976,PlayerStats!$B$1:$Z$999,MATCH("xAG",PlayerStats!$B$2:$Z$2,0),0),0)</f>
        <v>0</v>
      </c>
      <c r="U976" s="40">
        <f t="shared" si="62"/>
        <v>0</v>
      </c>
      <c r="V976" s="42" t="str">
        <f t="shared" si="63"/>
        <v/>
      </c>
      <c r="X976" s="43" t="str">
        <f>API!M976&amp;" "&amp;API!V976</f>
        <v xml:space="preserve"> </v>
      </c>
      <c r="Y976" s="43">
        <f>API!AC976</f>
        <v>0</v>
      </c>
    </row>
    <row r="977" spans="1:25">
      <c r="A977" s="32" t="str">
        <f>IF([1]FINAL!A977=0,"",[1]FINAL!A977)</f>
        <v/>
      </c>
      <c r="B977" s="32" t="str">
        <f>IF([1]FINAL!B977=0,"",[1]FINAL!B977)</f>
        <v/>
      </c>
      <c r="C977" s="32" t="str">
        <f>IF([1]FINAL!C977=0,"",[1]FINAL!C977)</f>
        <v/>
      </c>
      <c r="D977" s="32" t="str">
        <f>IF([1]FINAL!D977=0,"",[1]FINAL!D977)</f>
        <v/>
      </c>
      <c r="E977" s="43">
        <f>[1]FINAL!M977</f>
        <v>0</v>
      </c>
      <c r="F977" s="44" t="str">
        <f>IFERROR(VLOOKUP($E977,Table2!$B$1:$C$21,MATCH("MP",Table2!$B$1:$C$1,0),0),"")</f>
        <v/>
      </c>
      <c r="G977" s="33">
        <f>IFERROR(VLOOKUP(A977,PlayingTime!$B$1:$Z$999,MATCH("Min",PlayingTime!$B$2:$Z$2,0),0),0)</f>
        <v>0</v>
      </c>
      <c r="H977" s="33">
        <f>IFERROR(VLOOKUP(B977,PlayingTime!$B$1:$Z$999,MATCH("Min",PlayingTime!$B$2:$Z$2,0),0),0)</f>
        <v>0</v>
      </c>
      <c r="I977" s="33">
        <f>IFERROR(VLOOKUP(C977,PlayingTime!$B$1:$Z$999,MATCH("Min",PlayingTime!$B$2:$Z$2,0),0),0)</f>
        <v>0</v>
      </c>
      <c r="J977" s="33">
        <f>IFERROR(VLOOKUP(D977,PlayingTime!$B$1:$Z$999,MATCH("Min",PlayingTime!$B$2:$Z$2,0),0),0)</f>
        <v>0</v>
      </c>
      <c r="K977" s="38">
        <f t="shared" si="60"/>
        <v>0</v>
      </c>
      <c r="L977" s="32">
        <f>IFERROR(VLOOKUP(A977,PlayerStats!$B$1:$Z$999,MATCH("xG",PlayerStats!$B$2:$Z$2,0),0),0)</f>
        <v>0</v>
      </c>
      <c r="M977" s="32">
        <f>IFERROR(VLOOKUP(B977,PlayerStats!$B$1:$Z$999,MATCH("xG",PlayerStats!$B$2:$Z$2,0),0),0)</f>
        <v>0</v>
      </c>
      <c r="N977" s="32">
        <f>IFERROR(VLOOKUP(C977,PlayerStats!$B$1:$Z$999,MATCH("xG",PlayerStats!$B$2:$Z$2,0),0),0)</f>
        <v>0</v>
      </c>
      <c r="O977" s="32">
        <f>IFERROR(VLOOKUP(D977,PlayerStats!$B$1:$Z$999,MATCH("xG",PlayerStats!$B$2:$Z$2,0),0),0)</f>
        <v>0</v>
      </c>
      <c r="P977" s="40">
        <f t="shared" si="61"/>
        <v>0</v>
      </c>
      <c r="Q977" s="32">
        <f>IFERROR(VLOOKUP(A977,PlayerStats!$B$1:$Z$999,MATCH("xAG",PlayerStats!$B$2:$Z$2,0),0),0)</f>
        <v>0</v>
      </c>
      <c r="R977" s="32">
        <f>IFERROR(VLOOKUP(B977,PlayerStats!$B$1:$Z$999,MATCH("xAG",PlayerStats!$B$2:$Z$2,0),0),0)</f>
        <v>0</v>
      </c>
      <c r="S977" s="32">
        <f>IFERROR(VLOOKUP(C977,PlayerStats!$B$1:$Z$999,MATCH("xAG",PlayerStats!$B$2:$Z$2,0),0),0)</f>
        <v>0</v>
      </c>
      <c r="T977" s="32">
        <f>IFERROR(VLOOKUP(D977,PlayerStats!$B$1:$Z$999,MATCH("xAG",PlayerStats!$B$2:$Z$2,0),0),0)</f>
        <v>0</v>
      </c>
      <c r="U977" s="40">
        <f t="shared" si="62"/>
        <v>0</v>
      </c>
      <c r="V977" s="42" t="str">
        <f t="shared" si="63"/>
        <v/>
      </c>
      <c r="X977" s="43" t="str">
        <f>API!M977&amp;" "&amp;API!V977</f>
        <v xml:space="preserve"> </v>
      </c>
      <c r="Y977" s="43">
        <f>API!AC977</f>
        <v>0</v>
      </c>
    </row>
    <row r="978" spans="1:25">
      <c r="A978" s="32" t="str">
        <f>IF([1]FINAL!A978=0,"",[1]FINAL!A978)</f>
        <v/>
      </c>
      <c r="B978" s="32" t="str">
        <f>IF([1]FINAL!B978=0,"",[1]FINAL!B978)</f>
        <v/>
      </c>
      <c r="C978" s="32" t="str">
        <f>IF([1]FINAL!C978=0,"",[1]FINAL!C978)</f>
        <v/>
      </c>
      <c r="D978" s="32" t="str">
        <f>IF([1]FINAL!D978=0,"",[1]FINAL!D978)</f>
        <v/>
      </c>
      <c r="E978" s="43">
        <f>[1]FINAL!M978</f>
        <v>0</v>
      </c>
      <c r="F978" s="44" t="str">
        <f>IFERROR(VLOOKUP($E978,Table2!$B$1:$C$21,MATCH("MP",Table2!$B$1:$C$1,0),0),"")</f>
        <v/>
      </c>
      <c r="G978" s="33">
        <f>IFERROR(VLOOKUP(A978,PlayingTime!$B$1:$Z$999,MATCH("Min",PlayingTime!$B$2:$Z$2,0),0),0)</f>
        <v>0</v>
      </c>
      <c r="H978" s="33">
        <f>IFERROR(VLOOKUP(B978,PlayingTime!$B$1:$Z$999,MATCH("Min",PlayingTime!$B$2:$Z$2,0),0),0)</f>
        <v>0</v>
      </c>
      <c r="I978" s="33">
        <f>IFERROR(VLOOKUP(C978,PlayingTime!$B$1:$Z$999,MATCH("Min",PlayingTime!$B$2:$Z$2,0),0),0)</f>
        <v>0</v>
      </c>
      <c r="J978" s="33">
        <f>IFERROR(VLOOKUP(D978,PlayingTime!$B$1:$Z$999,MATCH("Min",PlayingTime!$B$2:$Z$2,0),0),0)</f>
        <v>0</v>
      </c>
      <c r="K978" s="38">
        <f t="shared" si="60"/>
        <v>0</v>
      </c>
      <c r="L978" s="32">
        <f>IFERROR(VLOOKUP(A978,PlayerStats!$B$1:$Z$999,MATCH("xG",PlayerStats!$B$2:$Z$2,0),0),0)</f>
        <v>0</v>
      </c>
      <c r="M978" s="32">
        <f>IFERROR(VLOOKUP(B978,PlayerStats!$B$1:$Z$999,MATCH("xG",PlayerStats!$B$2:$Z$2,0),0),0)</f>
        <v>0</v>
      </c>
      <c r="N978" s="32">
        <f>IFERROR(VLOOKUP(C978,PlayerStats!$B$1:$Z$999,MATCH("xG",PlayerStats!$B$2:$Z$2,0),0),0)</f>
        <v>0</v>
      </c>
      <c r="O978" s="32">
        <f>IFERROR(VLOOKUP(D978,PlayerStats!$B$1:$Z$999,MATCH("xG",PlayerStats!$B$2:$Z$2,0),0),0)</f>
        <v>0</v>
      </c>
      <c r="P978" s="40">
        <f t="shared" si="61"/>
        <v>0</v>
      </c>
      <c r="Q978" s="32">
        <f>IFERROR(VLOOKUP(A978,PlayerStats!$B$1:$Z$999,MATCH("xAG",PlayerStats!$B$2:$Z$2,0),0),0)</f>
        <v>0</v>
      </c>
      <c r="R978" s="32">
        <f>IFERROR(VLOOKUP(B978,PlayerStats!$B$1:$Z$999,MATCH("xAG",PlayerStats!$B$2:$Z$2,0),0),0)</f>
        <v>0</v>
      </c>
      <c r="S978" s="32">
        <f>IFERROR(VLOOKUP(C978,PlayerStats!$B$1:$Z$999,MATCH("xAG",PlayerStats!$B$2:$Z$2,0),0),0)</f>
        <v>0</v>
      </c>
      <c r="T978" s="32">
        <f>IFERROR(VLOOKUP(D978,PlayerStats!$B$1:$Z$999,MATCH("xAG",PlayerStats!$B$2:$Z$2,0),0),0)</f>
        <v>0</v>
      </c>
      <c r="U978" s="40">
        <f t="shared" si="62"/>
        <v>0</v>
      </c>
      <c r="V978" s="42" t="str">
        <f t="shared" si="63"/>
        <v/>
      </c>
      <c r="X978" s="43" t="str">
        <f>API!M978&amp;" "&amp;API!V978</f>
        <v xml:space="preserve"> </v>
      </c>
      <c r="Y978" s="43">
        <f>API!AC978</f>
        <v>0</v>
      </c>
    </row>
    <row r="979" spans="1:25">
      <c r="A979" s="32" t="str">
        <f>IF([1]FINAL!A979=0,"",[1]FINAL!A979)</f>
        <v/>
      </c>
      <c r="B979" s="32" t="str">
        <f>IF([1]FINAL!B979=0,"",[1]FINAL!B979)</f>
        <v/>
      </c>
      <c r="C979" s="32" t="str">
        <f>IF([1]FINAL!C979=0,"",[1]FINAL!C979)</f>
        <v/>
      </c>
      <c r="D979" s="32" t="str">
        <f>IF([1]FINAL!D979=0,"",[1]FINAL!D979)</f>
        <v/>
      </c>
      <c r="E979" s="43">
        <f>[1]FINAL!M979</f>
        <v>0</v>
      </c>
      <c r="F979" s="44" t="str">
        <f>IFERROR(VLOOKUP($E979,Table2!$B$1:$C$21,MATCH("MP",Table2!$B$1:$C$1,0),0),"")</f>
        <v/>
      </c>
      <c r="G979" s="33">
        <f>IFERROR(VLOOKUP(A979,PlayingTime!$B$1:$Z$999,MATCH("Min",PlayingTime!$B$2:$Z$2,0),0),0)</f>
        <v>0</v>
      </c>
      <c r="H979" s="33">
        <f>IFERROR(VLOOKUP(B979,PlayingTime!$B$1:$Z$999,MATCH("Min",PlayingTime!$B$2:$Z$2,0),0),0)</f>
        <v>0</v>
      </c>
      <c r="I979" s="33">
        <f>IFERROR(VLOOKUP(C979,PlayingTime!$B$1:$Z$999,MATCH("Min",PlayingTime!$B$2:$Z$2,0),0),0)</f>
        <v>0</v>
      </c>
      <c r="J979" s="33">
        <f>IFERROR(VLOOKUP(D979,PlayingTime!$B$1:$Z$999,MATCH("Min",PlayingTime!$B$2:$Z$2,0),0),0)</f>
        <v>0</v>
      </c>
      <c r="K979" s="38">
        <f t="shared" si="60"/>
        <v>0</v>
      </c>
      <c r="L979" s="32">
        <f>IFERROR(VLOOKUP(A979,PlayerStats!$B$1:$Z$999,MATCH("xG",PlayerStats!$B$2:$Z$2,0),0),0)</f>
        <v>0</v>
      </c>
      <c r="M979" s="32">
        <f>IFERROR(VLOOKUP(B979,PlayerStats!$B$1:$Z$999,MATCH("xG",PlayerStats!$B$2:$Z$2,0),0),0)</f>
        <v>0</v>
      </c>
      <c r="N979" s="32">
        <f>IFERROR(VLOOKUP(C979,PlayerStats!$B$1:$Z$999,MATCH("xG",PlayerStats!$B$2:$Z$2,0),0),0)</f>
        <v>0</v>
      </c>
      <c r="O979" s="32">
        <f>IFERROR(VLOOKUP(D979,PlayerStats!$B$1:$Z$999,MATCH("xG",PlayerStats!$B$2:$Z$2,0),0),0)</f>
        <v>0</v>
      </c>
      <c r="P979" s="40">
        <f t="shared" si="61"/>
        <v>0</v>
      </c>
      <c r="Q979" s="32">
        <f>IFERROR(VLOOKUP(A979,PlayerStats!$B$1:$Z$999,MATCH("xAG",PlayerStats!$B$2:$Z$2,0),0),0)</f>
        <v>0</v>
      </c>
      <c r="R979" s="32">
        <f>IFERROR(VLOOKUP(B979,PlayerStats!$B$1:$Z$999,MATCH("xAG",PlayerStats!$B$2:$Z$2,0),0),0)</f>
        <v>0</v>
      </c>
      <c r="S979" s="32">
        <f>IFERROR(VLOOKUP(C979,PlayerStats!$B$1:$Z$999,MATCH("xAG",PlayerStats!$B$2:$Z$2,0),0),0)</f>
        <v>0</v>
      </c>
      <c r="T979" s="32">
        <f>IFERROR(VLOOKUP(D979,PlayerStats!$B$1:$Z$999,MATCH("xAG",PlayerStats!$B$2:$Z$2,0),0),0)</f>
        <v>0</v>
      </c>
      <c r="U979" s="40">
        <f t="shared" si="62"/>
        <v>0</v>
      </c>
      <c r="V979" s="42" t="str">
        <f t="shared" si="63"/>
        <v/>
      </c>
      <c r="X979" s="43" t="str">
        <f>API!M979&amp;" "&amp;API!V979</f>
        <v xml:space="preserve"> </v>
      </c>
      <c r="Y979" s="43">
        <f>API!AC979</f>
        <v>0</v>
      </c>
    </row>
    <row r="980" spans="1:25">
      <c r="A980" s="32" t="str">
        <f>IF([1]FINAL!A980=0,"",[1]FINAL!A980)</f>
        <v/>
      </c>
      <c r="B980" s="32" t="str">
        <f>IF([1]FINAL!B980=0,"",[1]FINAL!B980)</f>
        <v/>
      </c>
      <c r="C980" s="32" t="str">
        <f>IF([1]FINAL!C980=0,"",[1]FINAL!C980)</f>
        <v/>
      </c>
      <c r="D980" s="32" t="str">
        <f>IF([1]FINAL!D980=0,"",[1]FINAL!D980)</f>
        <v/>
      </c>
      <c r="E980" s="43">
        <f>[1]FINAL!M980</f>
        <v>0</v>
      </c>
      <c r="F980" s="44" t="str">
        <f>IFERROR(VLOOKUP($E980,Table2!$B$1:$C$21,MATCH("MP",Table2!$B$1:$C$1,0),0),"")</f>
        <v/>
      </c>
      <c r="G980" s="33">
        <f>IFERROR(VLOOKUP(A980,PlayingTime!$B$1:$Z$999,MATCH("Min",PlayingTime!$B$2:$Z$2,0),0),0)</f>
        <v>0</v>
      </c>
      <c r="H980" s="33">
        <f>IFERROR(VLOOKUP(B980,PlayingTime!$B$1:$Z$999,MATCH("Min",PlayingTime!$B$2:$Z$2,0),0),0)</f>
        <v>0</v>
      </c>
      <c r="I980" s="33">
        <f>IFERROR(VLOOKUP(C980,PlayingTime!$B$1:$Z$999,MATCH("Min",PlayingTime!$B$2:$Z$2,0),0),0)</f>
        <v>0</v>
      </c>
      <c r="J980" s="33">
        <f>IFERROR(VLOOKUP(D980,PlayingTime!$B$1:$Z$999,MATCH("Min",PlayingTime!$B$2:$Z$2,0),0),0)</f>
        <v>0</v>
      </c>
      <c r="K980" s="38">
        <f t="shared" si="60"/>
        <v>0</v>
      </c>
      <c r="L980" s="32">
        <f>IFERROR(VLOOKUP(A980,PlayerStats!$B$1:$Z$999,MATCH("xG",PlayerStats!$B$2:$Z$2,0),0),0)</f>
        <v>0</v>
      </c>
      <c r="M980" s="32">
        <f>IFERROR(VLOOKUP(B980,PlayerStats!$B$1:$Z$999,MATCH("xG",PlayerStats!$B$2:$Z$2,0),0),0)</f>
        <v>0</v>
      </c>
      <c r="N980" s="32">
        <f>IFERROR(VLOOKUP(C980,PlayerStats!$B$1:$Z$999,MATCH("xG",PlayerStats!$B$2:$Z$2,0),0),0)</f>
        <v>0</v>
      </c>
      <c r="O980" s="32">
        <f>IFERROR(VLOOKUP(D980,PlayerStats!$B$1:$Z$999,MATCH("xG",PlayerStats!$B$2:$Z$2,0),0),0)</f>
        <v>0</v>
      </c>
      <c r="P980" s="40">
        <f t="shared" si="61"/>
        <v>0</v>
      </c>
      <c r="Q980" s="32">
        <f>IFERROR(VLOOKUP(A980,PlayerStats!$B$1:$Z$999,MATCH("xAG",PlayerStats!$B$2:$Z$2,0),0),0)</f>
        <v>0</v>
      </c>
      <c r="R980" s="32">
        <f>IFERROR(VLOOKUP(B980,PlayerStats!$B$1:$Z$999,MATCH("xAG",PlayerStats!$B$2:$Z$2,0),0),0)</f>
        <v>0</v>
      </c>
      <c r="S980" s="32">
        <f>IFERROR(VLOOKUP(C980,PlayerStats!$B$1:$Z$999,MATCH("xAG",PlayerStats!$B$2:$Z$2,0),0),0)</f>
        <v>0</v>
      </c>
      <c r="T980" s="32">
        <f>IFERROR(VLOOKUP(D980,PlayerStats!$B$1:$Z$999,MATCH("xAG",PlayerStats!$B$2:$Z$2,0),0),0)</f>
        <v>0</v>
      </c>
      <c r="U980" s="40">
        <f t="shared" si="62"/>
        <v>0</v>
      </c>
      <c r="V980" s="42" t="str">
        <f t="shared" si="63"/>
        <v/>
      </c>
      <c r="X980" s="43" t="str">
        <f>API!M980&amp;" "&amp;API!V980</f>
        <v xml:space="preserve"> </v>
      </c>
      <c r="Y980" s="43">
        <f>API!AC980</f>
        <v>0</v>
      </c>
    </row>
    <row r="981" spans="1:25">
      <c r="A981" s="32" t="str">
        <f>IF([1]FINAL!A981=0,"",[1]FINAL!A981)</f>
        <v/>
      </c>
      <c r="B981" s="32" t="str">
        <f>IF([1]FINAL!B981=0,"",[1]FINAL!B981)</f>
        <v/>
      </c>
      <c r="C981" s="32" t="str">
        <f>IF([1]FINAL!C981=0,"",[1]FINAL!C981)</f>
        <v/>
      </c>
      <c r="D981" s="32" t="str">
        <f>IF([1]FINAL!D981=0,"",[1]FINAL!D981)</f>
        <v/>
      </c>
      <c r="E981" s="43">
        <f>[1]FINAL!M981</f>
        <v>0</v>
      </c>
      <c r="F981" s="44" t="str">
        <f>IFERROR(VLOOKUP($E981,Table2!$B$1:$C$21,MATCH("MP",Table2!$B$1:$C$1,0),0),"")</f>
        <v/>
      </c>
      <c r="G981" s="33">
        <f>IFERROR(VLOOKUP(A981,PlayingTime!$B$1:$Z$999,MATCH("Min",PlayingTime!$B$2:$Z$2,0),0),0)</f>
        <v>0</v>
      </c>
      <c r="H981" s="33">
        <f>IFERROR(VLOOKUP(B981,PlayingTime!$B$1:$Z$999,MATCH("Min",PlayingTime!$B$2:$Z$2,0),0),0)</f>
        <v>0</v>
      </c>
      <c r="I981" s="33">
        <f>IFERROR(VLOOKUP(C981,PlayingTime!$B$1:$Z$999,MATCH("Min",PlayingTime!$B$2:$Z$2,0),0),0)</f>
        <v>0</v>
      </c>
      <c r="J981" s="33">
        <f>IFERROR(VLOOKUP(D981,PlayingTime!$B$1:$Z$999,MATCH("Min",PlayingTime!$B$2:$Z$2,0),0),0)</f>
        <v>0</v>
      </c>
      <c r="K981" s="38">
        <f t="shared" si="60"/>
        <v>0</v>
      </c>
      <c r="L981" s="32">
        <f>IFERROR(VLOOKUP(A981,PlayerStats!$B$1:$Z$999,MATCH("xG",PlayerStats!$B$2:$Z$2,0),0),0)</f>
        <v>0</v>
      </c>
      <c r="M981" s="32">
        <f>IFERROR(VLOOKUP(B981,PlayerStats!$B$1:$Z$999,MATCH("xG",PlayerStats!$B$2:$Z$2,0),0),0)</f>
        <v>0</v>
      </c>
      <c r="N981" s="32">
        <f>IFERROR(VLOOKUP(C981,PlayerStats!$B$1:$Z$999,MATCH("xG",PlayerStats!$B$2:$Z$2,0),0),0)</f>
        <v>0</v>
      </c>
      <c r="O981" s="32">
        <f>IFERROR(VLOOKUP(D981,PlayerStats!$B$1:$Z$999,MATCH("xG",PlayerStats!$B$2:$Z$2,0),0),0)</f>
        <v>0</v>
      </c>
      <c r="P981" s="40">
        <f t="shared" si="61"/>
        <v>0</v>
      </c>
      <c r="Q981" s="32">
        <f>IFERROR(VLOOKUP(A981,PlayerStats!$B$1:$Z$999,MATCH("xAG",PlayerStats!$B$2:$Z$2,0),0),0)</f>
        <v>0</v>
      </c>
      <c r="R981" s="32">
        <f>IFERROR(VLOOKUP(B981,PlayerStats!$B$1:$Z$999,MATCH("xAG",PlayerStats!$B$2:$Z$2,0),0),0)</f>
        <v>0</v>
      </c>
      <c r="S981" s="32">
        <f>IFERROR(VLOOKUP(C981,PlayerStats!$B$1:$Z$999,MATCH("xAG",PlayerStats!$B$2:$Z$2,0),0),0)</f>
        <v>0</v>
      </c>
      <c r="T981" s="32">
        <f>IFERROR(VLOOKUP(D981,PlayerStats!$B$1:$Z$999,MATCH("xAG",PlayerStats!$B$2:$Z$2,0),0),0)</f>
        <v>0</v>
      </c>
      <c r="U981" s="40">
        <f t="shared" si="62"/>
        <v>0</v>
      </c>
      <c r="V981" s="42" t="str">
        <f t="shared" si="63"/>
        <v/>
      </c>
      <c r="X981" s="43" t="str">
        <f>API!M981&amp;" "&amp;API!V981</f>
        <v xml:space="preserve"> </v>
      </c>
      <c r="Y981" s="43">
        <f>API!AC981</f>
        <v>0</v>
      </c>
    </row>
    <row r="982" spans="1:25">
      <c r="A982" s="32" t="str">
        <f>IF([1]FINAL!A982=0,"",[1]FINAL!A982)</f>
        <v/>
      </c>
      <c r="B982" s="32" t="str">
        <f>IF([1]FINAL!B982=0,"",[1]FINAL!B982)</f>
        <v/>
      </c>
      <c r="C982" s="32" t="str">
        <f>IF([1]FINAL!C982=0,"",[1]FINAL!C982)</f>
        <v/>
      </c>
      <c r="D982" s="32" t="str">
        <f>IF([1]FINAL!D982=0,"",[1]FINAL!D982)</f>
        <v/>
      </c>
      <c r="E982" s="43">
        <f>[1]FINAL!M982</f>
        <v>0</v>
      </c>
      <c r="F982" s="44" t="str">
        <f>IFERROR(VLOOKUP($E982,Table2!$B$1:$C$21,MATCH("MP",Table2!$B$1:$C$1,0),0),"")</f>
        <v/>
      </c>
      <c r="G982" s="33">
        <f>IFERROR(VLOOKUP(A982,PlayingTime!$B$1:$Z$999,MATCH("Min",PlayingTime!$B$2:$Z$2,0),0),0)</f>
        <v>0</v>
      </c>
      <c r="H982" s="33">
        <f>IFERROR(VLOOKUP(B982,PlayingTime!$B$1:$Z$999,MATCH("Min",PlayingTime!$B$2:$Z$2,0),0),0)</f>
        <v>0</v>
      </c>
      <c r="I982" s="33">
        <f>IFERROR(VLOOKUP(C982,PlayingTime!$B$1:$Z$999,MATCH("Min",PlayingTime!$B$2:$Z$2,0),0),0)</f>
        <v>0</v>
      </c>
      <c r="J982" s="33">
        <f>IFERROR(VLOOKUP(D982,PlayingTime!$B$1:$Z$999,MATCH("Min",PlayingTime!$B$2:$Z$2,0),0),0)</f>
        <v>0</v>
      </c>
      <c r="K982" s="38">
        <f t="shared" si="60"/>
        <v>0</v>
      </c>
      <c r="L982" s="32">
        <f>IFERROR(VLOOKUP(A982,PlayerStats!$B$1:$Z$999,MATCH("xG",PlayerStats!$B$2:$Z$2,0),0),0)</f>
        <v>0</v>
      </c>
      <c r="M982" s="32">
        <f>IFERROR(VLOOKUP(B982,PlayerStats!$B$1:$Z$999,MATCH("xG",PlayerStats!$B$2:$Z$2,0),0),0)</f>
        <v>0</v>
      </c>
      <c r="N982" s="32">
        <f>IFERROR(VLOOKUP(C982,PlayerStats!$B$1:$Z$999,MATCH("xG",PlayerStats!$B$2:$Z$2,0),0),0)</f>
        <v>0</v>
      </c>
      <c r="O982" s="32">
        <f>IFERROR(VLOOKUP(D982,PlayerStats!$B$1:$Z$999,MATCH("xG",PlayerStats!$B$2:$Z$2,0),0),0)</f>
        <v>0</v>
      </c>
      <c r="P982" s="40">
        <f t="shared" si="61"/>
        <v>0</v>
      </c>
      <c r="Q982" s="32">
        <f>IFERROR(VLOOKUP(A982,PlayerStats!$B$1:$Z$999,MATCH("xAG",PlayerStats!$B$2:$Z$2,0),0),0)</f>
        <v>0</v>
      </c>
      <c r="R982" s="32">
        <f>IFERROR(VLOOKUP(B982,PlayerStats!$B$1:$Z$999,MATCH("xAG",PlayerStats!$B$2:$Z$2,0),0),0)</f>
        <v>0</v>
      </c>
      <c r="S982" s="32">
        <f>IFERROR(VLOOKUP(C982,PlayerStats!$B$1:$Z$999,MATCH("xAG",PlayerStats!$B$2:$Z$2,0),0),0)</f>
        <v>0</v>
      </c>
      <c r="T982" s="32">
        <f>IFERROR(VLOOKUP(D982,PlayerStats!$B$1:$Z$999,MATCH("xAG",PlayerStats!$B$2:$Z$2,0),0),0)</f>
        <v>0</v>
      </c>
      <c r="U982" s="40">
        <f t="shared" si="62"/>
        <v>0</v>
      </c>
      <c r="V982" s="42" t="str">
        <f t="shared" si="63"/>
        <v/>
      </c>
      <c r="X982" s="43" t="str">
        <f>API!M982&amp;" "&amp;API!V982</f>
        <v xml:space="preserve"> </v>
      </c>
      <c r="Y982" s="43">
        <f>API!AC982</f>
        <v>0</v>
      </c>
    </row>
    <row r="983" spans="1:25">
      <c r="A983" s="32" t="str">
        <f>IF([1]FINAL!A983=0,"",[1]FINAL!A983)</f>
        <v/>
      </c>
      <c r="B983" s="32" t="str">
        <f>IF([1]FINAL!B983=0,"",[1]FINAL!B983)</f>
        <v/>
      </c>
      <c r="C983" s="32" t="str">
        <f>IF([1]FINAL!C983=0,"",[1]FINAL!C983)</f>
        <v/>
      </c>
      <c r="D983" s="32" t="str">
        <f>IF([1]FINAL!D983=0,"",[1]FINAL!D983)</f>
        <v/>
      </c>
      <c r="E983" s="43">
        <f>[1]FINAL!M983</f>
        <v>0</v>
      </c>
      <c r="F983" s="44" t="str">
        <f>IFERROR(VLOOKUP($E983,Table2!$B$1:$C$21,MATCH("MP",Table2!$B$1:$C$1,0),0),"")</f>
        <v/>
      </c>
      <c r="G983" s="33">
        <f>IFERROR(VLOOKUP(A983,PlayingTime!$B$1:$Z$999,MATCH("Min",PlayingTime!$B$2:$Z$2,0),0),0)</f>
        <v>0</v>
      </c>
      <c r="H983" s="33">
        <f>IFERROR(VLOOKUP(B983,PlayingTime!$B$1:$Z$999,MATCH("Min",PlayingTime!$B$2:$Z$2,0),0),0)</f>
        <v>0</v>
      </c>
      <c r="I983" s="33">
        <f>IFERROR(VLOOKUP(C983,PlayingTime!$B$1:$Z$999,MATCH("Min",PlayingTime!$B$2:$Z$2,0),0),0)</f>
        <v>0</v>
      </c>
      <c r="J983" s="33">
        <f>IFERROR(VLOOKUP(D983,PlayingTime!$B$1:$Z$999,MATCH("Min",PlayingTime!$B$2:$Z$2,0),0),0)</f>
        <v>0</v>
      </c>
      <c r="K983" s="38">
        <f t="shared" si="60"/>
        <v>0</v>
      </c>
      <c r="L983" s="32">
        <f>IFERROR(VLOOKUP(A983,PlayerStats!$B$1:$Z$999,MATCH("xG",PlayerStats!$B$2:$Z$2,0),0),0)</f>
        <v>0</v>
      </c>
      <c r="M983" s="32">
        <f>IFERROR(VLOOKUP(B983,PlayerStats!$B$1:$Z$999,MATCH("xG",PlayerStats!$B$2:$Z$2,0),0),0)</f>
        <v>0</v>
      </c>
      <c r="N983" s="32">
        <f>IFERROR(VLOOKUP(C983,PlayerStats!$B$1:$Z$999,MATCH("xG",PlayerStats!$B$2:$Z$2,0),0),0)</f>
        <v>0</v>
      </c>
      <c r="O983" s="32">
        <f>IFERROR(VLOOKUP(D983,PlayerStats!$B$1:$Z$999,MATCH("xG",PlayerStats!$B$2:$Z$2,0),0),0)</f>
        <v>0</v>
      </c>
      <c r="P983" s="40">
        <f t="shared" si="61"/>
        <v>0</v>
      </c>
      <c r="Q983" s="32">
        <f>IFERROR(VLOOKUP(A983,PlayerStats!$B$1:$Z$999,MATCH("xAG",PlayerStats!$B$2:$Z$2,0),0),0)</f>
        <v>0</v>
      </c>
      <c r="R983" s="32">
        <f>IFERROR(VLOOKUP(B983,PlayerStats!$B$1:$Z$999,MATCH("xAG",PlayerStats!$B$2:$Z$2,0),0),0)</f>
        <v>0</v>
      </c>
      <c r="S983" s="32">
        <f>IFERROR(VLOOKUP(C983,PlayerStats!$B$1:$Z$999,MATCH("xAG",PlayerStats!$B$2:$Z$2,0),0),0)</f>
        <v>0</v>
      </c>
      <c r="T983" s="32">
        <f>IFERROR(VLOOKUP(D983,PlayerStats!$B$1:$Z$999,MATCH("xAG",PlayerStats!$B$2:$Z$2,0),0),0)</f>
        <v>0</v>
      </c>
      <c r="U983" s="40">
        <f t="shared" si="62"/>
        <v>0</v>
      </c>
      <c r="V983" s="42" t="str">
        <f t="shared" si="63"/>
        <v/>
      </c>
      <c r="X983" s="43" t="str">
        <f>API!M983&amp;" "&amp;API!V983</f>
        <v xml:space="preserve"> </v>
      </c>
      <c r="Y983" s="43">
        <f>API!AC983</f>
        <v>0</v>
      </c>
    </row>
    <row r="984" spans="1:25">
      <c r="A984" s="32" t="str">
        <f>IF([1]FINAL!A984=0,"",[1]FINAL!A984)</f>
        <v/>
      </c>
      <c r="B984" s="32" t="str">
        <f>IF([1]FINAL!B984=0,"",[1]FINAL!B984)</f>
        <v/>
      </c>
      <c r="C984" s="32" t="str">
        <f>IF([1]FINAL!C984=0,"",[1]FINAL!C984)</f>
        <v/>
      </c>
      <c r="D984" s="32" t="str">
        <f>IF([1]FINAL!D984=0,"",[1]FINAL!D984)</f>
        <v/>
      </c>
      <c r="E984" s="43">
        <f>[1]FINAL!M984</f>
        <v>0</v>
      </c>
      <c r="F984" s="44" t="str">
        <f>IFERROR(VLOOKUP($E984,Table2!$B$1:$C$21,MATCH("MP",Table2!$B$1:$C$1,0),0),"")</f>
        <v/>
      </c>
      <c r="G984" s="33">
        <f>IFERROR(VLOOKUP(A984,PlayingTime!$B$1:$Z$999,MATCH("Min",PlayingTime!$B$2:$Z$2,0),0),0)</f>
        <v>0</v>
      </c>
      <c r="H984" s="33">
        <f>IFERROR(VLOOKUP(B984,PlayingTime!$B$1:$Z$999,MATCH("Min",PlayingTime!$B$2:$Z$2,0),0),0)</f>
        <v>0</v>
      </c>
      <c r="I984" s="33">
        <f>IFERROR(VLOOKUP(C984,PlayingTime!$B$1:$Z$999,MATCH("Min",PlayingTime!$B$2:$Z$2,0),0),0)</f>
        <v>0</v>
      </c>
      <c r="J984" s="33">
        <f>IFERROR(VLOOKUP(D984,PlayingTime!$B$1:$Z$999,MATCH("Min",PlayingTime!$B$2:$Z$2,0),0),0)</f>
        <v>0</v>
      </c>
      <c r="K984" s="38">
        <f t="shared" si="60"/>
        <v>0</v>
      </c>
      <c r="L984" s="32">
        <f>IFERROR(VLOOKUP(A984,PlayerStats!$B$1:$Z$999,MATCH("xG",PlayerStats!$B$2:$Z$2,0),0),0)</f>
        <v>0</v>
      </c>
      <c r="M984" s="32">
        <f>IFERROR(VLOOKUP(B984,PlayerStats!$B$1:$Z$999,MATCH("xG",PlayerStats!$B$2:$Z$2,0),0),0)</f>
        <v>0</v>
      </c>
      <c r="N984" s="32">
        <f>IFERROR(VLOOKUP(C984,PlayerStats!$B$1:$Z$999,MATCH("xG",PlayerStats!$B$2:$Z$2,0),0),0)</f>
        <v>0</v>
      </c>
      <c r="O984" s="32">
        <f>IFERROR(VLOOKUP(D984,PlayerStats!$B$1:$Z$999,MATCH("xG",PlayerStats!$B$2:$Z$2,0),0),0)</f>
        <v>0</v>
      </c>
      <c r="P984" s="40">
        <f t="shared" si="61"/>
        <v>0</v>
      </c>
      <c r="Q984" s="32">
        <f>IFERROR(VLOOKUP(A984,PlayerStats!$B$1:$Z$999,MATCH("xAG",PlayerStats!$B$2:$Z$2,0),0),0)</f>
        <v>0</v>
      </c>
      <c r="R984" s="32">
        <f>IFERROR(VLOOKUP(B984,PlayerStats!$B$1:$Z$999,MATCH("xAG",PlayerStats!$B$2:$Z$2,0),0),0)</f>
        <v>0</v>
      </c>
      <c r="S984" s="32">
        <f>IFERROR(VLOOKUP(C984,PlayerStats!$B$1:$Z$999,MATCH("xAG",PlayerStats!$B$2:$Z$2,0),0),0)</f>
        <v>0</v>
      </c>
      <c r="T984" s="32">
        <f>IFERROR(VLOOKUP(D984,PlayerStats!$B$1:$Z$999,MATCH("xAG",PlayerStats!$B$2:$Z$2,0),0),0)</f>
        <v>0</v>
      </c>
      <c r="U984" s="40">
        <f t="shared" si="62"/>
        <v>0</v>
      </c>
      <c r="V984" s="42" t="str">
        <f t="shared" si="63"/>
        <v/>
      </c>
      <c r="X984" s="43" t="str">
        <f>API!M984&amp;" "&amp;API!V984</f>
        <v xml:space="preserve"> </v>
      </c>
      <c r="Y984" s="43">
        <f>API!AC984</f>
        <v>0</v>
      </c>
    </row>
    <row r="985" spans="1:25">
      <c r="A985" s="32" t="str">
        <f>IF([1]FINAL!A985=0,"",[1]FINAL!A985)</f>
        <v/>
      </c>
      <c r="B985" s="32" t="str">
        <f>IF([1]FINAL!B985=0,"",[1]FINAL!B985)</f>
        <v/>
      </c>
      <c r="C985" s="32" t="str">
        <f>IF([1]FINAL!C985=0,"",[1]FINAL!C985)</f>
        <v/>
      </c>
      <c r="D985" s="32" t="str">
        <f>IF([1]FINAL!D985=0,"",[1]FINAL!D985)</f>
        <v/>
      </c>
      <c r="E985" s="43">
        <f>[1]FINAL!M985</f>
        <v>0</v>
      </c>
      <c r="F985" s="44" t="str">
        <f>IFERROR(VLOOKUP($E985,Table2!$B$1:$C$21,MATCH("MP",Table2!$B$1:$C$1,0),0),"")</f>
        <v/>
      </c>
      <c r="G985" s="33">
        <f>IFERROR(VLOOKUP(A985,PlayingTime!$B$1:$Z$999,MATCH("Min",PlayingTime!$B$2:$Z$2,0),0),0)</f>
        <v>0</v>
      </c>
      <c r="H985" s="33">
        <f>IFERROR(VLOOKUP(B985,PlayingTime!$B$1:$Z$999,MATCH("Min",PlayingTime!$B$2:$Z$2,0),0),0)</f>
        <v>0</v>
      </c>
      <c r="I985" s="33">
        <f>IFERROR(VLOOKUP(C985,PlayingTime!$B$1:$Z$999,MATCH("Min",PlayingTime!$B$2:$Z$2,0),0),0)</f>
        <v>0</v>
      </c>
      <c r="J985" s="33">
        <f>IFERROR(VLOOKUP(D985,PlayingTime!$B$1:$Z$999,MATCH("Min",PlayingTime!$B$2:$Z$2,0),0),0)</f>
        <v>0</v>
      </c>
      <c r="K985" s="38">
        <f t="shared" si="60"/>
        <v>0</v>
      </c>
      <c r="L985" s="32">
        <f>IFERROR(VLOOKUP(A985,PlayerStats!$B$1:$Z$999,MATCH("xG",PlayerStats!$B$2:$Z$2,0),0),0)</f>
        <v>0</v>
      </c>
      <c r="M985" s="32">
        <f>IFERROR(VLOOKUP(B985,PlayerStats!$B$1:$Z$999,MATCH("xG",PlayerStats!$B$2:$Z$2,0),0),0)</f>
        <v>0</v>
      </c>
      <c r="N985" s="32">
        <f>IFERROR(VLOOKUP(C985,PlayerStats!$B$1:$Z$999,MATCH("xG",PlayerStats!$B$2:$Z$2,0),0),0)</f>
        <v>0</v>
      </c>
      <c r="O985" s="32">
        <f>IFERROR(VLOOKUP(D985,PlayerStats!$B$1:$Z$999,MATCH("xG",PlayerStats!$B$2:$Z$2,0),0),0)</f>
        <v>0</v>
      </c>
      <c r="P985" s="40">
        <f t="shared" si="61"/>
        <v>0</v>
      </c>
      <c r="Q985" s="32">
        <f>IFERROR(VLOOKUP(A985,PlayerStats!$B$1:$Z$999,MATCH("xAG",PlayerStats!$B$2:$Z$2,0),0),0)</f>
        <v>0</v>
      </c>
      <c r="R985" s="32">
        <f>IFERROR(VLOOKUP(B985,PlayerStats!$B$1:$Z$999,MATCH("xAG",PlayerStats!$B$2:$Z$2,0),0),0)</f>
        <v>0</v>
      </c>
      <c r="S985" s="32">
        <f>IFERROR(VLOOKUP(C985,PlayerStats!$B$1:$Z$999,MATCH("xAG",PlayerStats!$B$2:$Z$2,0),0),0)</f>
        <v>0</v>
      </c>
      <c r="T985" s="32">
        <f>IFERROR(VLOOKUP(D985,PlayerStats!$B$1:$Z$999,MATCH("xAG",PlayerStats!$B$2:$Z$2,0),0),0)</f>
        <v>0</v>
      </c>
      <c r="U985" s="40">
        <f t="shared" si="62"/>
        <v>0</v>
      </c>
      <c r="V985" s="42" t="str">
        <f t="shared" si="63"/>
        <v/>
      </c>
      <c r="X985" s="43" t="str">
        <f>API!M985&amp;" "&amp;API!V985</f>
        <v xml:space="preserve"> </v>
      </c>
      <c r="Y985" s="43">
        <f>API!AC985</f>
        <v>0</v>
      </c>
    </row>
    <row r="986" spans="1:25">
      <c r="A986" s="32" t="str">
        <f>IF([1]FINAL!A986=0,"",[1]FINAL!A986)</f>
        <v/>
      </c>
      <c r="B986" s="32" t="str">
        <f>IF([1]FINAL!B986=0,"",[1]FINAL!B986)</f>
        <v/>
      </c>
      <c r="C986" s="32" t="str">
        <f>IF([1]FINAL!C986=0,"",[1]FINAL!C986)</f>
        <v/>
      </c>
      <c r="D986" s="32" t="str">
        <f>IF([1]FINAL!D986=0,"",[1]FINAL!D986)</f>
        <v/>
      </c>
      <c r="E986" s="43">
        <f>[1]FINAL!M986</f>
        <v>0</v>
      </c>
      <c r="F986" s="44" t="str">
        <f>IFERROR(VLOOKUP($E986,Table2!$B$1:$C$21,MATCH("MP",Table2!$B$1:$C$1,0),0),"")</f>
        <v/>
      </c>
      <c r="G986" s="33">
        <f>IFERROR(VLOOKUP(A986,PlayingTime!$B$1:$Z$999,MATCH("Min",PlayingTime!$B$2:$Z$2,0),0),0)</f>
        <v>0</v>
      </c>
      <c r="H986" s="33">
        <f>IFERROR(VLOOKUP(B986,PlayingTime!$B$1:$Z$999,MATCH("Min",PlayingTime!$B$2:$Z$2,0),0),0)</f>
        <v>0</v>
      </c>
      <c r="I986" s="33">
        <f>IFERROR(VLOOKUP(C986,PlayingTime!$B$1:$Z$999,MATCH("Min",PlayingTime!$B$2:$Z$2,0),0),0)</f>
        <v>0</v>
      </c>
      <c r="J986" s="33">
        <f>IFERROR(VLOOKUP(D986,PlayingTime!$B$1:$Z$999,MATCH("Min",PlayingTime!$B$2:$Z$2,0),0),0)</f>
        <v>0</v>
      </c>
      <c r="K986" s="38">
        <f t="shared" si="60"/>
        <v>0</v>
      </c>
      <c r="L986" s="32">
        <f>IFERROR(VLOOKUP(A986,PlayerStats!$B$1:$Z$999,MATCH("xG",PlayerStats!$B$2:$Z$2,0),0),0)</f>
        <v>0</v>
      </c>
      <c r="M986" s="32">
        <f>IFERROR(VLOOKUP(B986,PlayerStats!$B$1:$Z$999,MATCH("xG",PlayerStats!$B$2:$Z$2,0),0),0)</f>
        <v>0</v>
      </c>
      <c r="N986" s="32">
        <f>IFERROR(VLOOKUP(C986,PlayerStats!$B$1:$Z$999,MATCH("xG",PlayerStats!$B$2:$Z$2,0),0),0)</f>
        <v>0</v>
      </c>
      <c r="O986" s="32">
        <f>IFERROR(VLOOKUP(D986,PlayerStats!$B$1:$Z$999,MATCH("xG",PlayerStats!$B$2:$Z$2,0),0),0)</f>
        <v>0</v>
      </c>
      <c r="P986" s="40">
        <f t="shared" si="61"/>
        <v>0</v>
      </c>
      <c r="Q986" s="32">
        <f>IFERROR(VLOOKUP(A986,PlayerStats!$B$1:$Z$999,MATCH("xAG",PlayerStats!$B$2:$Z$2,0),0),0)</f>
        <v>0</v>
      </c>
      <c r="R986" s="32">
        <f>IFERROR(VLOOKUP(B986,PlayerStats!$B$1:$Z$999,MATCH("xAG",PlayerStats!$B$2:$Z$2,0),0),0)</f>
        <v>0</v>
      </c>
      <c r="S986" s="32">
        <f>IFERROR(VLOOKUP(C986,PlayerStats!$B$1:$Z$999,MATCH("xAG",PlayerStats!$B$2:$Z$2,0),0),0)</f>
        <v>0</v>
      </c>
      <c r="T986" s="32">
        <f>IFERROR(VLOOKUP(D986,PlayerStats!$B$1:$Z$999,MATCH("xAG",PlayerStats!$B$2:$Z$2,0),0),0)</f>
        <v>0</v>
      </c>
      <c r="U986" s="40">
        <f t="shared" si="62"/>
        <v>0</v>
      </c>
      <c r="V986" s="42" t="str">
        <f t="shared" si="63"/>
        <v/>
      </c>
      <c r="X986" s="43" t="str">
        <f>API!M986&amp;" "&amp;API!V986</f>
        <v xml:space="preserve"> </v>
      </c>
      <c r="Y986" s="43">
        <f>API!AC986</f>
        <v>0</v>
      </c>
    </row>
    <row r="987" spans="1:25">
      <c r="A987" s="32" t="str">
        <f>IF([1]FINAL!A987=0,"",[1]FINAL!A987)</f>
        <v/>
      </c>
      <c r="B987" s="32" t="str">
        <f>IF([1]FINAL!B987=0,"",[1]FINAL!B987)</f>
        <v/>
      </c>
      <c r="C987" s="32" t="str">
        <f>IF([1]FINAL!C987=0,"",[1]FINAL!C987)</f>
        <v/>
      </c>
      <c r="D987" s="32" t="str">
        <f>IF([1]FINAL!D987=0,"",[1]FINAL!D987)</f>
        <v/>
      </c>
      <c r="E987" s="43">
        <f>[1]FINAL!M987</f>
        <v>0</v>
      </c>
      <c r="F987" s="44" t="str">
        <f>IFERROR(VLOOKUP($E987,Table2!$B$1:$C$21,MATCH("MP",Table2!$B$1:$C$1,0),0),"")</f>
        <v/>
      </c>
      <c r="G987" s="33">
        <f>IFERROR(VLOOKUP(A987,PlayingTime!$B$1:$Z$999,MATCH("Min",PlayingTime!$B$2:$Z$2,0),0),0)</f>
        <v>0</v>
      </c>
      <c r="H987" s="33">
        <f>IFERROR(VLOOKUP(B987,PlayingTime!$B$1:$Z$999,MATCH("Min",PlayingTime!$B$2:$Z$2,0),0),0)</f>
        <v>0</v>
      </c>
      <c r="I987" s="33">
        <f>IFERROR(VLOOKUP(C987,PlayingTime!$B$1:$Z$999,MATCH("Min",PlayingTime!$B$2:$Z$2,0),0),0)</f>
        <v>0</v>
      </c>
      <c r="J987" s="33">
        <f>IFERROR(VLOOKUP(D987,PlayingTime!$B$1:$Z$999,MATCH("Min",PlayingTime!$B$2:$Z$2,0),0),0)</f>
        <v>0</v>
      </c>
      <c r="K987" s="38">
        <f t="shared" si="60"/>
        <v>0</v>
      </c>
      <c r="L987" s="32">
        <f>IFERROR(VLOOKUP(A987,PlayerStats!$B$1:$Z$999,MATCH("xG",PlayerStats!$B$2:$Z$2,0),0),0)</f>
        <v>0</v>
      </c>
      <c r="M987" s="32">
        <f>IFERROR(VLOOKUP(B987,PlayerStats!$B$1:$Z$999,MATCH("xG",PlayerStats!$B$2:$Z$2,0),0),0)</f>
        <v>0</v>
      </c>
      <c r="N987" s="32">
        <f>IFERROR(VLOOKUP(C987,PlayerStats!$B$1:$Z$999,MATCH("xG",PlayerStats!$B$2:$Z$2,0),0),0)</f>
        <v>0</v>
      </c>
      <c r="O987" s="32">
        <f>IFERROR(VLOOKUP(D987,PlayerStats!$B$1:$Z$999,MATCH("xG",PlayerStats!$B$2:$Z$2,0),0),0)</f>
        <v>0</v>
      </c>
      <c r="P987" s="40">
        <f t="shared" si="61"/>
        <v>0</v>
      </c>
      <c r="Q987" s="32">
        <f>IFERROR(VLOOKUP(A987,PlayerStats!$B$1:$Z$999,MATCH("xAG",PlayerStats!$B$2:$Z$2,0),0),0)</f>
        <v>0</v>
      </c>
      <c r="R987" s="32">
        <f>IFERROR(VLOOKUP(B987,PlayerStats!$B$1:$Z$999,MATCH("xAG",PlayerStats!$B$2:$Z$2,0),0),0)</f>
        <v>0</v>
      </c>
      <c r="S987" s="32">
        <f>IFERROR(VLOOKUP(C987,PlayerStats!$B$1:$Z$999,MATCH("xAG",PlayerStats!$B$2:$Z$2,0),0),0)</f>
        <v>0</v>
      </c>
      <c r="T987" s="32">
        <f>IFERROR(VLOOKUP(D987,PlayerStats!$B$1:$Z$999,MATCH("xAG",PlayerStats!$B$2:$Z$2,0),0),0)</f>
        <v>0</v>
      </c>
      <c r="U987" s="40">
        <f t="shared" si="62"/>
        <v>0</v>
      </c>
      <c r="V987" s="42" t="str">
        <f t="shared" si="63"/>
        <v/>
      </c>
      <c r="X987" s="43" t="str">
        <f>API!M987&amp;" "&amp;API!V987</f>
        <v xml:space="preserve"> </v>
      </c>
      <c r="Y987" s="43">
        <f>API!AC987</f>
        <v>0</v>
      </c>
    </row>
    <row r="988" spans="1:25">
      <c r="A988" s="32" t="str">
        <f>IF([1]FINAL!A988=0,"",[1]FINAL!A988)</f>
        <v/>
      </c>
      <c r="B988" s="32" t="str">
        <f>IF([1]FINAL!B988=0,"",[1]FINAL!B988)</f>
        <v/>
      </c>
      <c r="C988" s="32" t="str">
        <f>IF([1]FINAL!C988=0,"",[1]FINAL!C988)</f>
        <v/>
      </c>
      <c r="D988" s="32" t="str">
        <f>IF([1]FINAL!D988=0,"",[1]FINAL!D988)</f>
        <v/>
      </c>
      <c r="E988" s="43">
        <f>[1]FINAL!M988</f>
        <v>0</v>
      </c>
      <c r="F988" s="44" t="str">
        <f>IFERROR(VLOOKUP($E988,Table2!$B$1:$C$21,MATCH("MP",Table2!$B$1:$C$1,0),0),"")</f>
        <v/>
      </c>
      <c r="G988" s="33">
        <f>IFERROR(VLOOKUP(A988,PlayingTime!$B$1:$Z$999,MATCH("Min",PlayingTime!$B$2:$Z$2,0),0),0)</f>
        <v>0</v>
      </c>
      <c r="H988" s="33">
        <f>IFERROR(VLOOKUP(B988,PlayingTime!$B$1:$Z$999,MATCH("Min",PlayingTime!$B$2:$Z$2,0),0),0)</f>
        <v>0</v>
      </c>
      <c r="I988" s="33">
        <f>IFERROR(VLOOKUP(C988,PlayingTime!$B$1:$Z$999,MATCH("Min",PlayingTime!$B$2:$Z$2,0),0),0)</f>
        <v>0</v>
      </c>
      <c r="J988" s="33">
        <f>IFERROR(VLOOKUP(D988,PlayingTime!$B$1:$Z$999,MATCH("Min",PlayingTime!$B$2:$Z$2,0),0),0)</f>
        <v>0</v>
      </c>
      <c r="K988" s="38">
        <f t="shared" si="60"/>
        <v>0</v>
      </c>
      <c r="L988" s="32">
        <f>IFERROR(VLOOKUP(A988,PlayerStats!$B$1:$Z$999,MATCH("xG",PlayerStats!$B$2:$Z$2,0),0),0)</f>
        <v>0</v>
      </c>
      <c r="M988" s="32">
        <f>IFERROR(VLOOKUP(B988,PlayerStats!$B$1:$Z$999,MATCH("xG",PlayerStats!$B$2:$Z$2,0),0),0)</f>
        <v>0</v>
      </c>
      <c r="N988" s="32">
        <f>IFERROR(VLOOKUP(C988,PlayerStats!$B$1:$Z$999,MATCH("xG",PlayerStats!$B$2:$Z$2,0),0),0)</f>
        <v>0</v>
      </c>
      <c r="O988" s="32">
        <f>IFERROR(VLOOKUP(D988,PlayerStats!$B$1:$Z$999,MATCH("xG",PlayerStats!$B$2:$Z$2,0),0),0)</f>
        <v>0</v>
      </c>
      <c r="P988" s="40">
        <f t="shared" si="61"/>
        <v>0</v>
      </c>
      <c r="Q988" s="32">
        <f>IFERROR(VLOOKUP(A988,PlayerStats!$B$1:$Z$999,MATCH("xAG",PlayerStats!$B$2:$Z$2,0),0),0)</f>
        <v>0</v>
      </c>
      <c r="R988" s="32">
        <f>IFERROR(VLOOKUP(B988,PlayerStats!$B$1:$Z$999,MATCH("xAG",PlayerStats!$B$2:$Z$2,0),0),0)</f>
        <v>0</v>
      </c>
      <c r="S988" s="32">
        <f>IFERROR(VLOOKUP(C988,PlayerStats!$B$1:$Z$999,MATCH("xAG",PlayerStats!$B$2:$Z$2,0),0),0)</f>
        <v>0</v>
      </c>
      <c r="T988" s="32">
        <f>IFERROR(VLOOKUP(D988,PlayerStats!$B$1:$Z$999,MATCH("xAG",PlayerStats!$B$2:$Z$2,0),0),0)</f>
        <v>0</v>
      </c>
      <c r="U988" s="40">
        <f t="shared" si="62"/>
        <v>0</v>
      </c>
      <c r="V988" s="42" t="str">
        <f t="shared" si="63"/>
        <v/>
      </c>
      <c r="X988" s="43" t="str">
        <f>API!M988&amp;" "&amp;API!V988</f>
        <v xml:space="preserve"> </v>
      </c>
      <c r="Y988" s="43">
        <f>API!AC988</f>
        <v>0</v>
      </c>
    </row>
    <row r="989" spans="1:25">
      <c r="A989" s="32" t="str">
        <f>IF([1]FINAL!A989=0,"",[1]FINAL!A989)</f>
        <v/>
      </c>
      <c r="B989" s="32" t="str">
        <f>IF([1]FINAL!B989=0,"",[1]FINAL!B989)</f>
        <v/>
      </c>
      <c r="C989" s="32" t="str">
        <f>IF([1]FINAL!C989=0,"",[1]FINAL!C989)</f>
        <v/>
      </c>
      <c r="D989" s="32" t="str">
        <f>IF([1]FINAL!D989=0,"",[1]FINAL!D989)</f>
        <v/>
      </c>
      <c r="E989" s="43">
        <f>[1]FINAL!M989</f>
        <v>0</v>
      </c>
      <c r="F989" s="44" t="str">
        <f>IFERROR(VLOOKUP($E989,Table2!$B$1:$C$21,MATCH("MP",Table2!$B$1:$C$1,0),0),"")</f>
        <v/>
      </c>
      <c r="G989" s="33">
        <f>IFERROR(VLOOKUP(A989,PlayingTime!$B$1:$Z$999,MATCH("Min",PlayingTime!$B$2:$Z$2,0),0),0)</f>
        <v>0</v>
      </c>
      <c r="H989" s="33">
        <f>IFERROR(VLOOKUP(B989,PlayingTime!$B$1:$Z$999,MATCH("Min",PlayingTime!$B$2:$Z$2,0),0),0)</f>
        <v>0</v>
      </c>
      <c r="I989" s="33">
        <f>IFERROR(VLOOKUP(C989,PlayingTime!$B$1:$Z$999,MATCH("Min",PlayingTime!$B$2:$Z$2,0),0),0)</f>
        <v>0</v>
      </c>
      <c r="J989" s="33">
        <f>IFERROR(VLOOKUP(D989,PlayingTime!$B$1:$Z$999,MATCH("Min",PlayingTime!$B$2:$Z$2,0),0),0)</f>
        <v>0</v>
      </c>
      <c r="K989" s="38">
        <f t="shared" si="60"/>
        <v>0</v>
      </c>
      <c r="L989" s="32">
        <f>IFERROR(VLOOKUP(A989,PlayerStats!$B$1:$Z$999,MATCH("xG",PlayerStats!$B$2:$Z$2,0),0),0)</f>
        <v>0</v>
      </c>
      <c r="M989" s="32">
        <f>IFERROR(VLOOKUP(B989,PlayerStats!$B$1:$Z$999,MATCH("xG",PlayerStats!$B$2:$Z$2,0),0),0)</f>
        <v>0</v>
      </c>
      <c r="N989" s="32">
        <f>IFERROR(VLOOKUP(C989,PlayerStats!$B$1:$Z$999,MATCH("xG",PlayerStats!$B$2:$Z$2,0),0),0)</f>
        <v>0</v>
      </c>
      <c r="O989" s="32">
        <f>IFERROR(VLOOKUP(D989,PlayerStats!$B$1:$Z$999,MATCH("xG",PlayerStats!$B$2:$Z$2,0),0),0)</f>
        <v>0</v>
      </c>
      <c r="P989" s="40">
        <f t="shared" si="61"/>
        <v>0</v>
      </c>
      <c r="Q989" s="32">
        <f>IFERROR(VLOOKUP(A989,PlayerStats!$B$1:$Z$999,MATCH("xAG",PlayerStats!$B$2:$Z$2,0),0),0)</f>
        <v>0</v>
      </c>
      <c r="R989" s="32">
        <f>IFERROR(VLOOKUP(B989,PlayerStats!$B$1:$Z$999,MATCH("xAG",PlayerStats!$B$2:$Z$2,0),0),0)</f>
        <v>0</v>
      </c>
      <c r="S989" s="32">
        <f>IFERROR(VLOOKUP(C989,PlayerStats!$B$1:$Z$999,MATCH("xAG",PlayerStats!$B$2:$Z$2,0),0),0)</f>
        <v>0</v>
      </c>
      <c r="T989" s="32">
        <f>IFERROR(VLOOKUP(D989,PlayerStats!$B$1:$Z$999,MATCH("xAG",PlayerStats!$B$2:$Z$2,0),0),0)</f>
        <v>0</v>
      </c>
      <c r="U989" s="40">
        <f t="shared" si="62"/>
        <v>0</v>
      </c>
      <c r="V989" s="42" t="str">
        <f t="shared" si="63"/>
        <v/>
      </c>
      <c r="X989" s="43" t="str">
        <f>API!M989&amp;" "&amp;API!V989</f>
        <v xml:space="preserve"> </v>
      </c>
      <c r="Y989" s="43">
        <f>API!AC989</f>
        <v>0</v>
      </c>
    </row>
    <row r="990" spans="1:25">
      <c r="A990" s="32" t="str">
        <f>IF([1]FINAL!A990=0,"",[1]FINAL!A990)</f>
        <v/>
      </c>
      <c r="B990" s="32" t="str">
        <f>IF([1]FINAL!B990=0,"",[1]FINAL!B990)</f>
        <v/>
      </c>
      <c r="C990" s="32" t="str">
        <f>IF([1]FINAL!C990=0,"",[1]FINAL!C990)</f>
        <v/>
      </c>
      <c r="D990" s="32" t="str">
        <f>IF([1]FINAL!D990=0,"",[1]FINAL!D990)</f>
        <v/>
      </c>
      <c r="E990" s="43">
        <f>[1]FINAL!M990</f>
        <v>0</v>
      </c>
      <c r="F990" s="44" t="str">
        <f>IFERROR(VLOOKUP($E990,Table2!$B$1:$C$21,MATCH("MP",Table2!$B$1:$C$1,0),0),"")</f>
        <v/>
      </c>
      <c r="G990" s="33">
        <f>IFERROR(VLOOKUP(A990,PlayingTime!$B$1:$Z$999,MATCH("Min",PlayingTime!$B$2:$Z$2,0),0),0)</f>
        <v>0</v>
      </c>
      <c r="H990" s="33">
        <f>IFERROR(VLOOKUP(B990,PlayingTime!$B$1:$Z$999,MATCH("Min",PlayingTime!$B$2:$Z$2,0),0),0)</f>
        <v>0</v>
      </c>
      <c r="I990" s="33">
        <f>IFERROR(VLOOKUP(C990,PlayingTime!$B$1:$Z$999,MATCH("Min",PlayingTime!$B$2:$Z$2,0),0),0)</f>
        <v>0</v>
      </c>
      <c r="J990" s="33">
        <f>IFERROR(VLOOKUP(D990,PlayingTime!$B$1:$Z$999,MATCH("Min",PlayingTime!$B$2:$Z$2,0),0),0)</f>
        <v>0</v>
      </c>
      <c r="K990" s="38">
        <f t="shared" si="60"/>
        <v>0</v>
      </c>
      <c r="L990" s="32">
        <f>IFERROR(VLOOKUP(A990,PlayerStats!$B$1:$Z$999,MATCH("xG",PlayerStats!$B$2:$Z$2,0),0),0)</f>
        <v>0</v>
      </c>
      <c r="M990" s="32">
        <f>IFERROR(VLOOKUP(B990,PlayerStats!$B$1:$Z$999,MATCH("xG",PlayerStats!$B$2:$Z$2,0),0),0)</f>
        <v>0</v>
      </c>
      <c r="N990" s="32">
        <f>IFERROR(VLOOKUP(C990,PlayerStats!$B$1:$Z$999,MATCH("xG",PlayerStats!$B$2:$Z$2,0),0),0)</f>
        <v>0</v>
      </c>
      <c r="O990" s="32">
        <f>IFERROR(VLOOKUP(D990,PlayerStats!$B$1:$Z$999,MATCH("xG",PlayerStats!$B$2:$Z$2,0),0),0)</f>
        <v>0</v>
      </c>
      <c r="P990" s="40">
        <f t="shared" si="61"/>
        <v>0</v>
      </c>
      <c r="Q990" s="32">
        <f>IFERROR(VLOOKUP(A990,PlayerStats!$B$1:$Z$999,MATCH("xAG",PlayerStats!$B$2:$Z$2,0),0),0)</f>
        <v>0</v>
      </c>
      <c r="R990" s="32">
        <f>IFERROR(VLOOKUP(B990,PlayerStats!$B$1:$Z$999,MATCH("xAG",PlayerStats!$B$2:$Z$2,0),0),0)</f>
        <v>0</v>
      </c>
      <c r="S990" s="32">
        <f>IFERROR(VLOOKUP(C990,PlayerStats!$B$1:$Z$999,MATCH("xAG",PlayerStats!$B$2:$Z$2,0),0),0)</f>
        <v>0</v>
      </c>
      <c r="T990" s="32">
        <f>IFERROR(VLOOKUP(D990,PlayerStats!$B$1:$Z$999,MATCH("xAG",PlayerStats!$B$2:$Z$2,0),0),0)</f>
        <v>0</v>
      </c>
      <c r="U990" s="40">
        <f t="shared" si="62"/>
        <v>0</v>
      </c>
      <c r="V990" s="42" t="str">
        <f t="shared" si="63"/>
        <v/>
      </c>
      <c r="X990" s="43" t="str">
        <f>API!M990&amp;" "&amp;API!V990</f>
        <v xml:space="preserve"> </v>
      </c>
      <c r="Y990" s="43">
        <f>API!AC990</f>
        <v>0</v>
      </c>
    </row>
    <row r="991" spans="1:25">
      <c r="A991" s="32" t="str">
        <f>IF([1]FINAL!A991=0,"",[1]FINAL!A991)</f>
        <v/>
      </c>
      <c r="B991" s="32" t="str">
        <f>IF([1]FINAL!B991=0,"",[1]FINAL!B991)</f>
        <v/>
      </c>
      <c r="C991" s="32" t="str">
        <f>IF([1]FINAL!C991=0,"",[1]FINAL!C991)</f>
        <v/>
      </c>
      <c r="D991" s="32" t="str">
        <f>IF([1]FINAL!D991=0,"",[1]FINAL!D991)</f>
        <v/>
      </c>
      <c r="E991" s="43">
        <f>[1]FINAL!M991</f>
        <v>0</v>
      </c>
      <c r="F991" s="44" t="str">
        <f>IFERROR(VLOOKUP($E991,Table2!$B$1:$C$21,MATCH("MP",Table2!$B$1:$C$1,0),0),"")</f>
        <v/>
      </c>
      <c r="G991" s="33">
        <f>IFERROR(VLOOKUP(A991,PlayingTime!$B$1:$Z$999,MATCH("Min",PlayingTime!$B$2:$Z$2,0),0),0)</f>
        <v>0</v>
      </c>
      <c r="H991" s="33">
        <f>IFERROR(VLOOKUP(B991,PlayingTime!$B$1:$Z$999,MATCH("Min",PlayingTime!$B$2:$Z$2,0),0),0)</f>
        <v>0</v>
      </c>
      <c r="I991" s="33">
        <f>IFERROR(VLOOKUP(C991,PlayingTime!$B$1:$Z$999,MATCH("Min",PlayingTime!$B$2:$Z$2,0),0),0)</f>
        <v>0</v>
      </c>
      <c r="J991" s="33">
        <f>IFERROR(VLOOKUP(D991,PlayingTime!$B$1:$Z$999,MATCH("Min",PlayingTime!$B$2:$Z$2,0),0),0)</f>
        <v>0</v>
      </c>
      <c r="K991" s="38">
        <f t="shared" si="60"/>
        <v>0</v>
      </c>
      <c r="L991" s="32">
        <f>IFERROR(VLOOKUP(A991,PlayerStats!$B$1:$Z$999,MATCH("xG",PlayerStats!$B$2:$Z$2,0),0),0)</f>
        <v>0</v>
      </c>
      <c r="M991" s="32">
        <f>IFERROR(VLOOKUP(B991,PlayerStats!$B$1:$Z$999,MATCH("xG",PlayerStats!$B$2:$Z$2,0),0),0)</f>
        <v>0</v>
      </c>
      <c r="N991" s="32">
        <f>IFERROR(VLOOKUP(C991,PlayerStats!$B$1:$Z$999,MATCH("xG",PlayerStats!$B$2:$Z$2,0),0),0)</f>
        <v>0</v>
      </c>
      <c r="O991" s="32">
        <f>IFERROR(VLOOKUP(D991,PlayerStats!$B$1:$Z$999,MATCH("xG",PlayerStats!$B$2:$Z$2,0),0),0)</f>
        <v>0</v>
      </c>
      <c r="P991" s="40">
        <f t="shared" si="61"/>
        <v>0</v>
      </c>
      <c r="Q991" s="32">
        <f>IFERROR(VLOOKUP(A991,PlayerStats!$B$1:$Z$999,MATCH("xAG",PlayerStats!$B$2:$Z$2,0),0),0)</f>
        <v>0</v>
      </c>
      <c r="R991" s="32">
        <f>IFERROR(VLOOKUP(B991,PlayerStats!$B$1:$Z$999,MATCH("xAG",PlayerStats!$B$2:$Z$2,0),0),0)</f>
        <v>0</v>
      </c>
      <c r="S991" s="32">
        <f>IFERROR(VLOOKUP(C991,PlayerStats!$B$1:$Z$999,MATCH("xAG",PlayerStats!$B$2:$Z$2,0),0),0)</f>
        <v>0</v>
      </c>
      <c r="T991" s="32">
        <f>IFERROR(VLOOKUP(D991,PlayerStats!$B$1:$Z$999,MATCH("xAG",PlayerStats!$B$2:$Z$2,0),0),0)</f>
        <v>0</v>
      </c>
      <c r="U991" s="40">
        <f t="shared" si="62"/>
        <v>0</v>
      </c>
      <c r="V991" s="42" t="str">
        <f t="shared" si="63"/>
        <v/>
      </c>
      <c r="X991" s="43" t="str">
        <f>API!M991&amp;" "&amp;API!V991</f>
        <v xml:space="preserve"> </v>
      </c>
      <c r="Y991" s="43">
        <f>API!AC991</f>
        <v>0</v>
      </c>
    </row>
    <row r="992" spans="1:25">
      <c r="A992" s="32" t="str">
        <f>IF([1]FINAL!A992=0,"",[1]FINAL!A992)</f>
        <v/>
      </c>
      <c r="B992" s="32" t="str">
        <f>IF([1]FINAL!B992=0,"",[1]FINAL!B992)</f>
        <v/>
      </c>
      <c r="C992" s="32" t="str">
        <f>IF([1]FINAL!C992=0,"",[1]FINAL!C992)</f>
        <v/>
      </c>
      <c r="D992" s="32" t="str">
        <f>IF([1]FINAL!D992=0,"",[1]FINAL!D992)</f>
        <v/>
      </c>
      <c r="E992" s="43">
        <f>[1]FINAL!M992</f>
        <v>0</v>
      </c>
      <c r="F992" s="44" t="str">
        <f>IFERROR(VLOOKUP($E992,Table2!$B$1:$C$21,MATCH("MP",Table2!$B$1:$C$1,0),0),"")</f>
        <v/>
      </c>
      <c r="G992" s="33">
        <f>IFERROR(VLOOKUP(A992,PlayingTime!$B$1:$Z$999,MATCH("Min",PlayingTime!$B$2:$Z$2,0),0),0)</f>
        <v>0</v>
      </c>
      <c r="H992" s="33">
        <f>IFERROR(VLOOKUP(B992,PlayingTime!$B$1:$Z$999,MATCH("Min",PlayingTime!$B$2:$Z$2,0),0),0)</f>
        <v>0</v>
      </c>
      <c r="I992" s="33">
        <f>IFERROR(VLOOKUP(C992,PlayingTime!$B$1:$Z$999,MATCH("Min",PlayingTime!$B$2:$Z$2,0),0),0)</f>
        <v>0</v>
      </c>
      <c r="J992" s="33">
        <f>IFERROR(VLOOKUP(D992,PlayingTime!$B$1:$Z$999,MATCH("Min",PlayingTime!$B$2:$Z$2,0),0),0)</f>
        <v>0</v>
      </c>
      <c r="K992" s="38">
        <f t="shared" si="60"/>
        <v>0</v>
      </c>
      <c r="L992" s="32">
        <f>IFERROR(VLOOKUP(A992,PlayerStats!$B$1:$Z$999,MATCH("xG",PlayerStats!$B$2:$Z$2,0),0),0)</f>
        <v>0</v>
      </c>
      <c r="M992" s="32">
        <f>IFERROR(VLOOKUP(B992,PlayerStats!$B$1:$Z$999,MATCH("xG",PlayerStats!$B$2:$Z$2,0),0),0)</f>
        <v>0</v>
      </c>
      <c r="N992" s="32">
        <f>IFERROR(VLOOKUP(C992,PlayerStats!$B$1:$Z$999,MATCH("xG",PlayerStats!$B$2:$Z$2,0),0),0)</f>
        <v>0</v>
      </c>
      <c r="O992" s="32">
        <f>IFERROR(VLOOKUP(D992,PlayerStats!$B$1:$Z$999,MATCH("xG",PlayerStats!$B$2:$Z$2,0),0),0)</f>
        <v>0</v>
      </c>
      <c r="P992" s="40">
        <f t="shared" si="61"/>
        <v>0</v>
      </c>
      <c r="Q992" s="32">
        <f>IFERROR(VLOOKUP(A992,PlayerStats!$B$1:$Z$999,MATCH("xAG",PlayerStats!$B$2:$Z$2,0),0),0)</f>
        <v>0</v>
      </c>
      <c r="R992" s="32">
        <f>IFERROR(VLOOKUP(B992,PlayerStats!$B$1:$Z$999,MATCH("xAG",PlayerStats!$B$2:$Z$2,0),0),0)</f>
        <v>0</v>
      </c>
      <c r="S992" s="32">
        <f>IFERROR(VLOOKUP(C992,PlayerStats!$B$1:$Z$999,MATCH("xAG",PlayerStats!$B$2:$Z$2,0),0),0)</f>
        <v>0</v>
      </c>
      <c r="T992" s="32">
        <f>IFERROR(VLOOKUP(D992,PlayerStats!$B$1:$Z$999,MATCH("xAG",PlayerStats!$B$2:$Z$2,0),0),0)</f>
        <v>0</v>
      </c>
      <c r="U992" s="40">
        <f t="shared" si="62"/>
        <v>0</v>
      </c>
      <c r="V992" s="42" t="str">
        <f t="shared" si="63"/>
        <v/>
      </c>
      <c r="X992" s="43" t="str">
        <f>API!M992&amp;" "&amp;API!V992</f>
        <v xml:space="preserve"> </v>
      </c>
      <c r="Y992" s="43">
        <f>API!AC992</f>
        <v>0</v>
      </c>
    </row>
    <row r="993" spans="1:25">
      <c r="A993" s="32" t="str">
        <f>IF([1]FINAL!A993=0,"",[1]FINAL!A993)</f>
        <v/>
      </c>
      <c r="B993" s="32" t="str">
        <f>IF([1]FINAL!B993=0,"",[1]FINAL!B993)</f>
        <v/>
      </c>
      <c r="C993" s="32" t="str">
        <f>IF([1]FINAL!C993=0,"",[1]FINAL!C993)</f>
        <v/>
      </c>
      <c r="D993" s="32" t="str">
        <f>IF([1]FINAL!D993=0,"",[1]FINAL!D993)</f>
        <v/>
      </c>
      <c r="E993" s="43">
        <f>[1]FINAL!M993</f>
        <v>0</v>
      </c>
      <c r="F993" s="44" t="str">
        <f>IFERROR(VLOOKUP($E993,Table2!$B$1:$C$21,MATCH("MP",Table2!$B$1:$C$1,0),0),"")</f>
        <v/>
      </c>
      <c r="G993" s="33">
        <f>IFERROR(VLOOKUP(A993,PlayingTime!$B$1:$Z$999,MATCH("Min",PlayingTime!$B$2:$Z$2,0),0),0)</f>
        <v>0</v>
      </c>
      <c r="H993" s="33">
        <f>IFERROR(VLOOKUP(B993,PlayingTime!$B$1:$Z$999,MATCH("Min",PlayingTime!$B$2:$Z$2,0),0),0)</f>
        <v>0</v>
      </c>
      <c r="I993" s="33">
        <f>IFERROR(VLOOKUP(C993,PlayingTime!$B$1:$Z$999,MATCH("Min",PlayingTime!$B$2:$Z$2,0),0),0)</f>
        <v>0</v>
      </c>
      <c r="J993" s="33">
        <f>IFERROR(VLOOKUP(D993,PlayingTime!$B$1:$Z$999,MATCH("Min",PlayingTime!$B$2:$Z$2,0),0),0)</f>
        <v>0</v>
      </c>
      <c r="K993" s="38">
        <f t="shared" si="60"/>
        <v>0</v>
      </c>
      <c r="L993" s="32">
        <f>IFERROR(VLOOKUP(A993,PlayerStats!$B$1:$Z$999,MATCH("xG",PlayerStats!$B$2:$Z$2,0),0),0)</f>
        <v>0</v>
      </c>
      <c r="M993" s="32">
        <f>IFERROR(VLOOKUP(B993,PlayerStats!$B$1:$Z$999,MATCH("xG",PlayerStats!$B$2:$Z$2,0),0),0)</f>
        <v>0</v>
      </c>
      <c r="N993" s="32">
        <f>IFERROR(VLOOKUP(C993,PlayerStats!$B$1:$Z$999,MATCH("xG",PlayerStats!$B$2:$Z$2,0),0),0)</f>
        <v>0</v>
      </c>
      <c r="O993" s="32">
        <f>IFERROR(VLOOKUP(D993,PlayerStats!$B$1:$Z$999,MATCH("xG",PlayerStats!$B$2:$Z$2,0),0),0)</f>
        <v>0</v>
      </c>
      <c r="P993" s="40">
        <f t="shared" si="61"/>
        <v>0</v>
      </c>
      <c r="Q993" s="32">
        <f>IFERROR(VLOOKUP(A993,PlayerStats!$B$1:$Z$999,MATCH("xAG",PlayerStats!$B$2:$Z$2,0),0),0)</f>
        <v>0</v>
      </c>
      <c r="R993" s="32">
        <f>IFERROR(VLOOKUP(B993,PlayerStats!$B$1:$Z$999,MATCH("xAG",PlayerStats!$B$2:$Z$2,0),0),0)</f>
        <v>0</v>
      </c>
      <c r="S993" s="32">
        <f>IFERROR(VLOOKUP(C993,PlayerStats!$B$1:$Z$999,MATCH("xAG",PlayerStats!$B$2:$Z$2,0),0),0)</f>
        <v>0</v>
      </c>
      <c r="T993" s="32">
        <f>IFERROR(VLOOKUP(D993,PlayerStats!$B$1:$Z$999,MATCH("xAG",PlayerStats!$B$2:$Z$2,0),0),0)</f>
        <v>0</v>
      </c>
      <c r="U993" s="40">
        <f t="shared" si="62"/>
        <v>0</v>
      </c>
      <c r="V993" s="42" t="str">
        <f t="shared" si="63"/>
        <v/>
      </c>
      <c r="X993" s="43" t="str">
        <f>API!M993&amp;" "&amp;API!V993</f>
        <v xml:space="preserve"> </v>
      </c>
      <c r="Y993" s="43">
        <f>API!AC993</f>
        <v>0</v>
      </c>
    </row>
    <row r="994" spans="1:25">
      <c r="A994" s="32" t="str">
        <f>IF([1]FINAL!A994=0,"",[1]FINAL!A994)</f>
        <v/>
      </c>
      <c r="B994" s="32" t="str">
        <f>IF([1]FINAL!B994=0,"",[1]FINAL!B994)</f>
        <v/>
      </c>
      <c r="C994" s="32" t="str">
        <f>IF([1]FINAL!C994=0,"",[1]FINAL!C994)</f>
        <v/>
      </c>
      <c r="D994" s="32" t="str">
        <f>IF([1]FINAL!D994=0,"",[1]FINAL!D994)</f>
        <v/>
      </c>
      <c r="E994" s="43">
        <f>[1]FINAL!M994</f>
        <v>0</v>
      </c>
      <c r="F994" s="44" t="str">
        <f>IFERROR(VLOOKUP($E994,Table2!$B$1:$C$21,MATCH("MP",Table2!$B$1:$C$1,0),0),"")</f>
        <v/>
      </c>
      <c r="G994" s="33">
        <f>IFERROR(VLOOKUP(A994,PlayingTime!$B$1:$Z$999,MATCH("Min",PlayingTime!$B$2:$Z$2,0),0),0)</f>
        <v>0</v>
      </c>
      <c r="H994" s="33">
        <f>IFERROR(VLOOKUP(B994,PlayingTime!$B$1:$Z$999,MATCH("Min",PlayingTime!$B$2:$Z$2,0),0),0)</f>
        <v>0</v>
      </c>
      <c r="I994" s="33">
        <f>IFERROR(VLOOKUP(C994,PlayingTime!$B$1:$Z$999,MATCH("Min",PlayingTime!$B$2:$Z$2,0),0),0)</f>
        <v>0</v>
      </c>
      <c r="J994" s="33">
        <f>IFERROR(VLOOKUP(D994,PlayingTime!$B$1:$Z$999,MATCH("Min",PlayingTime!$B$2:$Z$2,0),0),0)</f>
        <v>0</v>
      </c>
      <c r="K994" s="38">
        <f t="shared" si="60"/>
        <v>0</v>
      </c>
      <c r="L994" s="32">
        <f>IFERROR(VLOOKUP(A994,PlayerStats!$B$1:$Z$999,MATCH("xG",PlayerStats!$B$2:$Z$2,0),0),0)</f>
        <v>0</v>
      </c>
      <c r="M994" s="32">
        <f>IFERROR(VLOOKUP(B994,PlayerStats!$B$1:$Z$999,MATCH("xG",PlayerStats!$B$2:$Z$2,0),0),0)</f>
        <v>0</v>
      </c>
      <c r="N994" s="32">
        <f>IFERROR(VLOOKUP(C994,PlayerStats!$B$1:$Z$999,MATCH("xG",PlayerStats!$B$2:$Z$2,0),0),0)</f>
        <v>0</v>
      </c>
      <c r="O994" s="32">
        <f>IFERROR(VLOOKUP(D994,PlayerStats!$B$1:$Z$999,MATCH("xG",PlayerStats!$B$2:$Z$2,0),0),0)</f>
        <v>0</v>
      </c>
      <c r="P994" s="40">
        <f t="shared" si="61"/>
        <v>0</v>
      </c>
      <c r="Q994" s="32">
        <f>IFERROR(VLOOKUP(A994,PlayerStats!$B$1:$Z$999,MATCH("xAG",PlayerStats!$B$2:$Z$2,0),0),0)</f>
        <v>0</v>
      </c>
      <c r="R994" s="32">
        <f>IFERROR(VLOOKUP(B994,PlayerStats!$B$1:$Z$999,MATCH("xAG",PlayerStats!$B$2:$Z$2,0),0),0)</f>
        <v>0</v>
      </c>
      <c r="S994" s="32">
        <f>IFERROR(VLOOKUP(C994,PlayerStats!$B$1:$Z$999,MATCH("xAG",PlayerStats!$B$2:$Z$2,0),0),0)</f>
        <v>0</v>
      </c>
      <c r="T994" s="32">
        <f>IFERROR(VLOOKUP(D994,PlayerStats!$B$1:$Z$999,MATCH("xAG",PlayerStats!$B$2:$Z$2,0),0),0)</f>
        <v>0</v>
      </c>
      <c r="U994" s="40">
        <f t="shared" si="62"/>
        <v>0</v>
      </c>
      <c r="V994" s="42" t="str">
        <f t="shared" si="63"/>
        <v/>
      </c>
      <c r="X994" s="43" t="str">
        <f>API!M994&amp;" "&amp;API!V994</f>
        <v xml:space="preserve"> </v>
      </c>
      <c r="Y994" s="43">
        <f>API!AC994</f>
        <v>0</v>
      </c>
    </row>
    <row r="995" spans="1:25">
      <c r="A995" s="32" t="str">
        <f>IF([1]FINAL!A995=0,"",[1]FINAL!A995)</f>
        <v/>
      </c>
      <c r="B995" s="32" t="str">
        <f>IF([1]FINAL!B995=0,"",[1]FINAL!B995)</f>
        <v/>
      </c>
      <c r="C995" s="32" t="str">
        <f>IF([1]FINAL!C995=0,"",[1]FINAL!C995)</f>
        <v/>
      </c>
      <c r="D995" s="32" t="str">
        <f>IF([1]FINAL!D995=0,"",[1]FINAL!D995)</f>
        <v/>
      </c>
      <c r="E995" s="43">
        <f>[1]FINAL!M995</f>
        <v>0</v>
      </c>
      <c r="F995" s="44" t="str">
        <f>IFERROR(VLOOKUP($E995,Table2!$B$1:$C$21,MATCH("MP",Table2!$B$1:$C$1,0),0),"")</f>
        <v/>
      </c>
      <c r="G995" s="33">
        <f>IFERROR(VLOOKUP(A995,PlayingTime!$B$1:$Z$999,MATCH("Min",PlayingTime!$B$2:$Z$2,0),0),0)</f>
        <v>0</v>
      </c>
      <c r="H995" s="33">
        <f>IFERROR(VLOOKUP(B995,PlayingTime!$B$1:$Z$999,MATCH("Min",PlayingTime!$B$2:$Z$2,0),0),0)</f>
        <v>0</v>
      </c>
      <c r="I995" s="33">
        <f>IFERROR(VLOOKUP(C995,PlayingTime!$B$1:$Z$999,MATCH("Min",PlayingTime!$B$2:$Z$2,0),0),0)</f>
        <v>0</v>
      </c>
      <c r="J995" s="33">
        <f>IFERROR(VLOOKUP(D995,PlayingTime!$B$1:$Z$999,MATCH("Min",PlayingTime!$B$2:$Z$2,0),0),0)</f>
        <v>0</v>
      </c>
      <c r="K995" s="38">
        <f t="shared" si="60"/>
        <v>0</v>
      </c>
      <c r="L995" s="32">
        <f>IFERROR(VLOOKUP(A995,PlayerStats!$B$1:$Z$999,MATCH("xG",PlayerStats!$B$2:$Z$2,0),0),0)</f>
        <v>0</v>
      </c>
      <c r="M995" s="32">
        <f>IFERROR(VLOOKUP(B995,PlayerStats!$B$1:$Z$999,MATCH("xG",PlayerStats!$B$2:$Z$2,0),0),0)</f>
        <v>0</v>
      </c>
      <c r="N995" s="32">
        <f>IFERROR(VLOOKUP(C995,PlayerStats!$B$1:$Z$999,MATCH("xG",PlayerStats!$B$2:$Z$2,0),0),0)</f>
        <v>0</v>
      </c>
      <c r="O995" s="32">
        <f>IFERROR(VLOOKUP(D995,PlayerStats!$B$1:$Z$999,MATCH("xG",PlayerStats!$B$2:$Z$2,0),0),0)</f>
        <v>0</v>
      </c>
      <c r="P995" s="40">
        <f t="shared" si="61"/>
        <v>0</v>
      </c>
      <c r="Q995" s="32">
        <f>IFERROR(VLOOKUP(A995,PlayerStats!$B$1:$Z$999,MATCH("xAG",PlayerStats!$B$2:$Z$2,0),0),0)</f>
        <v>0</v>
      </c>
      <c r="R995" s="32">
        <f>IFERROR(VLOOKUP(B995,PlayerStats!$B$1:$Z$999,MATCH("xAG",PlayerStats!$B$2:$Z$2,0),0),0)</f>
        <v>0</v>
      </c>
      <c r="S995" s="32">
        <f>IFERROR(VLOOKUP(C995,PlayerStats!$B$1:$Z$999,MATCH("xAG",PlayerStats!$B$2:$Z$2,0),0),0)</f>
        <v>0</v>
      </c>
      <c r="T995" s="32">
        <f>IFERROR(VLOOKUP(D995,PlayerStats!$B$1:$Z$999,MATCH("xAG",PlayerStats!$B$2:$Z$2,0),0),0)</f>
        <v>0</v>
      </c>
      <c r="U995" s="40">
        <f t="shared" si="62"/>
        <v>0</v>
      </c>
      <c r="V995" s="42" t="str">
        <f t="shared" si="63"/>
        <v/>
      </c>
      <c r="X995" s="43" t="str">
        <f>API!M995&amp;" "&amp;API!V995</f>
        <v xml:space="preserve"> </v>
      </c>
      <c r="Y995" s="43">
        <f>API!AC995</f>
        <v>0</v>
      </c>
    </row>
    <row r="996" spans="1:25">
      <c r="A996" s="32" t="str">
        <f>IF([1]FINAL!A996=0,"",[1]FINAL!A996)</f>
        <v/>
      </c>
      <c r="B996" s="32" t="str">
        <f>IF([1]FINAL!B996=0,"",[1]FINAL!B996)</f>
        <v/>
      </c>
      <c r="C996" s="32" t="str">
        <f>IF([1]FINAL!C996=0,"",[1]FINAL!C996)</f>
        <v/>
      </c>
      <c r="D996" s="32" t="str">
        <f>IF([1]FINAL!D996=0,"",[1]FINAL!D996)</f>
        <v/>
      </c>
      <c r="E996" s="43">
        <f>[1]FINAL!M996</f>
        <v>0</v>
      </c>
      <c r="F996" s="44" t="str">
        <f>IFERROR(VLOOKUP($E996,Table2!$B$1:$C$21,MATCH("MP",Table2!$B$1:$C$1,0),0),"")</f>
        <v/>
      </c>
      <c r="G996" s="33">
        <f>IFERROR(VLOOKUP(A996,PlayingTime!$B$1:$Z$999,MATCH("Min",PlayingTime!$B$2:$Z$2,0),0),0)</f>
        <v>0</v>
      </c>
      <c r="H996" s="33">
        <f>IFERROR(VLOOKUP(B996,PlayingTime!$B$1:$Z$999,MATCH("Min",PlayingTime!$B$2:$Z$2,0),0),0)</f>
        <v>0</v>
      </c>
      <c r="I996" s="33">
        <f>IFERROR(VLOOKUP(C996,PlayingTime!$B$1:$Z$999,MATCH("Min",PlayingTime!$B$2:$Z$2,0),0),0)</f>
        <v>0</v>
      </c>
      <c r="J996" s="33">
        <f>IFERROR(VLOOKUP(D996,PlayingTime!$B$1:$Z$999,MATCH("Min",PlayingTime!$B$2:$Z$2,0),0),0)</f>
        <v>0</v>
      </c>
      <c r="K996" s="38">
        <f t="shared" si="60"/>
        <v>0</v>
      </c>
      <c r="L996" s="32">
        <f>IFERROR(VLOOKUP(A996,PlayerStats!$B$1:$Z$999,MATCH("xG",PlayerStats!$B$2:$Z$2,0),0),0)</f>
        <v>0</v>
      </c>
      <c r="M996" s="32">
        <f>IFERROR(VLOOKUP(B996,PlayerStats!$B$1:$Z$999,MATCH("xG",PlayerStats!$B$2:$Z$2,0),0),0)</f>
        <v>0</v>
      </c>
      <c r="N996" s="32">
        <f>IFERROR(VLOOKUP(C996,PlayerStats!$B$1:$Z$999,MATCH("xG",PlayerStats!$B$2:$Z$2,0),0),0)</f>
        <v>0</v>
      </c>
      <c r="O996" s="32">
        <f>IFERROR(VLOOKUP(D996,PlayerStats!$B$1:$Z$999,MATCH("xG",PlayerStats!$B$2:$Z$2,0),0),0)</f>
        <v>0</v>
      </c>
      <c r="P996" s="40">
        <f t="shared" si="61"/>
        <v>0</v>
      </c>
      <c r="Q996" s="32">
        <f>IFERROR(VLOOKUP(A996,PlayerStats!$B$1:$Z$999,MATCH("xAG",PlayerStats!$B$2:$Z$2,0),0),0)</f>
        <v>0</v>
      </c>
      <c r="R996" s="32">
        <f>IFERROR(VLOOKUP(B996,PlayerStats!$B$1:$Z$999,MATCH("xAG",PlayerStats!$B$2:$Z$2,0),0),0)</f>
        <v>0</v>
      </c>
      <c r="S996" s="32">
        <f>IFERROR(VLOOKUP(C996,PlayerStats!$B$1:$Z$999,MATCH("xAG",PlayerStats!$B$2:$Z$2,0),0),0)</f>
        <v>0</v>
      </c>
      <c r="T996" s="32">
        <f>IFERROR(VLOOKUP(D996,PlayerStats!$B$1:$Z$999,MATCH("xAG",PlayerStats!$B$2:$Z$2,0),0),0)</f>
        <v>0</v>
      </c>
      <c r="U996" s="40">
        <f t="shared" si="62"/>
        <v>0</v>
      </c>
      <c r="V996" s="42" t="str">
        <f t="shared" si="63"/>
        <v/>
      </c>
      <c r="X996" s="43" t="str">
        <f>API!M996&amp;" "&amp;API!V996</f>
        <v xml:space="preserve"> </v>
      </c>
      <c r="Y996" s="43">
        <f>API!AC996</f>
        <v>0</v>
      </c>
    </row>
    <row r="997" spans="1:25">
      <c r="A997" s="32" t="str">
        <f>IF([1]FINAL!A997=0,"",[1]FINAL!A997)</f>
        <v/>
      </c>
      <c r="B997" s="32" t="str">
        <f>IF([1]FINAL!B997=0,"",[1]FINAL!B997)</f>
        <v/>
      </c>
      <c r="C997" s="32" t="str">
        <f>IF([1]FINAL!C997=0,"",[1]FINAL!C997)</f>
        <v/>
      </c>
      <c r="D997" s="32" t="str">
        <f>IF([1]FINAL!D997=0,"",[1]FINAL!D997)</f>
        <v/>
      </c>
      <c r="E997" s="43">
        <f>[1]FINAL!M997</f>
        <v>0</v>
      </c>
      <c r="F997" s="44" t="str">
        <f>IFERROR(VLOOKUP($E997,Table2!$B$1:$C$21,MATCH("MP",Table2!$B$1:$C$1,0),0),"")</f>
        <v/>
      </c>
      <c r="G997" s="33">
        <f>IFERROR(VLOOKUP(A997,PlayingTime!$B$1:$Z$999,MATCH("Min",PlayingTime!$B$2:$Z$2,0),0),0)</f>
        <v>0</v>
      </c>
      <c r="H997" s="33">
        <f>IFERROR(VLOOKUP(B997,PlayingTime!$B$1:$Z$999,MATCH("Min",PlayingTime!$B$2:$Z$2,0),0),0)</f>
        <v>0</v>
      </c>
      <c r="I997" s="33">
        <f>IFERROR(VLOOKUP(C997,PlayingTime!$B$1:$Z$999,MATCH("Min",PlayingTime!$B$2:$Z$2,0),0),0)</f>
        <v>0</v>
      </c>
      <c r="J997" s="33">
        <f>IFERROR(VLOOKUP(D997,PlayingTime!$B$1:$Z$999,MATCH("Min",PlayingTime!$B$2:$Z$2,0),0),0)</f>
        <v>0</v>
      </c>
      <c r="K997" s="38">
        <f t="shared" si="60"/>
        <v>0</v>
      </c>
      <c r="L997" s="32">
        <f>IFERROR(VLOOKUP(A997,PlayerStats!$B$1:$Z$999,MATCH("xG",PlayerStats!$B$2:$Z$2,0),0),0)</f>
        <v>0</v>
      </c>
      <c r="M997" s="32">
        <f>IFERROR(VLOOKUP(B997,PlayerStats!$B$1:$Z$999,MATCH("xG",PlayerStats!$B$2:$Z$2,0),0),0)</f>
        <v>0</v>
      </c>
      <c r="N997" s="32">
        <f>IFERROR(VLOOKUP(C997,PlayerStats!$B$1:$Z$999,MATCH("xG",PlayerStats!$B$2:$Z$2,0),0),0)</f>
        <v>0</v>
      </c>
      <c r="O997" s="32">
        <f>IFERROR(VLOOKUP(D997,PlayerStats!$B$1:$Z$999,MATCH("xG",PlayerStats!$B$2:$Z$2,0),0),0)</f>
        <v>0</v>
      </c>
      <c r="P997" s="40">
        <f t="shared" si="61"/>
        <v>0</v>
      </c>
      <c r="Q997" s="32">
        <f>IFERROR(VLOOKUP(A997,PlayerStats!$B$1:$Z$999,MATCH("xAG",PlayerStats!$B$2:$Z$2,0),0),0)</f>
        <v>0</v>
      </c>
      <c r="R997" s="32">
        <f>IFERROR(VLOOKUP(B997,PlayerStats!$B$1:$Z$999,MATCH("xAG",PlayerStats!$B$2:$Z$2,0),0),0)</f>
        <v>0</v>
      </c>
      <c r="S997" s="32">
        <f>IFERROR(VLOOKUP(C997,PlayerStats!$B$1:$Z$999,MATCH("xAG",PlayerStats!$B$2:$Z$2,0),0),0)</f>
        <v>0</v>
      </c>
      <c r="T997" s="32">
        <f>IFERROR(VLOOKUP(D997,PlayerStats!$B$1:$Z$999,MATCH("xAG",PlayerStats!$B$2:$Z$2,0),0),0)</f>
        <v>0</v>
      </c>
      <c r="U997" s="40">
        <f t="shared" si="62"/>
        <v>0</v>
      </c>
      <c r="V997" s="42" t="str">
        <f t="shared" si="63"/>
        <v/>
      </c>
      <c r="X997" s="43" t="str">
        <f>API!M997&amp;" "&amp;API!V997</f>
        <v xml:space="preserve"> </v>
      </c>
      <c r="Y997" s="43">
        <f>API!AC997</f>
        <v>0</v>
      </c>
    </row>
    <row r="998" spans="1:25">
      <c r="A998" s="32" t="str">
        <f>IF([1]FINAL!A998=0,"",[1]FINAL!A998)</f>
        <v/>
      </c>
      <c r="B998" s="32" t="str">
        <f>IF([1]FINAL!B998=0,"",[1]FINAL!B998)</f>
        <v/>
      </c>
      <c r="C998" s="32" t="str">
        <f>IF([1]FINAL!C998=0,"",[1]FINAL!C998)</f>
        <v/>
      </c>
      <c r="D998" s="32" t="str">
        <f>IF([1]FINAL!D998=0,"",[1]FINAL!D998)</f>
        <v/>
      </c>
      <c r="E998" s="43">
        <f>[1]FINAL!M998</f>
        <v>0</v>
      </c>
      <c r="F998" s="44" t="str">
        <f>IFERROR(VLOOKUP($E998,Table2!$B$1:$C$21,MATCH("MP",Table2!$B$1:$C$1,0),0),"")</f>
        <v/>
      </c>
      <c r="G998" s="33">
        <f>IFERROR(VLOOKUP(A998,PlayingTime!$B$1:$Z$999,MATCH("Min",PlayingTime!$B$2:$Z$2,0),0),0)</f>
        <v>0</v>
      </c>
      <c r="H998" s="33">
        <f>IFERROR(VLOOKUP(B998,PlayingTime!$B$1:$Z$999,MATCH("Min",PlayingTime!$B$2:$Z$2,0),0),0)</f>
        <v>0</v>
      </c>
      <c r="I998" s="33">
        <f>IFERROR(VLOOKUP(C998,PlayingTime!$B$1:$Z$999,MATCH("Min",PlayingTime!$B$2:$Z$2,0),0),0)</f>
        <v>0</v>
      </c>
      <c r="J998" s="33">
        <f>IFERROR(VLOOKUP(D998,PlayingTime!$B$1:$Z$999,MATCH("Min",PlayingTime!$B$2:$Z$2,0),0),0)</f>
        <v>0</v>
      </c>
      <c r="K998" s="38">
        <f t="shared" si="60"/>
        <v>0</v>
      </c>
      <c r="L998" s="32">
        <f>IFERROR(VLOOKUP(A998,PlayerStats!$B$1:$Z$999,MATCH("xG",PlayerStats!$B$2:$Z$2,0),0),0)</f>
        <v>0</v>
      </c>
      <c r="M998" s="32">
        <f>IFERROR(VLOOKUP(B998,PlayerStats!$B$1:$Z$999,MATCH("xG",PlayerStats!$B$2:$Z$2,0),0),0)</f>
        <v>0</v>
      </c>
      <c r="N998" s="32">
        <f>IFERROR(VLOOKUP(C998,PlayerStats!$B$1:$Z$999,MATCH("xG",PlayerStats!$B$2:$Z$2,0),0),0)</f>
        <v>0</v>
      </c>
      <c r="O998" s="32">
        <f>IFERROR(VLOOKUP(D998,PlayerStats!$B$1:$Z$999,MATCH("xG",PlayerStats!$B$2:$Z$2,0),0),0)</f>
        <v>0</v>
      </c>
      <c r="P998" s="40">
        <f t="shared" si="61"/>
        <v>0</v>
      </c>
      <c r="Q998" s="32">
        <f>IFERROR(VLOOKUP(A998,PlayerStats!$B$1:$Z$999,MATCH("xAG",PlayerStats!$B$2:$Z$2,0),0),0)</f>
        <v>0</v>
      </c>
      <c r="R998" s="32">
        <f>IFERROR(VLOOKUP(B998,PlayerStats!$B$1:$Z$999,MATCH("xAG",PlayerStats!$B$2:$Z$2,0),0),0)</f>
        <v>0</v>
      </c>
      <c r="S998" s="32">
        <f>IFERROR(VLOOKUP(C998,PlayerStats!$B$1:$Z$999,MATCH("xAG",PlayerStats!$B$2:$Z$2,0),0),0)</f>
        <v>0</v>
      </c>
      <c r="T998" s="32">
        <f>IFERROR(VLOOKUP(D998,PlayerStats!$B$1:$Z$999,MATCH("xAG",PlayerStats!$B$2:$Z$2,0),0),0)</f>
        <v>0</v>
      </c>
      <c r="U998" s="40">
        <f t="shared" si="62"/>
        <v>0</v>
      </c>
      <c r="V998" s="42" t="str">
        <f t="shared" si="63"/>
        <v/>
      </c>
      <c r="X998" s="43" t="str">
        <f>API!M998&amp;" "&amp;API!V998</f>
        <v xml:space="preserve"> </v>
      </c>
      <c r="Y998" s="43">
        <f>API!AC998</f>
        <v>0</v>
      </c>
    </row>
    <row r="999" spans="1:25">
      <c r="A999" s="32" t="str">
        <f>IF([1]FINAL!A999=0,"",[1]FINAL!A999)</f>
        <v/>
      </c>
      <c r="B999" s="32" t="str">
        <f>IF([1]FINAL!B999=0,"",[1]FINAL!B999)</f>
        <v/>
      </c>
      <c r="C999" s="32" t="str">
        <f>IF([1]FINAL!C999=0,"",[1]FINAL!C999)</f>
        <v/>
      </c>
      <c r="D999" s="32" t="str">
        <f>IF([1]FINAL!D999=0,"",[1]FINAL!D999)</f>
        <v/>
      </c>
      <c r="E999" s="43">
        <f>[1]FINAL!M999</f>
        <v>0</v>
      </c>
      <c r="F999" s="44" t="str">
        <f>IFERROR(VLOOKUP($E999,Table2!$B$1:$C$21,MATCH("MP",Table2!$B$1:$C$1,0),0),"")</f>
        <v/>
      </c>
      <c r="G999" s="33">
        <f>IFERROR(VLOOKUP(A999,PlayingTime!$B$1:$Z$999,MATCH("Min",PlayingTime!$B$2:$Z$2,0),0),0)</f>
        <v>0</v>
      </c>
      <c r="H999" s="33">
        <f>IFERROR(VLOOKUP(B999,PlayingTime!$B$1:$Z$999,MATCH("Min",PlayingTime!$B$2:$Z$2,0),0),0)</f>
        <v>0</v>
      </c>
      <c r="I999" s="33">
        <f>IFERROR(VLOOKUP(C999,PlayingTime!$B$1:$Z$999,MATCH("Min",PlayingTime!$B$2:$Z$2,0),0),0)</f>
        <v>0</v>
      </c>
      <c r="J999" s="33">
        <f>IFERROR(VLOOKUP(D999,PlayingTime!$B$1:$Z$999,MATCH("Min",PlayingTime!$B$2:$Z$2,0),0),0)</f>
        <v>0</v>
      </c>
      <c r="K999" s="38">
        <f t="shared" si="60"/>
        <v>0</v>
      </c>
      <c r="L999" s="32">
        <f>IFERROR(VLOOKUP(A999,PlayerStats!$B$1:$Z$999,MATCH("xG",PlayerStats!$B$2:$Z$2,0),0),0)</f>
        <v>0</v>
      </c>
      <c r="M999" s="32">
        <f>IFERROR(VLOOKUP(B999,PlayerStats!$B$1:$Z$999,MATCH("xG",PlayerStats!$B$2:$Z$2,0),0),0)</f>
        <v>0</v>
      </c>
      <c r="N999" s="32">
        <f>IFERROR(VLOOKUP(C999,PlayerStats!$B$1:$Z$999,MATCH("xG",PlayerStats!$B$2:$Z$2,0),0),0)</f>
        <v>0</v>
      </c>
      <c r="O999" s="32">
        <f>IFERROR(VLOOKUP(D999,PlayerStats!$B$1:$Z$999,MATCH("xG",PlayerStats!$B$2:$Z$2,0),0),0)</f>
        <v>0</v>
      </c>
      <c r="P999" s="40">
        <f t="shared" si="61"/>
        <v>0</v>
      </c>
      <c r="Q999" s="32">
        <f>IFERROR(VLOOKUP(A999,PlayerStats!$B$1:$Z$999,MATCH("xAG",PlayerStats!$B$2:$Z$2,0),0),0)</f>
        <v>0</v>
      </c>
      <c r="R999" s="32">
        <f>IFERROR(VLOOKUP(B999,PlayerStats!$B$1:$Z$999,MATCH("xAG",PlayerStats!$B$2:$Z$2,0),0),0)</f>
        <v>0</v>
      </c>
      <c r="S999" s="32">
        <f>IFERROR(VLOOKUP(C999,PlayerStats!$B$1:$Z$999,MATCH("xAG",PlayerStats!$B$2:$Z$2,0),0),0)</f>
        <v>0</v>
      </c>
      <c r="T999" s="32">
        <f>IFERROR(VLOOKUP(D999,PlayerStats!$B$1:$Z$999,MATCH("xAG",PlayerStats!$B$2:$Z$2,0),0),0)</f>
        <v>0</v>
      </c>
      <c r="U999" s="40">
        <f t="shared" si="62"/>
        <v>0</v>
      </c>
      <c r="V999" s="42" t="str">
        <f t="shared" si="63"/>
        <v/>
      </c>
      <c r="X999" s="43" t="str">
        <f>API!M999&amp;" "&amp;API!V999</f>
        <v xml:space="preserve"> </v>
      </c>
      <c r="Y999" s="43">
        <f>API!AC999</f>
        <v>0</v>
      </c>
    </row>
    <row r="1000" spans="1:25">
      <c r="A1000" s="32" t="str">
        <f>IF([1]FINAL!A1000=0,"",[1]FINAL!A1000)</f>
        <v/>
      </c>
      <c r="B1000" s="32" t="str">
        <f>IF([1]FINAL!B1000=0,"",[1]FINAL!B1000)</f>
        <v/>
      </c>
      <c r="C1000" s="32" t="str">
        <f>IF([1]FINAL!C1000=0,"",[1]FINAL!C1000)</f>
        <v/>
      </c>
      <c r="D1000" s="32" t="str">
        <f>IF([1]FINAL!D1000=0,"",[1]FINAL!D1000)</f>
        <v/>
      </c>
      <c r="E1000" s="43">
        <f>[1]FINAL!M1000</f>
        <v>0</v>
      </c>
      <c r="F1000" s="44" t="str">
        <f>IFERROR(VLOOKUP($E1000,Table2!$B$1:$C$21,MATCH("MP",Table2!$B$1:$C$1,0),0),"")</f>
        <v/>
      </c>
      <c r="G1000" s="33">
        <f>IFERROR(VLOOKUP(A1000,PlayingTime!$B$1:$Z$999,MATCH("Min",PlayingTime!$B$2:$Z$2,0),0),0)</f>
        <v>0</v>
      </c>
      <c r="H1000" s="33">
        <f>IFERROR(VLOOKUP(B1000,PlayingTime!$B$1:$Z$999,MATCH("Min",PlayingTime!$B$2:$Z$2,0),0),0)</f>
        <v>0</v>
      </c>
      <c r="I1000" s="33">
        <f>IFERROR(VLOOKUP(C1000,PlayingTime!$B$1:$Z$999,MATCH("Min",PlayingTime!$B$2:$Z$2,0),0),0)</f>
        <v>0</v>
      </c>
      <c r="J1000" s="33">
        <f>IFERROR(VLOOKUP(D1000,PlayingTime!$B$1:$Z$999,MATCH("Min",PlayingTime!$B$2:$Z$2,0),0),0)</f>
        <v>0</v>
      </c>
      <c r="K1000" s="38">
        <f t="shared" si="60"/>
        <v>0</v>
      </c>
      <c r="L1000" s="32">
        <f>IFERROR(VLOOKUP(A1000,PlayerStats!$B$1:$Z$999,MATCH("xG",PlayerStats!$B$2:$Z$2,0),0),0)</f>
        <v>0</v>
      </c>
      <c r="M1000" s="32">
        <f>IFERROR(VLOOKUP(B1000,PlayerStats!$B$1:$Z$999,MATCH("xG",PlayerStats!$B$2:$Z$2,0),0),0)</f>
        <v>0</v>
      </c>
      <c r="N1000" s="32">
        <f>IFERROR(VLOOKUP(C1000,PlayerStats!$B$1:$Z$999,MATCH("xG",PlayerStats!$B$2:$Z$2,0),0),0)</f>
        <v>0</v>
      </c>
      <c r="O1000" s="32">
        <f>IFERROR(VLOOKUP(D1000,PlayerStats!$B$1:$Z$999,MATCH("xG",PlayerStats!$B$2:$Z$2,0),0),0)</f>
        <v>0</v>
      </c>
      <c r="P1000" s="40">
        <f t="shared" si="61"/>
        <v>0</v>
      </c>
      <c r="Q1000" s="32">
        <f>IFERROR(VLOOKUP(A1000,PlayerStats!$B$1:$Z$999,MATCH("xAG",PlayerStats!$B$2:$Z$2,0),0),0)</f>
        <v>0</v>
      </c>
      <c r="R1000" s="32">
        <f>IFERROR(VLOOKUP(B1000,PlayerStats!$B$1:$Z$999,MATCH("xAG",PlayerStats!$B$2:$Z$2,0),0),0)</f>
        <v>0</v>
      </c>
      <c r="S1000" s="32">
        <f>IFERROR(VLOOKUP(C1000,PlayerStats!$B$1:$Z$999,MATCH("xAG",PlayerStats!$B$2:$Z$2,0),0),0)</f>
        <v>0</v>
      </c>
      <c r="T1000" s="32">
        <f>IFERROR(VLOOKUP(D1000,PlayerStats!$B$1:$Z$999,MATCH("xAG",PlayerStats!$B$2:$Z$2,0),0),0)</f>
        <v>0</v>
      </c>
      <c r="U1000" s="40">
        <f t="shared" si="62"/>
        <v>0</v>
      </c>
      <c r="V1000" s="42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2023-08-22T14:27:17Z</dcterms:modified>
</cp:coreProperties>
</file>